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2565" yWindow="2295" windowWidth="20730" windowHeight="11730"/>
  </bookViews>
  <sheets>
    <sheet name="取数格式" sheetId="6" r:id="rId1"/>
    <sheet name="系统收入" sheetId="2" r:id="rId2"/>
    <sheet name="Sheet1" sheetId="116" state="hidden" r:id="rId3"/>
    <sheet name="成本剔税" sheetId="111" r:id="rId4"/>
    <sheet name="单位换算" sheetId="115" r:id="rId5"/>
    <sheet name="Sheet2" sheetId="69" state="hidden" r:id="rId6"/>
    <sheet name="330001" sheetId="125" r:id="rId7"/>
    <sheet name="220800" sheetId="124" r:id="rId8"/>
  </sheets>
  <definedNames>
    <definedName name="_xlnm._FilterDatabase" localSheetId="2" hidden="1">Sheet1!$A$1:$C$345</definedName>
    <definedName name="_xlnm._FilterDatabase" localSheetId="3" hidden="1">成本剔税!$A$1:$XFC$217</definedName>
    <definedName name="_xlnm._FilterDatabase" localSheetId="0" hidden="1">取数格式!$B$1:$G$33</definedName>
    <definedName name="_xlnm._FilterDatabase" localSheetId="1" hidden="1">系统收入!$A$1:$AR$492</definedName>
  </definedNames>
  <calcPr calcId="144525"/>
  <fileRecoveryPr autoRecover="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H165" i="2" l="1"/>
  <c r="AI165" i="2"/>
  <c r="AJ165" i="2"/>
  <c r="AL165" i="2"/>
  <c r="AM165" i="2"/>
  <c r="AO165" i="2"/>
  <c r="AQ165" i="2" s="1"/>
  <c r="AP165" i="2"/>
  <c r="AH166" i="2"/>
  <c r="AI166" i="2"/>
  <c r="AJ166" i="2"/>
  <c r="AL166" i="2"/>
  <c r="AM166" i="2"/>
  <c r="AO166" i="2"/>
  <c r="AQ166" i="2" s="1"/>
  <c r="AP166" i="2"/>
  <c r="AH167" i="2"/>
  <c r="AI167" i="2"/>
  <c r="AJ167" i="2"/>
  <c r="AL167" i="2"/>
  <c r="AM167" i="2"/>
  <c r="AO167" i="2"/>
  <c r="AQ167" i="2" s="1"/>
  <c r="AP167" i="2"/>
  <c r="AR167" i="2" s="1"/>
  <c r="AH168" i="2"/>
  <c r="AI168" i="2"/>
  <c r="AJ168" i="2"/>
  <c r="AL168" i="2"/>
  <c r="AM168" i="2"/>
  <c r="AO168" i="2"/>
  <c r="AQ168" i="2" s="1"/>
  <c r="AP168" i="2"/>
  <c r="AH169" i="2"/>
  <c r="AI169" i="2"/>
  <c r="AJ169" i="2"/>
  <c r="AL169" i="2"/>
  <c r="AM169" i="2"/>
  <c r="AO169" i="2"/>
  <c r="AQ169" i="2" s="1"/>
  <c r="AP169" i="2"/>
  <c r="AH170" i="2"/>
  <c r="AI170" i="2"/>
  <c r="AJ170" i="2"/>
  <c r="AL170" i="2"/>
  <c r="AM170" i="2"/>
  <c r="AO170" i="2"/>
  <c r="AQ170" i="2" s="1"/>
  <c r="AP170" i="2"/>
  <c r="AH171" i="2"/>
  <c r="AI171" i="2"/>
  <c r="AJ171" i="2"/>
  <c r="AL171" i="2"/>
  <c r="AM171" i="2"/>
  <c r="AO171" i="2"/>
  <c r="AQ171" i="2" s="1"/>
  <c r="AP171" i="2"/>
  <c r="AR171" i="2" s="1"/>
  <c r="AH172" i="2"/>
  <c r="AI172" i="2"/>
  <c r="AJ172" i="2"/>
  <c r="AL172" i="2"/>
  <c r="AM172" i="2"/>
  <c r="AO172" i="2"/>
  <c r="AQ172" i="2" s="1"/>
  <c r="AP172" i="2"/>
  <c r="AR172" i="2"/>
  <c r="AH173" i="2"/>
  <c r="AI173" i="2"/>
  <c r="AJ173" i="2"/>
  <c r="AL173" i="2"/>
  <c r="AM173" i="2"/>
  <c r="AO173" i="2"/>
  <c r="AP173" i="2"/>
  <c r="AQ173" i="2"/>
  <c r="AH174" i="2"/>
  <c r="AI174" i="2"/>
  <c r="AJ174" i="2"/>
  <c r="AL174" i="2"/>
  <c r="AM174" i="2"/>
  <c r="AO174" i="2"/>
  <c r="AQ174" i="2" s="1"/>
  <c r="AP174" i="2"/>
  <c r="AH175" i="2"/>
  <c r="AI175" i="2"/>
  <c r="AJ175" i="2"/>
  <c r="AL175" i="2"/>
  <c r="AM175" i="2"/>
  <c r="AO175" i="2"/>
  <c r="AQ175" i="2" s="1"/>
  <c r="AP175" i="2"/>
  <c r="AR175" i="2" s="1"/>
  <c r="AH176" i="2"/>
  <c r="AI176" i="2"/>
  <c r="AJ176" i="2"/>
  <c r="AL176" i="2"/>
  <c r="AM176" i="2"/>
  <c r="AO176" i="2"/>
  <c r="AQ176" i="2" s="1"/>
  <c r="AR176" i="2" s="1"/>
  <c r="AP176" i="2"/>
  <c r="AH177" i="2"/>
  <c r="AI177" i="2"/>
  <c r="AJ177" i="2"/>
  <c r="AL177" i="2"/>
  <c r="AM177" i="2"/>
  <c r="AO177" i="2"/>
  <c r="AQ177" i="2" s="1"/>
  <c r="AP177" i="2"/>
  <c r="AH178" i="2"/>
  <c r="AI178" i="2"/>
  <c r="AJ178" i="2"/>
  <c r="AL178" i="2"/>
  <c r="AM178" i="2"/>
  <c r="AO178" i="2"/>
  <c r="AQ178" i="2" s="1"/>
  <c r="AP178" i="2"/>
  <c r="AH179" i="2"/>
  <c r="AI179" i="2"/>
  <c r="AJ179" i="2"/>
  <c r="AL179" i="2"/>
  <c r="AM179" i="2"/>
  <c r="AO179" i="2"/>
  <c r="AQ179" i="2" s="1"/>
  <c r="AP179" i="2"/>
  <c r="AR179" i="2" s="1"/>
  <c r="AH180" i="2"/>
  <c r="AI180" i="2"/>
  <c r="AJ180" i="2"/>
  <c r="AL180" i="2"/>
  <c r="AM180" i="2"/>
  <c r="AO180" i="2"/>
  <c r="AQ180" i="2" s="1"/>
  <c r="AR180" i="2" s="1"/>
  <c r="AP180" i="2"/>
  <c r="AH181" i="2"/>
  <c r="AI181" i="2"/>
  <c r="AJ181" i="2"/>
  <c r="AL181" i="2"/>
  <c r="AM181" i="2"/>
  <c r="AO181" i="2"/>
  <c r="AQ181" i="2" s="1"/>
  <c r="AP181" i="2"/>
  <c r="AH182" i="2"/>
  <c r="AI182" i="2"/>
  <c r="AJ182" i="2"/>
  <c r="AL182" i="2"/>
  <c r="AM182" i="2"/>
  <c r="AO182" i="2"/>
  <c r="AQ182" i="2" s="1"/>
  <c r="AP182" i="2"/>
  <c r="AH183" i="2"/>
  <c r="AI183" i="2"/>
  <c r="AJ183" i="2"/>
  <c r="AL183" i="2"/>
  <c r="AM183" i="2"/>
  <c r="AO183" i="2"/>
  <c r="AQ183" i="2" s="1"/>
  <c r="AP183" i="2"/>
  <c r="AH184" i="2"/>
  <c r="AI184" i="2"/>
  <c r="AJ184" i="2"/>
  <c r="AL184" i="2"/>
  <c r="AM184" i="2"/>
  <c r="AO184" i="2"/>
  <c r="AQ184" i="2" s="1"/>
  <c r="AP184" i="2"/>
  <c r="AH185" i="2"/>
  <c r="AI185" i="2"/>
  <c r="AJ185" i="2"/>
  <c r="AL185" i="2"/>
  <c r="AM185" i="2"/>
  <c r="AO185" i="2"/>
  <c r="AQ185" i="2" s="1"/>
  <c r="AP185" i="2"/>
  <c r="AH186" i="2"/>
  <c r="AI186" i="2"/>
  <c r="AJ186" i="2"/>
  <c r="AL186" i="2"/>
  <c r="AM186" i="2"/>
  <c r="AO186" i="2"/>
  <c r="AQ186" i="2" s="1"/>
  <c r="AP186" i="2"/>
  <c r="AH187" i="2"/>
  <c r="AI187" i="2"/>
  <c r="AJ187" i="2"/>
  <c r="AL187" i="2"/>
  <c r="AM187" i="2"/>
  <c r="AO187" i="2"/>
  <c r="AQ187" i="2" s="1"/>
  <c r="AP187" i="2"/>
  <c r="AH188" i="2"/>
  <c r="AI188" i="2"/>
  <c r="AJ188" i="2"/>
  <c r="AL188" i="2"/>
  <c r="AM188" i="2"/>
  <c r="AO188" i="2"/>
  <c r="AQ188" i="2" s="1"/>
  <c r="AP188" i="2"/>
  <c r="AH189" i="2"/>
  <c r="AI189" i="2"/>
  <c r="AJ189" i="2"/>
  <c r="AL189" i="2"/>
  <c r="AM189" i="2"/>
  <c r="AO189" i="2"/>
  <c r="AQ189" i="2" s="1"/>
  <c r="AP189" i="2"/>
  <c r="AH190" i="2"/>
  <c r="AI190" i="2"/>
  <c r="AJ190" i="2"/>
  <c r="AL190" i="2"/>
  <c r="AM190" i="2"/>
  <c r="AO190" i="2"/>
  <c r="AQ190" i="2" s="1"/>
  <c r="AP190" i="2"/>
  <c r="AH191" i="2"/>
  <c r="AI191" i="2"/>
  <c r="AJ191" i="2"/>
  <c r="AL191" i="2"/>
  <c r="AM191" i="2"/>
  <c r="AO191" i="2"/>
  <c r="AQ191" i="2" s="1"/>
  <c r="AP191" i="2"/>
  <c r="AH192" i="2"/>
  <c r="AI192" i="2"/>
  <c r="AJ192" i="2"/>
  <c r="AL192" i="2"/>
  <c r="AM192" i="2"/>
  <c r="AO192" i="2"/>
  <c r="AQ192" i="2" s="1"/>
  <c r="AP192" i="2"/>
  <c r="AH193" i="2"/>
  <c r="AI193" i="2"/>
  <c r="AJ193" i="2"/>
  <c r="AL193" i="2"/>
  <c r="AM193" i="2"/>
  <c r="AO193" i="2"/>
  <c r="AQ193" i="2" s="1"/>
  <c r="AP193" i="2"/>
  <c r="AH194" i="2"/>
  <c r="AI194" i="2"/>
  <c r="AJ194" i="2"/>
  <c r="AL194" i="2"/>
  <c r="AM194" i="2"/>
  <c r="AO194" i="2"/>
  <c r="AQ194" i="2" s="1"/>
  <c r="AP194" i="2"/>
  <c r="AH195" i="2"/>
  <c r="AI195" i="2"/>
  <c r="AJ195" i="2"/>
  <c r="AL195" i="2"/>
  <c r="AM195" i="2"/>
  <c r="AO195" i="2"/>
  <c r="AQ195" i="2" s="1"/>
  <c r="AP195" i="2"/>
  <c r="AH196" i="2"/>
  <c r="AI196" i="2"/>
  <c r="AJ196" i="2"/>
  <c r="AL196" i="2"/>
  <c r="AM196" i="2"/>
  <c r="AO196" i="2"/>
  <c r="AQ196" i="2" s="1"/>
  <c r="AP196" i="2"/>
  <c r="AH197" i="2"/>
  <c r="AI197" i="2"/>
  <c r="AJ197" i="2"/>
  <c r="AL197" i="2"/>
  <c r="AM197" i="2"/>
  <c r="AO197" i="2"/>
  <c r="AQ197" i="2" s="1"/>
  <c r="AP197" i="2"/>
  <c r="AH198" i="2"/>
  <c r="AI198" i="2"/>
  <c r="AJ198" i="2"/>
  <c r="AL198" i="2"/>
  <c r="AM198" i="2"/>
  <c r="AO198" i="2"/>
  <c r="AQ198" i="2" s="1"/>
  <c r="AP198" i="2"/>
  <c r="AH199" i="2"/>
  <c r="AI199" i="2"/>
  <c r="AJ199" i="2"/>
  <c r="AL199" i="2"/>
  <c r="AM199" i="2"/>
  <c r="AO199" i="2"/>
  <c r="AQ199" i="2" s="1"/>
  <c r="AP199" i="2"/>
  <c r="AR199" i="2" s="1"/>
  <c r="AH200" i="2"/>
  <c r="AI200" i="2"/>
  <c r="AJ200" i="2"/>
  <c r="AL200" i="2"/>
  <c r="AM200" i="2"/>
  <c r="AO200" i="2"/>
  <c r="AQ200" i="2" s="1"/>
  <c r="AP200" i="2"/>
  <c r="AH201" i="2"/>
  <c r="AI201" i="2"/>
  <c r="AJ201" i="2"/>
  <c r="AL201" i="2"/>
  <c r="AM201" i="2"/>
  <c r="AO201" i="2"/>
  <c r="AQ201" i="2" s="1"/>
  <c r="AP201" i="2"/>
  <c r="AH202" i="2"/>
  <c r="AI202" i="2"/>
  <c r="AJ202" i="2"/>
  <c r="AL202" i="2"/>
  <c r="AM202" i="2"/>
  <c r="AO202" i="2"/>
  <c r="AQ202" i="2" s="1"/>
  <c r="AP202" i="2"/>
  <c r="AH203" i="2"/>
  <c r="AI203" i="2"/>
  <c r="AJ203" i="2"/>
  <c r="AL203" i="2"/>
  <c r="AM203" i="2"/>
  <c r="AO203" i="2"/>
  <c r="AQ203" i="2" s="1"/>
  <c r="AP203" i="2"/>
  <c r="AR203" i="2" s="1"/>
  <c r="AH204" i="2"/>
  <c r="AI204" i="2"/>
  <c r="AJ204" i="2"/>
  <c r="AL204" i="2"/>
  <c r="AM204" i="2"/>
  <c r="AO204" i="2"/>
  <c r="AQ204" i="2" s="1"/>
  <c r="AP204" i="2"/>
  <c r="AH205" i="2"/>
  <c r="AI205" i="2"/>
  <c r="AJ205" i="2"/>
  <c r="AL205" i="2"/>
  <c r="AM205" i="2"/>
  <c r="AO205" i="2"/>
  <c r="AQ205" i="2" s="1"/>
  <c r="AP205" i="2"/>
  <c r="AH206" i="2"/>
  <c r="AI206" i="2"/>
  <c r="AJ206" i="2"/>
  <c r="AL206" i="2"/>
  <c r="AM206" i="2"/>
  <c r="AO206" i="2"/>
  <c r="AQ206" i="2" s="1"/>
  <c r="AP206" i="2"/>
  <c r="AH207" i="2"/>
  <c r="AI207" i="2"/>
  <c r="AJ207" i="2"/>
  <c r="AL207" i="2"/>
  <c r="AM207" i="2"/>
  <c r="AO207" i="2"/>
  <c r="AQ207" i="2" s="1"/>
  <c r="AP207" i="2"/>
  <c r="AR207" i="2" s="1"/>
  <c r="AH208" i="2"/>
  <c r="AI208" i="2"/>
  <c r="AJ208" i="2"/>
  <c r="AL208" i="2"/>
  <c r="AM208" i="2"/>
  <c r="AO208" i="2"/>
  <c r="AQ208" i="2" s="1"/>
  <c r="AP208" i="2"/>
  <c r="AH209" i="2"/>
  <c r="AI209" i="2"/>
  <c r="AJ209" i="2"/>
  <c r="AL209" i="2"/>
  <c r="AM209" i="2"/>
  <c r="AO209" i="2"/>
  <c r="AQ209" i="2" s="1"/>
  <c r="AP209" i="2"/>
  <c r="AH210" i="2"/>
  <c r="AI210" i="2"/>
  <c r="AJ210" i="2"/>
  <c r="AL210" i="2"/>
  <c r="AM210" i="2"/>
  <c r="AO210" i="2"/>
  <c r="AQ210" i="2" s="1"/>
  <c r="AP210" i="2"/>
  <c r="AH211" i="2"/>
  <c r="AI211" i="2"/>
  <c r="AJ211" i="2"/>
  <c r="AL211" i="2"/>
  <c r="AM211" i="2"/>
  <c r="AO211" i="2"/>
  <c r="AQ211" i="2" s="1"/>
  <c r="AP211" i="2"/>
  <c r="AR211" i="2" s="1"/>
  <c r="AH212" i="2"/>
  <c r="AI212" i="2"/>
  <c r="AJ212" i="2"/>
  <c r="AL212" i="2"/>
  <c r="AM212" i="2"/>
  <c r="AO212" i="2"/>
  <c r="AQ212" i="2" s="1"/>
  <c r="AP212" i="2"/>
  <c r="AR212" i="2"/>
  <c r="AH213" i="2"/>
  <c r="AI213" i="2"/>
  <c r="AJ213" i="2"/>
  <c r="AL213" i="2"/>
  <c r="AM213" i="2"/>
  <c r="AO213" i="2"/>
  <c r="AP213" i="2"/>
  <c r="AQ213" i="2"/>
  <c r="AH214" i="2"/>
  <c r="AI214" i="2"/>
  <c r="AJ214" i="2"/>
  <c r="AL214" i="2"/>
  <c r="AM214" i="2"/>
  <c r="AO214" i="2"/>
  <c r="AQ214" i="2" s="1"/>
  <c r="AP214" i="2"/>
  <c r="AH215" i="2"/>
  <c r="AI215" i="2"/>
  <c r="AJ215" i="2"/>
  <c r="AL215" i="2"/>
  <c r="AM215" i="2"/>
  <c r="AO215" i="2"/>
  <c r="AQ215" i="2" s="1"/>
  <c r="AP215" i="2"/>
  <c r="AH216" i="2"/>
  <c r="AI216" i="2"/>
  <c r="AJ216" i="2"/>
  <c r="AL216" i="2"/>
  <c r="AM216" i="2"/>
  <c r="AO216" i="2"/>
  <c r="AQ216" i="2" s="1"/>
  <c r="AP216" i="2"/>
  <c r="AH217" i="2"/>
  <c r="AI217" i="2"/>
  <c r="AJ217" i="2"/>
  <c r="AL217" i="2"/>
  <c r="AM217" i="2"/>
  <c r="AO217" i="2"/>
  <c r="AP217" i="2"/>
  <c r="AQ217" i="2"/>
  <c r="AH218" i="2"/>
  <c r="AI218" i="2"/>
  <c r="AJ218" i="2"/>
  <c r="AL218" i="2"/>
  <c r="AM218" i="2"/>
  <c r="AO218" i="2"/>
  <c r="AQ218" i="2" s="1"/>
  <c r="AP218" i="2"/>
  <c r="AH219" i="2"/>
  <c r="AI219" i="2"/>
  <c r="AJ219" i="2"/>
  <c r="AL219" i="2"/>
  <c r="AM219" i="2"/>
  <c r="AO219" i="2"/>
  <c r="AQ219" i="2" s="1"/>
  <c r="AP219" i="2"/>
  <c r="AH220" i="2"/>
  <c r="AI220" i="2"/>
  <c r="AJ220" i="2"/>
  <c r="AL220" i="2"/>
  <c r="AM220" i="2"/>
  <c r="AO220" i="2"/>
  <c r="AQ220" i="2" s="1"/>
  <c r="AP220" i="2"/>
  <c r="AH221" i="2"/>
  <c r="AI221" i="2"/>
  <c r="AJ221" i="2"/>
  <c r="AL221" i="2"/>
  <c r="AM221" i="2"/>
  <c r="AO221" i="2"/>
  <c r="AQ221" i="2" s="1"/>
  <c r="AP221" i="2"/>
  <c r="AH222" i="2"/>
  <c r="AI222" i="2"/>
  <c r="AJ222" i="2"/>
  <c r="AL222" i="2"/>
  <c r="AM222" i="2"/>
  <c r="AO222" i="2"/>
  <c r="AQ222" i="2" s="1"/>
  <c r="AP222" i="2"/>
  <c r="AH223" i="2"/>
  <c r="AI223" i="2"/>
  <c r="AJ223" i="2"/>
  <c r="AL223" i="2"/>
  <c r="AM223" i="2"/>
  <c r="AO223" i="2"/>
  <c r="AQ223" i="2" s="1"/>
  <c r="AP223" i="2"/>
  <c r="AH224" i="2"/>
  <c r="AI224" i="2"/>
  <c r="AJ224" i="2"/>
  <c r="AL224" i="2"/>
  <c r="AM224" i="2"/>
  <c r="AO224" i="2"/>
  <c r="AQ224" i="2" s="1"/>
  <c r="AP224" i="2"/>
  <c r="AH225" i="2"/>
  <c r="AI225" i="2"/>
  <c r="AJ225" i="2"/>
  <c r="AL225" i="2"/>
  <c r="AM225" i="2"/>
  <c r="AO225" i="2"/>
  <c r="AQ225" i="2" s="1"/>
  <c r="AP225" i="2"/>
  <c r="AH226" i="2"/>
  <c r="AI226" i="2"/>
  <c r="AJ226" i="2"/>
  <c r="AL226" i="2"/>
  <c r="AM226" i="2"/>
  <c r="AO226" i="2"/>
  <c r="AQ226" i="2" s="1"/>
  <c r="AP226" i="2"/>
  <c r="AH227" i="2"/>
  <c r="AI227" i="2"/>
  <c r="AJ227" i="2"/>
  <c r="AL227" i="2"/>
  <c r="AM227" i="2"/>
  <c r="AO227" i="2"/>
  <c r="AQ227" i="2" s="1"/>
  <c r="AP227" i="2"/>
  <c r="AH228" i="2"/>
  <c r="AI228" i="2"/>
  <c r="AJ228" i="2"/>
  <c r="AL228" i="2"/>
  <c r="AM228" i="2"/>
  <c r="AO228" i="2"/>
  <c r="AQ228" i="2" s="1"/>
  <c r="AP228" i="2"/>
  <c r="AH229" i="2"/>
  <c r="AI229" i="2"/>
  <c r="AJ229" i="2"/>
  <c r="AL229" i="2"/>
  <c r="AM229" i="2"/>
  <c r="AO229" i="2"/>
  <c r="AQ229" i="2" s="1"/>
  <c r="AP229" i="2"/>
  <c r="AH230" i="2"/>
  <c r="AI230" i="2"/>
  <c r="AJ230" i="2"/>
  <c r="AL230" i="2"/>
  <c r="AM230" i="2"/>
  <c r="AO230" i="2"/>
  <c r="AQ230" i="2" s="1"/>
  <c r="AP230" i="2"/>
  <c r="AH231" i="2"/>
  <c r="AI231" i="2"/>
  <c r="AJ231" i="2"/>
  <c r="AL231" i="2"/>
  <c r="AM231" i="2"/>
  <c r="AO231" i="2"/>
  <c r="AQ231" i="2" s="1"/>
  <c r="AP231" i="2"/>
  <c r="AR231" i="2" s="1"/>
  <c r="AH232" i="2"/>
  <c r="AI232" i="2"/>
  <c r="AJ232" i="2"/>
  <c r="AL232" i="2"/>
  <c r="AM232" i="2"/>
  <c r="AO232" i="2"/>
  <c r="AQ232" i="2" s="1"/>
  <c r="AR232" i="2" s="1"/>
  <c r="AP232" i="2"/>
  <c r="AH233" i="2"/>
  <c r="AI233" i="2"/>
  <c r="AJ233" i="2"/>
  <c r="AL233" i="2"/>
  <c r="AM233" i="2"/>
  <c r="AO233" i="2"/>
  <c r="AQ233" i="2" s="1"/>
  <c r="AP233" i="2"/>
  <c r="AH234" i="2"/>
  <c r="AI234" i="2"/>
  <c r="AJ234" i="2"/>
  <c r="AL234" i="2"/>
  <c r="AM234" i="2"/>
  <c r="AO234" i="2"/>
  <c r="AQ234" i="2" s="1"/>
  <c r="AP234" i="2"/>
  <c r="AH235" i="2"/>
  <c r="AI235" i="2"/>
  <c r="AJ235" i="2"/>
  <c r="AL235" i="2"/>
  <c r="AM235" i="2"/>
  <c r="AO235" i="2"/>
  <c r="AQ235" i="2" s="1"/>
  <c r="AP235" i="2"/>
  <c r="AR235" i="2" s="1"/>
  <c r="AH236" i="2"/>
  <c r="AI236" i="2"/>
  <c r="AJ236" i="2"/>
  <c r="AL236" i="2"/>
  <c r="AM236" i="2"/>
  <c r="AO236" i="2"/>
  <c r="AQ236" i="2" s="1"/>
  <c r="AR236" i="2" s="1"/>
  <c r="AP236" i="2"/>
  <c r="AH237" i="2"/>
  <c r="AI237" i="2"/>
  <c r="AJ237" i="2"/>
  <c r="AL237" i="2"/>
  <c r="AM237" i="2"/>
  <c r="AO237" i="2"/>
  <c r="AQ237" i="2" s="1"/>
  <c r="AP237" i="2"/>
  <c r="AH238" i="2"/>
  <c r="AI238" i="2"/>
  <c r="AJ238" i="2"/>
  <c r="AL238" i="2"/>
  <c r="AM238" i="2"/>
  <c r="AO238" i="2"/>
  <c r="AQ238" i="2" s="1"/>
  <c r="AP238" i="2"/>
  <c r="AH239" i="2"/>
  <c r="AI239" i="2"/>
  <c r="AJ239" i="2"/>
  <c r="AL239" i="2"/>
  <c r="AM239" i="2"/>
  <c r="AO239" i="2"/>
  <c r="AQ239" i="2" s="1"/>
  <c r="AP239" i="2"/>
  <c r="AH240" i="2"/>
  <c r="AI240" i="2"/>
  <c r="AJ240" i="2"/>
  <c r="AL240" i="2"/>
  <c r="AM240" i="2"/>
  <c r="AO240" i="2"/>
  <c r="AQ240" i="2" s="1"/>
  <c r="AP240" i="2"/>
  <c r="AH241" i="2"/>
  <c r="AI241" i="2"/>
  <c r="AJ241" i="2"/>
  <c r="AL241" i="2"/>
  <c r="AM241" i="2"/>
  <c r="AO241" i="2"/>
  <c r="AQ241" i="2" s="1"/>
  <c r="AP241" i="2"/>
  <c r="AH242" i="2"/>
  <c r="AI242" i="2"/>
  <c r="AJ242" i="2"/>
  <c r="AL242" i="2"/>
  <c r="AM242" i="2"/>
  <c r="AO242" i="2"/>
  <c r="AQ242" i="2" s="1"/>
  <c r="AP242" i="2"/>
  <c r="AH243" i="2"/>
  <c r="AI243" i="2"/>
  <c r="AJ243" i="2"/>
  <c r="AL243" i="2"/>
  <c r="AM243" i="2"/>
  <c r="AO243" i="2"/>
  <c r="AQ243" i="2" s="1"/>
  <c r="AP243" i="2"/>
  <c r="AH244" i="2"/>
  <c r="AI244" i="2"/>
  <c r="AJ244" i="2"/>
  <c r="AL244" i="2"/>
  <c r="AM244" i="2"/>
  <c r="AO244" i="2"/>
  <c r="AQ244" i="2" s="1"/>
  <c r="AP244" i="2"/>
  <c r="AH245" i="2"/>
  <c r="AI245" i="2"/>
  <c r="AJ245" i="2"/>
  <c r="AL245" i="2"/>
  <c r="AM245" i="2"/>
  <c r="AO245" i="2"/>
  <c r="AQ245" i="2" s="1"/>
  <c r="AP245" i="2"/>
  <c r="AH246" i="2"/>
  <c r="AI246" i="2"/>
  <c r="AJ246" i="2"/>
  <c r="AL246" i="2"/>
  <c r="AM246" i="2"/>
  <c r="AO246" i="2"/>
  <c r="AQ246" i="2" s="1"/>
  <c r="AP246" i="2"/>
  <c r="AH247" i="2"/>
  <c r="AI247" i="2"/>
  <c r="AJ247" i="2"/>
  <c r="AL247" i="2"/>
  <c r="AM247" i="2"/>
  <c r="AO247" i="2"/>
  <c r="AQ247" i="2" s="1"/>
  <c r="AP247" i="2"/>
  <c r="AR247" i="2" s="1"/>
  <c r="AH248" i="2"/>
  <c r="AI248" i="2"/>
  <c r="AJ248" i="2"/>
  <c r="AL248" i="2"/>
  <c r="AM248" i="2"/>
  <c r="AO248" i="2"/>
  <c r="AQ248" i="2" s="1"/>
  <c r="AP248" i="2"/>
  <c r="AH249" i="2"/>
  <c r="AI249" i="2"/>
  <c r="AJ249" i="2"/>
  <c r="AL249" i="2"/>
  <c r="AM249" i="2"/>
  <c r="AO249" i="2"/>
  <c r="AQ249" i="2" s="1"/>
  <c r="AP249" i="2"/>
  <c r="AH250" i="2"/>
  <c r="AI250" i="2"/>
  <c r="AJ250" i="2"/>
  <c r="AL250" i="2"/>
  <c r="AM250" i="2"/>
  <c r="AO250" i="2"/>
  <c r="AQ250" i="2" s="1"/>
  <c r="AP250" i="2"/>
  <c r="AH251" i="2"/>
  <c r="AI251" i="2"/>
  <c r="AJ251" i="2"/>
  <c r="AL251" i="2"/>
  <c r="AM251" i="2"/>
  <c r="AO251" i="2"/>
  <c r="AQ251" i="2" s="1"/>
  <c r="AP251" i="2"/>
  <c r="AR251" i="2" s="1"/>
  <c r="AH252" i="2"/>
  <c r="AI252" i="2"/>
  <c r="AJ252" i="2"/>
  <c r="AL252" i="2"/>
  <c r="AM252" i="2"/>
  <c r="AO252" i="2"/>
  <c r="AQ252" i="2" s="1"/>
  <c r="AP252" i="2"/>
  <c r="AH253" i="2"/>
  <c r="AI253" i="2"/>
  <c r="AJ253" i="2"/>
  <c r="AL253" i="2"/>
  <c r="AM253" i="2"/>
  <c r="AO253" i="2"/>
  <c r="AQ253" i="2" s="1"/>
  <c r="AP253" i="2"/>
  <c r="AH254" i="2"/>
  <c r="AI254" i="2"/>
  <c r="AJ254" i="2"/>
  <c r="AL254" i="2"/>
  <c r="AM254" i="2"/>
  <c r="AO254" i="2"/>
  <c r="AQ254" i="2" s="1"/>
  <c r="AP254" i="2"/>
  <c r="AH255" i="2"/>
  <c r="AI255" i="2"/>
  <c r="AJ255" i="2"/>
  <c r="AL255" i="2"/>
  <c r="AM255" i="2"/>
  <c r="AO255" i="2"/>
  <c r="AQ255" i="2" s="1"/>
  <c r="AP255" i="2"/>
  <c r="AH256" i="2"/>
  <c r="AI256" i="2"/>
  <c r="AJ256" i="2"/>
  <c r="AL256" i="2"/>
  <c r="AM256" i="2"/>
  <c r="AO256" i="2"/>
  <c r="AQ256" i="2" s="1"/>
  <c r="AP256" i="2"/>
  <c r="AH257" i="2"/>
  <c r="AI257" i="2"/>
  <c r="AJ257" i="2"/>
  <c r="AL257" i="2"/>
  <c r="AM257" i="2"/>
  <c r="AO257" i="2"/>
  <c r="AQ257" i="2" s="1"/>
  <c r="AP257" i="2"/>
  <c r="AH258" i="2"/>
  <c r="AI258" i="2"/>
  <c r="AJ258" i="2"/>
  <c r="AL258" i="2"/>
  <c r="AM258" i="2"/>
  <c r="AO258" i="2"/>
  <c r="AQ258" i="2" s="1"/>
  <c r="AP258" i="2"/>
  <c r="AH259" i="2"/>
  <c r="AI259" i="2"/>
  <c r="AJ259" i="2"/>
  <c r="AL259" i="2"/>
  <c r="AM259" i="2"/>
  <c r="AO259" i="2"/>
  <c r="AQ259" i="2" s="1"/>
  <c r="AP259" i="2"/>
  <c r="AH260" i="2"/>
  <c r="AI260" i="2"/>
  <c r="AJ260" i="2"/>
  <c r="AL260" i="2"/>
  <c r="AM260" i="2"/>
  <c r="AO260" i="2"/>
  <c r="AQ260" i="2" s="1"/>
  <c r="AP260" i="2"/>
  <c r="AH261" i="2"/>
  <c r="AI261" i="2"/>
  <c r="AJ261" i="2"/>
  <c r="AL261" i="2"/>
  <c r="AM261" i="2"/>
  <c r="AO261" i="2"/>
  <c r="AQ261" i="2" s="1"/>
  <c r="AP261" i="2"/>
  <c r="AH262" i="2"/>
  <c r="AI262" i="2"/>
  <c r="AJ262" i="2"/>
  <c r="AL262" i="2"/>
  <c r="AM262" i="2"/>
  <c r="AO262" i="2"/>
  <c r="AQ262" i="2" s="1"/>
  <c r="AP262" i="2"/>
  <c r="AH263" i="2"/>
  <c r="AI263" i="2"/>
  <c r="AJ263" i="2"/>
  <c r="AL263" i="2"/>
  <c r="AM263" i="2"/>
  <c r="AO263" i="2"/>
  <c r="AQ263" i="2" s="1"/>
  <c r="AP263" i="2"/>
  <c r="AR263" i="2" s="1"/>
  <c r="AH264" i="2"/>
  <c r="AI264" i="2"/>
  <c r="AJ264" i="2"/>
  <c r="AL264" i="2"/>
  <c r="AM264" i="2"/>
  <c r="AO264" i="2"/>
  <c r="AQ264" i="2" s="1"/>
  <c r="AP264" i="2"/>
  <c r="AH265" i="2"/>
  <c r="AI265" i="2"/>
  <c r="AJ265" i="2"/>
  <c r="AL265" i="2"/>
  <c r="AM265" i="2"/>
  <c r="AO265" i="2"/>
  <c r="AQ265" i="2" s="1"/>
  <c r="AP265" i="2"/>
  <c r="AH266" i="2"/>
  <c r="AI266" i="2"/>
  <c r="AJ266" i="2"/>
  <c r="AL266" i="2"/>
  <c r="AM266" i="2"/>
  <c r="AO266" i="2"/>
  <c r="AQ266" i="2" s="1"/>
  <c r="AP266" i="2"/>
  <c r="AH267" i="2"/>
  <c r="AI267" i="2"/>
  <c r="AJ267" i="2"/>
  <c r="AL267" i="2"/>
  <c r="AM267" i="2"/>
  <c r="AO267" i="2"/>
  <c r="AQ267" i="2" s="1"/>
  <c r="AP267" i="2"/>
  <c r="AR267" i="2" s="1"/>
  <c r="AH268" i="2"/>
  <c r="AI268" i="2"/>
  <c r="AJ268" i="2"/>
  <c r="AL268" i="2"/>
  <c r="AM268" i="2"/>
  <c r="AO268" i="2"/>
  <c r="AQ268" i="2" s="1"/>
  <c r="AP268" i="2"/>
  <c r="AR268" i="2"/>
  <c r="AH269" i="2"/>
  <c r="AI269" i="2"/>
  <c r="AJ269" i="2"/>
  <c r="AL269" i="2"/>
  <c r="AM269" i="2"/>
  <c r="AO269" i="2"/>
  <c r="AP269" i="2"/>
  <c r="AQ269" i="2"/>
  <c r="AH270" i="2"/>
  <c r="AI270" i="2"/>
  <c r="AJ270" i="2"/>
  <c r="AL270" i="2"/>
  <c r="AM270" i="2"/>
  <c r="AO270" i="2"/>
  <c r="AQ270" i="2" s="1"/>
  <c r="AP270" i="2"/>
  <c r="AH271" i="2"/>
  <c r="AI271" i="2"/>
  <c r="AJ271" i="2"/>
  <c r="AL271" i="2"/>
  <c r="AM271" i="2"/>
  <c r="AO271" i="2"/>
  <c r="AQ271" i="2" s="1"/>
  <c r="AP271" i="2"/>
  <c r="AH272" i="2"/>
  <c r="AI272" i="2"/>
  <c r="AJ272" i="2"/>
  <c r="AL272" i="2"/>
  <c r="AM272" i="2"/>
  <c r="AO272" i="2"/>
  <c r="AQ272" i="2" s="1"/>
  <c r="AP272" i="2"/>
  <c r="AH273" i="2"/>
  <c r="AI273" i="2"/>
  <c r="AJ273" i="2"/>
  <c r="AL273" i="2"/>
  <c r="AM273" i="2"/>
  <c r="AO273" i="2"/>
  <c r="AQ273" i="2" s="1"/>
  <c r="AP273" i="2"/>
  <c r="AH274" i="2"/>
  <c r="AI274" i="2"/>
  <c r="AJ274" i="2"/>
  <c r="AL274" i="2"/>
  <c r="AM274" i="2"/>
  <c r="AO274" i="2"/>
  <c r="AQ274" i="2" s="1"/>
  <c r="AP274" i="2"/>
  <c r="AH275" i="2"/>
  <c r="AI275" i="2"/>
  <c r="AJ275" i="2"/>
  <c r="AL275" i="2"/>
  <c r="AM275" i="2"/>
  <c r="AO275" i="2"/>
  <c r="AQ275" i="2" s="1"/>
  <c r="AP275" i="2"/>
  <c r="AH276" i="2"/>
  <c r="AI276" i="2"/>
  <c r="AJ276" i="2"/>
  <c r="AL276" i="2"/>
  <c r="AM276" i="2"/>
  <c r="AO276" i="2"/>
  <c r="AQ276" i="2" s="1"/>
  <c r="AP276" i="2"/>
  <c r="AH277" i="2"/>
  <c r="AI277" i="2"/>
  <c r="AJ277" i="2"/>
  <c r="AL277" i="2"/>
  <c r="AM277" i="2"/>
  <c r="AO277" i="2"/>
  <c r="AQ277" i="2" s="1"/>
  <c r="AP277" i="2"/>
  <c r="AH278" i="2"/>
  <c r="AI278" i="2"/>
  <c r="AJ278" i="2"/>
  <c r="AL278" i="2"/>
  <c r="AM278" i="2"/>
  <c r="AO278" i="2"/>
  <c r="AQ278" i="2" s="1"/>
  <c r="AP278" i="2"/>
  <c r="AH279" i="2"/>
  <c r="AI279" i="2"/>
  <c r="AJ279" i="2"/>
  <c r="AL279" i="2"/>
  <c r="AM279" i="2"/>
  <c r="AO279" i="2"/>
  <c r="AQ279" i="2" s="1"/>
  <c r="AP279" i="2"/>
  <c r="AR279" i="2" s="1"/>
  <c r="AH280" i="2"/>
  <c r="AI280" i="2"/>
  <c r="AJ280" i="2"/>
  <c r="AL280" i="2"/>
  <c r="AM280" i="2"/>
  <c r="AO280" i="2"/>
  <c r="AQ280" i="2" s="1"/>
  <c r="AP280" i="2"/>
  <c r="AH281" i="2"/>
  <c r="AI281" i="2"/>
  <c r="AJ281" i="2"/>
  <c r="AL281" i="2"/>
  <c r="AM281" i="2"/>
  <c r="AO281" i="2"/>
  <c r="AQ281" i="2" s="1"/>
  <c r="AP281" i="2"/>
  <c r="AH282" i="2"/>
  <c r="AI282" i="2"/>
  <c r="AJ282" i="2"/>
  <c r="AL282" i="2"/>
  <c r="AM282" i="2"/>
  <c r="AO282" i="2"/>
  <c r="AQ282" i="2" s="1"/>
  <c r="AP282" i="2"/>
  <c r="AH283" i="2"/>
  <c r="AI283" i="2"/>
  <c r="AJ283" i="2"/>
  <c r="AL283" i="2"/>
  <c r="AM283" i="2"/>
  <c r="AO283" i="2"/>
  <c r="AQ283" i="2" s="1"/>
  <c r="AP283" i="2"/>
  <c r="AR283" i="2" s="1"/>
  <c r="AH284" i="2"/>
  <c r="AI284" i="2"/>
  <c r="AJ284" i="2"/>
  <c r="AL284" i="2"/>
  <c r="AM284" i="2"/>
  <c r="AO284" i="2"/>
  <c r="AQ284" i="2" s="1"/>
  <c r="AP284" i="2"/>
  <c r="AH285" i="2"/>
  <c r="AI285" i="2"/>
  <c r="AJ285" i="2"/>
  <c r="AL285" i="2"/>
  <c r="AM285" i="2"/>
  <c r="AO285" i="2"/>
  <c r="AQ285" i="2" s="1"/>
  <c r="AP285" i="2"/>
  <c r="AH286" i="2"/>
  <c r="AI286" i="2"/>
  <c r="AJ286" i="2"/>
  <c r="AL286" i="2"/>
  <c r="AM286" i="2"/>
  <c r="AO286" i="2"/>
  <c r="AQ286" i="2" s="1"/>
  <c r="AP286" i="2"/>
  <c r="AH287" i="2"/>
  <c r="AI287" i="2"/>
  <c r="AJ287" i="2"/>
  <c r="AL287" i="2"/>
  <c r="AM287" i="2"/>
  <c r="AO287" i="2"/>
  <c r="AQ287" i="2" s="1"/>
  <c r="AP287" i="2"/>
  <c r="AH288" i="2"/>
  <c r="AI288" i="2"/>
  <c r="AJ288" i="2"/>
  <c r="AL288" i="2"/>
  <c r="AM288" i="2"/>
  <c r="AO288" i="2"/>
  <c r="AQ288" i="2" s="1"/>
  <c r="AP288" i="2"/>
  <c r="AH289" i="2"/>
  <c r="AI289" i="2"/>
  <c r="AJ289" i="2"/>
  <c r="AL289" i="2"/>
  <c r="AM289" i="2"/>
  <c r="AO289" i="2"/>
  <c r="AQ289" i="2" s="1"/>
  <c r="AP289" i="2"/>
  <c r="AH290" i="2"/>
  <c r="AI290" i="2"/>
  <c r="AJ290" i="2"/>
  <c r="AL290" i="2"/>
  <c r="AM290" i="2"/>
  <c r="AO290" i="2"/>
  <c r="AQ290" i="2" s="1"/>
  <c r="AP290" i="2"/>
  <c r="AH291" i="2"/>
  <c r="AI291" i="2"/>
  <c r="AJ291" i="2"/>
  <c r="AL291" i="2"/>
  <c r="AM291" i="2"/>
  <c r="AO291" i="2"/>
  <c r="AQ291" i="2" s="1"/>
  <c r="AP291" i="2"/>
  <c r="AH292" i="2"/>
  <c r="AI292" i="2"/>
  <c r="AJ292" i="2"/>
  <c r="AL292" i="2"/>
  <c r="AM292" i="2"/>
  <c r="AO292" i="2"/>
  <c r="AQ292" i="2" s="1"/>
  <c r="AP292" i="2"/>
  <c r="AH293" i="2"/>
  <c r="AI293" i="2"/>
  <c r="AJ293" i="2"/>
  <c r="AL293" i="2"/>
  <c r="AM293" i="2"/>
  <c r="AO293" i="2"/>
  <c r="AQ293" i="2" s="1"/>
  <c r="AP293" i="2"/>
  <c r="AH294" i="2"/>
  <c r="AI294" i="2"/>
  <c r="AJ294" i="2"/>
  <c r="AL294" i="2"/>
  <c r="AM294" i="2"/>
  <c r="AO294" i="2"/>
  <c r="AQ294" i="2" s="1"/>
  <c r="AP294" i="2"/>
  <c r="AH295" i="2"/>
  <c r="AI295" i="2"/>
  <c r="AJ295" i="2"/>
  <c r="AL295" i="2"/>
  <c r="AM295" i="2"/>
  <c r="AO295" i="2"/>
  <c r="AQ295" i="2" s="1"/>
  <c r="AP295" i="2"/>
  <c r="AH296" i="2"/>
  <c r="AI296" i="2"/>
  <c r="AJ296" i="2"/>
  <c r="AL296" i="2"/>
  <c r="AM296" i="2"/>
  <c r="AO296" i="2"/>
  <c r="AQ296" i="2" s="1"/>
  <c r="AP296" i="2"/>
  <c r="AH297" i="2"/>
  <c r="AI297" i="2"/>
  <c r="AJ297" i="2"/>
  <c r="AL297" i="2"/>
  <c r="AM297" i="2"/>
  <c r="AO297" i="2"/>
  <c r="AQ297" i="2" s="1"/>
  <c r="AP297" i="2"/>
  <c r="AH298" i="2"/>
  <c r="AI298" i="2"/>
  <c r="AJ298" i="2"/>
  <c r="AL298" i="2"/>
  <c r="AM298" i="2"/>
  <c r="AO298" i="2"/>
  <c r="AQ298" i="2" s="1"/>
  <c r="AP298" i="2"/>
  <c r="AH299" i="2"/>
  <c r="AI299" i="2"/>
  <c r="AJ299" i="2"/>
  <c r="AL299" i="2"/>
  <c r="AM299" i="2"/>
  <c r="AO299" i="2"/>
  <c r="AQ299" i="2" s="1"/>
  <c r="AP299" i="2"/>
  <c r="AR299" i="2" s="1"/>
  <c r="AH300" i="2"/>
  <c r="AI300" i="2"/>
  <c r="AJ300" i="2"/>
  <c r="AL300" i="2"/>
  <c r="AM300" i="2"/>
  <c r="AO300" i="2"/>
  <c r="AQ300" i="2" s="1"/>
  <c r="AP300" i="2"/>
  <c r="AH301" i="2"/>
  <c r="AI301" i="2"/>
  <c r="AJ301" i="2"/>
  <c r="AL301" i="2"/>
  <c r="AM301" i="2"/>
  <c r="AO301" i="2"/>
  <c r="AQ301" i="2" s="1"/>
  <c r="AP301" i="2"/>
  <c r="AH302" i="2"/>
  <c r="AI302" i="2"/>
  <c r="AJ302" i="2"/>
  <c r="AL302" i="2"/>
  <c r="AM302" i="2"/>
  <c r="AO302" i="2"/>
  <c r="AQ302" i="2" s="1"/>
  <c r="AP302" i="2"/>
  <c r="AH303" i="2"/>
  <c r="AI303" i="2"/>
  <c r="AJ303" i="2"/>
  <c r="AL303" i="2"/>
  <c r="AM303" i="2"/>
  <c r="AO303" i="2"/>
  <c r="AQ303" i="2" s="1"/>
  <c r="AP303" i="2"/>
  <c r="AH304" i="2"/>
  <c r="AI304" i="2"/>
  <c r="AJ304" i="2"/>
  <c r="AL304" i="2"/>
  <c r="AM304" i="2"/>
  <c r="AO304" i="2"/>
  <c r="AQ304" i="2" s="1"/>
  <c r="AP304" i="2"/>
  <c r="AH305" i="2"/>
  <c r="AI305" i="2"/>
  <c r="AJ305" i="2"/>
  <c r="AL305" i="2"/>
  <c r="AM305" i="2"/>
  <c r="AO305" i="2"/>
  <c r="AQ305" i="2" s="1"/>
  <c r="AP305" i="2"/>
  <c r="AH306" i="2"/>
  <c r="AI306" i="2"/>
  <c r="AJ306" i="2"/>
  <c r="AL306" i="2"/>
  <c r="AM306" i="2"/>
  <c r="AO306" i="2"/>
  <c r="AQ306" i="2" s="1"/>
  <c r="AP306" i="2"/>
  <c r="AH307" i="2"/>
  <c r="AI307" i="2"/>
  <c r="AJ307" i="2"/>
  <c r="AL307" i="2"/>
  <c r="AM307" i="2"/>
  <c r="AO307" i="2"/>
  <c r="AQ307" i="2" s="1"/>
  <c r="AP307" i="2"/>
  <c r="AR307" i="2" s="1"/>
  <c r="AH308" i="2"/>
  <c r="AI308" i="2"/>
  <c r="AJ308" i="2"/>
  <c r="AL308" i="2"/>
  <c r="AM308" i="2"/>
  <c r="AO308" i="2"/>
  <c r="AQ308" i="2" s="1"/>
  <c r="AP308" i="2"/>
  <c r="AH309" i="2"/>
  <c r="AI309" i="2"/>
  <c r="AJ309" i="2"/>
  <c r="AL309" i="2"/>
  <c r="AM309" i="2"/>
  <c r="AO309" i="2"/>
  <c r="AQ309" i="2" s="1"/>
  <c r="AP309" i="2"/>
  <c r="AH310" i="2"/>
  <c r="AI310" i="2"/>
  <c r="AJ310" i="2"/>
  <c r="AL310" i="2"/>
  <c r="AM310" i="2"/>
  <c r="AO310" i="2"/>
  <c r="AQ310" i="2" s="1"/>
  <c r="AP310" i="2"/>
  <c r="AH311" i="2"/>
  <c r="AI311" i="2"/>
  <c r="AJ311" i="2"/>
  <c r="AL311" i="2"/>
  <c r="AM311" i="2"/>
  <c r="AO311" i="2"/>
  <c r="AQ311" i="2" s="1"/>
  <c r="AP311" i="2"/>
  <c r="AR311" i="2" s="1"/>
  <c r="AH312" i="2"/>
  <c r="AI312" i="2"/>
  <c r="AJ312" i="2"/>
  <c r="AL312" i="2"/>
  <c r="AM312" i="2"/>
  <c r="AO312" i="2"/>
  <c r="AQ312" i="2" s="1"/>
  <c r="AP312" i="2"/>
  <c r="AH313" i="2"/>
  <c r="AI313" i="2"/>
  <c r="AJ313" i="2"/>
  <c r="AL313" i="2"/>
  <c r="AM313" i="2"/>
  <c r="AO313" i="2"/>
  <c r="AQ313" i="2" s="1"/>
  <c r="AP313" i="2"/>
  <c r="AH314" i="2"/>
  <c r="AI314" i="2"/>
  <c r="AJ314" i="2"/>
  <c r="AL314" i="2"/>
  <c r="AM314" i="2"/>
  <c r="AO314" i="2"/>
  <c r="AQ314" i="2" s="1"/>
  <c r="AP314" i="2"/>
  <c r="AH315" i="2"/>
  <c r="AI315" i="2"/>
  <c r="AJ315" i="2"/>
  <c r="AL315" i="2"/>
  <c r="AM315" i="2"/>
  <c r="AO315" i="2"/>
  <c r="AQ315" i="2" s="1"/>
  <c r="AP315" i="2"/>
  <c r="AR315" i="2" s="1"/>
  <c r="AH316" i="2"/>
  <c r="AI316" i="2"/>
  <c r="AJ316" i="2"/>
  <c r="AL316" i="2"/>
  <c r="AM316" i="2"/>
  <c r="AO316" i="2"/>
  <c r="AQ316" i="2" s="1"/>
  <c r="AP316" i="2"/>
  <c r="AH317" i="2"/>
  <c r="AI317" i="2"/>
  <c r="AJ317" i="2"/>
  <c r="AL317" i="2"/>
  <c r="AM317" i="2"/>
  <c r="AO317" i="2"/>
  <c r="AP317" i="2"/>
  <c r="AQ317" i="2"/>
  <c r="AH318" i="2"/>
  <c r="AI318" i="2"/>
  <c r="AJ318" i="2"/>
  <c r="AL318" i="2"/>
  <c r="AM318" i="2"/>
  <c r="AO318" i="2"/>
  <c r="AQ318" i="2" s="1"/>
  <c r="AP318" i="2"/>
  <c r="AH319" i="2"/>
  <c r="AI319" i="2"/>
  <c r="AJ319" i="2"/>
  <c r="AL319" i="2"/>
  <c r="AM319" i="2"/>
  <c r="AO319" i="2"/>
  <c r="AQ319" i="2" s="1"/>
  <c r="AP319" i="2"/>
  <c r="AH320" i="2"/>
  <c r="AI320" i="2"/>
  <c r="AJ320" i="2"/>
  <c r="AL320" i="2"/>
  <c r="AM320" i="2"/>
  <c r="AO320" i="2"/>
  <c r="AQ320" i="2" s="1"/>
  <c r="AP320" i="2"/>
  <c r="AH321" i="2"/>
  <c r="AI321" i="2"/>
  <c r="AJ321" i="2"/>
  <c r="AL321" i="2"/>
  <c r="AM321" i="2"/>
  <c r="AO321" i="2"/>
  <c r="AQ321" i="2" s="1"/>
  <c r="AP321" i="2"/>
  <c r="AH322" i="2"/>
  <c r="AI322" i="2"/>
  <c r="AJ322" i="2"/>
  <c r="AL322" i="2"/>
  <c r="AM322" i="2"/>
  <c r="AO322" i="2"/>
  <c r="AQ322" i="2" s="1"/>
  <c r="AP322" i="2"/>
  <c r="AH323" i="2"/>
  <c r="AI323" i="2"/>
  <c r="AJ323" i="2"/>
  <c r="AL323" i="2"/>
  <c r="AM323" i="2"/>
  <c r="AO323" i="2"/>
  <c r="AQ323" i="2" s="1"/>
  <c r="AP323" i="2"/>
  <c r="AH324" i="2"/>
  <c r="AI324" i="2"/>
  <c r="AJ324" i="2"/>
  <c r="AL324" i="2"/>
  <c r="AM324" i="2"/>
  <c r="AO324" i="2"/>
  <c r="AQ324" i="2" s="1"/>
  <c r="AP324" i="2"/>
  <c r="AH325" i="2"/>
  <c r="AI325" i="2"/>
  <c r="AJ325" i="2"/>
  <c r="AL325" i="2"/>
  <c r="AM325" i="2"/>
  <c r="AO325" i="2"/>
  <c r="AQ325" i="2" s="1"/>
  <c r="AP325" i="2"/>
  <c r="AH326" i="2"/>
  <c r="AI326" i="2"/>
  <c r="AJ326" i="2"/>
  <c r="AL326" i="2"/>
  <c r="AM326" i="2"/>
  <c r="AO326" i="2"/>
  <c r="AQ326" i="2" s="1"/>
  <c r="AP326" i="2"/>
  <c r="AH327" i="2"/>
  <c r="AI327" i="2"/>
  <c r="AJ327" i="2"/>
  <c r="AL327" i="2"/>
  <c r="AM327" i="2"/>
  <c r="AO327" i="2"/>
  <c r="AQ327" i="2" s="1"/>
  <c r="AP327" i="2"/>
  <c r="AH328" i="2"/>
  <c r="AI328" i="2"/>
  <c r="AJ328" i="2"/>
  <c r="AL328" i="2"/>
  <c r="AM328" i="2"/>
  <c r="AO328" i="2"/>
  <c r="AQ328" i="2" s="1"/>
  <c r="AP328" i="2"/>
  <c r="AH329" i="2"/>
  <c r="AI329" i="2"/>
  <c r="AJ329" i="2"/>
  <c r="AL329" i="2"/>
  <c r="AM329" i="2"/>
  <c r="AO329" i="2"/>
  <c r="AQ329" i="2" s="1"/>
  <c r="AP329" i="2"/>
  <c r="AH330" i="2"/>
  <c r="AI330" i="2"/>
  <c r="AJ330" i="2"/>
  <c r="AL330" i="2"/>
  <c r="AM330" i="2"/>
  <c r="AO330" i="2"/>
  <c r="AQ330" i="2" s="1"/>
  <c r="AP330" i="2"/>
  <c r="AH331" i="2"/>
  <c r="AI331" i="2"/>
  <c r="AJ331" i="2"/>
  <c r="AL331" i="2"/>
  <c r="AM331" i="2"/>
  <c r="AO331" i="2"/>
  <c r="AQ331" i="2" s="1"/>
  <c r="AP331" i="2"/>
  <c r="AH332" i="2"/>
  <c r="AI332" i="2"/>
  <c r="AJ332" i="2"/>
  <c r="AL332" i="2"/>
  <c r="AM332" i="2"/>
  <c r="AO332" i="2"/>
  <c r="AQ332" i="2" s="1"/>
  <c r="AP332" i="2"/>
  <c r="AH333" i="2"/>
  <c r="AI333" i="2"/>
  <c r="AJ333" i="2"/>
  <c r="AL333" i="2"/>
  <c r="AM333" i="2"/>
  <c r="AO333" i="2"/>
  <c r="AQ333" i="2" s="1"/>
  <c r="AP333" i="2"/>
  <c r="AH334" i="2"/>
  <c r="AI334" i="2"/>
  <c r="AJ334" i="2"/>
  <c r="AL334" i="2"/>
  <c r="AM334" i="2"/>
  <c r="AO334" i="2"/>
  <c r="AQ334" i="2" s="1"/>
  <c r="AP334" i="2"/>
  <c r="AH335" i="2"/>
  <c r="AI335" i="2"/>
  <c r="AJ335" i="2"/>
  <c r="AL335" i="2"/>
  <c r="AM335" i="2"/>
  <c r="AO335" i="2"/>
  <c r="AQ335" i="2" s="1"/>
  <c r="AP335" i="2"/>
  <c r="AH336" i="2"/>
  <c r="AI336" i="2"/>
  <c r="AJ336" i="2"/>
  <c r="AL336" i="2"/>
  <c r="AM336" i="2"/>
  <c r="AO336" i="2"/>
  <c r="AQ336" i="2" s="1"/>
  <c r="AP336" i="2"/>
  <c r="AH337" i="2"/>
  <c r="AI337" i="2"/>
  <c r="AJ337" i="2"/>
  <c r="AL337" i="2"/>
  <c r="AM337" i="2"/>
  <c r="AO337" i="2"/>
  <c r="AQ337" i="2" s="1"/>
  <c r="AP337" i="2"/>
  <c r="AH338" i="2"/>
  <c r="AI338" i="2"/>
  <c r="AJ338" i="2"/>
  <c r="AL338" i="2"/>
  <c r="AM338" i="2"/>
  <c r="AO338" i="2"/>
  <c r="AQ338" i="2" s="1"/>
  <c r="AP338" i="2"/>
  <c r="AH339" i="2"/>
  <c r="AI339" i="2"/>
  <c r="AJ339" i="2"/>
  <c r="AL339" i="2"/>
  <c r="AM339" i="2"/>
  <c r="AO339" i="2"/>
  <c r="AQ339" i="2" s="1"/>
  <c r="AP339" i="2"/>
  <c r="AH340" i="2"/>
  <c r="AI340" i="2"/>
  <c r="AJ340" i="2"/>
  <c r="AL340" i="2"/>
  <c r="AM340" i="2"/>
  <c r="AO340" i="2"/>
  <c r="AQ340" i="2" s="1"/>
  <c r="AP340" i="2"/>
  <c r="AH341" i="2"/>
  <c r="AI341" i="2"/>
  <c r="AJ341" i="2"/>
  <c r="AL341" i="2"/>
  <c r="AM341" i="2"/>
  <c r="AO341" i="2"/>
  <c r="AQ341" i="2" s="1"/>
  <c r="AP341" i="2"/>
  <c r="AH342" i="2"/>
  <c r="AI342" i="2"/>
  <c r="AJ342" i="2"/>
  <c r="AL342" i="2"/>
  <c r="AM342" i="2"/>
  <c r="AO342" i="2"/>
  <c r="AQ342" i="2" s="1"/>
  <c r="AP342" i="2"/>
  <c r="AH343" i="2"/>
  <c r="AI343" i="2"/>
  <c r="AJ343" i="2"/>
  <c r="AL343" i="2"/>
  <c r="AM343" i="2"/>
  <c r="AO343" i="2"/>
  <c r="AQ343" i="2" s="1"/>
  <c r="AP343" i="2"/>
  <c r="AH344" i="2"/>
  <c r="AI344" i="2"/>
  <c r="AJ344" i="2"/>
  <c r="AL344" i="2"/>
  <c r="AM344" i="2"/>
  <c r="AO344" i="2"/>
  <c r="AQ344" i="2" s="1"/>
  <c r="AP344" i="2"/>
  <c r="AH345" i="2"/>
  <c r="AI345" i="2"/>
  <c r="AJ345" i="2"/>
  <c r="AL345" i="2"/>
  <c r="AM345" i="2"/>
  <c r="AO345" i="2"/>
  <c r="AQ345" i="2" s="1"/>
  <c r="AP345" i="2"/>
  <c r="AH346" i="2"/>
  <c r="AI346" i="2"/>
  <c r="AJ346" i="2"/>
  <c r="AL346" i="2"/>
  <c r="AM346" i="2"/>
  <c r="AO346" i="2"/>
  <c r="AQ346" i="2" s="1"/>
  <c r="AP346" i="2"/>
  <c r="AH347" i="2"/>
  <c r="AI347" i="2"/>
  <c r="AJ347" i="2"/>
  <c r="AL347" i="2"/>
  <c r="AM347" i="2"/>
  <c r="AO347" i="2"/>
  <c r="AQ347" i="2" s="1"/>
  <c r="AP347" i="2"/>
  <c r="AH348" i="2"/>
  <c r="AI348" i="2"/>
  <c r="AJ348" i="2"/>
  <c r="AL348" i="2"/>
  <c r="AM348" i="2"/>
  <c r="AO348" i="2"/>
  <c r="AQ348" i="2" s="1"/>
  <c r="AP348" i="2"/>
  <c r="AH349" i="2"/>
  <c r="AI349" i="2"/>
  <c r="AJ349" i="2"/>
  <c r="AL349" i="2"/>
  <c r="AM349" i="2"/>
  <c r="AO349" i="2"/>
  <c r="AQ349" i="2" s="1"/>
  <c r="AP349" i="2"/>
  <c r="AH350" i="2"/>
  <c r="AI350" i="2"/>
  <c r="AJ350" i="2"/>
  <c r="AL350" i="2"/>
  <c r="AM350" i="2"/>
  <c r="AO350" i="2"/>
  <c r="AQ350" i="2" s="1"/>
  <c r="AP350" i="2"/>
  <c r="AH351" i="2"/>
  <c r="AI351" i="2"/>
  <c r="AJ351" i="2"/>
  <c r="AL351" i="2"/>
  <c r="AM351" i="2"/>
  <c r="AO351" i="2"/>
  <c r="AQ351" i="2" s="1"/>
  <c r="AP351" i="2"/>
  <c r="AH352" i="2"/>
  <c r="AI352" i="2"/>
  <c r="AJ352" i="2"/>
  <c r="AL352" i="2"/>
  <c r="AM352" i="2"/>
  <c r="AO352" i="2"/>
  <c r="AQ352" i="2" s="1"/>
  <c r="AP352" i="2"/>
  <c r="AH353" i="2"/>
  <c r="AI353" i="2"/>
  <c r="AJ353" i="2"/>
  <c r="AL353" i="2"/>
  <c r="AM353" i="2"/>
  <c r="AO353" i="2"/>
  <c r="AQ353" i="2" s="1"/>
  <c r="AP353" i="2"/>
  <c r="AH354" i="2"/>
  <c r="AI354" i="2"/>
  <c r="AJ354" i="2"/>
  <c r="AL354" i="2"/>
  <c r="AM354" i="2"/>
  <c r="AO354" i="2"/>
  <c r="AQ354" i="2" s="1"/>
  <c r="AP354" i="2"/>
  <c r="AH355" i="2"/>
  <c r="AI355" i="2"/>
  <c r="AJ355" i="2"/>
  <c r="AL355" i="2"/>
  <c r="AM355" i="2"/>
  <c r="AO355" i="2"/>
  <c r="AQ355" i="2" s="1"/>
  <c r="AP355" i="2"/>
  <c r="AH356" i="2"/>
  <c r="AI356" i="2"/>
  <c r="AJ356" i="2"/>
  <c r="AL356" i="2"/>
  <c r="AM356" i="2"/>
  <c r="AO356" i="2"/>
  <c r="AQ356" i="2" s="1"/>
  <c r="AP356" i="2"/>
  <c r="AH357" i="2"/>
  <c r="AI357" i="2"/>
  <c r="AJ357" i="2"/>
  <c r="AL357" i="2"/>
  <c r="AM357" i="2"/>
  <c r="AO357" i="2"/>
  <c r="AQ357" i="2" s="1"/>
  <c r="AP357" i="2"/>
  <c r="AH358" i="2"/>
  <c r="AI358" i="2"/>
  <c r="AJ358" i="2"/>
  <c r="AL358" i="2"/>
  <c r="AM358" i="2"/>
  <c r="AO358" i="2"/>
  <c r="AQ358" i="2" s="1"/>
  <c r="AP358" i="2"/>
  <c r="AH359" i="2"/>
  <c r="AI359" i="2"/>
  <c r="AJ359" i="2"/>
  <c r="AL359" i="2"/>
  <c r="AM359" i="2"/>
  <c r="AO359" i="2"/>
  <c r="AQ359" i="2" s="1"/>
  <c r="AP359" i="2"/>
  <c r="AH360" i="2"/>
  <c r="AI360" i="2"/>
  <c r="AJ360" i="2"/>
  <c r="AL360" i="2"/>
  <c r="AM360" i="2"/>
  <c r="AO360" i="2"/>
  <c r="AQ360" i="2" s="1"/>
  <c r="AP360" i="2"/>
  <c r="AH361" i="2"/>
  <c r="AI361" i="2"/>
  <c r="AJ361" i="2"/>
  <c r="AL361" i="2"/>
  <c r="AM361" i="2"/>
  <c r="AO361" i="2"/>
  <c r="AQ361" i="2" s="1"/>
  <c r="AP361" i="2"/>
  <c r="AH362" i="2"/>
  <c r="AI362" i="2"/>
  <c r="AJ362" i="2"/>
  <c r="AL362" i="2"/>
  <c r="AM362" i="2"/>
  <c r="AO362" i="2"/>
  <c r="AQ362" i="2" s="1"/>
  <c r="AP362" i="2"/>
  <c r="AH363" i="2"/>
  <c r="AI363" i="2"/>
  <c r="AJ363" i="2"/>
  <c r="AL363" i="2"/>
  <c r="AM363" i="2"/>
  <c r="AO363" i="2"/>
  <c r="AQ363" i="2" s="1"/>
  <c r="AP363" i="2"/>
  <c r="AH364" i="2"/>
  <c r="AI364" i="2"/>
  <c r="AJ364" i="2"/>
  <c r="AL364" i="2"/>
  <c r="AM364" i="2"/>
  <c r="AO364" i="2"/>
  <c r="AQ364" i="2" s="1"/>
  <c r="AP364" i="2"/>
  <c r="AH365" i="2"/>
  <c r="AI365" i="2"/>
  <c r="AJ365" i="2"/>
  <c r="AL365" i="2"/>
  <c r="AM365" i="2"/>
  <c r="AO365" i="2"/>
  <c r="AQ365" i="2" s="1"/>
  <c r="AP365" i="2"/>
  <c r="AH366" i="2"/>
  <c r="AI366" i="2"/>
  <c r="AJ366" i="2"/>
  <c r="AL366" i="2"/>
  <c r="AM366" i="2"/>
  <c r="AO366" i="2"/>
  <c r="AQ366" i="2" s="1"/>
  <c r="AP366" i="2"/>
  <c r="AH367" i="2"/>
  <c r="AI367" i="2"/>
  <c r="AJ367" i="2"/>
  <c r="AL367" i="2"/>
  <c r="AM367" i="2"/>
  <c r="AO367" i="2"/>
  <c r="AQ367" i="2" s="1"/>
  <c r="AP367" i="2"/>
  <c r="AH368" i="2"/>
  <c r="AI368" i="2"/>
  <c r="AJ368" i="2"/>
  <c r="AL368" i="2"/>
  <c r="AM368" i="2"/>
  <c r="AO368" i="2"/>
  <c r="AQ368" i="2" s="1"/>
  <c r="AP368" i="2"/>
  <c r="AH369" i="2"/>
  <c r="AI369" i="2"/>
  <c r="AJ369" i="2"/>
  <c r="AL369" i="2"/>
  <c r="AM369" i="2"/>
  <c r="AO369" i="2"/>
  <c r="AQ369" i="2" s="1"/>
  <c r="AP369" i="2"/>
  <c r="AH370" i="2"/>
  <c r="AI370" i="2"/>
  <c r="AJ370" i="2"/>
  <c r="AL370" i="2"/>
  <c r="AM370" i="2"/>
  <c r="AO370" i="2"/>
  <c r="AQ370" i="2" s="1"/>
  <c r="AP370" i="2"/>
  <c r="AH371" i="2"/>
  <c r="AI371" i="2"/>
  <c r="AJ371" i="2"/>
  <c r="AL371" i="2"/>
  <c r="AM371" i="2"/>
  <c r="AO371" i="2"/>
  <c r="AQ371" i="2" s="1"/>
  <c r="AP371" i="2"/>
  <c r="AH372" i="2"/>
  <c r="AI372" i="2"/>
  <c r="AJ372" i="2"/>
  <c r="AL372" i="2"/>
  <c r="AM372" i="2"/>
  <c r="AO372" i="2"/>
  <c r="AQ372" i="2" s="1"/>
  <c r="AP372" i="2"/>
  <c r="AH373" i="2"/>
  <c r="AI373" i="2"/>
  <c r="AJ373" i="2"/>
  <c r="AL373" i="2"/>
  <c r="AM373" i="2"/>
  <c r="AO373" i="2"/>
  <c r="AQ373" i="2" s="1"/>
  <c r="AP373" i="2"/>
  <c r="AH374" i="2"/>
  <c r="AI374" i="2"/>
  <c r="AJ374" i="2"/>
  <c r="AL374" i="2"/>
  <c r="AM374" i="2"/>
  <c r="AO374" i="2"/>
  <c r="AQ374" i="2" s="1"/>
  <c r="AP374" i="2"/>
  <c r="AH375" i="2"/>
  <c r="AI375" i="2"/>
  <c r="AJ375" i="2"/>
  <c r="AL375" i="2"/>
  <c r="AM375" i="2"/>
  <c r="AO375" i="2"/>
  <c r="AP375" i="2"/>
  <c r="AQ375" i="2"/>
  <c r="AH376" i="2"/>
  <c r="AI376" i="2"/>
  <c r="AJ376" i="2"/>
  <c r="AL376" i="2"/>
  <c r="AM376" i="2"/>
  <c r="AO376" i="2"/>
  <c r="AP376" i="2"/>
  <c r="AQ376" i="2"/>
  <c r="AH377" i="2"/>
  <c r="AI377" i="2"/>
  <c r="AJ377" i="2"/>
  <c r="AL377" i="2"/>
  <c r="AM377" i="2"/>
  <c r="AO377" i="2"/>
  <c r="AQ377" i="2" s="1"/>
  <c r="AP377" i="2"/>
  <c r="AH378" i="2"/>
  <c r="AI378" i="2"/>
  <c r="AJ378" i="2"/>
  <c r="AL378" i="2"/>
  <c r="AM378" i="2"/>
  <c r="AO378" i="2"/>
  <c r="AQ378" i="2" s="1"/>
  <c r="AP378" i="2"/>
  <c r="AH379" i="2"/>
  <c r="AI379" i="2"/>
  <c r="AJ379" i="2"/>
  <c r="AL379" i="2"/>
  <c r="AM379" i="2"/>
  <c r="AO379" i="2"/>
  <c r="AQ379" i="2" s="1"/>
  <c r="AP379" i="2"/>
  <c r="AH380" i="2"/>
  <c r="AI380" i="2"/>
  <c r="AJ380" i="2"/>
  <c r="AL380" i="2"/>
  <c r="AM380" i="2"/>
  <c r="AO380" i="2"/>
  <c r="AQ380" i="2" s="1"/>
  <c r="AP380" i="2"/>
  <c r="AH381" i="2"/>
  <c r="AI381" i="2"/>
  <c r="AJ381" i="2"/>
  <c r="AL381" i="2"/>
  <c r="AM381" i="2"/>
  <c r="AO381" i="2"/>
  <c r="AQ381" i="2" s="1"/>
  <c r="AP381" i="2"/>
  <c r="AH382" i="2"/>
  <c r="AI382" i="2"/>
  <c r="AJ382" i="2"/>
  <c r="AL382" i="2"/>
  <c r="AM382" i="2"/>
  <c r="AO382" i="2"/>
  <c r="AQ382" i="2" s="1"/>
  <c r="AP382" i="2"/>
  <c r="AH383" i="2"/>
  <c r="AI383" i="2"/>
  <c r="AJ383" i="2"/>
  <c r="AL383" i="2"/>
  <c r="AM383" i="2"/>
  <c r="AO383" i="2"/>
  <c r="AQ383" i="2" s="1"/>
  <c r="AP383" i="2"/>
  <c r="AH384" i="2"/>
  <c r="AI384" i="2"/>
  <c r="AJ384" i="2"/>
  <c r="AL384" i="2"/>
  <c r="AM384" i="2"/>
  <c r="AO384" i="2"/>
  <c r="AQ384" i="2" s="1"/>
  <c r="AP384" i="2"/>
  <c r="AH385" i="2"/>
  <c r="AI385" i="2"/>
  <c r="AJ385" i="2"/>
  <c r="AL385" i="2"/>
  <c r="AM385" i="2"/>
  <c r="AO385" i="2"/>
  <c r="AQ385" i="2" s="1"/>
  <c r="AP385" i="2"/>
  <c r="AH386" i="2"/>
  <c r="AI386" i="2"/>
  <c r="AJ386" i="2"/>
  <c r="AL386" i="2"/>
  <c r="AM386" i="2"/>
  <c r="AO386" i="2"/>
  <c r="AQ386" i="2" s="1"/>
  <c r="AP386" i="2"/>
  <c r="AH387" i="2"/>
  <c r="AI387" i="2"/>
  <c r="AJ387" i="2"/>
  <c r="AL387" i="2"/>
  <c r="AM387" i="2"/>
  <c r="AO387" i="2"/>
  <c r="AQ387" i="2" s="1"/>
  <c r="AP387" i="2"/>
  <c r="AH388" i="2"/>
  <c r="AI388" i="2"/>
  <c r="AJ388" i="2"/>
  <c r="AL388" i="2"/>
  <c r="AM388" i="2"/>
  <c r="AO388" i="2"/>
  <c r="AQ388" i="2" s="1"/>
  <c r="AP388" i="2"/>
  <c r="AH389" i="2"/>
  <c r="AI389" i="2"/>
  <c r="AJ389" i="2"/>
  <c r="AL389" i="2"/>
  <c r="AM389" i="2"/>
  <c r="AO389" i="2"/>
  <c r="AQ389" i="2" s="1"/>
  <c r="AP389" i="2"/>
  <c r="AH390" i="2"/>
  <c r="AI390" i="2"/>
  <c r="AJ390" i="2"/>
  <c r="AL390" i="2"/>
  <c r="AM390" i="2"/>
  <c r="AO390" i="2"/>
  <c r="AQ390" i="2" s="1"/>
  <c r="AP390" i="2"/>
  <c r="AH391" i="2"/>
  <c r="AI391" i="2"/>
  <c r="AJ391" i="2"/>
  <c r="AL391" i="2"/>
  <c r="AM391" i="2"/>
  <c r="AO391" i="2"/>
  <c r="AQ391" i="2" s="1"/>
  <c r="AP391" i="2"/>
  <c r="AH392" i="2"/>
  <c r="AI392" i="2"/>
  <c r="AJ392" i="2"/>
  <c r="AL392" i="2"/>
  <c r="AM392" i="2"/>
  <c r="AO392" i="2"/>
  <c r="AQ392" i="2" s="1"/>
  <c r="AP392" i="2"/>
  <c r="AH393" i="2"/>
  <c r="AI393" i="2"/>
  <c r="AJ393" i="2"/>
  <c r="AL393" i="2"/>
  <c r="AM393" i="2"/>
  <c r="AO393" i="2"/>
  <c r="AQ393" i="2" s="1"/>
  <c r="AP393" i="2"/>
  <c r="AH394" i="2"/>
  <c r="AI394" i="2"/>
  <c r="AJ394" i="2"/>
  <c r="AL394" i="2"/>
  <c r="AM394" i="2"/>
  <c r="AO394" i="2"/>
  <c r="AQ394" i="2" s="1"/>
  <c r="AP394" i="2"/>
  <c r="AH395" i="2"/>
  <c r="AI395" i="2"/>
  <c r="AJ395" i="2"/>
  <c r="AL395" i="2"/>
  <c r="AM395" i="2"/>
  <c r="AO395" i="2"/>
  <c r="AQ395" i="2" s="1"/>
  <c r="AP395" i="2"/>
  <c r="AH396" i="2"/>
  <c r="AI396" i="2"/>
  <c r="AJ396" i="2"/>
  <c r="AL396" i="2"/>
  <c r="AM396" i="2"/>
  <c r="AO396" i="2"/>
  <c r="AQ396" i="2" s="1"/>
  <c r="AP396" i="2"/>
  <c r="AH397" i="2"/>
  <c r="AI397" i="2"/>
  <c r="AJ397" i="2"/>
  <c r="AL397" i="2"/>
  <c r="AM397" i="2"/>
  <c r="AO397" i="2"/>
  <c r="AQ397" i="2" s="1"/>
  <c r="AP397" i="2"/>
  <c r="AH398" i="2"/>
  <c r="AI398" i="2"/>
  <c r="AJ398" i="2"/>
  <c r="AL398" i="2"/>
  <c r="AM398" i="2"/>
  <c r="AO398" i="2"/>
  <c r="AQ398" i="2" s="1"/>
  <c r="AP398" i="2"/>
  <c r="AH399" i="2"/>
  <c r="AI399" i="2"/>
  <c r="AJ399" i="2"/>
  <c r="AL399" i="2"/>
  <c r="AM399" i="2"/>
  <c r="AO399" i="2"/>
  <c r="AQ399" i="2" s="1"/>
  <c r="AP399" i="2"/>
  <c r="AH400" i="2"/>
  <c r="AI400" i="2"/>
  <c r="AJ400" i="2"/>
  <c r="AL400" i="2"/>
  <c r="AM400" i="2"/>
  <c r="AO400" i="2"/>
  <c r="AQ400" i="2" s="1"/>
  <c r="AP400" i="2"/>
  <c r="AH401" i="2"/>
  <c r="AI401" i="2"/>
  <c r="AJ401" i="2"/>
  <c r="AL401" i="2"/>
  <c r="AM401" i="2"/>
  <c r="AO401" i="2"/>
  <c r="AQ401" i="2" s="1"/>
  <c r="AP401" i="2"/>
  <c r="AH402" i="2"/>
  <c r="AI402" i="2"/>
  <c r="AJ402" i="2"/>
  <c r="AL402" i="2"/>
  <c r="AM402" i="2"/>
  <c r="AO402" i="2"/>
  <c r="AQ402" i="2" s="1"/>
  <c r="AP402" i="2"/>
  <c r="AH403" i="2"/>
  <c r="AI403" i="2"/>
  <c r="AJ403" i="2"/>
  <c r="AL403" i="2"/>
  <c r="AM403" i="2"/>
  <c r="AO403" i="2"/>
  <c r="AQ403" i="2" s="1"/>
  <c r="AP403" i="2"/>
  <c r="AH404" i="2"/>
  <c r="AI404" i="2"/>
  <c r="AJ404" i="2"/>
  <c r="AL404" i="2"/>
  <c r="AM404" i="2"/>
  <c r="AO404" i="2"/>
  <c r="AQ404" i="2" s="1"/>
  <c r="AP404" i="2"/>
  <c r="AH405" i="2"/>
  <c r="AI405" i="2"/>
  <c r="AJ405" i="2"/>
  <c r="AL405" i="2"/>
  <c r="AM405" i="2"/>
  <c r="AO405" i="2"/>
  <c r="AQ405" i="2" s="1"/>
  <c r="AP405" i="2"/>
  <c r="AH406" i="2"/>
  <c r="AI406" i="2"/>
  <c r="AJ406" i="2"/>
  <c r="AL406" i="2"/>
  <c r="AM406" i="2"/>
  <c r="AO406" i="2"/>
  <c r="AQ406" i="2" s="1"/>
  <c r="AP406" i="2"/>
  <c r="AH407" i="2"/>
  <c r="AI407" i="2"/>
  <c r="AJ407" i="2"/>
  <c r="AL407" i="2"/>
  <c r="AM407" i="2"/>
  <c r="AO407" i="2"/>
  <c r="AQ407" i="2" s="1"/>
  <c r="AP407" i="2"/>
  <c r="AH408" i="2"/>
  <c r="AI408" i="2"/>
  <c r="AJ408" i="2"/>
  <c r="AL408" i="2"/>
  <c r="AM408" i="2"/>
  <c r="AO408" i="2"/>
  <c r="AQ408" i="2" s="1"/>
  <c r="AP408" i="2"/>
  <c r="AH409" i="2"/>
  <c r="AI409" i="2"/>
  <c r="AJ409" i="2"/>
  <c r="AL409" i="2"/>
  <c r="AM409" i="2"/>
  <c r="AO409" i="2"/>
  <c r="AQ409" i="2" s="1"/>
  <c r="AP409" i="2"/>
  <c r="AH410" i="2"/>
  <c r="AI410" i="2"/>
  <c r="AJ410" i="2"/>
  <c r="AL410" i="2"/>
  <c r="AM410" i="2"/>
  <c r="AO410" i="2"/>
  <c r="AQ410" i="2" s="1"/>
  <c r="AP410" i="2"/>
  <c r="AH411" i="2"/>
  <c r="AI411" i="2"/>
  <c r="AJ411" i="2"/>
  <c r="AL411" i="2"/>
  <c r="AM411" i="2"/>
  <c r="AO411" i="2"/>
  <c r="AQ411" i="2" s="1"/>
  <c r="AP411" i="2"/>
  <c r="AH412" i="2"/>
  <c r="AI412" i="2"/>
  <c r="AJ412" i="2"/>
  <c r="AL412" i="2"/>
  <c r="AM412" i="2"/>
  <c r="AO412" i="2"/>
  <c r="AQ412" i="2" s="1"/>
  <c r="AP412" i="2"/>
  <c r="AH413" i="2"/>
  <c r="AI413" i="2"/>
  <c r="AJ413" i="2"/>
  <c r="AL413" i="2"/>
  <c r="AM413" i="2"/>
  <c r="AO413" i="2"/>
  <c r="AQ413" i="2" s="1"/>
  <c r="AP413" i="2"/>
  <c r="AH414" i="2"/>
  <c r="AI414" i="2"/>
  <c r="AJ414" i="2"/>
  <c r="AL414" i="2"/>
  <c r="AM414" i="2"/>
  <c r="AO414" i="2"/>
  <c r="AQ414" i="2" s="1"/>
  <c r="AP414" i="2"/>
  <c r="AH415" i="2"/>
  <c r="AI415" i="2"/>
  <c r="AJ415" i="2"/>
  <c r="AL415" i="2"/>
  <c r="AM415" i="2"/>
  <c r="AO415" i="2"/>
  <c r="AQ415" i="2" s="1"/>
  <c r="AP415" i="2"/>
  <c r="AH416" i="2"/>
  <c r="AI416" i="2"/>
  <c r="AJ416" i="2"/>
  <c r="AL416" i="2"/>
  <c r="AM416" i="2"/>
  <c r="AO416" i="2"/>
  <c r="AQ416" i="2" s="1"/>
  <c r="AP416" i="2"/>
  <c r="AH417" i="2"/>
  <c r="AI417" i="2"/>
  <c r="AJ417" i="2"/>
  <c r="AL417" i="2"/>
  <c r="AM417" i="2"/>
  <c r="AO417" i="2"/>
  <c r="AQ417" i="2" s="1"/>
  <c r="AP417" i="2"/>
  <c r="AH418" i="2"/>
  <c r="AI418" i="2"/>
  <c r="AJ418" i="2"/>
  <c r="AL418" i="2"/>
  <c r="AM418" i="2"/>
  <c r="AO418" i="2"/>
  <c r="AQ418" i="2" s="1"/>
  <c r="AP418" i="2"/>
  <c r="AH419" i="2"/>
  <c r="AI419" i="2"/>
  <c r="AJ419" i="2"/>
  <c r="AL419" i="2"/>
  <c r="AM419" i="2"/>
  <c r="AO419" i="2"/>
  <c r="AQ419" i="2" s="1"/>
  <c r="AP419" i="2"/>
  <c r="AH420" i="2"/>
  <c r="AI420" i="2"/>
  <c r="AJ420" i="2"/>
  <c r="AL420" i="2"/>
  <c r="AM420" i="2"/>
  <c r="AO420" i="2"/>
  <c r="AQ420" i="2" s="1"/>
  <c r="AP420" i="2"/>
  <c r="AH421" i="2"/>
  <c r="AI421" i="2"/>
  <c r="AJ421" i="2"/>
  <c r="AL421" i="2"/>
  <c r="AM421" i="2"/>
  <c r="AO421" i="2"/>
  <c r="AQ421" i="2" s="1"/>
  <c r="AP421" i="2"/>
  <c r="AH422" i="2"/>
  <c r="AI422" i="2"/>
  <c r="AJ422" i="2"/>
  <c r="AL422" i="2"/>
  <c r="AM422" i="2"/>
  <c r="AO422" i="2"/>
  <c r="AQ422" i="2" s="1"/>
  <c r="AP422" i="2"/>
  <c r="AH423" i="2"/>
  <c r="AI423" i="2"/>
  <c r="AJ423" i="2"/>
  <c r="AL423" i="2"/>
  <c r="AM423" i="2"/>
  <c r="AO423" i="2"/>
  <c r="AQ423" i="2" s="1"/>
  <c r="AP423" i="2"/>
  <c r="AH424" i="2"/>
  <c r="AI424" i="2"/>
  <c r="AJ424" i="2"/>
  <c r="AL424" i="2"/>
  <c r="AM424" i="2"/>
  <c r="AO424" i="2"/>
  <c r="AQ424" i="2" s="1"/>
  <c r="AP424" i="2"/>
  <c r="AH425" i="2"/>
  <c r="AI425" i="2"/>
  <c r="AJ425" i="2"/>
  <c r="AL425" i="2"/>
  <c r="AM425" i="2"/>
  <c r="AO425" i="2"/>
  <c r="AQ425" i="2" s="1"/>
  <c r="AP425" i="2"/>
  <c r="AH426" i="2"/>
  <c r="AI426" i="2"/>
  <c r="AJ426" i="2"/>
  <c r="AL426" i="2"/>
  <c r="AM426" i="2"/>
  <c r="AO426" i="2"/>
  <c r="AQ426" i="2" s="1"/>
  <c r="AP426" i="2"/>
  <c r="AH427" i="2"/>
  <c r="AI427" i="2"/>
  <c r="AJ427" i="2"/>
  <c r="AL427" i="2"/>
  <c r="AM427" i="2"/>
  <c r="AO427" i="2"/>
  <c r="AQ427" i="2" s="1"/>
  <c r="AP427" i="2"/>
  <c r="AH428" i="2"/>
  <c r="AI428" i="2"/>
  <c r="AJ428" i="2"/>
  <c r="AL428" i="2"/>
  <c r="AM428" i="2"/>
  <c r="AO428" i="2"/>
  <c r="AQ428" i="2" s="1"/>
  <c r="AP428" i="2"/>
  <c r="AH429" i="2"/>
  <c r="AI429" i="2"/>
  <c r="AJ429" i="2"/>
  <c r="AL429" i="2"/>
  <c r="AM429" i="2"/>
  <c r="AO429" i="2"/>
  <c r="AQ429" i="2" s="1"/>
  <c r="AP429" i="2"/>
  <c r="AH430" i="2"/>
  <c r="AI430" i="2"/>
  <c r="AJ430" i="2"/>
  <c r="AL430" i="2"/>
  <c r="AM430" i="2"/>
  <c r="AO430" i="2"/>
  <c r="AQ430" i="2" s="1"/>
  <c r="AP430" i="2"/>
  <c r="AH431" i="2"/>
  <c r="AI431" i="2"/>
  <c r="AJ431" i="2"/>
  <c r="AL431" i="2"/>
  <c r="AM431" i="2"/>
  <c r="AO431" i="2"/>
  <c r="AQ431" i="2" s="1"/>
  <c r="AP431" i="2"/>
  <c r="AH432" i="2"/>
  <c r="AI432" i="2"/>
  <c r="AJ432" i="2"/>
  <c r="AL432" i="2"/>
  <c r="AM432" i="2"/>
  <c r="AO432" i="2"/>
  <c r="AQ432" i="2" s="1"/>
  <c r="AP432" i="2"/>
  <c r="AH433" i="2"/>
  <c r="AI433" i="2"/>
  <c r="AJ433" i="2"/>
  <c r="AL433" i="2"/>
  <c r="AM433" i="2"/>
  <c r="AO433" i="2"/>
  <c r="AQ433" i="2" s="1"/>
  <c r="AP433" i="2"/>
  <c r="AH434" i="2"/>
  <c r="AI434" i="2"/>
  <c r="AJ434" i="2"/>
  <c r="AL434" i="2"/>
  <c r="AM434" i="2"/>
  <c r="AO434" i="2"/>
  <c r="AQ434" i="2" s="1"/>
  <c r="AP434" i="2"/>
  <c r="AH435" i="2"/>
  <c r="AI435" i="2"/>
  <c r="AJ435" i="2"/>
  <c r="AL435" i="2"/>
  <c r="AM435" i="2"/>
  <c r="AO435" i="2"/>
  <c r="AQ435" i="2" s="1"/>
  <c r="AP435" i="2"/>
  <c r="AH436" i="2"/>
  <c r="AI436" i="2"/>
  <c r="AJ436" i="2"/>
  <c r="AL436" i="2"/>
  <c r="AM436" i="2"/>
  <c r="AO436" i="2"/>
  <c r="AQ436" i="2" s="1"/>
  <c r="AP436" i="2"/>
  <c r="AH437" i="2"/>
  <c r="AI437" i="2"/>
  <c r="AJ437" i="2"/>
  <c r="AL437" i="2"/>
  <c r="AM437" i="2"/>
  <c r="AO437" i="2"/>
  <c r="AQ437" i="2" s="1"/>
  <c r="AP437" i="2"/>
  <c r="AH438" i="2"/>
  <c r="AI438" i="2"/>
  <c r="AJ438" i="2"/>
  <c r="AL438" i="2"/>
  <c r="AM438" i="2"/>
  <c r="AO438" i="2"/>
  <c r="AQ438" i="2" s="1"/>
  <c r="AP438" i="2"/>
  <c r="AH439" i="2"/>
  <c r="AI439" i="2"/>
  <c r="AJ439" i="2"/>
  <c r="AL439" i="2"/>
  <c r="AM439" i="2"/>
  <c r="AO439" i="2"/>
  <c r="AP439" i="2"/>
  <c r="AQ439" i="2"/>
  <c r="AH440" i="2"/>
  <c r="AI440" i="2"/>
  <c r="AJ440" i="2"/>
  <c r="AL440" i="2"/>
  <c r="AM440" i="2"/>
  <c r="AO440" i="2"/>
  <c r="AP440" i="2"/>
  <c r="AQ440" i="2"/>
  <c r="AH441" i="2"/>
  <c r="AI441" i="2"/>
  <c r="AJ441" i="2"/>
  <c r="AL441" i="2"/>
  <c r="AM441" i="2"/>
  <c r="AO441" i="2"/>
  <c r="AQ441" i="2" s="1"/>
  <c r="AP441" i="2"/>
  <c r="AH442" i="2"/>
  <c r="AI442" i="2"/>
  <c r="AJ442" i="2"/>
  <c r="AL442" i="2"/>
  <c r="AM442" i="2"/>
  <c r="AO442" i="2"/>
  <c r="AQ442" i="2" s="1"/>
  <c r="AP442" i="2"/>
  <c r="AH443" i="2"/>
  <c r="AI443" i="2"/>
  <c r="AJ443" i="2"/>
  <c r="AL443" i="2"/>
  <c r="AM443" i="2"/>
  <c r="AO443" i="2"/>
  <c r="AQ443" i="2" s="1"/>
  <c r="AP443" i="2"/>
  <c r="AH444" i="2"/>
  <c r="AI444" i="2"/>
  <c r="AJ444" i="2"/>
  <c r="AL444" i="2"/>
  <c r="AM444" i="2"/>
  <c r="AO444" i="2"/>
  <c r="AQ444" i="2" s="1"/>
  <c r="AP444" i="2"/>
  <c r="AH445" i="2"/>
  <c r="AI445" i="2"/>
  <c r="AJ445" i="2"/>
  <c r="AL445" i="2"/>
  <c r="AM445" i="2"/>
  <c r="AO445" i="2"/>
  <c r="AQ445" i="2" s="1"/>
  <c r="AP445" i="2"/>
  <c r="AH446" i="2"/>
  <c r="AI446" i="2"/>
  <c r="AJ446" i="2"/>
  <c r="AL446" i="2"/>
  <c r="AM446" i="2"/>
  <c r="AO446" i="2"/>
  <c r="AQ446" i="2" s="1"/>
  <c r="AP446" i="2"/>
  <c r="AH447" i="2"/>
  <c r="AI447" i="2"/>
  <c r="AJ447" i="2"/>
  <c r="AL447" i="2"/>
  <c r="AM447" i="2"/>
  <c r="AO447" i="2"/>
  <c r="AQ447" i="2" s="1"/>
  <c r="AP447" i="2"/>
  <c r="AH448" i="2"/>
  <c r="AI448" i="2"/>
  <c r="AJ448" i="2"/>
  <c r="AL448" i="2"/>
  <c r="AM448" i="2"/>
  <c r="AO448" i="2"/>
  <c r="AQ448" i="2" s="1"/>
  <c r="AP448" i="2"/>
  <c r="AH449" i="2"/>
  <c r="AI449" i="2"/>
  <c r="AJ449" i="2"/>
  <c r="AL449" i="2"/>
  <c r="AM449" i="2"/>
  <c r="AO449" i="2"/>
  <c r="AQ449" i="2" s="1"/>
  <c r="AP449" i="2"/>
  <c r="AH450" i="2"/>
  <c r="AI450" i="2"/>
  <c r="AJ450" i="2"/>
  <c r="AL450" i="2"/>
  <c r="AM450" i="2"/>
  <c r="AO450" i="2"/>
  <c r="AQ450" i="2" s="1"/>
  <c r="AP450" i="2"/>
  <c r="AH451" i="2"/>
  <c r="AI451" i="2"/>
  <c r="AJ451" i="2"/>
  <c r="AL451" i="2"/>
  <c r="AM451" i="2"/>
  <c r="AO451" i="2"/>
  <c r="AQ451" i="2" s="1"/>
  <c r="AP451" i="2"/>
  <c r="AH452" i="2"/>
  <c r="AI452" i="2"/>
  <c r="AJ452" i="2"/>
  <c r="AL452" i="2"/>
  <c r="AM452" i="2"/>
  <c r="AO452" i="2"/>
  <c r="AQ452" i="2" s="1"/>
  <c r="AP452" i="2"/>
  <c r="AH453" i="2"/>
  <c r="AI453" i="2"/>
  <c r="AJ453" i="2"/>
  <c r="AL453" i="2"/>
  <c r="AM453" i="2"/>
  <c r="AO453" i="2"/>
  <c r="AQ453" i="2" s="1"/>
  <c r="AP453" i="2"/>
  <c r="AH454" i="2"/>
  <c r="AI454" i="2"/>
  <c r="AJ454" i="2"/>
  <c r="AL454" i="2"/>
  <c r="AM454" i="2"/>
  <c r="AO454" i="2"/>
  <c r="AQ454" i="2" s="1"/>
  <c r="AP454" i="2"/>
  <c r="AH455" i="2"/>
  <c r="AI455" i="2"/>
  <c r="AJ455" i="2"/>
  <c r="AL455" i="2"/>
  <c r="AM455" i="2"/>
  <c r="AO455" i="2"/>
  <c r="AQ455" i="2" s="1"/>
  <c r="AP455" i="2"/>
  <c r="AH456" i="2"/>
  <c r="AI456" i="2"/>
  <c r="AJ456" i="2"/>
  <c r="AL456" i="2"/>
  <c r="AM456" i="2"/>
  <c r="AO456" i="2"/>
  <c r="AQ456" i="2" s="1"/>
  <c r="AP456" i="2"/>
  <c r="AH457" i="2"/>
  <c r="AI457" i="2"/>
  <c r="AJ457" i="2"/>
  <c r="AL457" i="2"/>
  <c r="AM457" i="2"/>
  <c r="AO457" i="2"/>
  <c r="AQ457" i="2" s="1"/>
  <c r="AP457" i="2"/>
  <c r="AH458" i="2"/>
  <c r="AI458" i="2"/>
  <c r="AJ458" i="2"/>
  <c r="AL458" i="2"/>
  <c r="AM458" i="2"/>
  <c r="AO458" i="2"/>
  <c r="AQ458" i="2" s="1"/>
  <c r="AP458" i="2"/>
  <c r="AH459" i="2"/>
  <c r="AI459" i="2"/>
  <c r="AJ459" i="2"/>
  <c r="AL459" i="2"/>
  <c r="AM459" i="2"/>
  <c r="AO459" i="2"/>
  <c r="AQ459" i="2" s="1"/>
  <c r="AP459" i="2"/>
  <c r="AH460" i="2"/>
  <c r="AI460" i="2"/>
  <c r="AJ460" i="2"/>
  <c r="AL460" i="2"/>
  <c r="AM460" i="2"/>
  <c r="AO460" i="2"/>
  <c r="AQ460" i="2" s="1"/>
  <c r="AP460" i="2"/>
  <c r="AH461" i="2"/>
  <c r="AI461" i="2"/>
  <c r="AJ461" i="2"/>
  <c r="AL461" i="2"/>
  <c r="AM461" i="2"/>
  <c r="AO461" i="2"/>
  <c r="AQ461" i="2" s="1"/>
  <c r="AP461" i="2"/>
  <c r="AH462" i="2"/>
  <c r="AI462" i="2"/>
  <c r="AJ462" i="2"/>
  <c r="AL462" i="2"/>
  <c r="AM462" i="2"/>
  <c r="AO462" i="2"/>
  <c r="AQ462" i="2" s="1"/>
  <c r="AP462" i="2"/>
  <c r="AH463" i="2"/>
  <c r="AI463" i="2"/>
  <c r="AJ463" i="2"/>
  <c r="AL463" i="2"/>
  <c r="AM463" i="2"/>
  <c r="AO463" i="2"/>
  <c r="AQ463" i="2" s="1"/>
  <c r="AP463" i="2"/>
  <c r="AH464" i="2"/>
  <c r="AI464" i="2"/>
  <c r="AJ464" i="2"/>
  <c r="AL464" i="2"/>
  <c r="AM464" i="2"/>
  <c r="AO464" i="2"/>
  <c r="AQ464" i="2" s="1"/>
  <c r="AP464" i="2"/>
  <c r="AH465" i="2"/>
  <c r="AI465" i="2"/>
  <c r="AJ465" i="2"/>
  <c r="AL465" i="2"/>
  <c r="AM465" i="2"/>
  <c r="AO465" i="2"/>
  <c r="AQ465" i="2" s="1"/>
  <c r="AP465" i="2"/>
  <c r="AH466" i="2"/>
  <c r="AI466" i="2"/>
  <c r="AJ466" i="2"/>
  <c r="AL466" i="2"/>
  <c r="AM466" i="2"/>
  <c r="AO466" i="2"/>
  <c r="AQ466" i="2" s="1"/>
  <c r="AP466" i="2"/>
  <c r="AH467" i="2"/>
  <c r="AI467" i="2"/>
  <c r="AJ467" i="2"/>
  <c r="AL467" i="2"/>
  <c r="AM467" i="2"/>
  <c r="AO467" i="2"/>
  <c r="AQ467" i="2" s="1"/>
  <c r="AP467" i="2"/>
  <c r="AH468" i="2"/>
  <c r="AI468" i="2"/>
  <c r="AJ468" i="2"/>
  <c r="AL468" i="2"/>
  <c r="AM468" i="2"/>
  <c r="AO468" i="2"/>
  <c r="AQ468" i="2" s="1"/>
  <c r="AP468" i="2"/>
  <c r="AH469" i="2"/>
  <c r="AI469" i="2"/>
  <c r="AJ469" i="2"/>
  <c r="AL469" i="2"/>
  <c r="AM469" i="2"/>
  <c r="AO469" i="2"/>
  <c r="AQ469" i="2" s="1"/>
  <c r="AP469" i="2"/>
  <c r="AH470" i="2"/>
  <c r="AI470" i="2"/>
  <c r="AJ470" i="2"/>
  <c r="AL470" i="2"/>
  <c r="AM470" i="2"/>
  <c r="AO470" i="2"/>
  <c r="AQ470" i="2" s="1"/>
  <c r="AP470" i="2"/>
  <c r="AH471" i="2"/>
  <c r="AI471" i="2"/>
  <c r="AJ471" i="2"/>
  <c r="AL471" i="2"/>
  <c r="AM471" i="2"/>
  <c r="AO471" i="2"/>
  <c r="AQ471" i="2" s="1"/>
  <c r="AP471" i="2"/>
  <c r="AH472" i="2"/>
  <c r="AI472" i="2"/>
  <c r="AJ472" i="2"/>
  <c r="AL472" i="2"/>
  <c r="AM472" i="2"/>
  <c r="AO472" i="2"/>
  <c r="AQ472" i="2" s="1"/>
  <c r="AP472" i="2"/>
  <c r="AH473" i="2"/>
  <c r="AI473" i="2"/>
  <c r="AJ473" i="2"/>
  <c r="AL473" i="2"/>
  <c r="AM473" i="2"/>
  <c r="AO473" i="2"/>
  <c r="AQ473" i="2" s="1"/>
  <c r="AP473" i="2"/>
  <c r="AH474" i="2"/>
  <c r="AI474" i="2"/>
  <c r="AJ474" i="2"/>
  <c r="AL474" i="2"/>
  <c r="AM474" i="2"/>
  <c r="AO474" i="2"/>
  <c r="AQ474" i="2" s="1"/>
  <c r="AP474" i="2"/>
  <c r="AH475" i="2"/>
  <c r="AI475" i="2"/>
  <c r="AJ475" i="2"/>
  <c r="AL475" i="2"/>
  <c r="AM475" i="2"/>
  <c r="AO475" i="2"/>
  <c r="AQ475" i="2" s="1"/>
  <c r="AR475" i="2" s="1"/>
  <c r="AP475" i="2"/>
  <c r="AH476" i="2"/>
  <c r="AI476" i="2"/>
  <c r="AJ476" i="2"/>
  <c r="AL476" i="2"/>
  <c r="AM476" i="2"/>
  <c r="AO476" i="2"/>
  <c r="AQ476" i="2" s="1"/>
  <c r="AP476" i="2"/>
  <c r="AH477" i="2"/>
  <c r="AI477" i="2"/>
  <c r="AJ477" i="2"/>
  <c r="AL477" i="2"/>
  <c r="AM477" i="2"/>
  <c r="AO477" i="2"/>
  <c r="AQ477" i="2" s="1"/>
  <c r="AP477" i="2"/>
  <c r="AH478" i="2"/>
  <c r="AI478" i="2"/>
  <c r="AJ478" i="2"/>
  <c r="AL478" i="2"/>
  <c r="AM478" i="2"/>
  <c r="AO478" i="2"/>
  <c r="AQ478" i="2" s="1"/>
  <c r="AP478" i="2"/>
  <c r="AH479" i="2"/>
  <c r="AI479" i="2"/>
  <c r="AJ479" i="2"/>
  <c r="AL479" i="2"/>
  <c r="AM479" i="2"/>
  <c r="AO479" i="2"/>
  <c r="AQ479" i="2" s="1"/>
  <c r="AP479" i="2"/>
  <c r="AH480" i="2"/>
  <c r="AI480" i="2"/>
  <c r="AJ480" i="2"/>
  <c r="AL480" i="2"/>
  <c r="AM480" i="2"/>
  <c r="AO480" i="2"/>
  <c r="AQ480" i="2" s="1"/>
  <c r="AP480" i="2"/>
  <c r="AH481" i="2"/>
  <c r="AI481" i="2"/>
  <c r="AJ481" i="2"/>
  <c r="AL481" i="2"/>
  <c r="AM481" i="2"/>
  <c r="AO481" i="2"/>
  <c r="AQ481" i="2" s="1"/>
  <c r="AP481" i="2"/>
  <c r="AH482" i="2"/>
  <c r="AI482" i="2"/>
  <c r="AJ482" i="2"/>
  <c r="AL482" i="2"/>
  <c r="AM482" i="2"/>
  <c r="AO482" i="2"/>
  <c r="AQ482" i="2" s="1"/>
  <c r="AP482" i="2"/>
  <c r="AH483" i="2"/>
  <c r="AI483" i="2"/>
  <c r="AJ483" i="2"/>
  <c r="AL483" i="2"/>
  <c r="AM483" i="2"/>
  <c r="AO483" i="2"/>
  <c r="AQ483" i="2" s="1"/>
  <c r="AP483" i="2"/>
  <c r="AH484" i="2"/>
  <c r="AI484" i="2"/>
  <c r="AJ484" i="2"/>
  <c r="AL484" i="2"/>
  <c r="AM484" i="2"/>
  <c r="AO484" i="2"/>
  <c r="AQ484" i="2" s="1"/>
  <c r="AP484" i="2"/>
  <c r="AH485" i="2"/>
  <c r="AI485" i="2"/>
  <c r="AJ485" i="2"/>
  <c r="AL485" i="2"/>
  <c r="AM485" i="2"/>
  <c r="AO485" i="2"/>
  <c r="AQ485" i="2" s="1"/>
  <c r="AP485" i="2"/>
  <c r="AH486" i="2"/>
  <c r="AI486" i="2"/>
  <c r="AJ486" i="2"/>
  <c r="AL486" i="2"/>
  <c r="AM486" i="2"/>
  <c r="AO486" i="2"/>
  <c r="AQ486" i="2" s="1"/>
  <c r="AP486" i="2"/>
  <c r="AH487" i="2"/>
  <c r="AI487" i="2"/>
  <c r="AJ487" i="2"/>
  <c r="AL487" i="2"/>
  <c r="AM487" i="2"/>
  <c r="AO487" i="2"/>
  <c r="AQ487" i="2" s="1"/>
  <c r="AP487" i="2"/>
  <c r="AH488" i="2"/>
  <c r="AI488" i="2"/>
  <c r="AJ488" i="2"/>
  <c r="AL488" i="2"/>
  <c r="AM488" i="2"/>
  <c r="AO488" i="2"/>
  <c r="AQ488" i="2" s="1"/>
  <c r="AP488" i="2"/>
  <c r="AH489" i="2"/>
  <c r="AI489" i="2"/>
  <c r="AJ489" i="2"/>
  <c r="AL489" i="2"/>
  <c r="AM489" i="2"/>
  <c r="AO489" i="2"/>
  <c r="AQ489" i="2" s="1"/>
  <c r="AP489" i="2"/>
  <c r="AH490" i="2"/>
  <c r="AI490" i="2"/>
  <c r="AJ490" i="2"/>
  <c r="AL490" i="2"/>
  <c r="AM490" i="2"/>
  <c r="AO490" i="2"/>
  <c r="AQ490" i="2" s="1"/>
  <c r="AP490" i="2"/>
  <c r="AH491" i="2"/>
  <c r="AI491" i="2"/>
  <c r="AJ491" i="2"/>
  <c r="AL491" i="2"/>
  <c r="AM491" i="2"/>
  <c r="AO491" i="2"/>
  <c r="AQ491" i="2" s="1"/>
  <c r="AP491" i="2"/>
  <c r="AH492" i="2"/>
  <c r="AI492" i="2"/>
  <c r="AJ492" i="2"/>
  <c r="AL492" i="2"/>
  <c r="AM492" i="2"/>
  <c r="AO492" i="2"/>
  <c r="AQ492" i="2" s="1"/>
  <c r="AP492" i="2"/>
  <c r="AR426" i="2" l="1"/>
  <c r="AR414" i="2"/>
  <c r="AR410" i="2"/>
  <c r="AR324" i="2"/>
  <c r="AR295" i="2"/>
  <c r="AR291" i="2"/>
  <c r="AR308" i="2"/>
  <c r="AR252" i="2"/>
  <c r="AR292" i="2"/>
  <c r="AR208" i="2"/>
  <c r="AR204" i="2"/>
  <c r="AR188" i="2"/>
  <c r="AR459" i="2"/>
  <c r="AR427" i="2"/>
  <c r="AR395" i="2"/>
  <c r="AR363" i="2"/>
  <c r="AR260" i="2"/>
  <c r="AR228" i="2"/>
  <c r="AR223" i="2"/>
  <c r="AR219" i="2"/>
  <c r="AR443" i="2"/>
  <c r="AR411" i="2"/>
  <c r="AR379" i="2"/>
  <c r="AR347" i="2"/>
  <c r="AR333" i="2"/>
  <c r="AR276" i="2"/>
  <c r="AR244" i="2"/>
  <c r="AR220" i="2"/>
  <c r="AR196" i="2"/>
  <c r="AR191" i="2"/>
  <c r="AR450" i="2"/>
  <c r="AR438" i="2"/>
  <c r="AR434" i="2"/>
  <c r="AR424" i="2"/>
  <c r="AR422" i="2"/>
  <c r="AR386" i="2"/>
  <c r="AR374" i="2"/>
  <c r="AR370" i="2"/>
  <c r="AR360" i="2"/>
  <c r="AR354" i="2"/>
  <c r="AR344" i="2"/>
  <c r="AR342" i="2"/>
  <c r="AR320" i="2"/>
  <c r="AR304" i="2"/>
  <c r="AR272" i="2"/>
  <c r="AR256" i="2"/>
  <c r="AR184" i="2"/>
  <c r="AR480" i="2"/>
  <c r="AR478" i="2"/>
  <c r="AR474" i="2"/>
  <c r="AR464" i="2"/>
  <c r="AR462" i="2"/>
  <c r="AR458" i="2"/>
  <c r="AR448" i="2"/>
  <c r="AR446" i="2"/>
  <c r="AR442" i="2"/>
  <c r="AR432" i="2"/>
  <c r="AR430" i="2"/>
  <c r="AR416" i="2"/>
  <c r="AR400" i="2"/>
  <c r="AR398" i="2"/>
  <c r="AR394" i="2"/>
  <c r="AR384" i="2"/>
  <c r="AR382" i="2"/>
  <c r="AR378" i="2"/>
  <c r="AR368" i="2"/>
  <c r="AR366" i="2"/>
  <c r="AR362" i="2"/>
  <c r="AR352" i="2"/>
  <c r="AR350" i="2"/>
  <c r="AR346" i="2"/>
  <c r="AR336" i="2"/>
  <c r="AR319" i="2"/>
  <c r="AR312" i="2"/>
  <c r="AR303" i="2"/>
  <c r="AR296" i="2"/>
  <c r="AR287" i="2"/>
  <c r="AR280" i="2"/>
  <c r="AR275" i="2"/>
  <c r="AR271" i="2"/>
  <c r="AR264" i="2"/>
  <c r="AR259" i="2"/>
  <c r="AR255" i="2"/>
  <c r="AR248" i="2"/>
  <c r="AR243" i="2"/>
  <c r="AR239" i="2"/>
  <c r="AR227" i="2"/>
  <c r="AR215" i="2"/>
  <c r="AR200" i="2"/>
  <c r="AR195" i="2"/>
  <c r="AR183" i="2"/>
  <c r="AR168" i="2"/>
  <c r="AR325" i="2"/>
  <c r="AR488" i="2"/>
  <c r="AR486" i="2"/>
  <c r="AR482" i="2"/>
  <c r="AR472" i="2"/>
  <c r="AR470" i="2"/>
  <c r="AR466" i="2"/>
  <c r="AR456" i="2"/>
  <c r="AR454" i="2"/>
  <c r="AR440" i="2"/>
  <c r="AR418" i="2"/>
  <c r="AR408" i="2"/>
  <c r="AR406" i="2"/>
  <c r="AR402" i="2"/>
  <c r="AR392" i="2"/>
  <c r="AR390" i="2"/>
  <c r="AR376" i="2"/>
  <c r="AR358" i="2"/>
  <c r="AR338" i="2"/>
  <c r="AR288" i="2"/>
  <c r="AR240" i="2"/>
  <c r="AR216" i="2"/>
  <c r="AR483" i="2"/>
  <c r="AR467" i="2"/>
  <c r="AR451" i="2"/>
  <c r="AR435" i="2"/>
  <c r="AR419" i="2"/>
  <c r="AR403" i="2"/>
  <c r="AR387" i="2"/>
  <c r="AR371" i="2"/>
  <c r="AR355" i="2"/>
  <c r="AR339" i="2"/>
  <c r="AR327" i="2"/>
  <c r="AR316" i="2"/>
  <c r="AR300" i="2"/>
  <c r="AR284" i="2"/>
  <c r="AR224" i="2"/>
  <c r="AR192" i="2"/>
  <c r="AR187" i="2"/>
  <c r="AR492" i="2"/>
  <c r="AR328" i="2"/>
  <c r="AR490" i="2"/>
  <c r="AR332" i="2"/>
  <c r="AR322" i="2"/>
  <c r="AR318" i="2"/>
  <c r="AR314" i="2"/>
  <c r="AR310" i="2"/>
  <c r="AR306" i="2"/>
  <c r="AR302" i="2"/>
  <c r="AR298" i="2"/>
  <c r="AR294" i="2"/>
  <c r="AR290" i="2"/>
  <c r="AR286" i="2"/>
  <c r="AR282" i="2"/>
  <c r="AR484" i="2"/>
  <c r="AR460" i="2"/>
  <c r="AR452" i="2"/>
  <c r="AR444" i="2"/>
  <c r="AR436" i="2"/>
  <c r="AR428" i="2"/>
  <c r="AR412" i="2"/>
  <c r="AR404" i="2"/>
  <c r="AR396" i="2"/>
  <c r="AR388" i="2"/>
  <c r="AR380" i="2"/>
  <c r="AR372" i="2"/>
  <c r="AR364" i="2"/>
  <c r="AR356" i="2"/>
  <c r="AR348" i="2"/>
  <c r="AR340" i="2"/>
  <c r="AR476" i="2"/>
  <c r="AR468" i="2"/>
  <c r="AR420" i="2"/>
  <c r="AR491" i="2"/>
  <c r="AR487" i="2"/>
  <c r="AR479" i="2"/>
  <c r="AR471" i="2"/>
  <c r="AR463" i="2"/>
  <c r="AR455" i="2"/>
  <c r="AR447" i="2"/>
  <c r="AR439" i="2"/>
  <c r="AR431" i="2"/>
  <c r="AR423" i="2"/>
  <c r="AR415" i="2"/>
  <c r="AR407" i="2"/>
  <c r="AR399" i="2"/>
  <c r="AR391" i="2"/>
  <c r="AR383" i="2"/>
  <c r="AR375" i="2"/>
  <c r="AR367" i="2"/>
  <c r="AR359" i="2"/>
  <c r="AR351" i="2"/>
  <c r="AR343" i="2"/>
  <c r="AR335" i="2"/>
  <c r="AR278" i="2"/>
  <c r="AR274" i="2"/>
  <c r="AR270" i="2"/>
  <c r="AR266" i="2"/>
  <c r="AR262" i="2"/>
  <c r="AR258" i="2"/>
  <c r="AR254" i="2"/>
  <c r="AR250" i="2"/>
  <c r="AR246" i="2"/>
  <c r="AR242" i="2"/>
  <c r="AR238" i="2"/>
  <c r="AR234" i="2"/>
  <c r="AR230" i="2"/>
  <c r="AR226" i="2"/>
  <c r="AR222" i="2"/>
  <c r="AR218" i="2"/>
  <c r="AR214" i="2"/>
  <c r="AR210" i="2"/>
  <c r="AR206" i="2"/>
  <c r="AR202" i="2"/>
  <c r="AR198" i="2"/>
  <c r="AR194" i="2"/>
  <c r="AR190" i="2"/>
  <c r="AR186" i="2"/>
  <c r="AR182" i="2"/>
  <c r="AR178" i="2"/>
  <c r="AR174" i="2"/>
  <c r="AR170" i="2"/>
  <c r="AR166" i="2"/>
  <c r="AR321" i="2"/>
  <c r="AR317" i="2"/>
  <c r="AR313" i="2"/>
  <c r="AR297" i="2"/>
  <c r="AR289" i="2"/>
  <c r="AR285" i="2"/>
  <c r="AR269" i="2"/>
  <c r="AR265" i="2"/>
  <c r="AR261" i="2"/>
  <c r="AR257" i="2"/>
  <c r="AR253" i="2"/>
  <c r="AR249" i="2"/>
  <c r="AR245" i="2"/>
  <c r="AR241" i="2"/>
  <c r="AR237" i="2"/>
  <c r="AR233" i="2"/>
  <c r="AR229" i="2"/>
  <c r="AR225" i="2"/>
  <c r="AR221" i="2"/>
  <c r="AR217" i="2"/>
  <c r="AR213" i="2"/>
  <c r="AR209" i="2"/>
  <c r="AR330" i="2"/>
  <c r="AR329" i="2"/>
  <c r="AR323" i="2"/>
  <c r="AR309" i="2"/>
  <c r="AR305" i="2"/>
  <c r="AR301" i="2"/>
  <c r="AR293" i="2"/>
  <c r="AR281" i="2"/>
  <c r="AR277" i="2"/>
  <c r="AR273" i="2"/>
  <c r="AR489" i="2"/>
  <c r="AR485" i="2"/>
  <c r="AR481" i="2"/>
  <c r="AR477" i="2"/>
  <c r="AR473" i="2"/>
  <c r="AR469" i="2"/>
  <c r="AR465" i="2"/>
  <c r="AR461" i="2"/>
  <c r="AR457" i="2"/>
  <c r="AR453" i="2"/>
  <c r="AR449" i="2"/>
  <c r="AR445" i="2"/>
  <c r="AR441" i="2"/>
  <c r="AR437" i="2"/>
  <c r="AR433" i="2"/>
  <c r="AR429" i="2"/>
  <c r="AR425" i="2"/>
  <c r="AR421" i="2"/>
  <c r="AR417" i="2"/>
  <c r="AR413" i="2"/>
  <c r="AR409" i="2"/>
  <c r="AR405" i="2"/>
  <c r="AR401" i="2"/>
  <c r="AR397" i="2"/>
  <c r="AR393" i="2"/>
  <c r="AR389" i="2"/>
  <c r="AR385" i="2"/>
  <c r="AR381" i="2"/>
  <c r="AR377" i="2"/>
  <c r="AR373" i="2"/>
  <c r="AR369" i="2"/>
  <c r="AR365" i="2"/>
  <c r="AR361" i="2"/>
  <c r="AR357" i="2"/>
  <c r="AR353" i="2"/>
  <c r="AR349" i="2"/>
  <c r="AR345" i="2"/>
  <c r="AR341" i="2"/>
  <c r="AR337" i="2"/>
  <c r="AR331" i="2"/>
  <c r="AR205" i="2"/>
  <c r="AR201" i="2"/>
  <c r="AR197" i="2"/>
  <c r="AR193" i="2"/>
  <c r="AR189" i="2"/>
  <c r="AR185" i="2"/>
  <c r="AR181" i="2"/>
  <c r="AR177" i="2"/>
  <c r="AR173" i="2"/>
  <c r="AR169" i="2"/>
  <c r="AR165" i="2"/>
  <c r="AR334" i="2"/>
  <c r="AR326" i="2"/>
  <c r="AH2" i="2"/>
  <c r="AI2" i="2"/>
  <c r="AJ2" i="2"/>
  <c r="AL2" i="2"/>
  <c r="AM2" i="2"/>
  <c r="AO2" i="2"/>
  <c r="AQ2" i="2" s="1"/>
  <c r="AP2" i="2"/>
  <c r="AH3" i="2"/>
  <c r="AI3" i="2"/>
  <c r="AJ3" i="2"/>
  <c r="AL3" i="2"/>
  <c r="AM3" i="2"/>
  <c r="AO3" i="2"/>
  <c r="AQ3" i="2" s="1"/>
  <c r="AP3" i="2"/>
  <c r="AH4" i="2"/>
  <c r="AI4" i="2"/>
  <c r="AJ4" i="2"/>
  <c r="AL4" i="2"/>
  <c r="AM4" i="2"/>
  <c r="AO4" i="2"/>
  <c r="AQ4" i="2" s="1"/>
  <c r="AP4" i="2"/>
  <c r="AH5" i="2"/>
  <c r="AI5" i="2"/>
  <c r="AJ5" i="2"/>
  <c r="AL5" i="2"/>
  <c r="AM5" i="2"/>
  <c r="AO5" i="2"/>
  <c r="AQ5" i="2" s="1"/>
  <c r="AP5" i="2"/>
  <c r="AH6" i="2"/>
  <c r="AI6" i="2"/>
  <c r="AJ6" i="2"/>
  <c r="AL6" i="2"/>
  <c r="AM6" i="2"/>
  <c r="AO6" i="2"/>
  <c r="AQ6" i="2" s="1"/>
  <c r="AP6" i="2"/>
  <c r="AH7" i="2"/>
  <c r="AI7" i="2"/>
  <c r="AJ7" i="2"/>
  <c r="AL7" i="2"/>
  <c r="AM7" i="2"/>
  <c r="AO7" i="2"/>
  <c r="AQ7" i="2" s="1"/>
  <c r="AP7" i="2"/>
  <c r="AH8" i="2"/>
  <c r="AI8" i="2"/>
  <c r="AJ8" i="2"/>
  <c r="AL8" i="2"/>
  <c r="AM8" i="2"/>
  <c r="AO8" i="2"/>
  <c r="AQ8" i="2" s="1"/>
  <c r="AP8" i="2"/>
  <c r="AH9" i="2"/>
  <c r="AI9" i="2"/>
  <c r="AJ9" i="2"/>
  <c r="AL9" i="2"/>
  <c r="AM9" i="2"/>
  <c r="AO9" i="2"/>
  <c r="AQ9" i="2" s="1"/>
  <c r="AP9" i="2"/>
  <c r="AH10" i="2"/>
  <c r="AI10" i="2"/>
  <c r="AJ10" i="2"/>
  <c r="AL10" i="2"/>
  <c r="AM10" i="2"/>
  <c r="AO10" i="2"/>
  <c r="AQ10" i="2" s="1"/>
  <c r="AP10" i="2"/>
  <c r="AH11" i="2"/>
  <c r="AI11" i="2"/>
  <c r="AJ11" i="2"/>
  <c r="AL11" i="2"/>
  <c r="AM11" i="2"/>
  <c r="AO11" i="2"/>
  <c r="AQ11" i="2" s="1"/>
  <c r="AP11" i="2"/>
  <c r="AH12" i="2"/>
  <c r="AI12" i="2"/>
  <c r="AJ12" i="2"/>
  <c r="AL12" i="2"/>
  <c r="AM12" i="2"/>
  <c r="AO12" i="2"/>
  <c r="AQ12" i="2" s="1"/>
  <c r="AP12" i="2"/>
  <c r="AH13" i="2"/>
  <c r="AI13" i="2"/>
  <c r="AJ13" i="2"/>
  <c r="AL13" i="2"/>
  <c r="AM13" i="2"/>
  <c r="AO13" i="2"/>
  <c r="AQ13" i="2" s="1"/>
  <c r="AP13" i="2"/>
  <c r="AH14" i="2"/>
  <c r="AI14" i="2"/>
  <c r="AJ14" i="2"/>
  <c r="AL14" i="2"/>
  <c r="AM14" i="2"/>
  <c r="AO14" i="2"/>
  <c r="AQ14" i="2" s="1"/>
  <c r="AP14" i="2"/>
  <c r="AH15" i="2"/>
  <c r="AI15" i="2"/>
  <c r="AJ15" i="2"/>
  <c r="AL15" i="2"/>
  <c r="AM15" i="2"/>
  <c r="AO15" i="2"/>
  <c r="AQ15" i="2" s="1"/>
  <c r="AP15" i="2"/>
  <c r="AH16" i="2"/>
  <c r="AI16" i="2"/>
  <c r="AJ16" i="2"/>
  <c r="AL16" i="2"/>
  <c r="AM16" i="2"/>
  <c r="AO16" i="2"/>
  <c r="AQ16" i="2" s="1"/>
  <c r="AP16" i="2"/>
  <c r="AH17" i="2"/>
  <c r="AI17" i="2"/>
  <c r="AJ17" i="2"/>
  <c r="AL17" i="2"/>
  <c r="AM17" i="2"/>
  <c r="AO17" i="2"/>
  <c r="AQ17" i="2" s="1"/>
  <c r="AP17" i="2"/>
  <c r="AH18" i="2"/>
  <c r="AI18" i="2"/>
  <c r="AJ18" i="2"/>
  <c r="AL18" i="2"/>
  <c r="AM18" i="2"/>
  <c r="AO18" i="2"/>
  <c r="AQ18" i="2" s="1"/>
  <c r="AP18" i="2"/>
  <c r="AH19" i="2"/>
  <c r="AI19" i="2"/>
  <c r="AJ19" i="2"/>
  <c r="AL19" i="2"/>
  <c r="AM19" i="2"/>
  <c r="AO19" i="2"/>
  <c r="AQ19" i="2" s="1"/>
  <c r="AP19" i="2"/>
  <c r="AH20" i="2"/>
  <c r="AI20" i="2"/>
  <c r="AJ20" i="2"/>
  <c r="AL20" i="2"/>
  <c r="AM20" i="2"/>
  <c r="AO20" i="2"/>
  <c r="AQ20" i="2" s="1"/>
  <c r="AP20" i="2"/>
  <c r="AH21" i="2"/>
  <c r="AI21" i="2"/>
  <c r="AJ21" i="2"/>
  <c r="AL21" i="2"/>
  <c r="AM21" i="2"/>
  <c r="AO21" i="2"/>
  <c r="AQ21" i="2" s="1"/>
  <c r="AP21" i="2"/>
  <c r="AH22" i="2"/>
  <c r="AI22" i="2"/>
  <c r="AJ22" i="2"/>
  <c r="AL22" i="2"/>
  <c r="AM22" i="2"/>
  <c r="AO22" i="2"/>
  <c r="AQ22" i="2" s="1"/>
  <c r="AP22" i="2"/>
  <c r="AH23" i="2"/>
  <c r="AI23" i="2"/>
  <c r="AJ23" i="2"/>
  <c r="AL23" i="2"/>
  <c r="AM23" i="2"/>
  <c r="AO23" i="2"/>
  <c r="AQ23" i="2" s="1"/>
  <c r="AP23" i="2"/>
  <c r="AH24" i="2"/>
  <c r="AI24" i="2"/>
  <c r="AJ24" i="2"/>
  <c r="AL24" i="2"/>
  <c r="AM24" i="2"/>
  <c r="AO24" i="2"/>
  <c r="AQ24" i="2" s="1"/>
  <c r="AP24" i="2"/>
  <c r="AH25" i="2"/>
  <c r="AI25" i="2"/>
  <c r="AJ25" i="2"/>
  <c r="AL25" i="2"/>
  <c r="AM25" i="2"/>
  <c r="AO25" i="2"/>
  <c r="AQ25" i="2" s="1"/>
  <c r="AP25" i="2"/>
  <c r="AH26" i="2"/>
  <c r="AI26" i="2"/>
  <c r="AJ26" i="2"/>
  <c r="AL26" i="2"/>
  <c r="AM26" i="2"/>
  <c r="AO26" i="2"/>
  <c r="AQ26" i="2" s="1"/>
  <c r="AP26" i="2"/>
  <c r="AH27" i="2"/>
  <c r="AI27" i="2"/>
  <c r="AJ27" i="2"/>
  <c r="AL27" i="2"/>
  <c r="AM27" i="2"/>
  <c r="AO27" i="2"/>
  <c r="AQ27" i="2" s="1"/>
  <c r="AP27" i="2"/>
  <c r="AH28" i="2"/>
  <c r="AI28" i="2"/>
  <c r="AJ28" i="2"/>
  <c r="AL28" i="2"/>
  <c r="AM28" i="2"/>
  <c r="AO28" i="2"/>
  <c r="AQ28" i="2" s="1"/>
  <c r="AP28" i="2"/>
  <c r="AH29" i="2"/>
  <c r="AI29" i="2"/>
  <c r="AJ29" i="2"/>
  <c r="AL29" i="2"/>
  <c r="AM29" i="2"/>
  <c r="AO29" i="2"/>
  <c r="AQ29" i="2" s="1"/>
  <c r="AP29" i="2"/>
  <c r="AH30" i="2"/>
  <c r="AI30" i="2"/>
  <c r="AJ30" i="2"/>
  <c r="AL30" i="2"/>
  <c r="AM30" i="2"/>
  <c r="AO30" i="2"/>
  <c r="AQ30" i="2" s="1"/>
  <c r="AP30" i="2"/>
  <c r="AH31" i="2"/>
  <c r="AI31" i="2"/>
  <c r="AJ31" i="2"/>
  <c r="AL31" i="2"/>
  <c r="AM31" i="2"/>
  <c r="AO31" i="2"/>
  <c r="AQ31" i="2" s="1"/>
  <c r="AP31" i="2"/>
  <c r="AH32" i="2"/>
  <c r="AI32" i="2"/>
  <c r="AJ32" i="2"/>
  <c r="AL32" i="2"/>
  <c r="AM32" i="2"/>
  <c r="AO32" i="2"/>
  <c r="AQ32" i="2" s="1"/>
  <c r="AP32" i="2"/>
  <c r="AH33" i="2"/>
  <c r="AI33" i="2"/>
  <c r="AJ33" i="2"/>
  <c r="AL33" i="2"/>
  <c r="AM33" i="2"/>
  <c r="AO33" i="2"/>
  <c r="AQ33" i="2" s="1"/>
  <c r="AP33" i="2"/>
  <c r="AH34" i="2"/>
  <c r="AI34" i="2"/>
  <c r="AJ34" i="2"/>
  <c r="AL34" i="2"/>
  <c r="AM34" i="2"/>
  <c r="AO34" i="2"/>
  <c r="AQ34" i="2" s="1"/>
  <c r="AP34" i="2"/>
  <c r="AH35" i="2"/>
  <c r="AI35" i="2"/>
  <c r="AJ35" i="2"/>
  <c r="AL35" i="2"/>
  <c r="AM35" i="2"/>
  <c r="AO35" i="2"/>
  <c r="AQ35" i="2" s="1"/>
  <c r="AP35" i="2"/>
  <c r="AH36" i="2"/>
  <c r="AI36" i="2"/>
  <c r="AJ36" i="2"/>
  <c r="AL36" i="2"/>
  <c r="AM36" i="2"/>
  <c r="AO36" i="2"/>
  <c r="AQ36" i="2" s="1"/>
  <c r="AP36" i="2"/>
  <c r="AH37" i="2"/>
  <c r="AI37" i="2"/>
  <c r="AJ37" i="2"/>
  <c r="AL37" i="2"/>
  <c r="AM37" i="2"/>
  <c r="AO37" i="2"/>
  <c r="AQ37" i="2" s="1"/>
  <c r="AP37" i="2"/>
  <c r="AH38" i="2"/>
  <c r="AI38" i="2"/>
  <c r="AJ38" i="2"/>
  <c r="AL38" i="2"/>
  <c r="AM38" i="2"/>
  <c r="AO38" i="2"/>
  <c r="AQ38" i="2" s="1"/>
  <c r="AP38" i="2"/>
  <c r="AH39" i="2"/>
  <c r="AI39" i="2"/>
  <c r="AJ39" i="2"/>
  <c r="AL39" i="2"/>
  <c r="AM39" i="2"/>
  <c r="AO39" i="2"/>
  <c r="AQ39" i="2" s="1"/>
  <c r="AP39" i="2"/>
  <c r="AH40" i="2"/>
  <c r="AI40" i="2"/>
  <c r="AJ40" i="2"/>
  <c r="AL40" i="2"/>
  <c r="AM40" i="2"/>
  <c r="AO40" i="2"/>
  <c r="AQ40" i="2" s="1"/>
  <c r="AP40" i="2"/>
  <c r="AH41" i="2"/>
  <c r="AI41" i="2"/>
  <c r="AJ41" i="2"/>
  <c r="AL41" i="2"/>
  <c r="AM41" i="2"/>
  <c r="AO41" i="2"/>
  <c r="AQ41" i="2" s="1"/>
  <c r="AP41" i="2"/>
  <c r="AH42" i="2"/>
  <c r="AI42" i="2"/>
  <c r="AJ42" i="2"/>
  <c r="AL42" i="2"/>
  <c r="AM42" i="2"/>
  <c r="AO42" i="2"/>
  <c r="AQ42" i="2" s="1"/>
  <c r="AP42" i="2"/>
  <c r="AH43" i="2"/>
  <c r="AI43" i="2"/>
  <c r="AJ43" i="2"/>
  <c r="AL43" i="2"/>
  <c r="AM43" i="2"/>
  <c r="AO43" i="2"/>
  <c r="AQ43" i="2" s="1"/>
  <c r="AP43" i="2"/>
  <c r="AH44" i="2"/>
  <c r="AI44" i="2"/>
  <c r="AJ44" i="2"/>
  <c r="AL44" i="2"/>
  <c r="AM44" i="2"/>
  <c r="AO44" i="2"/>
  <c r="AQ44" i="2" s="1"/>
  <c r="AP44" i="2"/>
  <c r="AH45" i="2"/>
  <c r="AI45" i="2"/>
  <c r="AJ45" i="2"/>
  <c r="AL45" i="2"/>
  <c r="AM45" i="2"/>
  <c r="AO45" i="2"/>
  <c r="AQ45" i="2" s="1"/>
  <c r="AP45" i="2"/>
  <c r="AH46" i="2"/>
  <c r="AI46" i="2"/>
  <c r="AJ46" i="2"/>
  <c r="AL46" i="2"/>
  <c r="AM46" i="2"/>
  <c r="AO46" i="2"/>
  <c r="AQ46" i="2" s="1"/>
  <c r="AP46" i="2"/>
  <c r="AH47" i="2"/>
  <c r="AI47" i="2"/>
  <c r="AJ47" i="2"/>
  <c r="AL47" i="2"/>
  <c r="AM47" i="2"/>
  <c r="AO47" i="2"/>
  <c r="AQ47" i="2" s="1"/>
  <c r="AP47" i="2"/>
  <c r="AH48" i="2"/>
  <c r="AI48" i="2"/>
  <c r="AJ48" i="2"/>
  <c r="AL48" i="2"/>
  <c r="AM48" i="2"/>
  <c r="AO48" i="2"/>
  <c r="AQ48" i="2" s="1"/>
  <c r="AP48" i="2"/>
  <c r="AH49" i="2"/>
  <c r="AI49" i="2"/>
  <c r="AJ49" i="2"/>
  <c r="AL49" i="2"/>
  <c r="AM49" i="2"/>
  <c r="AO49" i="2"/>
  <c r="AQ49" i="2" s="1"/>
  <c r="AP49" i="2"/>
  <c r="AH50" i="2"/>
  <c r="AI50" i="2"/>
  <c r="AJ50" i="2"/>
  <c r="AL50" i="2"/>
  <c r="AM50" i="2"/>
  <c r="AO50" i="2"/>
  <c r="AQ50" i="2" s="1"/>
  <c r="AP50" i="2"/>
  <c r="AH51" i="2"/>
  <c r="AI51" i="2"/>
  <c r="AJ51" i="2"/>
  <c r="AL51" i="2"/>
  <c r="AM51" i="2"/>
  <c r="AO51" i="2"/>
  <c r="AQ51" i="2" s="1"/>
  <c r="AP51" i="2"/>
  <c r="AH52" i="2"/>
  <c r="AI52" i="2"/>
  <c r="AJ52" i="2"/>
  <c r="AL52" i="2"/>
  <c r="AM52" i="2"/>
  <c r="AO52" i="2"/>
  <c r="AQ52" i="2" s="1"/>
  <c r="AP52" i="2"/>
  <c r="AH53" i="2"/>
  <c r="AI53" i="2"/>
  <c r="AJ53" i="2"/>
  <c r="AL53" i="2"/>
  <c r="AM53" i="2"/>
  <c r="AO53" i="2"/>
  <c r="AQ53" i="2" s="1"/>
  <c r="AP53" i="2"/>
  <c r="AH54" i="2"/>
  <c r="AI54" i="2"/>
  <c r="AJ54" i="2"/>
  <c r="AL54" i="2"/>
  <c r="AM54" i="2"/>
  <c r="AO54" i="2"/>
  <c r="AQ54" i="2" s="1"/>
  <c r="AP54" i="2"/>
  <c r="AH55" i="2"/>
  <c r="AI55" i="2"/>
  <c r="AJ55" i="2"/>
  <c r="AL55" i="2"/>
  <c r="AM55" i="2"/>
  <c r="AO55" i="2"/>
  <c r="AQ55" i="2" s="1"/>
  <c r="AP55" i="2"/>
  <c r="AH56" i="2"/>
  <c r="AI56" i="2"/>
  <c r="AJ56" i="2"/>
  <c r="AL56" i="2"/>
  <c r="AM56" i="2"/>
  <c r="AO56" i="2"/>
  <c r="AQ56" i="2" s="1"/>
  <c r="AP56" i="2"/>
  <c r="AH57" i="2"/>
  <c r="AI57" i="2"/>
  <c r="AJ57" i="2"/>
  <c r="AL57" i="2"/>
  <c r="AM57" i="2"/>
  <c r="AO57" i="2"/>
  <c r="AQ57" i="2" s="1"/>
  <c r="AP57" i="2"/>
  <c r="AH58" i="2"/>
  <c r="AI58" i="2"/>
  <c r="AJ58" i="2"/>
  <c r="AL58" i="2"/>
  <c r="AM58" i="2"/>
  <c r="AO58" i="2"/>
  <c r="AQ58" i="2" s="1"/>
  <c r="AP58" i="2"/>
  <c r="AH59" i="2"/>
  <c r="AI59" i="2"/>
  <c r="AJ59" i="2"/>
  <c r="AL59" i="2"/>
  <c r="AM59" i="2"/>
  <c r="AO59" i="2"/>
  <c r="AQ59" i="2" s="1"/>
  <c r="AP59" i="2"/>
  <c r="AH60" i="2"/>
  <c r="AI60" i="2"/>
  <c r="AJ60" i="2"/>
  <c r="AL60" i="2"/>
  <c r="AM60" i="2"/>
  <c r="AO60" i="2"/>
  <c r="AQ60" i="2" s="1"/>
  <c r="AP60" i="2"/>
  <c r="AH61" i="2"/>
  <c r="AI61" i="2"/>
  <c r="AJ61" i="2"/>
  <c r="AL61" i="2"/>
  <c r="AM61" i="2"/>
  <c r="AO61" i="2"/>
  <c r="AQ61" i="2" s="1"/>
  <c r="AP61" i="2"/>
  <c r="AH62" i="2"/>
  <c r="AI62" i="2"/>
  <c r="AJ62" i="2"/>
  <c r="AL62" i="2"/>
  <c r="AM62" i="2"/>
  <c r="AO62" i="2"/>
  <c r="AQ62" i="2" s="1"/>
  <c r="AP62" i="2"/>
  <c r="AH63" i="2"/>
  <c r="AI63" i="2"/>
  <c r="AJ63" i="2"/>
  <c r="AL63" i="2"/>
  <c r="AM63" i="2"/>
  <c r="AO63" i="2"/>
  <c r="AQ63" i="2" s="1"/>
  <c r="AP63" i="2"/>
  <c r="AH64" i="2"/>
  <c r="AI64" i="2"/>
  <c r="AJ64" i="2"/>
  <c r="AL64" i="2"/>
  <c r="AM64" i="2"/>
  <c r="AO64" i="2"/>
  <c r="AQ64" i="2" s="1"/>
  <c r="AP64" i="2"/>
  <c r="AH65" i="2"/>
  <c r="AI65" i="2"/>
  <c r="AJ65" i="2"/>
  <c r="AL65" i="2"/>
  <c r="AM65" i="2"/>
  <c r="AO65" i="2"/>
  <c r="AQ65" i="2" s="1"/>
  <c r="AP65" i="2"/>
  <c r="AH66" i="2"/>
  <c r="AI66" i="2"/>
  <c r="AJ66" i="2"/>
  <c r="AL66" i="2"/>
  <c r="AM66" i="2"/>
  <c r="AO66" i="2"/>
  <c r="AQ66" i="2" s="1"/>
  <c r="AP66" i="2"/>
  <c r="AH67" i="2"/>
  <c r="AI67" i="2"/>
  <c r="AJ67" i="2"/>
  <c r="AL67" i="2"/>
  <c r="AM67" i="2"/>
  <c r="AO67" i="2"/>
  <c r="AQ67" i="2" s="1"/>
  <c r="AP67" i="2"/>
  <c r="AH68" i="2"/>
  <c r="AI68" i="2"/>
  <c r="AJ68" i="2"/>
  <c r="AL68" i="2"/>
  <c r="AM68" i="2"/>
  <c r="AO68" i="2"/>
  <c r="AQ68" i="2" s="1"/>
  <c r="AP68" i="2"/>
  <c r="AH69" i="2"/>
  <c r="AI69" i="2"/>
  <c r="AJ69" i="2"/>
  <c r="AL69" i="2"/>
  <c r="AM69" i="2"/>
  <c r="AO69" i="2"/>
  <c r="AQ69" i="2" s="1"/>
  <c r="AP69" i="2"/>
  <c r="AH70" i="2"/>
  <c r="AI70" i="2"/>
  <c r="AJ70" i="2"/>
  <c r="AL70" i="2"/>
  <c r="AM70" i="2"/>
  <c r="AO70" i="2"/>
  <c r="AQ70" i="2" s="1"/>
  <c r="AP70" i="2"/>
  <c r="AH71" i="2"/>
  <c r="AI71" i="2"/>
  <c r="AJ71" i="2"/>
  <c r="AL71" i="2"/>
  <c r="AM71" i="2"/>
  <c r="AO71" i="2"/>
  <c r="AQ71" i="2" s="1"/>
  <c r="AP71" i="2"/>
  <c r="AH72" i="2"/>
  <c r="AI72" i="2"/>
  <c r="AJ72" i="2"/>
  <c r="AL72" i="2"/>
  <c r="AM72" i="2"/>
  <c r="AO72" i="2"/>
  <c r="AQ72" i="2" s="1"/>
  <c r="AP72" i="2"/>
  <c r="AH73" i="2"/>
  <c r="AI73" i="2"/>
  <c r="AJ73" i="2"/>
  <c r="AL73" i="2"/>
  <c r="AM73" i="2"/>
  <c r="AO73" i="2"/>
  <c r="AQ73" i="2" s="1"/>
  <c r="AP73" i="2"/>
  <c r="AH74" i="2"/>
  <c r="AI74" i="2"/>
  <c r="AJ74" i="2"/>
  <c r="AL74" i="2"/>
  <c r="AM74" i="2"/>
  <c r="AO74" i="2"/>
  <c r="AQ74" i="2" s="1"/>
  <c r="AP74" i="2"/>
  <c r="AH75" i="2"/>
  <c r="AI75" i="2"/>
  <c r="AJ75" i="2"/>
  <c r="AL75" i="2"/>
  <c r="AM75" i="2"/>
  <c r="AO75" i="2"/>
  <c r="AQ75" i="2" s="1"/>
  <c r="AP75" i="2"/>
  <c r="AH76" i="2"/>
  <c r="AI76" i="2"/>
  <c r="AJ76" i="2"/>
  <c r="AL76" i="2"/>
  <c r="AM76" i="2"/>
  <c r="AO76" i="2"/>
  <c r="AQ76" i="2" s="1"/>
  <c r="AP76" i="2"/>
  <c r="AH77" i="2"/>
  <c r="AI77" i="2"/>
  <c r="AJ77" i="2"/>
  <c r="AL77" i="2"/>
  <c r="AM77" i="2"/>
  <c r="AO77" i="2"/>
  <c r="AQ77" i="2" s="1"/>
  <c r="AP77" i="2"/>
  <c r="AH78" i="2"/>
  <c r="AI78" i="2"/>
  <c r="AJ78" i="2"/>
  <c r="AL78" i="2"/>
  <c r="AM78" i="2"/>
  <c r="AO78" i="2"/>
  <c r="AQ78" i="2" s="1"/>
  <c r="AP78" i="2"/>
  <c r="AH79" i="2"/>
  <c r="AI79" i="2"/>
  <c r="AJ79" i="2"/>
  <c r="AL79" i="2"/>
  <c r="AM79" i="2"/>
  <c r="AO79" i="2"/>
  <c r="AQ79" i="2" s="1"/>
  <c r="AP79" i="2"/>
  <c r="AH80" i="2"/>
  <c r="AI80" i="2"/>
  <c r="AJ80" i="2"/>
  <c r="AL80" i="2"/>
  <c r="AM80" i="2"/>
  <c r="AO80" i="2"/>
  <c r="AQ80" i="2" s="1"/>
  <c r="AP80" i="2"/>
  <c r="AH81" i="2"/>
  <c r="AI81" i="2"/>
  <c r="AJ81" i="2"/>
  <c r="AL81" i="2"/>
  <c r="AM81" i="2"/>
  <c r="AO81" i="2"/>
  <c r="AQ81" i="2" s="1"/>
  <c r="AP81" i="2"/>
  <c r="AH82" i="2"/>
  <c r="AI82" i="2"/>
  <c r="AJ82" i="2"/>
  <c r="AL82" i="2"/>
  <c r="AM82" i="2"/>
  <c r="AO82" i="2"/>
  <c r="AQ82" i="2" s="1"/>
  <c r="AP82" i="2"/>
  <c r="AH83" i="2"/>
  <c r="AI83" i="2"/>
  <c r="AJ83" i="2"/>
  <c r="AL83" i="2"/>
  <c r="AM83" i="2"/>
  <c r="AO83" i="2"/>
  <c r="AQ83" i="2" s="1"/>
  <c r="AP83" i="2"/>
  <c r="AH84" i="2"/>
  <c r="AI84" i="2"/>
  <c r="AJ84" i="2"/>
  <c r="AL84" i="2"/>
  <c r="AM84" i="2"/>
  <c r="AO84" i="2"/>
  <c r="AQ84" i="2" s="1"/>
  <c r="AP84" i="2"/>
  <c r="AH85" i="2"/>
  <c r="AI85" i="2"/>
  <c r="AJ85" i="2"/>
  <c r="AL85" i="2"/>
  <c r="AM85" i="2"/>
  <c r="AO85" i="2"/>
  <c r="AQ85" i="2" s="1"/>
  <c r="AP85" i="2"/>
  <c r="AH86" i="2"/>
  <c r="AI86" i="2"/>
  <c r="AJ86" i="2"/>
  <c r="AL86" i="2"/>
  <c r="AM86" i="2"/>
  <c r="AO86" i="2"/>
  <c r="AQ86" i="2" s="1"/>
  <c r="AP86" i="2"/>
  <c r="AH87" i="2"/>
  <c r="AI87" i="2"/>
  <c r="AJ87" i="2"/>
  <c r="AL87" i="2"/>
  <c r="AM87" i="2"/>
  <c r="AO87" i="2"/>
  <c r="AQ87" i="2" s="1"/>
  <c r="AP87" i="2"/>
  <c r="AH88" i="2"/>
  <c r="AI88" i="2"/>
  <c r="AJ88" i="2"/>
  <c r="AL88" i="2"/>
  <c r="AM88" i="2"/>
  <c r="AO88" i="2"/>
  <c r="AQ88" i="2" s="1"/>
  <c r="AP88" i="2"/>
  <c r="AH89" i="2"/>
  <c r="AI89" i="2"/>
  <c r="AJ89" i="2"/>
  <c r="AL89" i="2"/>
  <c r="AM89" i="2"/>
  <c r="AO89" i="2"/>
  <c r="AQ89" i="2" s="1"/>
  <c r="AP89" i="2"/>
  <c r="AH90" i="2"/>
  <c r="AI90" i="2"/>
  <c r="AJ90" i="2"/>
  <c r="AL90" i="2"/>
  <c r="AM90" i="2"/>
  <c r="AO90" i="2"/>
  <c r="AQ90" i="2" s="1"/>
  <c r="AP90" i="2"/>
  <c r="AH91" i="2"/>
  <c r="AI91" i="2"/>
  <c r="AJ91" i="2"/>
  <c r="AL91" i="2"/>
  <c r="AM91" i="2"/>
  <c r="AO91" i="2"/>
  <c r="AQ91" i="2" s="1"/>
  <c r="AP91" i="2"/>
  <c r="AH92" i="2"/>
  <c r="AI92" i="2"/>
  <c r="AJ92" i="2"/>
  <c r="AL92" i="2"/>
  <c r="AM92" i="2"/>
  <c r="AO92" i="2"/>
  <c r="AQ92" i="2" s="1"/>
  <c r="AP92" i="2"/>
  <c r="AH93" i="2"/>
  <c r="AI93" i="2"/>
  <c r="AJ93" i="2"/>
  <c r="AL93" i="2"/>
  <c r="AM93" i="2"/>
  <c r="AO93" i="2"/>
  <c r="AQ93" i="2" s="1"/>
  <c r="AP93" i="2"/>
  <c r="AH94" i="2"/>
  <c r="AI94" i="2"/>
  <c r="AJ94" i="2"/>
  <c r="AL94" i="2"/>
  <c r="AM94" i="2"/>
  <c r="AO94" i="2"/>
  <c r="AQ94" i="2" s="1"/>
  <c r="AP94" i="2"/>
  <c r="AH95" i="2"/>
  <c r="AI95" i="2"/>
  <c r="AJ95" i="2"/>
  <c r="AL95" i="2"/>
  <c r="AM95" i="2"/>
  <c r="AO95" i="2"/>
  <c r="AQ95" i="2" s="1"/>
  <c r="AP95" i="2"/>
  <c r="AH96" i="2"/>
  <c r="AI96" i="2"/>
  <c r="AJ96" i="2"/>
  <c r="AL96" i="2"/>
  <c r="AM96" i="2"/>
  <c r="AO96" i="2"/>
  <c r="AQ96" i="2" s="1"/>
  <c r="AP96" i="2"/>
  <c r="AH97" i="2"/>
  <c r="AI97" i="2"/>
  <c r="AJ97" i="2"/>
  <c r="AL97" i="2"/>
  <c r="AM97" i="2"/>
  <c r="AO97" i="2"/>
  <c r="AQ97" i="2" s="1"/>
  <c r="AP97" i="2"/>
  <c r="AH98" i="2"/>
  <c r="AI98" i="2"/>
  <c r="AJ98" i="2"/>
  <c r="AL98" i="2"/>
  <c r="AM98" i="2"/>
  <c r="AO98" i="2"/>
  <c r="AQ98" i="2" s="1"/>
  <c r="AP98" i="2"/>
  <c r="AH99" i="2"/>
  <c r="AI99" i="2"/>
  <c r="AJ99" i="2"/>
  <c r="AL99" i="2"/>
  <c r="AM99" i="2"/>
  <c r="AO99" i="2"/>
  <c r="AQ99" i="2" s="1"/>
  <c r="AP99" i="2"/>
  <c r="AH100" i="2"/>
  <c r="AI100" i="2"/>
  <c r="AJ100" i="2"/>
  <c r="AL100" i="2"/>
  <c r="AM100" i="2"/>
  <c r="AO100" i="2"/>
  <c r="AQ100" i="2" s="1"/>
  <c r="AP100" i="2"/>
  <c r="AH101" i="2"/>
  <c r="AI101" i="2"/>
  <c r="AJ101" i="2"/>
  <c r="AL101" i="2"/>
  <c r="AM101" i="2"/>
  <c r="AO101" i="2"/>
  <c r="AQ101" i="2" s="1"/>
  <c r="AP101" i="2"/>
  <c r="AH102" i="2"/>
  <c r="AI102" i="2"/>
  <c r="AJ102" i="2"/>
  <c r="AL102" i="2"/>
  <c r="AM102" i="2"/>
  <c r="AO102" i="2"/>
  <c r="AQ102" i="2" s="1"/>
  <c r="AP102" i="2"/>
  <c r="AH103" i="2"/>
  <c r="AI103" i="2"/>
  <c r="AJ103" i="2"/>
  <c r="AL103" i="2"/>
  <c r="AM103" i="2"/>
  <c r="AO103" i="2"/>
  <c r="AQ103" i="2" s="1"/>
  <c r="AP103" i="2"/>
  <c r="AH104" i="2"/>
  <c r="AI104" i="2"/>
  <c r="AJ104" i="2"/>
  <c r="AL104" i="2"/>
  <c r="AM104" i="2"/>
  <c r="AO104" i="2"/>
  <c r="AQ104" i="2" s="1"/>
  <c r="AP104" i="2"/>
  <c r="AH105" i="2"/>
  <c r="AI105" i="2"/>
  <c r="AJ105" i="2"/>
  <c r="AL105" i="2"/>
  <c r="AM105" i="2"/>
  <c r="AO105" i="2"/>
  <c r="AQ105" i="2" s="1"/>
  <c r="AP105" i="2"/>
  <c r="AH106" i="2"/>
  <c r="AI106" i="2"/>
  <c r="AJ106" i="2"/>
  <c r="AL106" i="2"/>
  <c r="AM106" i="2"/>
  <c r="AO106" i="2"/>
  <c r="AQ106" i="2" s="1"/>
  <c r="AP106" i="2"/>
  <c r="AH107" i="2"/>
  <c r="AI107" i="2"/>
  <c r="AJ107" i="2"/>
  <c r="AL107" i="2"/>
  <c r="AM107" i="2"/>
  <c r="AO107" i="2"/>
  <c r="AQ107" i="2" s="1"/>
  <c r="AP107" i="2"/>
  <c r="AH108" i="2"/>
  <c r="AI108" i="2"/>
  <c r="AJ108" i="2"/>
  <c r="AL108" i="2"/>
  <c r="AM108" i="2"/>
  <c r="AO108" i="2"/>
  <c r="AQ108" i="2" s="1"/>
  <c r="AP108" i="2"/>
  <c r="AH109" i="2"/>
  <c r="AI109" i="2"/>
  <c r="AJ109" i="2"/>
  <c r="AL109" i="2"/>
  <c r="AM109" i="2"/>
  <c r="AO109" i="2"/>
  <c r="AQ109" i="2" s="1"/>
  <c r="AP109" i="2"/>
  <c r="AH110" i="2"/>
  <c r="AI110" i="2"/>
  <c r="AJ110" i="2"/>
  <c r="AL110" i="2"/>
  <c r="AM110" i="2"/>
  <c r="AO110" i="2"/>
  <c r="AQ110" i="2" s="1"/>
  <c r="AP110" i="2"/>
  <c r="AH111" i="2"/>
  <c r="AI111" i="2"/>
  <c r="AJ111" i="2"/>
  <c r="AL111" i="2"/>
  <c r="AM111" i="2"/>
  <c r="AO111" i="2"/>
  <c r="AQ111" i="2" s="1"/>
  <c r="AP111" i="2"/>
  <c r="AH112" i="2"/>
  <c r="AI112" i="2"/>
  <c r="AJ112" i="2"/>
  <c r="AL112" i="2"/>
  <c r="AM112" i="2"/>
  <c r="AO112" i="2"/>
  <c r="AQ112" i="2" s="1"/>
  <c r="AP112" i="2"/>
  <c r="AH113" i="2"/>
  <c r="AI113" i="2"/>
  <c r="AJ113" i="2"/>
  <c r="AL113" i="2"/>
  <c r="AM113" i="2"/>
  <c r="AO113" i="2"/>
  <c r="AQ113" i="2" s="1"/>
  <c r="AP113" i="2"/>
  <c r="AH114" i="2"/>
  <c r="AI114" i="2"/>
  <c r="AJ114" i="2"/>
  <c r="AL114" i="2"/>
  <c r="AM114" i="2"/>
  <c r="AO114" i="2"/>
  <c r="AQ114" i="2" s="1"/>
  <c r="AP114" i="2"/>
  <c r="AH115" i="2"/>
  <c r="AI115" i="2"/>
  <c r="AJ115" i="2"/>
  <c r="AL115" i="2"/>
  <c r="AM115" i="2"/>
  <c r="AO115" i="2"/>
  <c r="AQ115" i="2" s="1"/>
  <c r="AP115" i="2"/>
  <c r="AH116" i="2"/>
  <c r="AI116" i="2"/>
  <c r="AJ116" i="2"/>
  <c r="AL116" i="2"/>
  <c r="AM116" i="2"/>
  <c r="AO116" i="2"/>
  <c r="AQ116" i="2" s="1"/>
  <c r="AP116" i="2"/>
  <c r="AH117" i="2"/>
  <c r="AI117" i="2"/>
  <c r="AJ117" i="2"/>
  <c r="AL117" i="2"/>
  <c r="AM117" i="2"/>
  <c r="AO117" i="2"/>
  <c r="AQ117" i="2" s="1"/>
  <c r="AP117" i="2"/>
  <c r="AH118" i="2"/>
  <c r="AI118" i="2"/>
  <c r="AJ118" i="2"/>
  <c r="AL118" i="2"/>
  <c r="AM118" i="2"/>
  <c r="AO118" i="2"/>
  <c r="AQ118" i="2" s="1"/>
  <c r="AP118" i="2"/>
  <c r="AH119" i="2"/>
  <c r="AI119" i="2"/>
  <c r="AJ119" i="2"/>
  <c r="AL119" i="2"/>
  <c r="AM119" i="2"/>
  <c r="AO119" i="2"/>
  <c r="AQ119" i="2" s="1"/>
  <c r="AP119" i="2"/>
  <c r="AH120" i="2"/>
  <c r="AI120" i="2"/>
  <c r="AJ120" i="2"/>
  <c r="AL120" i="2"/>
  <c r="AM120" i="2"/>
  <c r="AO120" i="2"/>
  <c r="AQ120" i="2" s="1"/>
  <c r="AP120" i="2"/>
  <c r="AH121" i="2"/>
  <c r="AI121" i="2"/>
  <c r="AJ121" i="2"/>
  <c r="AL121" i="2"/>
  <c r="AM121" i="2"/>
  <c r="AO121" i="2"/>
  <c r="AQ121" i="2" s="1"/>
  <c r="AP121" i="2"/>
  <c r="AH122" i="2"/>
  <c r="AI122" i="2"/>
  <c r="AJ122" i="2"/>
  <c r="AL122" i="2"/>
  <c r="AM122" i="2"/>
  <c r="AO122" i="2"/>
  <c r="AQ122" i="2" s="1"/>
  <c r="AP122" i="2"/>
  <c r="AH123" i="2"/>
  <c r="AI123" i="2"/>
  <c r="AJ123" i="2"/>
  <c r="AL123" i="2"/>
  <c r="AM123" i="2"/>
  <c r="AO123" i="2"/>
  <c r="AQ123" i="2" s="1"/>
  <c r="AP123" i="2"/>
  <c r="AH124" i="2"/>
  <c r="AI124" i="2"/>
  <c r="AJ124" i="2"/>
  <c r="AL124" i="2"/>
  <c r="AM124" i="2"/>
  <c r="AO124" i="2"/>
  <c r="AQ124" i="2" s="1"/>
  <c r="AP124" i="2"/>
  <c r="AH125" i="2"/>
  <c r="AI125" i="2"/>
  <c r="AJ125" i="2"/>
  <c r="AL125" i="2"/>
  <c r="AM125" i="2"/>
  <c r="AO125" i="2"/>
  <c r="AQ125" i="2" s="1"/>
  <c r="AP125" i="2"/>
  <c r="AH126" i="2"/>
  <c r="AI126" i="2"/>
  <c r="AJ126" i="2"/>
  <c r="AL126" i="2"/>
  <c r="AM126" i="2"/>
  <c r="AO126" i="2"/>
  <c r="AQ126" i="2" s="1"/>
  <c r="AP126" i="2"/>
  <c r="AH127" i="2"/>
  <c r="AI127" i="2"/>
  <c r="AJ127" i="2"/>
  <c r="AL127" i="2"/>
  <c r="AM127" i="2"/>
  <c r="AO127" i="2"/>
  <c r="AQ127" i="2" s="1"/>
  <c r="AP127" i="2"/>
  <c r="AH128" i="2"/>
  <c r="AI128" i="2"/>
  <c r="AJ128" i="2"/>
  <c r="AL128" i="2"/>
  <c r="AM128" i="2"/>
  <c r="AO128" i="2"/>
  <c r="AQ128" i="2" s="1"/>
  <c r="AP128" i="2"/>
  <c r="AH129" i="2"/>
  <c r="AI129" i="2"/>
  <c r="AJ129" i="2"/>
  <c r="AL129" i="2"/>
  <c r="AM129" i="2"/>
  <c r="AO129" i="2"/>
  <c r="AQ129" i="2" s="1"/>
  <c r="AP129" i="2"/>
  <c r="AH130" i="2"/>
  <c r="AI130" i="2"/>
  <c r="AJ130" i="2"/>
  <c r="AL130" i="2"/>
  <c r="AM130" i="2"/>
  <c r="AO130" i="2"/>
  <c r="AQ130" i="2" s="1"/>
  <c r="AP130" i="2"/>
  <c r="AH131" i="2"/>
  <c r="AI131" i="2"/>
  <c r="AJ131" i="2"/>
  <c r="AL131" i="2"/>
  <c r="AM131" i="2"/>
  <c r="AO131" i="2"/>
  <c r="AQ131" i="2" s="1"/>
  <c r="AP131" i="2"/>
  <c r="AH132" i="2"/>
  <c r="AI132" i="2"/>
  <c r="AJ132" i="2"/>
  <c r="AL132" i="2"/>
  <c r="AM132" i="2"/>
  <c r="AO132" i="2"/>
  <c r="AQ132" i="2" s="1"/>
  <c r="AP132" i="2"/>
  <c r="AH133" i="2"/>
  <c r="AI133" i="2"/>
  <c r="AJ133" i="2"/>
  <c r="AL133" i="2"/>
  <c r="AM133" i="2"/>
  <c r="AO133" i="2"/>
  <c r="AQ133" i="2" s="1"/>
  <c r="AP133" i="2"/>
  <c r="AH134" i="2"/>
  <c r="AI134" i="2"/>
  <c r="AJ134" i="2"/>
  <c r="AL134" i="2"/>
  <c r="AM134" i="2"/>
  <c r="AO134" i="2"/>
  <c r="AQ134" i="2" s="1"/>
  <c r="AP134" i="2"/>
  <c r="AH135" i="2"/>
  <c r="AI135" i="2"/>
  <c r="AJ135" i="2"/>
  <c r="AL135" i="2"/>
  <c r="AM135" i="2"/>
  <c r="AO135" i="2"/>
  <c r="AQ135" i="2" s="1"/>
  <c r="AP135" i="2"/>
  <c r="AH136" i="2"/>
  <c r="AI136" i="2"/>
  <c r="AJ136" i="2"/>
  <c r="AL136" i="2"/>
  <c r="AM136" i="2"/>
  <c r="AO136" i="2"/>
  <c r="AQ136" i="2" s="1"/>
  <c r="AP136" i="2"/>
  <c r="AH137" i="2"/>
  <c r="AI137" i="2"/>
  <c r="AJ137" i="2"/>
  <c r="AL137" i="2"/>
  <c r="AM137" i="2"/>
  <c r="AO137" i="2"/>
  <c r="AQ137" i="2" s="1"/>
  <c r="AP137" i="2"/>
  <c r="AH138" i="2"/>
  <c r="AI138" i="2"/>
  <c r="AJ138" i="2"/>
  <c r="AL138" i="2"/>
  <c r="AM138" i="2"/>
  <c r="AO138" i="2"/>
  <c r="AQ138" i="2" s="1"/>
  <c r="AP138" i="2"/>
  <c r="AH139" i="2"/>
  <c r="AI139" i="2"/>
  <c r="AJ139" i="2"/>
  <c r="AL139" i="2"/>
  <c r="AM139" i="2"/>
  <c r="AO139" i="2"/>
  <c r="AQ139" i="2" s="1"/>
  <c r="AP139" i="2"/>
  <c r="AH140" i="2"/>
  <c r="AI140" i="2"/>
  <c r="AJ140" i="2"/>
  <c r="AL140" i="2"/>
  <c r="AM140" i="2"/>
  <c r="AO140" i="2"/>
  <c r="AQ140" i="2" s="1"/>
  <c r="AP140" i="2"/>
  <c r="AH141" i="2"/>
  <c r="AI141" i="2"/>
  <c r="AJ141" i="2"/>
  <c r="AL141" i="2"/>
  <c r="AM141" i="2"/>
  <c r="AO141" i="2"/>
  <c r="AQ141" i="2" s="1"/>
  <c r="AP141" i="2"/>
  <c r="AH142" i="2"/>
  <c r="AI142" i="2"/>
  <c r="AJ142" i="2"/>
  <c r="AL142" i="2"/>
  <c r="AM142" i="2"/>
  <c r="AO142" i="2"/>
  <c r="AQ142" i="2" s="1"/>
  <c r="AP142" i="2"/>
  <c r="AH143" i="2"/>
  <c r="AI143" i="2"/>
  <c r="AJ143" i="2"/>
  <c r="AL143" i="2"/>
  <c r="AM143" i="2"/>
  <c r="AO143" i="2"/>
  <c r="AQ143" i="2" s="1"/>
  <c r="AP143" i="2"/>
  <c r="AH144" i="2"/>
  <c r="AI144" i="2"/>
  <c r="AJ144" i="2"/>
  <c r="AL144" i="2"/>
  <c r="AM144" i="2"/>
  <c r="AO144" i="2"/>
  <c r="AQ144" i="2" s="1"/>
  <c r="AP144" i="2"/>
  <c r="AH145" i="2"/>
  <c r="AI145" i="2"/>
  <c r="AJ145" i="2"/>
  <c r="AL145" i="2"/>
  <c r="AM145" i="2"/>
  <c r="AO145" i="2"/>
  <c r="AQ145" i="2" s="1"/>
  <c r="AP145" i="2"/>
  <c r="AH146" i="2"/>
  <c r="AI146" i="2"/>
  <c r="AJ146" i="2"/>
  <c r="AL146" i="2"/>
  <c r="AM146" i="2"/>
  <c r="AO146" i="2"/>
  <c r="AQ146" i="2" s="1"/>
  <c r="AP146" i="2"/>
  <c r="AH147" i="2"/>
  <c r="AI147" i="2"/>
  <c r="AJ147" i="2"/>
  <c r="AL147" i="2"/>
  <c r="AM147" i="2"/>
  <c r="AO147" i="2"/>
  <c r="AQ147" i="2" s="1"/>
  <c r="AP147" i="2"/>
  <c r="AH148" i="2"/>
  <c r="AI148" i="2"/>
  <c r="AJ148" i="2"/>
  <c r="AL148" i="2"/>
  <c r="AM148" i="2"/>
  <c r="AO148" i="2"/>
  <c r="AQ148" i="2" s="1"/>
  <c r="AP148" i="2"/>
  <c r="AH149" i="2"/>
  <c r="AI149" i="2"/>
  <c r="AJ149" i="2"/>
  <c r="AL149" i="2"/>
  <c r="AM149" i="2"/>
  <c r="AO149" i="2"/>
  <c r="AQ149" i="2" s="1"/>
  <c r="AP149" i="2"/>
  <c r="AH150" i="2"/>
  <c r="AI150" i="2"/>
  <c r="AJ150" i="2"/>
  <c r="AL150" i="2"/>
  <c r="AM150" i="2"/>
  <c r="AO150" i="2"/>
  <c r="AQ150" i="2" s="1"/>
  <c r="AP150" i="2"/>
  <c r="AH151" i="2"/>
  <c r="AI151" i="2"/>
  <c r="AJ151" i="2"/>
  <c r="AL151" i="2"/>
  <c r="AM151" i="2"/>
  <c r="AO151" i="2"/>
  <c r="AQ151" i="2" s="1"/>
  <c r="AP151" i="2"/>
  <c r="AH152" i="2"/>
  <c r="AI152" i="2"/>
  <c r="AJ152" i="2"/>
  <c r="AL152" i="2"/>
  <c r="AM152" i="2"/>
  <c r="AO152" i="2"/>
  <c r="AQ152" i="2" s="1"/>
  <c r="AP152" i="2"/>
  <c r="AH153" i="2"/>
  <c r="AI153" i="2"/>
  <c r="AJ153" i="2"/>
  <c r="AL153" i="2"/>
  <c r="AM153" i="2"/>
  <c r="AO153" i="2"/>
  <c r="AQ153" i="2" s="1"/>
  <c r="AP153" i="2"/>
  <c r="AH154" i="2"/>
  <c r="AI154" i="2"/>
  <c r="AJ154" i="2"/>
  <c r="AL154" i="2"/>
  <c r="AM154" i="2"/>
  <c r="AO154" i="2"/>
  <c r="AQ154" i="2" s="1"/>
  <c r="AP154" i="2"/>
  <c r="AH155" i="2"/>
  <c r="AI155" i="2"/>
  <c r="AJ155" i="2"/>
  <c r="AL155" i="2"/>
  <c r="AM155" i="2"/>
  <c r="AO155" i="2"/>
  <c r="AQ155" i="2" s="1"/>
  <c r="AP155" i="2"/>
  <c r="AH156" i="2"/>
  <c r="AI156" i="2"/>
  <c r="AJ156" i="2"/>
  <c r="AL156" i="2"/>
  <c r="AM156" i="2"/>
  <c r="AO156" i="2"/>
  <c r="AQ156" i="2" s="1"/>
  <c r="AP156" i="2"/>
  <c r="AH157" i="2"/>
  <c r="AI157" i="2"/>
  <c r="AJ157" i="2"/>
  <c r="AL157" i="2"/>
  <c r="AM157" i="2"/>
  <c r="AO157" i="2"/>
  <c r="AQ157" i="2" s="1"/>
  <c r="AP157" i="2"/>
  <c r="AH158" i="2"/>
  <c r="AI158" i="2"/>
  <c r="AJ158" i="2"/>
  <c r="AL158" i="2"/>
  <c r="AM158" i="2"/>
  <c r="AO158" i="2"/>
  <c r="AQ158" i="2" s="1"/>
  <c r="AP158" i="2"/>
  <c r="AH159" i="2"/>
  <c r="AI159" i="2"/>
  <c r="AJ159" i="2"/>
  <c r="AL159" i="2"/>
  <c r="AM159" i="2"/>
  <c r="AO159" i="2"/>
  <c r="AQ159" i="2" s="1"/>
  <c r="AP159" i="2"/>
  <c r="AH160" i="2"/>
  <c r="AI160" i="2"/>
  <c r="AJ160" i="2"/>
  <c r="AL160" i="2"/>
  <c r="AM160" i="2"/>
  <c r="AO160" i="2"/>
  <c r="AQ160" i="2" s="1"/>
  <c r="AP160" i="2"/>
  <c r="AH161" i="2"/>
  <c r="AI161" i="2"/>
  <c r="AJ161" i="2"/>
  <c r="AL161" i="2"/>
  <c r="AM161" i="2"/>
  <c r="AO161" i="2"/>
  <c r="AQ161" i="2" s="1"/>
  <c r="AP161" i="2"/>
  <c r="AH162" i="2"/>
  <c r="AI162" i="2"/>
  <c r="AJ162" i="2"/>
  <c r="AL162" i="2"/>
  <c r="AM162" i="2"/>
  <c r="AO162" i="2"/>
  <c r="AQ162" i="2" s="1"/>
  <c r="AP162" i="2"/>
  <c r="AH163" i="2"/>
  <c r="AI163" i="2"/>
  <c r="AJ163" i="2"/>
  <c r="AL163" i="2"/>
  <c r="AM163" i="2"/>
  <c r="AO163" i="2"/>
  <c r="AQ163" i="2" s="1"/>
  <c r="AP163" i="2"/>
  <c r="AH164" i="2"/>
  <c r="AI164" i="2"/>
  <c r="AJ164" i="2"/>
  <c r="AL164" i="2"/>
  <c r="AM164" i="2"/>
  <c r="AO164" i="2"/>
  <c r="AQ164" i="2" s="1"/>
  <c r="AP164" i="2"/>
  <c r="AR12" i="2" l="1"/>
  <c r="AR61" i="2"/>
  <c r="AR161" i="2"/>
  <c r="AR158" i="2"/>
  <c r="AR157" i="2"/>
  <c r="AR164" i="2"/>
  <c r="AR126" i="2"/>
  <c r="AR94" i="2"/>
  <c r="AR93" i="2"/>
  <c r="AR142" i="2"/>
  <c r="AR134" i="2"/>
  <c r="AR22" i="2"/>
  <c r="AR18" i="2"/>
  <c r="AR14" i="2"/>
  <c r="AR10" i="2"/>
  <c r="AR6" i="2"/>
  <c r="AR150" i="2"/>
  <c r="AR99" i="2"/>
  <c r="AR98" i="2"/>
  <c r="AR21" i="2"/>
  <c r="AR13" i="2"/>
  <c r="AR5" i="2"/>
  <c r="AR106" i="2"/>
  <c r="AR160" i="2"/>
  <c r="AR118" i="2"/>
  <c r="AR102" i="2"/>
  <c r="AR101" i="2"/>
  <c r="AR68" i="2"/>
  <c r="AR67" i="2"/>
  <c r="AR66" i="2"/>
  <c r="AR32" i="2"/>
  <c r="AR31" i="2"/>
  <c r="AR110" i="2"/>
  <c r="AR100" i="2"/>
  <c r="AR78" i="2"/>
  <c r="AR70" i="2"/>
  <c r="AR69" i="2"/>
  <c r="AR62" i="2"/>
  <c r="AR8" i="2"/>
  <c r="AR46" i="2"/>
  <c r="AR38" i="2"/>
  <c r="AR20" i="2"/>
  <c r="AR148" i="2"/>
  <c r="AR146" i="2"/>
  <c r="AR133" i="2"/>
  <c r="AR125" i="2"/>
  <c r="AR116" i="2"/>
  <c r="AR114" i="2"/>
  <c r="AR84" i="2"/>
  <c r="AR83" i="2"/>
  <c r="AR82" i="2"/>
  <c r="AR54" i="2"/>
  <c r="AR53" i="2"/>
  <c r="AR45" i="2"/>
  <c r="AR37" i="2"/>
  <c r="AR29" i="2"/>
  <c r="AR28" i="2"/>
  <c r="AR26" i="2"/>
  <c r="AR4" i="2"/>
  <c r="AR2" i="2"/>
  <c r="AR162" i="2"/>
  <c r="AR149" i="2"/>
  <c r="AR141" i="2"/>
  <c r="AR132" i="2"/>
  <c r="AR130" i="2"/>
  <c r="AR117" i="2"/>
  <c r="AR109" i="2"/>
  <c r="AR86" i="2"/>
  <c r="AR85" i="2"/>
  <c r="AR77" i="2"/>
  <c r="AR52" i="2"/>
  <c r="AR51" i="2"/>
  <c r="AR50" i="2"/>
  <c r="AR43" i="2"/>
  <c r="AR42" i="2"/>
  <c r="AR36" i="2"/>
  <c r="AR34" i="2"/>
  <c r="AR30" i="2"/>
  <c r="AR24" i="2"/>
  <c r="AR138" i="2"/>
  <c r="AR122" i="2"/>
  <c r="AR23" i="2"/>
  <c r="AR91" i="2"/>
  <c r="AR90" i="2"/>
  <c r="AR75" i="2"/>
  <c r="AR74" i="2"/>
  <c r="AR59" i="2"/>
  <c r="AR58" i="2"/>
  <c r="AR16" i="2"/>
  <c r="AR15" i="2"/>
  <c r="AR154" i="2"/>
  <c r="AR153" i="2"/>
  <c r="AR144" i="2"/>
  <c r="AR143" i="2"/>
  <c r="AR137" i="2"/>
  <c r="AR128" i="2"/>
  <c r="AR127" i="2"/>
  <c r="AR121" i="2"/>
  <c r="AR112" i="2"/>
  <c r="AR111" i="2"/>
  <c r="AR105" i="2"/>
  <c r="AR96" i="2"/>
  <c r="AR95" i="2"/>
  <c r="AR89" i="2"/>
  <c r="AR80" i="2"/>
  <c r="AR79" i="2"/>
  <c r="AR73" i="2"/>
  <c r="AR64" i="2"/>
  <c r="AR63" i="2"/>
  <c r="AR57" i="2"/>
  <c r="AR48" i="2"/>
  <c r="AR47" i="2"/>
  <c r="AR41" i="2"/>
  <c r="AR35" i="2"/>
  <c r="AR27" i="2"/>
  <c r="AR19" i="2"/>
  <c r="AR11" i="2"/>
  <c r="AR3" i="2"/>
  <c r="AR156" i="2"/>
  <c r="AR145" i="2"/>
  <c r="AR129" i="2"/>
  <c r="AR113" i="2"/>
  <c r="AR97" i="2"/>
  <c r="AR87" i="2"/>
  <c r="AR81" i="2"/>
  <c r="AR71" i="2"/>
  <c r="AR65" i="2"/>
  <c r="AR55" i="2"/>
  <c r="AR49" i="2"/>
  <c r="AR39" i="2"/>
  <c r="AR7" i="2"/>
  <c r="AR163" i="2"/>
  <c r="AR155" i="2"/>
  <c r="AR140" i="2"/>
  <c r="AR139" i="2"/>
  <c r="AR124" i="2"/>
  <c r="AR123" i="2"/>
  <c r="AR108" i="2"/>
  <c r="AR107" i="2"/>
  <c r="AR92" i="2"/>
  <c r="AR76" i="2"/>
  <c r="AR60" i="2"/>
  <c r="AR44" i="2"/>
  <c r="AR33" i="2"/>
  <c r="AR25" i="2"/>
  <c r="AR17" i="2"/>
  <c r="AR9" i="2"/>
  <c r="AR147" i="2"/>
  <c r="AR131" i="2"/>
  <c r="AR115" i="2"/>
  <c r="AR159" i="2"/>
  <c r="AR152" i="2"/>
  <c r="AR151" i="2"/>
  <c r="AR136" i="2"/>
  <c r="AR135" i="2"/>
  <c r="AR120" i="2"/>
  <c r="AR119" i="2"/>
  <c r="AR104" i="2"/>
  <c r="AR103" i="2"/>
  <c r="AR88" i="2"/>
  <c r="AR72" i="2"/>
  <c r="AR56" i="2"/>
  <c r="AR40" i="2"/>
  <c r="C272" i="116" l="1"/>
  <c r="E215" i="111" l="1"/>
  <c r="E217" i="111"/>
  <c r="E216" i="111"/>
  <c r="E214" i="111" l="1"/>
  <c r="H18" i="6" l="1"/>
  <c r="H26" i="6"/>
  <c r="H30" i="6"/>
  <c r="H27" i="6"/>
  <c r="M14" i="6" s="1"/>
  <c r="H11" i="6"/>
  <c r="H23" i="6"/>
  <c r="H31" i="6"/>
  <c r="H8" i="6"/>
  <c r="H12" i="6"/>
  <c r="H16" i="6"/>
  <c r="H24" i="6"/>
  <c r="H28" i="6"/>
  <c r="H32" i="6"/>
  <c r="H5" i="6"/>
  <c r="H9" i="6"/>
  <c r="H21" i="6"/>
  <c r="H25" i="6"/>
  <c r="H29" i="6"/>
  <c r="E16" i="6"/>
  <c r="E24" i="6"/>
  <c r="D2" i="6"/>
  <c r="E12" i="6"/>
  <c r="E21" i="6"/>
  <c r="E5" i="6"/>
  <c r="D14" i="6"/>
  <c r="E29" i="6"/>
  <c r="E7" i="6"/>
  <c r="D18" i="6"/>
  <c r="E11" i="6"/>
  <c r="D17" i="6"/>
  <c r="E6" i="6"/>
  <c r="E22" i="6"/>
  <c r="D3" i="6"/>
  <c r="D16" i="6"/>
  <c r="D10" i="6"/>
  <c r="E28" i="6"/>
  <c r="D23" i="6"/>
  <c r="E10" i="6"/>
  <c r="D25" i="6"/>
  <c r="D26" i="6"/>
  <c r="D7" i="6"/>
  <c r="D32" i="6"/>
  <c r="E17" i="6"/>
  <c r="D12" i="6"/>
  <c r="D31" i="6"/>
  <c r="D24" i="6"/>
  <c r="D30" i="6"/>
  <c r="E30" i="6"/>
  <c r="E15" i="6"/>
  <c r="D19" i="6"/>
  <c r="D8" i="6"/>
  <c r="E3" i="6"/>
  <c r="E13" i="6"/>
  <c r="E4" i="6"/>
  <c r="D11" i="6"/>
  <c r="D13" i="6"/>
  <c r="D20" i="6"/>
  <c r="E2" i="6"/>
  <c r="E9" i="6"/>
  <c r="D29" i="6"/>
  <c r="D9" i="6"/>
  <c r="E26" i="6"/>
  <c r="E32" i="6"/>
  <c r="E14" i="6"/>
  <c r="D27" i="6"/>
  <c r="L14" i="6" s="1"/>
  <c r="E25" i="6"/>
  <c r="E18" i="6"/>
  <c r="D5" i="6"/>
  <c r="E31" i="6"/>
  <c r="D4" i="6"/>
  <c r="D22" i="6"/>
  <c r="D6" i="6"/>
  <c r="E8" i="6"/>
  <c r="D15" i="6"/>
  <c r="D28" i="6"/>
  <c r="E23" i="6"/>
  <c r="E27" i="6"/>
  <c r="E20" i="6"/>
  <c r="D21" i="6"/>
  <c r="E19" i="6"/>
  <c r="N14" i="6" l="1"/>
  <c r="L11" i="6"/>
  <c r="L9" i="6"/>
  <c r="M6" i="6"/>
  <c r="H13" i="6"/>
  <c r="M11" i="6" s="1"/>
  <c r="H17" i="6"/>
  <c r="M9" i="6" s="1"/>
  <c r="H14" i="6"/>
  <c r="G14" i="6" s="1"/>
  <c r="H7" i="6"/>
  <c r="G7" i="6" s="1"/>
  <c r="H10" i="6"/>
  <c r="G10" i="6" s="1"/>
  <c r="H19" i="6"/>
  <c r="H3" i="6"/>
  <c r="G3" i="6" s="1"/>
  <c r="H22" i="6"/>
  <c r="G22" i="6" s="1"/>
  <c r="H6" i="6"/>
  <c r="G6" i="6" s="1"/>
  <c r="H20" i="6"/>
  <c r="G20" i="6" s="1"/>
  <c r="H4" i="6"/>
  <c r="H15" i="6"/>
  <c r="M10" i="6" s="1"/>
  <c r="H2" i="6"/>
  <c r="L8" i="6"/>
  <c r="L5" i="6"/>
  <c r="L6" i="6"/>
  <c r="L10" i="6"/>
  <c r="M16" i="6"/>
  <c r="L16" i="6"/>
  <c r="L13" i="6"/>
  <c r="L15" i="6"/>
  <c r="L4" i="6"/>
  <c r="L3" i="6"/>
  <c r="G28" i="6"/>
  <c r="G11" i="6"/>
  <c r="G8" i="6"/>
  <c r="G30" i="6"/>
  <c r="G25" i="6"/>
  <c r="G21" i="6"/>
  <c r="G24" i="6"/>
  <c r="G32" i="6"/>
  <c r="G16" i="6"/>
  <c r="G27" i="6"/>
  <c r="G9" i="6"/>
  <c r="G31" i="6"/>
  <c r="G23" i="6"/>
  <c r="G5" i="6"/>
  <c r="G29" i="6"/>
  <c r="G13" i="6"/>
  <c r="G12" i="6"/>
  <c r="G26" i="6"/>
  <c r="G18" i="6"/>
  <c r="G33" i="6"/>
  <c r="D33" i="6"/>
  <c r="E33" i="6"/>
  <c r="N6" i="6" l="1"/>
  <c r="M5" i="6"/>
  <c r="N5" i="6" s="1"/>
  <c r="G17" i="6"/>
  <c r="N11" i="6"/>
  <c r="M8" i="6"/>
  <c r="N8" i="6" s="1"/>
  <c r="N9" i="6"/>
  <c r="M13" i="6"/>
  <c r="N13" i="6" s="1"/>
  <c r="M3" i="6"/>
  <c r="N3" i="6" s="1"/>
  <c r="G19" i="6"/>
  <c r="M4" i="6"/>
  <c r="N4" i="6" s="1"/>
  <c r="G15" i="6"/>
  <c r="M21" i="6"/>
  <c r="L21" i="6"/>
  <c r="M15" i="6"/>
  <c r="N15" i="6" s="1"/>
  <c r="G2" i="6"/>
  <c r="G4" i="6"/>
  <c r="L12" i="6"/>
  <c r="N16" i="6"/>
  <c r="L20" i="6"/>
  <c r="N10" i="6"/>
  <c r="L19" i="6"/>
  <c r="L17" i="6"/>
  <c r="L18" i="6"/>
  <c r="L7" i="6"/>
  <c r="M12" i="6" l="1"/>
  <c r="N12" i="6" s="1"/>
  <c r="M18" i="6"/>
  <c r="N18" i="6" s="1"/>
  <c r="M19" i="6"/>
  <c r="N19" i="6" s="1"/>
  <c r="N21" i="6"/>
  <c r="M7" i="6"/>
  <c r="N7" i="6" s="1"/>
  <c r="M20" i="6"/>
  <c r="M17" i="6"/>
  <c r="N17" i="6" s="1"/>
  <c r="L22" i="6"/>
  <c r="M22" i="6" l="1"/>
  <c r="N22" i="6" s="1"/>
  <c r="N20" i="6"/>
</calcChain>
</file>

<file path=xl/comments1.xml><?xml version="1.0" encoding="utf-8"?>
<comments xmlns="http://schemas.openxmlformats.org/spreadsheetml/2006/main">
  <authors>
    <author>杜朝阳</author>
  </authors>
  <commentList>
    <comment ref="AK1" authorId="0">
      <text>
        <r>
          <rPr>
            <b/>
            <sz val="9"/>
            <color rgb="FF000000"/>
            <rFont val="宋体"/>
            <family val="3"/>
            <charset val="134"/>
          </rPr>
          <t>杜朝阳</t>
        </r>
        <r>
          <rPr>
            <b/>
            <sz val="9"/>
            <color rgb="FF000000"/>
            <rFont val="Tahoma"/>
            <family val="2"/>
          </rPr>
          <t>:</t>
        </r>
        <r>
          <rPr>
            <sz val="9"/>
            <color rgb="FF000000"/>
            <rFont val="Tahoma"/>
            <family val="2"/>
          </rPr>
          <t xml:space="preserve">
</t>
        </r>
        <r>
          <rPr>
            <sz val="9"/>
            <color rgb="FF000000"/>
            <rFont val="宋体"/>
            <family val="3"/>
            <charset val="134"/>
          </rPr>
          <t>需更新</t>
        </r>
      </text>
    </comment>
  </commentList>
</comments>
</file>

<file path=xl/sharedStrings.xml><?xml version="1.0" encoding="utf-8"?>
<sst xmlns="http://schemas.openxmlformats.org/spreadsheetml/2006/main" count="18323" uniqueCount="969">
  <si>
    <t>天猫超市</t>
  </si>
  <si>
    <t>天猫食品店</t>
  </si>
  <si>
    <t>唯品会</t>
  </si>
  <si>
    <t>天猫母婴店</t>
  </si>
  <si>
    <t>销售大区</t>
  </si>
  <si>
    <t>OBU</t>
  </si>
  <si>
    <t>客户名称</t>
  </si>
  <si>
    <t>客户编号</t>
  </si>
  <si>
    <t>物品编码</t>
  </si>
  <si>
    <t>物品描述</t>
  </si>
  <si>
    <t>单价</t>
  </si>
  <si>
    <t>数量</t>
  </si>
  <si>
    <t>数量(吨)</t>
  </si>
  <si>
    <t>金额</t>
  </si>
  <si>
    <t>税率</t>
  </si>
  <si>
    <t>税额</t>
  </si>
  <si>
    <t>价目表</t>
  </si>
  <si>
    <t>件</t>
  </si>
  <si>
    <t>1*24*250ml纯牛奶（电商乐享）</t>
  </si>
  <si>
    <t>1*16*205g安慕希常温酸奶原味（电商专供）</t>
  </si>
  <si>
    <t>1*12*240ml味可滋草莓牛奶</t>
  </si>
  <si>
    <t>我买网直供</t>
  </si>
  <si>
    <t>京东直供</t>
  </si>
  <si>
    <t>京东液奶POP店</t>
  </si>
  <si>
    <t>微信E平台</t>
  </si>
  <si>
    <t>斯谷</t>
  </si>
  <si>
    <t>苏宁直供</t>
  </si>
  <si>
    <r>
      <rPr>
        <sz val="10"/>
        <color theme="1"/>
        <rFont val="等线"/>
        <family val="2"/>
        <charset val="134"/>
      </rPr>
      <t>京东母婴</t>
    </r>
    <r>
      <rPr>
        <sz val="10"/>
        <color theme="1"/>
        <rFont val="Times New Roman"/>
        <family val="1"/>
      </rPr>
      <t>POP</t>
    </r>
    <r>
      <rPr>
        <sz val="10"/>
        <color theme="1"/>
        <rFont val="等线"/>
        <family val="2"/>
        <charset val="134"/>
      </rPr>
      <t>店</t>
    </r>
  </si>
  <si>
    <r>
      <rPr>
        <sz val="10"/>
        <color theme="1"/>
        <rFont val="等线"/>
        <family val="2"/>
        <charset val="134"/>
      </rPr>
      <t>婴儿粉</t>
    </r>
  </si>
  <si>
    <r>
      <rPr>
        <sz val="10"/>
        <color theme="1"/>
        <rFont val="等线"/>
        <family val="2"/>
        <charset val="134"/>
      </rPr>
      <t>京东液奶</t>
    </r>
    <r>
      <rPr>
        <sz val="10"/>
        <color theme="1"/>
        <rFont val="Times New Roman"/>
        <family val="1"/>
      </rPr>
      <t>POP</t>
    </r>
    <r>
      <rPr>
        <sz val="10"/>
        <color theme="1"/>
        <rFont val="等线"/>
        <family val="2"/>
        <charset val="134"/>
      </rPr>
      <t>店</t>
    </r>
  </si>
  <si>
    <r>
      <rPr>
        <sz val="10"/>
        <color theme="1"/>
        <rFont val="等线"/>
        <family val="2"/>
        <charset val="134"/>
      </rPr>
      <t>液奶</t>
    </r>
  </si>
  <si>
    <r>
      <rPr>
        <sz val="10"/>
        <color theme="1"/>
        <rFont val="等线"/>
        <family val="2"/>
        <charset val="134"/>
      </rPr>
      <t>京东直供</t>
    </r>
  </si>
  <si>
    <r>
      <rPr>
        <sz val="10"/>
        <color theme="1"/>
        <rFont val="等线"/>
        <family val="2"/>
        <charset val="134"/>
      </rPr>
      <t>成人粉</t>
    </r>
  </si>
  <si>
    <r>
      <rPr>
        <sz val="10"/>
        <color theme="1"/>
        <rFont val="等线"/>
        <family val="2"/>
        <charset val="134"/>
      </rPr>
      <t>苏宁直供</t>
    </r>
  </si>
  <si>
    <r>
      <rPr>
        <sz val="10"/>
        <color theme="1"/>
        <rFont val="等线"/>
        <family val="2"/>
        <charset val="134"/>
      </rPr>
      <t>天猫超市</t>
    </r>
  </si>
  <si>
    <r>
      <rPr>
        <sz val="10"/>
        <color theme="1"/>
        <rFont val="等线"/>
        <family val="2"/>
        <charset val="134"/>
      </rPr>
      <t>天猫母婴店</t>
    </r>
  </si>
  <si>
    <r>
      <rPr>
        <sz val="10"/>
        <color theme="1"/>
        <rFont val="等线"/>
        <family val="2"/>
        <charset val="134"/>
      </rPr>
      <t>天猫食品店</t>
    </r>
  </si>
  <si>
    <r>
      <rPr>
        <sz val="10"/>
        <color theme="1"/>
        <rFont val="等线"/>
        <family val="2"/>
        <charset val="134"/>
      </rPr>
      <t>微信</t>
    </r>
    <r>
      <rPr>
        <sz val="10"/>
        <color theme="1"/>
        <rFont val="Times New Roman"/>
        <family val="1"/>
      </rPr>
      <t>E</t>
    </r>
    <r>
      <rPr>
        <sz val="10"/>
        <color theme="1"/>
        <rFont val="等线"/>
        <family val="2"/>
        <charset val="134"/>
      </rPr>
      <t>平台</t>
    </r>
  </si>
  <si>
    <r>
      <rPr>
        <sz val="10"/>
        <color theme="1"/>
        <rFont val="等线"/>
        <family val="2"/>
        <charset val="134"/>
      </rPr>
      <t>唯品会</t>
    </r>
  </si>
  <si>
    <r>
      <rPr>
        <sz val="10"/>
        <color theme="1"/>
        <rFont val="等线"/>
        <family val="2"/>
        <charset val="134"/>
      </rPr>
      <t>我买网直供</t>
    </r>
  </si>
  <si>
    <r>
      <rPr>
        <sz val="10"/>
        <color theme="1"/>
        <rFont val="宋体"/>
        <family val="3"/>
        <charset val="134"/>
      </rPr>
      <t>婴儿粉</t>
    </r>
    <phoneticPr fontId="1" type="noConversion"/>
  </si>
  <si>
    <r>
      <rPr>
        <b/>
        <sz val="10"/>
        <color theme="1"/>
        <rFont val="等线"/>
        <family val="3"/>
        <charset val="134"/>
      </rPr>
      <t>平台</t>
    </r>
    <phoneticPr fontId="1" type="noConversion"/>
  </si>
  <si>
    <t>地点</t>
  </si>
  <si>
    <t>地址</t>
  </si>
  <si>
    <t>来源</t>
  </si>
  <si>
    <t>事务处理类型</t>
  </si>
  <si>
    <t>单据号</t>
  </si>
  <si>
    <t>发票状态</t>
  </si>
  <si>
    <t>发票日期</t>
  </si>
  <si>
    <t>发票头押金</t>
  </si>
  <si>
    <t>随车促销金额</t>
  </si>
  <si>
    <t>价目表价格</t>
  </si>
  <si>
    <t>是否已开VAT发票</t>
  </si>
  <si>
    <t>税码</t>
  </si>
  <si>
    <t>销售订单号</t>
  </si>
  <si>
    <t>客户PO</t>
  </si>
  <si>
    <t>发货仓库</t>
  </si>
  <si>
    <t>订单行关闭日期</t>
  </si>
  <si>
    <t>销售开票来源</t>
  </si>
  <si>
    <t>完成</t>
  </si>
  <si>
    <t>未开</t>
  </si>
  <si>
    <t>北京淘宝销售</t>
  </si>
  <si>
    <t>1*24*250ml高钙低脂奶（电商乐享）</t>
  </si>
  <si>
    <t>20D101000400</t>
  </si>
  <si>
    <t>1*10*230g安慕希高端畅饮型希腊风味酸奶原味</t>
  </si>
  <si>
    <t>主单位</t>
  </si>
  <si>
    <t>VAT16产品</t>
  </si>
  <si>
    <t>VAT10产品</t>
  </si>
  <si>
    <t>20D101000600</t>
  </si>
  <si>
    <t>1*10*200g利乐冠安慕希常温酸奶草莓燕麦味</t>
  </si>
  <si>
    <t>平台</t>
  </si>
  <si>
    <t>天猫食品旗舰店</t>
  </si>
  <si>
    <t>默认</t>
  </si>
  <si>
    <t>苏宁</t>
  </si>
  <si>
    <t>物流赔付</t>
  </si>
  <si>
    <t>微信e平台</t>
  </si>
  <si>
    <t>京东液奶旗舰店</t>
  </si>
  <si>
    <t>我买网</t>
  </si>
  <si>
    <t>京东母婴旗舰店</t>
  </si>
  <si>
    <t>京东母婴POP店</t>
  </si>
  <si>
    <t>天猫母婴旗舰店</t>
  </si>
  <si>
    <t>折前收入</t>
  </si>
  <si>
    <t>折后收入</t>
    <phoneticPr fontId="9" type="noConversion"/>
  </si>
  <si>
    <t>折价收入</t>
    <phoneticPr fontId="9" type="noConversion"/>
  </si>
  <si>
    <t>折价总税金</t>
    <phoneticPr fontId="9" type="noConversion"/>
  </si>
  <si>
    <t>单位</t>
    <phoneticPr fontId="1" type="noConversion"/>
  </si>
  <si>
    <t>当天</t>
    <phoneticPr fontId="1" type="noConversion"/>
  </si>
  <si>
    <t>当月累计</t>
    <phoneticPr fontId="1" type="noConversion"/>
  </si>
  <si>
    <t>北京淘宝退货</t>
  </si>
  <si>
    <t>1*12*250ml谷粒多红谷牛奶饮品（电商乐享）</t>
  </si>
  <si>
    <t>1*12*205g安慕希常温酸奶蓝莓味</t>
  </si>
  <si>
    <t>1*12*250ml舒化低脂无乳糖牛奶</t>
  </si>
  <si>
    <t>1*12*250ml金典有机奶（竖版外箱）</t>
  </si>
  <si>
    <t>1*12*240ml味可滋香蕉牛奶</t>
  </si>
  <si>
    <t>1*16*200mlQQ星营养果汁酸奶饮品草莓味</t>
  </si>
  <si>
    <t>1*12*250ml金典低脂纯牛奶</t>
  </si>
  <si>
    <t>1*12*245g康美包优酸乳果粒酸奶饮品黄桃味</t>
  </si>
  <si>
    <t>20F801000100</t>
  </si>
  <si>
    <t>1*12*250ml利乐钻植选豆乳黑芝麻黑豆味</t>
  </si>
  <si>
    <t>1*12*220ml笑脸包舒化全脂无乳糖牛奶</t>
  </si>
  <si>
    <t>1*12*205g安慕希常温酸奶香草味</t>
  </si>
  <si>
    <t>1*16*200mlQQ星营养果汁酸奶饮品香蕉味</t>
  </si>
  <si>
    <t>1*15*190mlQQ星儿童成长牛奶-健固</t>
  </si>
  <si>
    <t>1*12*205gQQ星常温酸奶原味</t>
  </si>
  <si>
    <t>1*12*210g笑脸包优酸乳果果昔酸奶饮品混合莓味</t>
  </si>
  <si>
    <t>1*12*245g康美包优酸乳果粒酸奶饮品草莓味</t>
  </si>
  <si>
    <t>1*12*250ml金典纯牛奶</t>
  </si>
  <si>
    <t>20D101000700</t>
  </si>
  <si>
    <t>1*10*230g安慕希高端畅饮型希腊风味酸奶芒果百香果味</t>
  </si>
  <si>
    <t>1*15*190mlQQ星儿童成长牛奶-均膳</t>
  </si>
  <si>
    <t>1*15*190mlQQ星儿童成长牛奶-全聪</t>
  </si>
  <si>
    <t>1*16*250ml金典纯牛奶（电商专供）</t>
  </si>
  <si>
    <t>20D101000500</t>
  </si>
  <si>
    <t>1*12*205g安慕希常温酸奶草莓味</t>
  </si>
  <si>
    <t>1*20*125mlQQ星儿童成长牛奶-健固</t>
  </si>
  <si>
    <t>1*12*220ml笑脸包舒化高钙无乳糖牛奶</t>
  </si>
  <si>
    <t>20D101000300</t>
  </si>
  <si>
    <t>1*10*200g利乐冠安慕希常温酸奶黄桃燕麦味</t>
  </si>
  <si>
    <t>1*16*250ml谷粒多苗条装黑谷牛奶饮品（电商专供）</t>
  </si>
  <si>
    <t>1*16*250ml谷粒多苗条装红谷牛奶饮品（电商专供）</t>
  </si>
  <si>
    <t>1*20*125mlQQ星儿童成长牛奶-均膳</t>
  </si>
  <si>
    <t>1*12*195mlQQ星原生DHA纯牛奶</t>
  </si>
  <si>
    <t>1*12*200ml谷粒多颗粒椰子燕麦牛奶</t>
  </si>
  <si>
    <t>1*20*125mlQQ星儿童成长牛奶-全聪</t>
  </si>
  <si>
    <t>1*12*205g安慕希常温酸奶原味</t>
  </si>
  <si>
    <t>1*16*250ml金典有机奶（电商乐享）</t>
  </si>
  <si>
    <t>20D101001000</t>
  </si>
  <si>
    <t>1*24*205g安慕希常温酸奶原味（电商专供）</t>
  </si>
  <si>
    <t>1*12*220ml笑脸包舒化低脂无乳糖牛奶</t>
  </si>
  <si>
    <t>1*12*250ml谷粒多黑谷牛奶饮品</t>
  </si>
  <si>
    <t>1*6*1000ml纯牛奶</t>
  </si>
  <si>
    <t>1*24*250ml纯牛奶（迪士尼限量装）</t>
  </si>
  <si>
    <t>好时期线上平台</t>
    <phoneticPr fontId="1" type="noConversion"/>
  </si>
  <si>
    <t>拼多多旗舰店</t>
  </si>
  <si>
    <t>拼多多</t>
    <phoneticPr fontId="1" type="noConversion"/>
  </si>
  <si>
    <t>拼多多</t>
    <phoneticPr fontId="1" type="noConversion"/>
  </si>
  <si>
    <t>1*12*200ml谷粒多颗粒核桃燕麦牛奶</t>
  </si>
  <si>
    <t>1*16*250ml纯牛奶</t>
  </si>
  <si>
    <t>1*12*250ml谷粒多红谷牛奶饮品</t>
  </si>
  <si>
    <t>1*12*200ml谷粒多颗粒燕麦牛奶</t>
  </si>
  <si>
    <t>1*24*250ml纯牛奶</t>
  </si>
  <si>
    <t>1*12*250ml舒化高钙无乳糖牛奶</t>
  </si>
  <si>
    <t>1*12*240ml味可滋巧克力牛奶</t>
  </si>
  <si>
    <t>新业务</t>
  </si>
  <si>
    <t>新业务</t>
    <phoneticPr fontId="1" type="noConversion"/>
  </si>
  <si>
    <t>拼多多</t>
    <phoneticPr fontId="1" type="noConversion"/>
  </si>
  <si>
    <t>焕醒源</t>
    <phoneticPr fontId="9" type="noConversion"/>
  </si>
  <si>
    <t>20G201000100</t>
  </si>
  <si>
    <t>京东液奶POP</t>
  </si>
  <si>
    <t>焕醒源</t>
  </si>
  <si>
    <t>畅意</t>
    <phoneticPr fontId="9" type="noConversion"/>
  </si>
  <si>
    <t>畅意</t>
  </si>
  <si>
    <t>新平台</t>
  </si>
  <si>
    <t>26F601000100</t>
  </si>
  <si>
    <t>发票行押金</t>
  </si>
  <si>
    <r>
      <rPr>
        <b/>
        <sz val="10"/>
        <color theme="1"/>
        <rFont val="等线"/>
        <family val="3"/>
        <charset val="134"/>
      </rPr>
      <t>大类</t>
    </r>
    <phoneticPr fontId="1" type="noConversion"/>
  </si>
  <si>
    <t>GL日期</t>
    <phoneticPr fontId="1" type="noConversion"/>
  </si>
  <si>
    <t>成人粉</t>
    <phoneticPr fontId="1" type="noConversion"/>
  </si>
  <si>
    <t>事务处理明细表</t>
  </si>
  <si>
    <t>GL起始日期:</t>
  </si>
  <si>
    <t>GL截至日期:</t>
  </si>
  <si>
    <t>GL日期</t>
  </si>
  <si>
    <t>单位</t>
  </si>
  <si>
    <t>报告单位:伊利集团电子商务公司</t>
  </si>
  <si>
    <t>欣活心活配方奶粉（听装）1×6×900g</t>
  </si>
  <si>
    <t>伊利全脂甜营养奶粉（袋装）1×24×400g</t>
  </si>
  <si>
    <t>果享学生奶粉（6-14岁）（听装）1×6×900g</t>
  </si>
  <si>
    <t>伊利牛奶片160g原味（盒装）1×12×160g</t>
  </si>
  <si>
    <t>金领冠幼儿配方奶粉（听装）1×6×900g</t>
  </si>
  <si>
    <t>伊利沛能婴儿配方奶粉（听装）1×6×900g</t>
  </si>
  <si>
    <t>金领冠睿护幼儿配方奶粉（听装）1×6×900g</t>
  </si>
  <si>
    <t>金领冠幼儿配方奶粉（盒装）1×12×400g</t>
  </si>
  <si>
    <t>金领冠睿护婴儿配方奶粉（听装）1×6×900g</t>
  </si>
  <si>
    <t>金领冠珍护儿童配方奶粉（听装）1×6×900g</t>
  </si>
  <si>
    <t>金领冠较大婴儿配方奶粉（盒装）1×12×400g</t>
  </si>
  <si>
    <t>金领冠较大婴儿配方奶粉（听装）1×6×960g</t>
  </si>
  <si>
    <t>金领冠幼儿配方奶粉三联装（盒装）1×4×1200g</t>
  </si>
  <si>
    <t>金领冠婴儿配方奶粉（听装）1×6×900g</t>
  </si>
  <si>
    <t>伊利沛能幼儿配方奶粉（听装）1×6×900g</t>
  </si>
  <si>
    <t>金领冠菁护较大婴儿配方奶粉（听装）1×6×900g</t>
  </si>
  <si>
    <t>伊利全脂营养奶粉（袋装）1×24×400g</t>
  </si>
  <si>
    <t>伊利新西兰进口全脂奶粉（袋装）1×8×1kg</t>
  </si>
  <si>
    <t>伊利全家营养奶粉（充氮）（袋装）1×24×300g</t>
  </si>
  <si>
    <t>伊利牛奶片160g甜橙味（盒装）1×12×160g</t>
  </si>
  <si>
    <t>伊利高蛋白脱脂高钙奶粉（袋装）1×24×400g</t>
  </si>
  <si>
    <t>伊利中老年多维高钙奶粉（袋装）1×24×400g</t>
  </si>
  <si>
    <t>伊利牛奶片160g草莓味（盒装）1×12×160g</t>
  </si>
  <si>
    <t>伊利女士高铁高钙奶粉（袋装）1×24×400g</t>
  </si>
  <si>
    <t>伊利学生高锌高钙奶粉（袋装）1×24×400g</t>
  </si>
  <si>
    <t>伊利中老年奶粉（听装）1×6×900g</t>
  </si>
  <si>
    <t>伊利多维蔬菜营养米粉（盒装）1×18×225g</t>
  </si>
  <si>
    <t>金领冠睿护较大婴儿配方奶粉（听装）1×6×900g</t>
  </si>
  <si>
    <t>伊利原味营养米粉（盒装）1×18×225g</t>
  </si>
  <si>
    <t>伊利黑米红枣营养米粉（盒装）1×18×225g</t>
  </si>
  <si>
    <t>伊利金装儿童配方奶粉（听装）1×6×900g</t>
  </si>
  <si>
    <t>伊利胡萝卜营养米粉（盒装）1×18×225g</t>
  </si>
  <si>
    <t>伊利学生营养奶粉（袋装）1×24×400g</t>
  </si>
  <si>
    <t>伊利儿童成长高钙奶粉（袋装）1×24×400g</t>
  </si>
  <si>
    <t>欣活骨能配方奶粉（听装）1×6×900g</t>
  </si>
  <si>
    <t>伊利女士营养奶粉（袋装）1×24×400g</t>
  </si>
  <si>
    <t>金领冠妈妈奶粉（听装）1×6×900g</t>
  </si>
  <si>
    <t>金领冠儿童配方奶粉（听装）1×6×900g</t>
  </si>
  <si>
    <t>金领冠菁护婴儿配方奶粉（听装）1×6×900g</t>
  </si>
  <si>
    <t>金领冠菁护幼儿配方奶粉（听装）1×6×900g</t>
  </si>
  <si>
    <t>金领冠幼儿配方奶粉（听装）1×6×960g</t>
  </si>
  <si>
    <t>金领冠较大婴儿配方奶粉（听装）1×6×900g</t>
  </si>
  <si>
    <t>金领冠珍护幼儿配方奶粉（听装）1×12×405g</t>
  </si>
  <si>
    <t>金领冠珍护较大婴儿配方奶粉（听装）1×6×900g</t>
  </si>
  <si>
    <t>金领冠珍护较大婴儿配方奶粉（听装）1×12×405g</t>
  </si>
  <si>
    <t>金领冠珍护婴儿配方奶粉（听装）1×12×405g</t>
  </si>
  <si>
    <t>金领冠珍护婴儿配方奶粉（听装）1×6×900g</t>
  </si>
  <si>
    <t>金领冠婴儿配方奶粉（盒装）1×12×400g</t>
  </si>
  <si>
    <t>金领冠珍护幼儿配方奶粉（听装）1×6×900g</t>
  </si>
  <si>
    <t>1*16*250ml纯牛奶（电商乐享）</t>
  </si>
  <si>
    <t>20D101000800</t>
  </si>
  <si>
    <t>1*16*205g安慕希常温酸奶香草味（电商专供）</t>
  </si>
  <si>
    <t>1*12*245g康美包优酸乳果粒酸奶饮品芒果味</t>
  </si>
  <si>
    <t>1*24*245g优酸乳果粒酸奶缤纷装</t>
  </si>
  <si>
    <t>1*24*250ml高钙奶</t>
  </si>
  <si>
    <t>1*12*250ml利乐钻植选豆乳原味</t>
  </si>
  <si>
    <t>1*12*250mL金典新西兰纯牛奶</t>
  </si>
  <si>
    <t>1*24*250ml优酸乳原味</t>
  </si>
  <si>
    <t>20D101003700</t>
  </si>
  <si>
    <t>1*10*230g安慕希高端畅饮型希腊风味酸奶果肉型橙+凤梨味</t>
  </si>
  <si>
    <t>1*12*250ml舒化中老年心活配方牛奶</t>
  </si>
  <si>
    <t>1*4*1000ml柏菲兰新西兰纯牛奶</t>
  </si>
  <si>
    <t>20D101000900</t>
  </si>
  <si>
    <t>1*16*205g安慕希常温酸奶蓝莓味（电商专供）</t>
  </si>
  <si>
    <t>20F801000200</t>
  </si>
  <si>
    <t>1*10*315mlPET植选豆乳原味</t>
  </si>
  <si>
    <t>(1*5)*6*100ml畅意100%草莓味</t>
  </si>
  <si>
    <t>(1*5)*6*100ml畅意100%原味</t>
  </si>
  <si>
    <t>1*12*195mlQQ星有机奶</t>
  </si>
  <si>
    <t>1*24*250ml脱脂奶</t>
  </si>
  <si>
    <t>1*12*250ml舒化中老年优钙配方牛奶</t>
  </si>
  <si>
    <t>1*12*200mL谷粒多颗粒核桃燕麦牛奶（电商乐享）</t>
  </si>
  <si>
    <t>1*24*250ml高钙低脂奶</t>
  </si>
  <si>
    <t>1*12*250ml舒化高钙无乳糖牛奶（电商乐享）</t>
  </si>
  <si>
    <t>盒</t>
  </si>
  <si>
    <t>苏宁易购集团股份有限公司苏宁采购中心</t>
  </si>
  <si>
    <t>SNYG0001</t>
  </si>
  <si>
    <t>1*12*250ml金典娟姗纯牛奶</t>
  </si>
  <si>
    <t>(1*5)*6*100ml畅意100%乳酸菌饮品原味</t>
  </si>
  <si>
    <t>(1*5)*6*100ml畅意100%乳酸菌饮品草莓味</t>
  </si>
  <si>
    <t>20D101001001</t>
  </si>
  <si>
    <t>1*24*205g安慕希常温酸奶原味（电商专供-2019年春节礼盒版）</t>
  </si>
  <si>
    <t>听</t>
  </si>
  <si>
    <t>1*12*250ml金典有机奶（电商乐享-水鸟公益装）</t>
  </si>
  <si>
    <t>1*12*205g安慕希常温酸奶原味(电商乐享)</t>
  </si>
  <si>
    <t>1*12*200mL谷粒多颗粒燕麦牛奶（电商乐享）</t>
  </si>
  <si>
    <t>袋</t>
  </si>
  <si>
    <t>金领冠儿童配方奶粉（盒装）1×12×400g</t>
  </si>
  <si>
    <t>伊利沛能幼儿配方奶粉超值三联装（盒装）1×4×1200g</t>
  </si>
  <si>
    <t>金领冠妈妈奶粉（条形装）（盒装）400g（1×12×16×25g）</t>
  </si>
  <si>
    <t>24C001002200</t>
  </si>
  <si>
    <t>伊利多维蔬菜营养米粉1×12×225g</t>
  </si>
  <si>
    <t>24C001004200</t>
  </si>
  <si>
    <t>伊利原味营养米粉1×12×225g</t>
  </si>
  <si>
    <t>24C001000400</t>
  </si>
  <si>
    <t>伊利胡萝卜营养米粉1×12×225g</t>
  </si>
  <si>
    <t>1*12*250ml谷粒多红谷牛奶（电商定制《创造101》版）</t>
  </si>
  <si>
    <t>1*12*240ml味可滋香蕉牛奶（电商乐享）</t>
  </si>
  <si>
    <t>伊利中老年营养奶粉（袋装）1×24×400g</t>
  </si>
  <si>
    <t>伊利牛奶片32g原味（袋装）1×100×32g</t>
  </si>
  <si>
    <t>伊利牛奶片32g甜橙味（袋装）1×100×32g</t>
  </si>
  <si>
    <t>伊利牛奶片32g草莓味（袋装）1×100×32g</t>
  </si>
  <si>
    <t>伊利牛奶片32g哈密瓜味（袋装）1×100×32g</t>
  </si>
  <si>
    <t>伊利牛奶片32g蓝莓味（袋装）1×100×32g</t>
  </si>
  <si>
    <t>伊利酸奶味奶片原味（袋装）1×60×46g</t>
  </si>
  <si>
    <t>伊利高钙高铁奶粉（听装）1×6×900g</t>
  </si>
  <si>
    <t>伊利全脂奶粉（袋装）1×24×300g</t>
  </si>
  <si>
    <t>伊利中老年奶粉加量装（听装）1×6×1000g</t>
  </si>
  <si>
    <t>1*12*250mL金典有机奶（电商乐享）</t>
  </si>
  <si>
    <t>1*12*250ml谷粒多黑谷牛奶饮品（电商乐享）</t>
  </si>
  <si>
    <t>1*12*240ml味可滋巧克力牛奶（电商乐享）</t>
  </si>
  <si>
    <t>1*12*250ml金典纯牛奶（电商乐享）</t>
  </si>
  <si>
    <t>1*16*250ml谷粒多黑谷牛奶饮品</t>
  </si>
  <si>
    <t>1*16*250ml谷粒多红谷牛奶饮品</t>
  </si>
  <si>
    <t>1*24*250ml焕醒源能量饮料原味</t>
  </si>
  <si>
    <t>1*12*240ml味可滋咖啡牛奶（电商乐享）</t>
  </si>
  <si>
    <t>优悦女士配方奶粉（盒装）1×20×175g</t>
  </si>
  <si>
    <t>1*8*205g安慕希常温酸奶香草味</t>
  </si>
  <si>
    <t>1*8*205g安慕希常温酸奶蓝莓味</t>
  </si>
  <si>
    <t>1*12*240mL铁罐红枣核桃（促销装）</t>
  </si>
  <si>
    <t>1*16*250ml脱脂奶“Byebye君”（电商专供）</t>
  </si>
  <si>
    <t>1*12*250ml金典有机奶“WWF限量装”（电商专供）</t>
  </si>
  <si>
    <t>1*12*240ml味可滋香蕉牛奶“精灵宝可梦”（电商专供）</t>
  </si>
  <si>
    <t>1*16*240ml铁罐核桃乳</t>
  </si>
  <si>
    <t>1*12*330ml畅意100%乳酸菌饮品原味</t>
  </si>
  <si>
    <t>1*12*330ml畅意100%乳酸菌饮品草莓味（再来一瓶）</t>
  </si>
  <si>
    <t>果享学生奶粉（15+）（听装）1×6×900g</t>
  </si>
  <si>
    <t>1*12*240ml味可滋草莓牛奶（偶像主题包装－电商乐享装）</t>
  </si>
  <si>
    <t>伊利沛能较大婴儿配方奶粉（听装）1×6×900g</t>
  </si>
  <si>
    <t>伊利集团电子商务分公司价目表（直供）</t>
  </si>
  <si>
    <t>Z1F:电商分苏宁杭州库</t>
  </si>
  <si>
    <t>Z1E:电商分苏宁合肥库</t>
  </si>
  <si>
    <t>液奶</t>
  </si>
  <si>
    <t>成人粉</t>
  </si>
  <si>
    <t>婴儿粉</t>
  </si>
  <si>
    <t>金领冠珍护婴儿配方奶粉（听装）1×15×180g</t>
  </si>
  <si>
    <t>金领冠珍护较大婴儿配方奶粉（听装）1×15×180g</t>
  </si>
  <si>
    <t>金领冠珍护幼儿配方奶粉（听装）1×15×180g</t>
  </si>
  <si>
    <t>金领冠妈妈配方奶粉（听装）1×15×180g</t>
  </si>
  <si>
    <t>（液奶苏宁）陕西省咸阳市泾阳县泾干大道泾柳大街苏宁物流基地小件3号库, （液奶苏宁）陕西省咸阳市泾阳县泾干大道泾柳大街苏宁物流基地小件3号库, 陕西省</t>
  </si>
  <si>
    <t>ZZ3:电商分苏宁西安库</t>
  </si>
  <si>
    <t>（液奶苏宁）安徽省合肥市蜀山区南岗镇创新大道与大别山路交叉口苏宁物流基地, （液奶苏宁）安徽省合肥市蜀山区南岗镇创新大道与大别山路交叉口苏宁物流基地, 安徽省</t>
  </si>
  <si>
    <t>（液奶苏宁）绍兴市上虞区繁荣路与畅和交叉口苏宁滨海物流中心, （液奶苏宁）绍兴市上虞区繁荣路与畅和交叉口苏宁滨海物流中心, 浙江省</t>
  </si>
  <si>
    <t>ZZ1:电商分苏宁易购北京库</t>
  </si>
  <si>
    <t>品类</t>
  </si>
  <si>
    <t>品牌</t>
  </si>
  <si>
    <t>成本剔税</t>
  </si>
  <si>
    <t>味可滋</t>
  </si>
  <si>
    <t>谷粒多</t>
  </si>
  <si>
    <t>1*12*240ml味可滋咖啡牛奶</t>
  </si>
  <si>
    <t>母品牌-砖</t>
  </si>
  <si>
    <t>舒化</t>
  </si>
  <si>
    <t>金典</t>
  </si>
  <si>
    <t>安慕希</t>
  </si>
  <si>
    <t>QQ星</t>
  </si>
  <si>
    <t>20D101000401</t>
  </si>
  <si>
    <t>1*10*230g安慕希高端畅饮型希腊风味酸奶原味（电商乐享）</t>
  </si>
  <si>
    <t>1*16*250ml纯牛奶“Byebye君”（电商专供）</t>
  </si>
  <si>
    <t>Byebye君</t>
  </si>
  <si>
    <t>1*16*125mlQQ星儿童成长香草冰淇淋牛奶</t>
  </si>
  <si>
    <t>优酸乳</t>
  </si>
  <si>
    <t>1*12*250ml舒化低脂无乳糖牛奶（电商乐享）</t>
  </si>
  <si>
    <t>畅意100%</t>
  </si>
  <si>
    <t>基础优酸乳</t>
  </si>
  <si>
    <t>1*24*250g优酸乳爆趣珠乳饮料苹果味</t>
  </si>
  <si>
    <t>1*16*125mlQQ星儿童成长草莓牛奶</t>
  </si>
  <si>
    <t>1*12*330ml畅意100%乳酸菌饮品草莓味</t>
  </si>
  <si>
    <t>金领冠系列</t>
  </si>
  <si>
    <t>金领冠呵护婴儿配方奶粉（听装）1×6×900g</t>
  </si>
  <si>
    <t>金领冠婴儿配方奶粉（听装）1×6×960g</t>
  </si>
  <si>
    <t>伊利金装儿童配方奶粉（盒装）1×12×400g</t>
  </si>
  <si>
    <t>伊利金装系列</t>
  </si>
  <si>
    <t>植选</t>
  </si>
  <si>
    <t>伊利学生系列</t>
  </si>
  <si>
    <t>伊利金装幼儿配方奶粉超值三联装（盒装）1×4×1200g</t>
  </si>
  <si>
    <t>金领冠呵护较大婴儿配方奶粉（听装）1×6×900g</t>
  </si>
  <si>
    <t>伊利金装婴儿配方奶粉（盒装）1×12×400g</t>
  </si>
  <si>
    <t>伊利金装婴儿配方奶粉（听装）1×6×900g</t>
  </si>
  <si>
    <t>伊利金装较大婴儿配方奶粉（盒装）1×12×400g</t>
  </si>
  <si>
    <t>伊利沛能婴儿配方奶粉（盒装）1×12×400g</t>
  </si>
  <si>
    <t>伊利沛能系列</t>
  </si>
  <si>
    <t>伊利沛能较大婴儿配方奶粉（盒装）1×12×400g</t>
  </si>
  <si>
    <t>伊利沛能幼儿配方奶粉（盒装）1×12×400g</t>
  </si>
  <si>
    <t>1*12*330ml畅意100%乳酸菌饮品原味（再来一瓶）</t>
  </si>
  <si>
    <t>伊利中老年系列</t>
  </si>
  <si>
    <t>伊利全家系列</t>
  </si>
  <si>
    <t>伊利奶片系列</t>
  </si>
  <si>
    <t>伊利女士系列</t>
  </si>
  <si>
    <t>1*12*320g斯谷混合水果早餐即食谷物</t>
  </si>
  <si>
    <t>1*12*250ml谷粒多红谷牛奶饮品（JOY皇马版）</t>
  </si>
  <si>
    <t>1*12*200mL谷粒多颗粒燕麦牛奶（JOY皇马版）</t>
  </si>
  <si>
    <t>1*12*240ml味可滋香蕉牛奶（JOY皇马版）</t>
  </si>
  <si>
    <t>果果昔</t>
  </si>
  <si>
    <t>1*12*240ml味可滋巧克力牛奶（偶像主题包装－电商乐享装）</t>
  </si>
  <si>
    <t>1*12*240ml味可滋香蕉牛奶（偶像主题包装－电商乐享装）</t>
  </si>
  <si>
    <t>柏菲兰</t>
  </si>
  <si>
    <t>1*12*200ml谷粒多颗粒燕麦牛奶（英雄联盟S8定制装）</t>
  </si>
  <si>
    <t>1*12*195mlQQ星有机奶（未来牛奶）</t>
  </si>
  <si>
    <t>1*12*250ml金典有机奶（未来牛奶）</t>
  </si>
  <si>
    <t>金领冠呵护幼儿配方奶粉（听装）1×6×900g</t>
  </si>
  <si>
    <t>欣活中老年系列</t>
  </si>
  <si>
    <t>伊利全脂甜奶粉（袋装）1×24×300g</t>
  </si>
  <si>
    <t>1*12*250ml谷粒多红谷电商版“目测要红”</t>
  </si>
  <si>
    <t>1*12*250ml谷粒多黑谷电商版“眼前一黑”</t>
  </si>
  <si>
    <t>1*16*250ml金典有机奶（电商乐享-水鸟公益装）</t>
  </si>
  <si>
    <t>米粉</t>
  </si>
  <si>
    <t>核桃乳</t>
  </si>
  <si>
    <t>伊利金装幼儿配方奶粉（盒装）1×12×400g</t>
  </si>
  <si>
    <t>金装</t>
  </si>
  <si>
    <t>伊利</t>
  </si>
  <si>
    <t>1*12*250ml金典有机奶</t>
  </si>
  <si>
    <t>成本剔税</t>
    <phoneticPr fontId="1" type="noConversion"/>
  </si>
  <si>
    <t>毛利率</t>
    <phoneticPr fontId="1" type="noConversion"/>
  </si>
  <si>
    <t>伊利高蛋白高钙脱脂奶粉（袋装）1×24×400g</t>
  </si>
  <si>
    <t xml:space="preserve">20D101001000 </t>
  </si>
  <si>
    <t>1*24*205g安慕希希腊风味酸奶 原味</t>
  </si>
  <si>
    <t>谷粒多红谷谷物牛奶250ml*16盒</t>
  </si>
  <si>
    <t>1*16*250ml金典纯牛奶（电商乐享－森林公益包装）</t>
  </si>
  <si>
    <t>1*12*250ml金典有机奶（电商乐享－森林公益包装）</t>
  </si>
  <si>
    <t>金领冠塞纳牧较大婴儿配方奶粉（听装）1×6×900g</t>
  </si>
  <si>
    <t>金领冠塞纳牧婴儿配方奶粉（听装） 1×6×900g</t>
  </si>
  <si>
    <t>金领冠塞纳牧幼儿配方奶粉（听装）1×6×900g</t>
  </si>
  <si>
    <t>伊利原味营养米粉1*225g</t>
  </si>
  <si>
    <t>伊利胡萝卜营养米粉1*225g</t>
  </si>
  <si>
    <t>伊利多维蔬菜营养米粉1*225g</t>
  </si>
  <si>
    <t>1*10*1000ml柏菲兰新西兰纯牛奶</t>
  </si>
  <si>
    <t>卖货</t>
    <phoneticPr fontId="1" type="noConversion"/>
  </si>
  <si>
    <t>婴儿粉</t>
    <phoneticPr fontId="1" type="noConversion"/>
  </si>
  <si>
    <t>（液奶苏宁）北京市通州区马驹桥镇物流产业园区融商四路六号，北京市通州区马驹桥镇南小营马大路南500米, （液奶苏宁）北京市通州区马驹桥镇物流产业园区融商四路六号，北京市通州区马驹桥镇南小营马大路南500米, 北京市</t>
  </si>
  <si>
    <t xml:space="preserve">   </t>
  </si>
  <si>
    <t>PRODNUM</t>
  </si>
  <si>
    <t>NAME</t>
  </si>
  <si>
    <t>大单位</t>
    <phoneticPr fontId="19" type="noConversion"/>
  </si>
  <si>
    <t>小单位</t>
    <phoneticPr fontId="19" type="noConversion"/>
  </si>
  <si>
    <t>小单位系数</t>
    <phoneticPr fontId="19" type="noConversion"/>
  </si>
  <si>
    <t>1</t>
  </si>
  <si>
    <t>伊利倍冠婴儿配方奶粉（盒装）1×12×400g</t>
  </si>
  <si>
    <t>2</t>
  </si>
  <si>
    <t>伊利倍冠较大婴儿配方奶粉（盒装）1×12×400g</t>
  </si>
  <si>
    <t>3</t>
  </si>
  <si>
    <t>伊利倍冠幼儿配方奶粉（盒装）1×12×400g</t>
  </si>
  <si>
    <t>4</t>
  </si>
  <si>
    <t>伊利中老年奶粉（沃尔玛专供）（双听礼盒装）1×3×1600g</t>
  </si>
  <si>
    <t>5</t>
  </si>
  <si>
    <t>金装孕妇奶粉 （听装）  1*15*180g</t>
  </si>
  <si>
    <t>6</t>
  </si>
  <si>
    <t>伊利倍冠较大婴儿配方奶粉（听装）1×6×800g</t>
  </si>
  <si>
    <t>7</t>
  </si>
  <si>
    <t>伊利倍冠幼儿配方奶粉（听装）1×6×800g</t>
  </si>
  <si>
    <t>8</t>
  </si>
  <si>
    <t>9</t>
  </si>
  <si>
    <t>金领冠呵护较大婴儿配方奶粉（听装）1×15×180g</t>
  </si>
  <si>
    <t>10</t>
  </si>
  <si>
    <t>金领冠呵护婴儿配方奶粉（听装）1×15×180g</t>
  </si>
  <si>
    <t>11</t>
  </si>
  <si>
    <t>金领冠较大婴儿配方奶粉（听装）1×15×180g</t>
  </si>
  <si>
    <t>12</t>
  </si>
  <si>
    <t>金领冠幼儿配方奶粉（听装）1×15×180g</t>
  </si>
  <si>
    <t>13</t>
  </si>
  <si>
    <t>托菲尔婴儿配方奶粉（听装）1×15×180g</t>
  </si>
  <si>
    <t>14</t>
  </si>
  <si>
    <t>托菲尔较大婴儿配方奶粉（听装）1×15×180g</t>
  </si>
  <si>
    <t>15</t>
  </si>
  <si>
    <t>托菲尔幼儿配方奶粉（听装）1×15×180g</t>
  </si>
  <si>
    <t>16</t>
  </si>
  <si>
    <t>伊利金装婴儿配方奶粉超值三联装（盒装）1×4×1200g</t>
  </si>
  <si>
    <t>17</t>
  </si>
  <si>
    <t>伊利金装较大婴儿配方奶粉超值三联装（盒装）1×4×1200g</t>
  </si>
  <si>
    <t>18</t>
  </si>
  <si>
    <t>孕妇奶粉（听装）1×6×900g</t>
  </si>
  <si>
    <t>19</t>
  </si>
  <si>
    <t>高蛋白脱脂高钙运动员专用奶粉1*10*60*25g</t>
  </si>
  <si>
    <t>20</t>
  </si>
  <si>
    <t>金领冠妈妈奶粉(盒装)1×12×400g</t>
  </si>
  <si>
    <t>21</t>
  </si>
  <si>
    <t>伊利多维型豆奶粉（袋装）1×20×560g</t>
  </si>
  <si>
    <t>包</t>
  </si>
  <si>
    <t>22</t>
  </si>
  <si>
    <t>金领冠妈妈配方奶粉（听装）1×14×180g</t>
  </si>
  <si>
    <t>23</t>
  </si>
  <si>
    <t>伊利高钙型豆奶粉（袋装）1×20×560g</t>
  </si>
  <si>
    <t>24</t>
  </si>
  <si>
    <t>孕妇奶粉（盒装）1×12×400g</t>
  </si>
  <si>
    <t>25</t>
  </si>
  <si>
    <t>26</t>
  </si>
  <si>
    <t>孕妇奶粉（听装）1×14×180g</t>
  </si>
  <si>
    <t>27</t>
  </si>
  <si>
    <t>伊利倍冠婴儿配方奶粉（听装）1×6×800g</t>
  </si>
  <si>
    <t>28</t>
  </si>
  <si>
    <t>倍冠较大婴儿配方奶粉（盒装）1×12×400g</t>
  </si>
  <si>
    <t>29</t>
  </si>
  <si>
    <t>倍冠婴儿配方奶粉（盒装）1×12×400g</t>
  </si>
  <si>
    <t>30</t>
  </si>
  <si>
    <t>倍冠幼儿配方奶粉（盒装）1×12×400g</t>
  </si>
  <si>
    <t>31</t>
  </si>
  <si>
    <t>32</t>
  </si>
  <si>
    <t>33</t>
  </si>
  <si>
    <t>欣活忆利配方奶粉（听装）1×6×900g</t>
  </si>
  <si>
    <t>34</t>
  </si>
  <si>
    <t>35</t>
  </si>
  <si>
    <t>金领冠婴儿配方奶粉（听装）1×14×180g</t>
  </si>
  <si>
    <t>36</t>
  </si>
  <si>
    <t>伊利金装幼儿配方奶粉（听装）1×6×900g</t>
  </si>
  <si>
    <t>37</t>
  </si>
  <si>
    <t>38</t>
  </si>
  <si>
    <t>金装婴儿配方奶粉（听装）1×14×180g</t>
  </si>
  <si>
    <t>39</t>
  </si>
  <si>
    <t>40</t>
  </si>
  <si>
    <t>41</t>
  </si>
  <si>
    <t>42</t>
  </si>
  <si>
    <t>43</t>
  </si>
  <si>
    <t>伊利幼儿配方奶粉（听装）1×6×900g</t>
  </si>
  <si>
    <t>44</t>
  </si>
  <si>
    <t>伊利婴儿配方奶粉（听装）1×6×900g</t>
  </si>
  <si>
    <t>45</t>
  </si>
  <si>
    <t>伊利儿童配方奶粉（袋装）1×12×400g</t>
  </si>
  <si>
    <t>46</t>
  </si>
  <si>
    <t>伊利牛奶片32g红枣味（袋装）1×100×32g</t>
  </si>
  <si>
    <t>47</t>
  </si>
  <si>
    <t>48</t>
  </si>
  <si>
    <t>伊利儿童成长奶片80g高钙型(瓶装）1×48×80g</t>
  </si>
  <si>
    <t>瓶</t>
  </si>
  <si>
    <t>49</t>
  </si>
  <si>
    <t>50</t>
  </si>
  <si>
    <t>51</t>
  </si>
  <si>
    <t>52</t>
  </si>
  <si>
    <t>53</t>
  </si>
  <si>
    <t>54</t>
  </si>
  <si>
    <t>金领冠较大婴儿及幼儿配方奶粉三联装（盒装）1×4×1200g</t>
  </si>
  <si>
    <t>55</t>
  </si>
  <si>
    <t>56</t>
  </si>
  <si>
    <t>57</t>
  </si>
  <si>
    <t>58</t>
  </si>
  <si>
    <t>59</t>
  </si>
  <si>
    <t>60</t>
  </si>
  <si>
    <t>61</t>
  </si>
  <si>
    <t>伊利婴儿配方奶粉（袋装）1×12×400g</t>
  </si>
  <si>
    <t>62</t>
  </si>
  <si>
    <t>63</t>
  </si>
  <si>
    <t>伊利金装较大婴儿配方奶粉（听装）1×6×900g</t>
  </si>
  <si>
    <t>64</t>
  </si>
  <si>
    <t>65</t>
  </si>
  <si>
    <t>伊利较大婴儿配方奶粉（袋装）1×12×400g</t>
  </si>
  <si>
    <t>66</t>
  </si>
  <si>
    <t>金领冠呵护幼儿配方奶粉（听装）1×15×180g</t>
  </si>
  <si>
    <t>67</t>
  </si>
  <si>
    <t>金领冠婴儿配方奶粉（听装）1×15×180g</t>
  </si>
  <si>
    <t>68</t>
  </si>
  <si>
    <t>69</t>
  </si>
  <si>
    <t>金领冠呵护婴儿配方奶粉（听装）1×6×800g</t>
  </si>
  <si>
    <t>70</t>
  </si>
  <si>
    <t>金领冠呵护幼儿配方奶粉（听装）1×6×800g</t>
  </si>
  <si>
    <t>71</t>
  </si>
  <si>
    <t>72</t>
  </si>
  <si>
    <t>金领冠珍护婴儿配方奶粉（听装）1*15*180g</t>
  </si>
  <si>
    <t>73</t>
  </si>
  <si>
    <t>金领冠珍护婴儿配方奶粉（听装）1×6×800g</t>
  </si>
  <si>
    <t>74</t>
  </si>
  <si>
    <t>75</t>
  </si>
  <si>
    <t>伊利儿童成长奶片24gDHA加强型(瓶装）1×96×24g</t>
  </si>
  <si>
    <t>76</t>
  </si>
  <si>
    <t>伊利较大婴儿配方奶粉（听装）1×6×900g</t>
  </si>
  <si>
    <t>77</t>
  </si>
  <si>
    <t>78</t>
  </si>
  <si>
    <t>金领冠婴儿配方奶粉三联装（盒装）1×4×1200g</t>
  </si>
  <si>
    <t>79</t>
  </si>
  <si>
    <t>80</t>
  </si>
  <si>
    <t>81</t>
  </si>
  <si>
    <t>托菲尔婴儿配方奶粉（听装）1×6×800g</t>
  </si>
  <si>
    <t>82</t>
  </si>
  <si>
    <t>托菲尔较大婴儿配方奶粉（听装）1×6×800g</t>
  </si>
  <si>
    <t>83</t>
  </si>
  <si>
    <t>欣活配方奶粉1×40×50g</t>
  </si>
  <si>
    <t>84</t>
  </si>
  <si>
    <t>欣活配方奶粉1×200×25g（骨能配方）</t>
  </si>
  <si>
    <t>85</t>
  </si>
  <si>
    <t>金装中老年奶粉1×200×25g</t>
  </si>
  <si>
    <t>86</t>
  </si>
  <si>
    <t>87</t>
  </si>
  <si>
    <t>伊利儿童成长奶片24g高钙型(瓶装）1×96×24g</t>
  </si>
  <si>
    <t>88</t>
  </si>
  <si>
    <t>89</t>
  </si>
  <si>
    <t>伊利幼儿配方奶粉（袋装）1×12×400g</t>
  </si>
  <si>
    <t>90</t>
  </si>
  <si>
    <t>91</t>
  </si>
  <si>
    <t>92</t>
  </si>
  <si>
    <t>93</t>
  </si>
  <si>
    <t>94</t>
  </si>
  <si>
    <t>金领冠较大婴儿配方奶粉（听装）1×14×180g</t>
  </si>
  <si>
    <t>95</t>
  </si>
  <si>
    <t>金领冠珍护较大婴儿配方奶粉（听装）1×6×800g</t>
  </si>
  <si>
    <t>96</t>
  </si>
  <si>
    <t>97</t>
  </si>
  <si>
    <t>98</t>
  </si>
  <si>
    <t>99</t>
  </si>
  <si>
    <t>100</t>
  </si>
  <si>
    <t>伊利儿童成长奶片80gDHA加强型(瓶装）1×48×80g</t>
  </si>
  <si>
    <t>101</t>
  </si>
  <si>
    <t>果享学生奶粉1×40×50g</t>
  </si>
  <si>
    <t>102</t>
  </si>
  <si>
    <t>金领冠珍护幼儿配方奶粉（听装）1×6×800g</t>
  </si>
  <si>
    <t>103</t>
  </si>
  <si>
    <t>104</t>
  </si>
  <si>
    <t>105</t>
  </si>
  <si>
    <t>106</t>
  </si>
  <si>
    <t>107</t>
  </si>
  <si>
    <t>108</t>
  </si>
  <si>
    <t>109</t>
  </si>
  <si>
    <t>金领冠妈妈配方奶粉（试饮装）1×200×30g</t>
  </si>
  <si>
    <t>110</t>
  </si>
  <si>
    <t>金领冠幼儿配方奶粉（盒装）1×12×400g-失效</t>
  </si>
  <si>
    <t>111</t>
  </si>
  <si>
    <t>金领冠婴儿配方奶粉（盒装）1×12×400g-失效</t>
  </si>
  <si>
    <t>112</t>
  </si>
  <si>
    <t>金领冠较大婴儿配方奶粉（听装）1×6×900g-失效</t>
  </si>
  <si>
    <t>113</t>
  </si>
  <si>
    <t>孕妇奶粉（听装）1×14×180g-失效</t>
  </si>
  <si>
    <t/>
  </si>
  <si>
    <t>114</t>
  </si>
  <si>
    <t>全脂奶粉（强化）1×24×400g-失效</t>
  </si>
  <si>
    <t>115</t>
  </si>
  <si>
    <t>中老年奶粉（听装）1×6×900g-失效</t>
  </si>
  <si>
    <t>116</t>
  </si>
  <si>
    <t>金领冠珍护婴儿配方奶粉1×14×180g</t>
  </si>
  <si>
    <t>117</t>
  </si>
  <si>
    <t>托菲尔幼儿配方奶粉（听装）1×6×800g</t>
  </si>
  <si>
    <t>118</t>
  </si>
  <si>
    <t>119</t>
  </si>
  <si>
    <t>培然婴儿配方奶粉（听装）1×6×900g</t>
  </si>
  <si>
    <t>120</t>
  </si>
  <si>
    <t>伊利超金装婴儿配方奶粉（盒装） 1×12×400g</t>
  </si>
  <si>
    <t>121</t>
  </si>
  <si>
    <t>托菲尔幼儿配方奶粉（听装）1×12×405g</t>
  </si>
  <si>
    <t>122</t>
  </si>
  <si>
    <t>金装儿童配方奶粉（盒装）1×12×400g-失效</t>
  </si>
  <si>
    <t>123</t>
  </si>
  <si>
    <t>金装较大婴儿配方奶粉（盒装）1×12×400g-失效</t>
  </si>
  <si>
    <t>124</t>
  </si>
  <si>
    <t>金装较大婴儿配方奶粉（听装）1×6×900g-失效</t>
  </si>
  <si>
    <t>125</t>
  </si>
  <si>
    <t>金领冠较大婴儿配方奶粉（盒装）1×12×400g-失效</t>
  </si>
  <si>
    <t>126</t>
  </si>
  <si>
    <t>高钙高铁奶粉（听装）1×6×900g-失效</t>
  </si>
  <si>
    <t>127</t>
  </si>
  <si>
    <t>托菲尔较大婴儿配方奶粉1*6*800g（听装）</t>
  </si>
  <si>
    <t>128</t>
  </si>
  <si>
    <t>全脂奶粉（强化）1×24×400g</t>
  </si>
  <si>
    <t>129</t>
  </si>
  <si>
    <t>金领冠呵护较大婴儿配方奶粉（听装）1×6×800g</t>
  </si>
  <si>
    <t>130</t>
  </si>
  <si>
    <t>较大婴儿配方奶粉（听装）1×6×900g-失效</t>
  </si>
  <si>
    <t>131</t>
  </si>
  <si>
    <t>全优较大婴儿配方奶粉（听装）1×6×900g-失效</t>
  </si>
  <si>
    <t>132</t>
  </si>
  <si>
    <t>金装幼儿配方奶粉（盒装）1×12×400g-失效</t>
  </si>
  <si>
    <t>133</t>
  </si>
  <si>
    <t>金装儿童配方奶粉（听装）1×6×900g-失效</t>
  </si>
  <si>
    <t>134</t>
  </si>
  <si>
    <t>金装幼儿配方奶粉（听装）1×6×900g-失效</t>
  </si>
  <si>
    <t>135</t>
  </si>
  <si>
    <t>托菲尔婴儿配方奶粉（听装）1×12×405g</t>
  </si>
  <si>
    <t>136</t>
  </si>
  <si>
    <t>托菲尔较大婴儿配方奶粉（听装）1×12×405g</t>
  </si>
  <si>
    <t>137</t>
  </si>
  <si>
    <t>伊利中老年营养奶粉三联装（盒装） 1×8×1200g</t>
  </si>
  <si>
    <t>138</t>
  </si>
  <si>
    <t>金领冠呵护婴儿配方奶粉（听装）1×12×405g</t>
  </si>
  <si>
    <t>139</t>
  </si>
  <si>
    <t>金领冠婴儿配方奶粉（听装）1×12×405g</t>
  </si>
  <si>
    <t>140</t>
  </si>
  <si>
    <t>欣活配方奶粉1×200×25g（心活配方）</t>
  </si>
  <si>
    <t>141</t>
  </si>
  <si>
    <t>培然较大婴儿配方奶粉（听装）1×6×900g</t>
  </si>
  <si>
    <t>142</t>
  </si>
  <si>
    <t>伊利金装中老年奶粉（听装）1×6×800g</t>
  </si>
  <si>
    <t>143</t>
  </si>
  <si>
    <t>培然幼儿配方奶粉（听装）1×6×900g</t>
  </si>
  <si>
    <t>144</t>
  </si>
  <si>
    <t>145</t>
  </si>
  <si>
    <t>金装中老年奶粉1×80×25g</t>
  </si>
  <si>
    <t>146</t>
  </si>
  <si>
    <t>欣活配方奶粉1×80×25g（心活配方）</t>
  </si>
  <si>
    <t>147</t>
  </si>
  <si>
    <t>欣活配方奶粉1×80×25g（骨能配方）</t>
  </si>
  <si>
    <t>148</t>
  </si>
  <si>
    <t>伊利超金装较大婴儿配方奶粉（盒装）1×12×400g</t>
  </si>
  <si>
    <t>149</t>
  </si>
  <si>
    <t>伊利超金装幼儿配方奶粉（盒装）1×12×400g</t>
  </si>
  <si>
    <t>150</t>
  </si>
  <si>
    <t>151</t>
  </si>
  <si>
    <t>欣活配方奶粉 1×20×200g （忆利配方）</t>
  </si>
  <si>
    <t>152</t>
  </si>
  <si>
    <t>153</t>
  </si>
  <si>
    <t>154</t>
  </si>
  <si>
    <t>155</t>
  </si>
  <si>
    <t>156</t>
  </si>
  <si>
    <t>157</t>
  </si>
  <si>
    <t>158</t>
  </si>
  <si>
    <t>159</t>
  </si>
  <si>
    <t>伊利奶茶粉咸味原香（袋装）1×20×400g</t>
  </si>
  <si>
    <t>160</t>
  </si>
  <si>
    <t>伊利奶茶粉香浓炒米（袋装）1×20×400g</t>
  </si>
  <si>
    <t>161</t>
  </si>
  <si>
    <t>伊利超金装较大婴儿配方奶粉（听装）1×6×800g</t>
  </si>
  <si>
    <t>162</t>
  </si>
  <si>
    <t>伊利超金装幼儿配方奶粉（听装） 1×6×800g</t>
  </si>
  <si>
    <t>163</t>
  </si>
  <si>
    <t>伊利超金装婴儿配方奶粉（听装）1×6×800g</t>
  </si>
  <si>
    <t>164</t>
  </si>
  <si>
    <t>欣活配方奶粉1×80×25g （忆利配方）</t>
  </si>
  <si>
    <t>165</t>
  </si>
  <si>
    <t>166</t>
  </si>
  <si>
    <t>167</t>
  </si>
  <si>
    <t>168</t>
  </si>
  <si>
    <t>169</t>
  </si>
  <si>
    <t>170</t>
  </si>
  <si>
    <t>171</t>
  </si>
  <si>
    <t>汉菲瑞益生菌固体饮料（赠品装）1×2g×8×50</t>
  </si>
  <si>
    <t>172</t>
  </si>
  <si>
    <t>173</t>
  </si>
  <si>
    <t>汉菲瑞益生菌固体饮料1*6*32*2g</t>
  </si>
  <si>
    <t>174</t>
  </si>
  <si>
    <t>175</t>
  </si>
  <si>
    <t>176</t>
  </si>
  <si>
    <t>伊利五谷营养米粉1×18盒×225克</t>
  </si>
  <si>
    <t>177</t>
  </si>
  <si>
    <t>金装幼儿配方奶粉（听装） 1*15*180g</t>
  </si>
  <si>
    <t>178</t>
  </si>
  <si>
    <t>托菲尔婴儿配方奶粉（听装）1×14×180g</t>
  </si>
  <si>
    <t>179</t>
  </si>
  <si>
    <t>托菲尔较大婴儿配方奶粉（听装）1×14×180g</t>
  </si>
  <si>
    <t>180</t>
  </si>
  <si>
    <t>181</t>
  </si>
  <si>
    <t>182</t>
  </si>
  <si>
    <t>伊利全脂奶粉ODL（袋装） 1×25kg</t>
  </si>
  <si>
    <t>183</t>
  </si>
  <si>
    <t>超金装婴儿配方奶粉（听装） 1×15×180g</t>
  </si>
  <si>
    <t>184</t>
  </si>
  <si>
    <t>金领冠婴儿配方奶粉（听装）1×12×405g-失效</t>
  </si>
  <si>
    <t>185</t>
  </si>
  <si>
    <t>伊利奶茶粉集团专供礼盒(盒装)1×4×1200g</t>
  </si>
  <si>
    <t>186</t>
  </si>
  <si>
    <t>超金装婴儿配方奶粉（听装）1×15×180g</t>
  </si>
  <si>
    <t>187</t>
  </si>
  <si>
    <t>托菲尔婴儿配方奶粉（听装）1*15*180g</t>
  </si>
  <si>
    <t>188</t>
  </si>
  <si>
    <t>托菲尔较大婴儿配方奶粉（听装）1*15*180g</t>
  </si>
  <si>
    <t>189</t>
  </si>
  <si>
    <t>托菲尔幼儿配方奶粉（听装）1*15*180g</t>
  </si>
  <si>
    <t>190</t>
  </si>
  <si>
    <t>金装婴儿配方奶粉(听装)  1*15*180g</t>
  </si>
  <si>
    <t>191</t>
  </si>
  <si>
    <t>金装婴儿配方奶粉 (听装)  1×15×180g</t>
  </si>
  <si>
    <t>192</t>
  </si>
  <si>
    <t>金领冠妈妈配方奶粉（听装）1×14×180g(旧)</t>
  </si>
  <si>
    <t>193</t>
  </si>
  <si>
    <t>汉菲瑞益生菌固体饮料1*6*32*2g-失效</t>
  </si>
  <si>
    <t>194</t>
  </si>
  <si>
    <t>青山全脂甜奶粉（袋装）1×24×400g</t>
  </si>
  <si>
    <t>195</t>
  </si>
  <si>
    <t>欣活蛋白质粉（听装）1×6×260g</t>
  </si>
  <si>
    <t>196</t>
  </si>
  <si>
    <t>伊利高蛋白脱脂高钙奶粉（电商专供）（袋装）1×24×450g</t>
  </si>
  <si>
    <t>197</t>
  </si>
  <si>
    <t>伊利中老年奶粉（安徽专供）(双听礼盒装)1×3×1600g</t>
  </si>
  <si>
    <t>198</t>
  </si>
  <si>
    <t>暖哄哄女士调制乳粉（筒装）1×20×175g</t>
  </si>
  <si>
    <t>桶</t>
  </si>
  <si>
    <t>199</t>
  </si>
  <si>
    <t>200</t>
  </si>
  <si>
    <t>伊利赋能星婴儿配方奶粉（听装）1×6×800g</t>
  </si>
  <si>
    <t>201</t>
  </si>
  <si>
    <t>伊利中老年奶粉（永辉专供）（双听礼盒装）1×3×1600g</t>
  </si>
  <si>
    <t>202</t>
  </si>
  <si>
    <t>金领冠菁护婴儿配方奶粉（听装）1×15×180g</t>
  </si>
  <si>
    <t>203</t>
  </si>
  <si>
    <t>204</t>
  </si>
  <si>
    <t>205</t>
  </si>
  <si>
    <t>金领冠睿护幼儿配方奶粉（听装）1×6×800g</t>
  </si>
  <si>
    <t>206</t>
  </si>
  <si>
    <t>金领冠菁护幼儿配方奶粉（听装）1×6×800g</t>
  </si>
  <si>
    <t>207</t>
  </si>
  <si>
    <t>208</t>
  </si>
  <si>
    <t>金领冠菁护较大婴儿配方奶粉（听装）1×6×800g</t>
  </si>
  <si>
    <t>209</t>
  </si>
  <si>
    <t>210</t>
  </si>
  <si>
    <t>金领冠菁护婴儿配方奶粉（听装） 1×6×900g</t>
  </si>
  <si>
    <t>211</t>
  </si>
  <si>
    <t>212</t>
  </si>
  <si>
    <t>金领冠睿护较大婴儿配方奶粉（听装）1×6×800g</t>
  </si>
  <si>
    <t>213</t>
  </si>
  <si>
    <t>伊利奶茶香芋味（盒装）1×24×154g</t>
  </si>
  <si>
    <t>214</t>
  </si>
  <si>
    <t>伊利奶茶红豆味（盒装）1×24×154g</t>
  </si>
  <si>
    <t>215</t>
  </si>
  <si>
    <t>伊利奶茶原味（盒装）1×24×154g</t>
  </si>
  <si>
    <t>216</t>
  </si>
  <si>
    <t>暖哄哄女士调制乳粉（礼盒装）1×4×175g</t>
  </si>
  <si>
    <t>217</t>
  </si>
  <si>
    <t>欣活骨能试饮装（听装）1×12×350g</t>
  </si>
  <si>
    <t>218</t>
  </si>
  <si>
    <t>219</t>
  </si>
  <si>
    <t>220</t>
  </si>
  <si>
    <t>金领冠菁护婴儿配方奶粉（听装）1×6×800g</t>
  </si>
  <si>
    <t>221</t>
  </si>
  <si>
    <t>伊利赋能星幼儿配方奶粉（盒装）1×12×400g</t>
  </si>
  <si>
    <t>222</t>
  </si>
  <si>
    <t>伊利赋能星较大婴儿配方奶粉（盒装）1×12×400g</t>
  </si>
  <si>
    <t>223</t>
  </si>
  <si>
    <t>伊利赋能星较大婴儿配方奶粉（听装）1×6×800g</t>
  </si>
  <si>
    <t>224</t>
  </si>
  <si>
    <t>伊利赋能星幼儿配方奶粉（听装）1×6×800g</t>
  </si>
  <si>
    <t>225</t>
  </si>
  <si>
    <t>伊利赋能星婴儿配方奶粉（盒装）1×12×400g</t>
  </si>
  <si>
    <t>226</t>
  </si>
  <si>
    <t>伊利全脂甜奶粉（袋装）1×15×660g</t>
  </si>
  <si>
    <t>227</t>
  </si>
  <si>
    <t>228</t>
  </si>
  <si>
    <t>暖哄哄女士调制乳粉（礼盒装•珍藏版）25克×7条×4</t>
  </si>
  <si>
    <t>229</t>
  </si>
  <si>
    <t>暖哄哄女士调制乳粉（珍藏版），规格：25克×7条×20</t>
  </si>
  <si>
    <t>230</t>
  </si>
  <si>
    <t>金领冠睿护婴儿配方奶粉（听装）1×6×800g</t>
  </si>
  <si>
    <t>231</t>
  </si>
  <si>
    <t>232</t>
  </si>
  <si>
    <t>233</t>
  </si>
  <si>
    <t>234</t>
  </si>
  <si>
    <t>235</t>
  </si>
  <si>
    <t>236</t>
  </si>
  <si>
    <t>237</t>
  </si>
  <si>
    <t>238</t>
  </si>
  <si>
    <t>欣活配方奶粉（骨能配方）1*20*200g</t>
  </si>
  <si>
    <t>239</t>
  </si>
  <si>
    <t>伊利多维蔬菜营养米粉（听装）1*12*225g</t>
  </si>
  <si>
    <t>240</t>
  </si>
  <si>
    <t>金领冠塞纳牧较大婴儿配方奶粉（有机配方，听装）1×6×900g</t>
  </si>
  <si>
    <t>241</t>
  </si>
  <si>
    <t>金领冠塞纳牧婴儿配方奶粉（有机配方，听装）1×6×900g</t>
  </si>
  <si>
    <t>242</t>
  </si>
  <si>
    <t>金领冠塞纳牧幼儿配方奶粉（有机配方，听装）1×6×800g</t>
  </si>
  <si>
    <t>243</t>
  </si>
  <si>
    <t>金领冠塞纳牧婴儿配方奶粉（有机配方，听装）1×6×800g</t>
  </si>
  <si>
    <t>244</t>
  </si>
  <si>
    <t>金领冠塞纳牧婴儿配方奶粉（有机配方，听装）1×12×405g</t>
  </si>
  <si>
    <t>245</t>
  </si>
  <si>
    <t>金领冠塞纳牧较大婴儿配方奶粉（有机配方，听装）1×6×800g</t>
  </si>
  <si>
    <t>246</t>
  </si>
  <si>
    <t>247</t>
  </si>
  <si>
    <t>金领冠婴儿配方奶粉（听装）1×6×800g</t>
  </si>
  <si>
    <t>248</t>
  </si>
  <si>
    <t>金领冠较大婴儿配方奶粉（听装）1×6×800g</t>
  </si>
  <si>
    <t>249</t>
  </si>
  <si>
    <t>金领冠幼儿配方奶粉（听装）1×6×800g</t>
  </si>
  <si>
    <t>250</t>
  </si>
  <si>
    <t>金领冠塞纳牧幼儿配方奶粉（有机配方，听装）1×6×900g</t>
  </si>
  <si>
    <t>251</t>
  </si>
  <si>
    <t>伊利胡萝卜营养米粉（听装）1*12*225g</t>
  </si>
  <si>
    <t>252</t>
  </si>
  <si>
    <t>伊利原味营养米粉 （听装）1*12*225g</t>
  </si>
  <si>
    <t>253</t>
  </si>
  <si>
    <t>254</t>
  </si>
  <si>
    <t>伊利原味营养米粉 试吃装（盒装）1*80*50g</t>
  </si>
  <si>
    <t>255</t>
  </si>
  <si>
    <t>金领冠菁护较大婴儿配方奶粉（听装）1×15×180g</t>
  </si>
  <si>
    <t>256</t>
  </si>
  <si>
    <t>伊利倍冠较大婴儿配方奶粉（听装）1x15x180g</t>
  </si>
  <si>
    <t>257</t>
  </si>
  <si>
    <t>金领冠珍护幼儿配方奶粉（听装）1x15x180g</t>
  </si>
  <si>
    <t>258</t>
  </si>
  <si>
    <t>伊利倍冠婴儿配方奶粉（听装）1x15x180g</t>
  </si>
  <si>
    <t>259</t>
  </si>
  <si>
    <t>262</t>
  </si>
  <si>
    <t>伊利全家营养奶粉（350g×3听礼盒装）1×5×1050g</t>
  </si>
  <si>
    <t>263</t>
  </si>
  <si>
    <t>24C001002300</t>
  </si>
  <si>
    <t>伊利南瓜燕麦营养米粉1*12*225g</t>
  </si>
  <si>
    <t>273</t>
  </si>
  <si>
    <t>伊利儿童字母奶片24g健固型（袋装）1*100*24g</t>
  </si>
  <si>
    <t>274</t>
  </si>
  <si>
    <t>伊利儿童字母奶片24g聪忆型（袋装）1*100*24g</t>
  </si>
  <si>
    <t>275</t>
  </si>
  <si>
    <t>I-COMFORTABLE Milk Powder / 倍畅奶粉（听装）1×6×800g</t>
  </si>
  <si>
    <t>276</t>
  </si>
  <si>
    <t>278</t>
  </si>
  <si>
    <t>282</t>
  </si>
  <si>
    <t>240601000210-A</t>
  </si>
  <si>
    <t>伊利原味营养米粉试吃装（盒装）1*80*50g</t>
  </si>
  <si>
    <t>287</t>
  </si>
  <si>
    <t>金领冠妈妈配方奶粉（盒装）1×20×180g</t>
  </si>
  <si>
    <t>289</t>
  </si>
  <si>
    <t>金领冠托菲儿特殊医学用途婴儿配方粉乳蛋白深度水解配方（听装）1*12*405g</t>
  </si>
  <si>
    <t>290</t>
  </si>
  <si>
    <t>伊利全脂甜奶粉（特渠）（袋装）1×12×800g</t>
  </si>
  <si>
    <t>转化</t>
    <phoneticPr fontId="1" type="noConversion"/>
  </si>
  <si>
    <t>(1*5)*6*100ml畅意100%乳酸菌饮品草莓味</t>
    <phoneticPr fontId="1" type="noConversion"/>
  </si>
  <si>
    <t>1*12*330ml畅意100%乳酸菌饮品原味（再来一瓶）</t>
    <phoneticPr fontId="1" type="noConversion"/>
  </si>
  <si>
    <r>
      <rPr>
        <sz val="10"/>
        <color theme="1"/>
        <rFont val="宋体"/>
        <family val="3"/>
        <charset val="134"/>
      </rPr>
      <t>欣活心活配方奶粉（听装）</t>
    </r>
    <r>
      <rPr>
        <sz val="10"/>
        <color theme="1"/>
        <rFont val="Times New Roman"/>
        <family val="1"/>
      </rPr>
      <t>1×6×900g</t>
    </r>
    <phoneticPr fontId="9" type="noConversion"/>
  </si>
  <si>
    <r>
      <rPr>
        <sz val="10"/>
        <color theme="1"/>
        <rFont val="宋体"/>
        <family val="3"/>
        <charset val="134"/>
      </rPr>
      <t>欣活骨能配方奶粉（听装）</t>
    </r>
    <r>
      <rPr>
        <sz val="10"/>
        <color theme="1"/>
        <rFont val="Times New Roman"/>
        <family val="1"/>
      </rPr>
      <t>1×6×900g</t>
    </r>
    <phoneticPr fontId="9" type="noConversion"/>
  </si>
  <si>
    <r>
      <rPr>
        <sz val="10"/>
        <color theme="1"/>
        <rFont val="宋体"/>
        <family val="3"/>
        <charset val="134"/>
      </rPr>
      <t>伊利牛奶片</t>
    </r>
    <r>
      <rPr>
        <sz val="10"/>
        <color theme="1"/>
        <rFont val="Times New Roman"/>
        <family val="1"/>
      </rPr>
      <t>160g</t>
    </r>
    <r>
      <rPr>
        <sz val="10"/>
        <color theme="1"/>
        <rFont val="宋体"/>
        <family val="3"/>
        <charset val="134"/>
      </rPr>
      <t>草莓味（盒装）</t>
    </r>
    <r>
      <rPr>
        <sz val="10"/>
        <color theme="1"/>
        <rFont val="Times New Roman"/>
        <family val="1"/>
      </rPr>
      <t>1×12×160g</t>
    </r>
    <phoneticPr fontId="9" type="noConversion"/>
  </si>
  <si>
    <r>
      <rPr>
        <sz val="10"/>
        <color theme="1"/>
        <rFont val="宋体"/>
        <family val="3"/>
        <charset val="134"/>
      </rPr>
      <t>伊利牛奶片</t>
    </r>
    <r>
      <rPr>
        <sz val="10"/>
        <color theme="1"/>
        <rFont val="Times New Roman"/>
        <family val="1"/>
      </rPr>
      <t>32g</t>
    </r>
    <r>
      <rPr>
        <sz val="10"/>
        <color theme="1"/>
        <rFont val="宋体"/>
        <family val="3"/>
        <charset val="134"/>
      </rPr>
      <t>甜橙味（袋装）</t>
    </r>
    <r>
      <rPr>
        <sz val="10"/>
        <color theme="1"/>
        <rFont val="Times New Roman"/>
        <family val="1"/>
      </rPr>
      <t>1×100×32g</t>
    </r>
    <phoneticPr fontId="9" type="noConversion"/>
  </si>
  <si>
    <r>
      <rPr>
        <sz val="10"/>
        <color theme="1"/>
        <rFont val="宋体"/>
        <family val="3"/>
        <charset val="134"/>
      </rPr>
      <t>伊利牛奶片</t>
    </r>
    <r>
      <rPr>
        <sz val="10"/>
        <color theme="1"/>
        <rFont val="Times New Roman"/>
        <family val="1"/>
      </rPr>
      <t>32g</t>
    </r>
    <r>
      <rPr>
        <sz val="10"/>
        <color theme="1"/>
        <rFont val="宋体"/>
        <family val="3"/>
        <charset val="134"/>
      </rPr>
      <t>蓝莓味（袋装）</t>
    </r>
    <r>
      <rPr>
        <sz val="10"/>
        <color theme="1"/>
        <rFont val="Times New Roman"/>
        <family val="1"/>
      </rPr>
      <t>1×100×32g</t>
    </r>
    <phoneticPr fontId="9" type="noConversion"/>
  </si>
  <si>
    <r>
      <rPr>
        <sz val="10"/>
        <color theme="1"/>
        <rFont val="宋体"/>
        <family val="3"/>
        <charset val="134"/>
      </rPr>
      <t>优悦女士配方奶粉（盒装）</t>
    </r>
    <r>
      <rPr>
        <sz val="10"/>
        <color theme="1"/>
        <rFont val="Times New Roman"/>
        <family val="1"/>
      </rPr>
      <t>1×20×175g</t>
    </r>
    <phoneticPr fontId="9" type="noConversion"/>
  </si>
  <si>
    <r>
      <rPr>
        <sz val="10"/>
        <color theme="1"/>
        <rFont val="宋体"/>
        <family val="3"/>
        <charset val="134"/>
      </rPr>
      <t>伊利全脂甜营养奶粉（袋装）</t>
    </r>
    <r>
      <rPr>
        <sz val="10"/>
        <color theme="1"/>
        <rFont val="Times New Roman"/>
        <family val="1"/>
      </rPr>
      <t>1×24×400g</t>
    </r>
    <phoneticPr fontId="9" type="noConversion"/>
  </si>
  <si>
    <r>
      <rPr>
        <sz val="10"/>
        <color theme="1"/>
        <rFont val="宋体"/>
        <family val="3"/>
        <charset val="134"/>
      </rPr>
      <t>伊利新西兰进口全脂奶粉（袋装）</t>
    </r>
    <r>
      <rPr>
        <sz val="10"/>
        <color theme="1"/>
        <rFont val="Times New Roman"/>
        <family val="1"/>
      </rPr>
      <t>1×8×1kg</t>
    </r>
    <phoneticPr fontId="9" type="noConversion"/>
  </si>
  <si>
    <r>
      <rPr>
        <sz val="10"/>
        <color theme="1"/>
        <rFont val="宋体"/>
        <family val="3"/>
        <charset val="134"/>
      </rPr>
      <t>伊利中老年多维高钙奶粉（袋装）</t>
    </r>
    <r>
      <rPr>
        <sz val="10"/>
        <color theme="1"/>
        <rFont val="Times New Roman"/>
        <family val="1"/>
      </rPr>
      <t>1×24×400g</t>
    </r>
    <phoneticPr fontId="9" type="noConversion"/>
  </si>
  <si>
    <r>
      <t>1*24*250ml</t>
    </r>
    <r>
      <rPr>
        <sz val="10"/>
        <color theme="1"/>
        <rFont val="宋体"/>
        <family val="3"/>
        <charset val="134"/>
      </rPr>
      <t>纯牛奶（迪士尼限量装）</t>
    </r>
    <phoneticPr fontId="9" type="noConversion"/>
  </si>
  <si>
    <r>
      <t>1*16*250ml</t>
    </r>
    <r>
      <rPr>
        <sz val="10"/>
        <color theme="1"/>
        <rFont val="宋体"/>
        <family val="3"/>
        <charset val="134"/>
      </rPr>
      <t>金典有机奶（电商乐享）</t>
    </r>
    <phoneticPr fontId="9" type="noConversion"/>
  </si>
  <si>
    <r>
      <t>1*12*220ml</t>
    </r>
    <r>
      <rPr>
        <sz val="10"/>
        <color theme="1"/>
        <rFont val="宋体"/>
        <family val="3"/>
        <charset val="134"/>
      </rPr>
      <t>笑脸包舒化全脂无乳糖牛奶</t>
    </r>
    <phoneticPr fontId="9" type="noConversion"/>
  </si>
  <si>
    <r>
      <t>1*12*250ml</t>
    </r>
    <r>
      <rPr>
        <sz val="10"/>
        <color theme="1"/>
        <rFont val="宋体"/>
        <family val="3"/>
        <charset val="134"/>
      </rPr>
      <t>舒化低脂无乳糖牛奶</t>
    </r>
    <phoneticPr fontId="9" type="noConversion"/>
  </si>
  <si>
    <r>
      <rPr>
        <sz val="10"/>
        <color theme="1"/>
        <rFont val="宋体"/>
        <family val="3"/>
        <charset val="134"/>
      </rPr>
      <t>金领冠幼儿配方奶粉三联装（盒装）</t>
    </r>
    <r>
      <rPr>
        <sz val="10"/>
        <color theme="1"/>
        <rFont val="Times New Roman"/>
        <family val="1"/>
      </rPr>
      <t>1×4×1200g</t>
    </r>
    <phoneticPr fontId="9" type="noConversion"/>
  </si>
  <si>
    <r>
      <rPr>
        <sz val="10"/>
        <color theme="1"/>
        <rFont val="宋体"/>
        <family val="3"/>
        <charset val="134"/>
      </rPr>
      <t>伊利原味营养米粉（盒装）</t>
    </r>
    <r>
      <rPr>
        <sz val="10"/>
        <color theme="1"/>
        <rFont val="Times New Roman"/>
        <family val="1"/>
      </rPr>
      <t>1×18×225g</t>
    </r>
    <phoneticPr fontId="9" type="noConversion"/>
  </si>
  <si>
    <r>
      <t>1*12*250ml</t>
    </r>
    <r>
      <rPr>
        <sz val="10"/>
        <color theme="1"/>
        <rFont val="宋体"/>
        <family val="3"/>
        <charset val="134"/>
      </rPr>
      <t>金典娟姗纯牛奶</t>
    </r>
    <phoneticPr fontId="9" type="noConversion"/>
  </si>
  <si>
    <r>
      <rPr>
        <sz val="11"/>
        <color theme="1"/>
        <rFont val="宋体"/>
        <family val="3"/>
        <charset val="134"/>
      </rPr>
      <t>液奶</t>
    </r>
  </si>
  <si>
    <t>京东</t>
    <phoneticPr fontId="31" type="noConversion"/>
  </si>
  <si>
    <r>
      <rPr>
        <sz val="11"/>
        <color theme="1"/>
        <rFont val="宋体"/>
        <family val="3"/>
        <charset val="134"/>
      </rPr>
      <t>婴儿粉</t>
    </r>
  </si>
  <si>
    <r>
      <rPr>
        <sz val="11"/>
        <color theme="1"/>
        <rFont val="宋体"/>
        <family val="3"/>
        <charset val="134"/>
      </rPr>
      <t>成人粉</t>
    </r>
  </si>
  <si>
    <t>新业务</t>
    <phoneticPr fontId="31" type="noConversion"/>
  </si>
  <si>
    <t>京东总计</t>
    <phoneticPr fontId="31" type="noConversion"/>
  </si>
  <si>
    <t>天猫</t>
    <phoneticPr fontId="31" type="noConversion"/>
  </si>
  <si>
    <t>小平台</t>
    <phoneticPr fontId="31" type="noConversion"/>
  </si>
  <si>
    <t>京东</t>
    <phoneticPr fontId="1" type="noConversion"/>
  </si>
  <si>
    <t>天猫</t>
    <phoneticPr fontId="1" type="noConversion"/>
  </si>
  <si>
    <t>小平台</t>
    <phoneticPr fontId="1" type="noConversion"/>
  </si>
  <si>
    <r>
      <rPr>
        <sz val="11"/>
        <color theme="1"/>
        <rFont val="宋体"/>
        <family val="3"/>
        <charset val="134"/>
      </rPr>
      <t>品类汇总</t>
    </r>
    <phoneticPr fontId="1" type="noConversion"/>
  </si>
  <si>
    <t>天猫总计</t>
    <phoneticPr fontId="31" type="noConversion"/>
  </si>
  <si>
    <r>
      <rPr>
        <b/>
        <sz val="11"/>
        <color theme="1"/>
        <rFont val="宋体"/>
        <family val="3"/>
        <charset val="134"/>
      </rPr>
      <t>总计</t>
    </r>
  </si>
  <si>
    <t>冲100043889</t>
  </si>
  <si>
    <t>报告单位:伊利集团电子商务分公司</t>
  </si>
  <si>
    <t>报告时间:2019-03-05</t>
  </si>
  <si>
    <t>上海天翌电子商务有限公司</t>
  </si>
  <si>
    <t>JT-DS-001</t>
  </si>
  <si>
    <t>天猫顺义仓, （液奶）北京市顺义区顺达路8号，安博北京首都机场第二物流中心1&amp;2号库, 北京市, 北京市</t>
  </si>
  <si>
    <t>Z97:电商分天猫北京顺义库</t>
  </si>
  <si>
    <t>伊利集团电子商务分公司价目表</t>
  </si>
  <si>
    <t>中粮海优（北京）有限公司</t>
  </si>
  <si>
    <t>JT-DS-013</t>
  </si>
  <si>
    <t>我买网廊坊仓, 廊坊市安次区东环路55号普洛斯物流园A6库（近南官庄村）</t>
  </si>
  <si>
    <t>Z87:电商分我买网廊坊库</t>
  </si>
  <si>
    <t>伊利集团电子商务分公司价目表-直供</t>
  </si>
  <si>
    <t>上海寻梦信息技术有限公司</t>
  </si>
  <si>
    <t>SHXM0002</t>
  </si>
  <si>
    <t>上海市长宁区娄山关路533号Ⅱ座28楼, 上海市长宁区娄山关路533号Ⅱ座28楼, 上海市, 长宁区, 上海市, 200051</t>
  </si>
  <si>
    <t>2月销售补录</t>
  </si>
  <si>
    <t>ZL1:电商分京东POP店（武汉液奶仓）</t>
  </si>
  <si>
    <t>ZN7:京东POP上海仓（临时仓）</t>
  </si>
  <si>
    <t>浙江天猫供应链管理有限公司</t>
  </si>
  <si>
    <t>ZJTM001</t>
  </si>
  <si>
    <t>天猫广东省东莞市石排赤坎村石崇大道安博物流园内7号库, 天猫广东省东莞市石排赤坎村石崇大道安博物流园内7号库, 杭州, 余杭区, 浙江省, 310000</t>
  </si>
  <si>
    <t>猫超2.25退货至旗舰店</t>
  </si>
  <si>
    <t>ZJ8:电商母婴官方旗舰店无锡仓</t>
  </si>
  <si>
    <t>广东省惠州市惠阳区秋湖路安博物流园2号库21号平台, 广东省惠州市惠阳区秋湖路安博物流园2号库21号平台, 杭州, 余杭区, 浙江省, 310000</t>
  </si>
  <si>
    <t>天猫江苏省苏州市姑苏区虎泉路1288号安博苏州金阊物流中心, 天猫江苏省苏州市姑苏区虎泉路1288号安博苏州金阊物流中心, 杭州, 余杭区, 浙江省, 310000</t>
  </si>
  <si>
    <t>天猫成都市双流区万纬成都天府物流园, 天猫成都市双流区万纬成都天府物流园, 杭州, 余杭区, 浙江省, 310000</t>
  </si>
  <si>
    <t>ZK2:电商母婴官方旗舰店武汉仓</t>
  </si>
  <si>
    <t>山东省济南市历城区临港北路普洛斯济南临港国际物流园（机场路协和学院遥墙校区南门西走200米路南), 山东省济南市历城区临港北路普洛斯济南临港国际物流园（机场路协和学院遥墙校区南门西走200米路南), 杭州, 余杭区, 浙江省, 310000</t>
  </si>
  <si>
    <t>Z94:电商分天猫济南库</t>
  </si>
  <si>
    <t>浙江省金华市金东区都市新区金义快速路张宅附近（都市新区广渠街1号）, 浙江省金华市金东区都市新区金义快速路张宅附近（都市新区广渠街1号）, 杭州, 余杭区, 浙江省, 310000</t>
  </si>
  <si>
    <t>Z80:电商分天猫金华库</t>
  </si>
  <si>
    <t>（天猫）青岛流亭街道双元路阿里山路交叉口, （天猫）青岛流亭街道双元路阿里山路交叉口, 杭州, 余杭区, 浙江省, 310000</t>
  </si>
  <si>
    <t>ZM3:电商分天猫青岛仓</t>
  </si>
  <si>
    <t>（液奶天猫）江苏省无锡市新吴区长江东路菜鸟网络无锡空港园区一期（南2门）, （液奶天猫）江苏省无锡市新吴区长江东路菜鸟网络无锡空港园区一期（南2门）, 杭州, 余杭区, 浙江省, 310000</t>
  </si>
  <si>
    <t>1*12*240ml味可滋芝士莓果牛奶饮品</t>
  </si>
  <si>
    <t>ZO9:电商分猫超无锡仓</t>
  </si>
  <si>
    <t>上海嘉定工业园区嘉朱公路2333号菜鸟网络上海嘉定园区, 上海嘉定工业园区嘉朱公路2333号菜鸟网络上海嘉定园区, 杭州, 余杭区, 浙江省, 310000</t>
  </si>
  <si>
    <t>Z68:电商分天猫上海库</t>
  </si>
  <si>
    <t>1*12*210g笑脸包优酸乳果果昔酸奶饮品芒桃蜜语口味</t>
  </si>
  <si>
    <t>（天猫）成都市双流区万纬成都天府物流园, （天猫）成都市双流区万纬成都天府物流园, 杭州, 余杭区, 浙江省, 310000</t>
  </si>
  <si>
    <t>ZM6:电商分天猫成都仓</t>
  </si>
  <si>
    <t>北京市顺义区顺达路8号，安博北京首都机场第二物流中心1&amp;2号库, 北京市顺义区顺达路8号，安博北京首都机场第二物流中心1&amp;2号库, 杭州, 余杭区, 浙江省, 310000</t>
  </si>
  <si>
    <t>江苏省南京市溧水区大范镇大范路维禹南京空港物流园, 江苏省南京市溧水区大范镇大范路维禹南京空港物流园, 杭州, 余杭区, 浙江省, 310000</t>
  </si>
  <si>
    <t>ZD8:电商分天猫南京库</t>
  </si>
  <si>
    <t>浙江省嘉兴市纺工路嘉兴菜鸟物流园, 浙江省嘉兴市纺工路嘉兴菜鸟物流园, 杭州, 余杭区, 浙江省, 310000</t>
  </si>
  <si>
    <t>ZE1:电商分天猫嘉兴库</t>
  </si>
  <si>
    <t>奶粉-陕西省西安市未央区石化大道南50米菜鸟网络西安沣东园区, 奶粉-陕西省西安市未央区石化大道南50米菜鸟网络西安沣东园区, 杭州, 余杭区, 浙江省, 310000</t>
  </si>
  <si>
    <t>ZC8:电商分天猫西安仓</t>
  </si>
  <si>
    <t>广东省广州市增城沙宁路永宁街创业大道161号阿里巴巴物流园3号库2楼5号门, 广东省广州市增城沙宁路永宁街创业大道161号阿里巴巴物流园3号库2楼5号门, 北京, 北京, 北京市, 10000</t>
  </si>
  <si>
    <t>Z70:电商分天猫广州库</t>
  </si>
  <si>
    <t>天猫青岛流亭街道双元路阿里山路交叉口, 天猫青岛流亭街道双元路阿里山路交叉口, 杭州, 余杭区, 浙江省, 310000</t>
  </si>
  <si>
    <t>重庆市渝北区木耳镇（举人坝轻轨站）港通一路, 重庆市渝北区木耳镇（举人坝轻轨站）港通一路, 杭州, 余杭区, 浙江省, 310000</t>
  </si>
  <si>
    <t>ZJ7：电商分天猫重庆仓</t>
  </si>
  <si>
    <t>福建省泉州市晋江市经济技术开发区（新塘园）新城路8号（新塘街道）, 福建省泉州市晋江市经济技术开发区（新塘园）新城路8号（新塘街道）, 杭州, 余杭区, 浙江省, 310000</t>
  </si>
  <si>
    <t>ZC1:电商分天猫泉州仓</t>
  </si>
  <si>
    <t>浙江省金华市金东区鞋塘镇四海大道阿里巴巴菜鸟物流园E2库, 浙江省金华市金东区鞋塘镇四海大道阿里巴巴菜鸟物流园E2库, 杭州, 余杭区, 浙江省, 310000</t>
  </si>
  <si>
    <t>ZB5:电商分天猫金华仓</t>
  </si>
  <si>
    <t>天津市武清区京滨工业园京滨大道88号, 天津市武清区京滨工业园京滨大道88号, 杭州, 余杭区, 浙江省, 310000</t>
  </si>
  <si>
    <t>Z69:电商分天猫天津库</t>
  </si>
  <si>
    <t>辽宁省沈阳市浑南东路南侧沈祝线东侧普洛斯沈阳普菱物流园, 辽宁省沈阳市浑南东路南侧沈祝线东侧普洛斯沈阳普菱物流园, 杭州, 余杭区, 浙江省, 310000</t>
  </si>
  <si>
    <t>ZD9:电商分天猫沈阳库</t>
  </si>
  <si>
    <t>河南省郑州市郑州空港园区海枣路菜鸟网络物流园1号库, 河南省郑州市郑州空港园区海枣路菜鸟网络物流园1号库, 杭州, 余杭区, 浙江省, 310000</t>
  </si>
  <si>
    <t>ZJ6:电商分天猫郑州仓</t>
  </si>
  <si>
    <t>湖北省武汉市江夏区金口街旭光村菜鸟物流园3号库, 湖北省武汉市江夏区金口街旭光村菜鸟物流园3号库, 杭州, 余杭区, 浙江省</t>
  </si>
  <si>
    <t>Z91:电商分天猫武汉库</t>
  </si>
  <si>
    <t>(液奶天猫）陕西省西安市未央区石化大道南50米菜鸟网络西安沣东园区, (液奶天猫）陕西省西安市未央区石化大道南50米菜鸟网络西安沣东园区, 杭州, 余杭区, 浙江省, 310000</t>
  </si>
  <si>
    <t>ZD7:电商分天猫西安库</t>
  </si>
  <si>
    <t>天猫平台库房天津武清开发区京滨大道88号 阿里巴巴物流园, 天猫平台库房天津武清开发区京滨大道88号 阿里巴巴物流园, 杭州, 余杭区, 浙江省, 310000</t>
  </si>
  <si>
    <t>（液奶）武汉江夏区神龙岗北街和工业二路交叉口万维物流园, （液奶）武汉江夏区神龙岗北街和工业二路交叉口万维物流园, 武汉, 江夏区, 湖北省, 430000</t>
  </si>
  <si>
    <t>ZQ2:电商分天猫武汉库（新）</t>
  </si>
  <si>
    <t>（液奶）浙江省杭州市萧山区纬七路南50米丰树物流园, （液奶）浙江省杭州市萧山区纬七路南50米丰树物流园, 杭州, 余杭区, 浙江省, 310000</t>
  </si>
  <si>
    <t>ZD6:电商分天猫萧山库</t>
  </si>
  <si>
    <t>（液奶天猫）广州增城荔新大道仙宁路口普洛斯增城物流园A4号仓库(A4-4-5）, （液奶天猫）广州增城荔新大道仙宁路口普洛斯增城物流园A4号仓库(A4-4-5）, 杭州, 余杭区, 浙江省, 310000</t>
  </si>
  <si>
    <t>ZP2:电商分天猫广东库</t>
  </si>
  <si>
    <t>当天</t>
    <phoneticPr fontId="1" type="noConversion"/>
  </si>
  <si>
    <t>大类</t>
    <phoneticPr fontId="1" type="noConversion"/>
  </si>
  <si>
    <t>婴儿粉</t>
    <phoneticPr fontId="1" type="noConversion"/>
  </si>
  <si>
    <t>婴儿粉</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</si>
</sst>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 #,##0.00_ ;_ * \-#,##0.00_ ;_ * &quot;-&quot;??_ ;_ @_ "/>
    <numFmt numFmtId="176" formatCode="0_);[Red]\(0\)"/>
    <numFmt numFmtId="177" formatCode="0_ "/>
  </numFmts>
  <fonts count="34">
    <font>
      <sz val="11"/>
      <color theme="1"/>
      <name val="等线"/>
      <family val="2"/>
      <charset val="134"/>
      <scheme val="minor"/>
    </font>
    <font>
      <sz val="9"/>
      <name val="等线"/>
      <family val="2"/>
      <charset val="134"/>
      <scheme val="minor"/>
    </font>
    <font>
      <sz val="11"/>
      <color theme="1"/>
      <name val="等线"/>
      <family val="2"/>
      <charset val="134"/>
      <scheme val="minor"/>
    </font>
    <font>
      <sz val="10"/>
      <color theme="1"/>
      <name val="Times New Roman"/>
      <family val="1"/>
    </font>
    <font>
      <b/>
      <sz val="10"/>
      <color theme="1"/>
      <name val="Times New Roman"/>
      <family val="1"/>
    </font>
    <font>
      <b/>
      <sz val="10"/>
      <color theme="1"/>
      <name val="等线"/>
      <family val="3"/>
      <charset val="134"/>
    </font>
    <font>
      <sz val="10"/>
      <color theme="1"/>
      <name val="等线"/>
      <family val="2"/>
      <charset val="134"/>
    </font>
    <font>
      <sz val="10"/>
      <color theme="1"/>
      <name val="宋体"/>
      <family val="3"/>
      <charset val="134"/>
    </font>
    <font>
      <sz val="11"/>
      <color theme="1"/>
      <name val="等线"/>
      <family val="2"/>
      <scheme val="minor"/>
    </font>
    <font>
      <sz val="9"/>
      <name val="等线"/>
      <family val="3"/>
      <charset val="134"/>
      <scheme val="minor"/>
    </font>
    <font>
      <sz val="11"/>
      <color theme="1"/>
      <name val="等线"/>
      <family val="3"/>
      <charset val="134"/>
      <scheme val="minor"/>
    </font>
    <font>
      <b/>
      <sz val="10"/>
      <color rgb="FFFF0000"/>
      <name val="宋体"/>
      <family val="3"/>
      <charset val="134"/>
    </font>
    <font>
      <b/>
      <sz val="10"/>
      <color theme="1"/>
      <name val="宋体"/>
      <family val="3"/>
      <charset val="134"/>
    </font>
    <font>
      <b/>
      <sz val="10"/>
      <name val="Times New Roman"/>
      <family val="1"/>
    </font>
    <font>
      <sz val="10"/>
      <color theme="1"/>
      <name val="SimSun"/>
      <family val="3"/>
      <charset val="134"/>
    </font>
    <font>
      <b/>
      <sz val="11"/>
      <color theme="1"/>
      <name val="等线"/>
      <family val="4"/>
      <charset val="134"/>
      <scheme val="minor"/>
    </font>
    <font>
      <sz val="10"/>
      <color theme="1"/>
      <name val="等线"/>
      <family val="2"/>
      <charset val="134"/>
      <scheme val="minor"/>
    </font>
    <font>
      <sz val="10"/>
      <color theme="1"/>
      <name val="等线"/>
      <family val="4"/>
      <charset val="134"/>
      <scheme val="minor"/>
    </font>
    <font>
      <b/>
      <sz val="10"/>
      <color indexed="64"/>
      <name val="Microsoft Sans Serif"/>
      <family val="2"/>
      <charset val="134"/>
    </font>
    <font>
      <sz val="9"/>
      <name val="宋体"/>
      <family val="3"/>
      <charset val="134"/>
    </font>
    <font>
      <b/>
      <sz val="10"/>
      <color indexed="64"/>
      <name val="宋体"/>
      <family val="3"/>
      <charset val="134"/>
    </font>
    <font>
      <sz val="10"/>
      <color indexed="64"/>
      <name val="Microsoft Sans Serif"/>
      <family val="2"/>
      <charset val="134"/>
    </font>
    <font>
      <b/>
      <sz val="9"/>
      <color rgb="FF000000"/>
      <name val="宋体"/>
      <family val="3"/>
      <charset val="134"/>
    </font>
    <font>
      <b/>
      <sz val="9"/>
      <color rgb="FF000000"/>
      <name val="Tahoma"/>
      <family val="2"/>
    </font>
    <font>
      <sz val="9"/>
      <color rgb="FF000000"/>
      <name val="Tahoma"/>
      <family val="2"/>
    </font>
    <font>
      <sz val="9"/>
      <color rgb="FF000000"/>
      <name val="宋体"/>
      <family val="3"/>
      <charset val="134"/>
    </font>
    <font>
      <b/>
      <sz val="11"/>
      <name val="等线"/>
      <family val="3"/>
      <charset val="134"/>
      <scheme val="minor"/>
    </font>
    <font>
      <b/>
      <sz val="11"/>
      <color theme="1"/>
      <name val="等线"/>
      <family val="3"/>
      <charset val="134"/>
      <scheme val="minor"/>
    </font>
    <font>
      <b/>
      <sz val="11"/>
      <color theme="1"/>
      <name val="Times New Roman"/>
      <family val="1"/>
    </font>
    <font>
      <sz val="11"/>
      <color theme="1"/>
      <name val="Times New Roman"/>
      <family val="1"/>
    </font>
    <font>
      <sz val="11"/>
      <color theme="1"/>
      <name val="宋体"/>
      <family val="3"/>
      <charset val="134"/>
    </font>
    <font>
      <b/>
      <sz val="9"/>
      <name val="等线"/>
      <family val="3"/>
      <charset val="134"/>
      <scheme val="minor"/>
    </font>
    <font>
      <b/>
      <sz val="11"/>
      <color theme="1"/>
      <name val="宋体"/>
      <family val="3"/>
      <charset val="134"/>
    </font>
    <font>
      <sz val="10"/>
      <color theme="1"/>
      <name val="Arial Unicode MS"/>
      <family val="2"/>
      <charset val="134"/>
    </font>
  </fonts>
  <fills count="9">
    <fill>
      <patternFill patternType="none"/>
    </fill>
    <fill>
      <patternFill patternType="gray125"/>
    </fill>
    <fill>
      <patternFill patternType="solid">
        <fgColor rgb="FFFF0000"/>
        <bgColor indexed="64"/>
      </patternFill>
    </fill>
    <fill>
      <patternFill patternType="solid">
        <fgColor rgb="FFFFFF00"/>
        <bgColor indexed="64"/>
      </patternFill>
    </fill>
    <fill>
      <patternFill patternType="solid">
        <fgColor rgb="FF00B0F0"/>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theme="6" tint="0.79998168889431442"/>
        <bgColor indexed="64"/>
      </patternFill>
    </fill>
    <fill>
      <patternFill patternType="solid">
        <fgColor theme="6" tint="0.39997558519241921"/>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10">
    <xf numFmtId="0" fontId="0" fillId="0" borderId="0">
      <alignment vertical="center"/>
    </xf>
    <xf numFmtId="43" fontId="2" fillId="0" borderId="0" applyFont="0" applyFill="0" applyBorder="0" applyAlignment="0" applyProtection="0">
      <alignment vertical="center"/>
    </xf>
    <xf numFmtId="43" fontId="8" fillId="0" borderId="0" applyFont="0" applyFill="0" applyBorder="0" applyAlignment="0" applyProtection="0">
      <alignment vertical="center"/>
    </xf>
    <xf numFmtId="0" fontId="10" fillId="0" borderId="0">
      <alignment vertical="center"/>
    </xf>
    <xf numFmtId="0" fontId="10" fillId="0" borderId="0">
      <alignment vertical="center"/>
    </xf>
    <xf numFmtId="43" fontId="10" fillId="0" borderId="0" applyFont="0" applyFill="0" applyBorder="0" applyAlignment="0" applyProtection="0">
      <alignment vertical="center"/>
    </xf>
    <xf numFmtId="0" fontId="10" fillId="0" borderId="0"/>
    <xf numFmtId="0" fontId="10" fillId="0" borderId="0"/>
    <xf numFmtId="9" fontId="2" fillId="0" borderId="0" applyFont="0" applyFill="0" applyBorder="0" applyAlignment="0" applyProtection="0">
      <alignment vertical="center"/>
    </xf>
    <xf numFmtId="43" fontId="10" fillId="0" borderId="0" applyFont="0" applyFill="0" applyBorder="0" applyAlignment="0" applyProtection="0">
      <alignment vertical="center"/>
    </xf>
  </cellStyleXfs>
  <cellXfs count="105">
    <xf numFmtId="0" fontId="0" fillId="0" borderId="0" xfId="0">
      <alignment vertical="center"/>
    </xf>
    <xf numFmtId="0" fontId="3" fillId="0" borderId="0" xfId="0" applyFont="1">
      <alignment vertical="center"/>
    </xf>
    <xf numFmtId="43" fontId="3" fillId="0" borderId="0" xfId="0" applyNumberFormat="1" applyFont="1">
      <alignment vertical="center"/>
    </xf>
    <xf numFmtId="0" fontId="7" fillId="0" borderId="0" xfId="0" applyFont="1">
      <alignment vertical="center"/>
    </xf>
    <xf numFmtId="0" fontId="7" fillId="0" borderId="0" xfId="0" applyFont="1" applyAlignment="1">
      <alignment vertical="center"/>
    </xf>
    <xf numFmtId="0" fontId="11" fillId="0" borderId="1" xfId="6" applyFont="1" applyFill="1" applyBorder="1" applyAlignment="1" applyProtection="1">
      <alignment vertical="center"/>
      <protection locked="0"/>
    </xf>
    <xf numFmtId="0" fontId="4" fillId="0" borderId="1" xfId="6" applyFont="1" applyFill="1" applyBorder="1" applyAlignment="1" applyProtection="1">
      <alignment horizontal="center" vertical="center"/>
      <protection locked="0"/>
    </xf>
    <xf numFmtId="1" fontId="7" fillId="0" borderId="1" xfId="6" applyNumberFormat="1" applyFont="1" applyFill="1" applyBorder="1" applyAlignment="1" applyProtection="1">
      <alignment horizontal="center" vertical="center"/>
      <protection locked="0"/>
    </xf>
    <xf numFmtId="1" fontId="3" fillId="0" borderId="1" xfId="6" applyNumberFormat="1" applyFont="1" applyFill="1" applyBorder="1" applyAlignment="1" applyProtection="1">
      <alignment horizontal="center" vertical="center"/>
      <protection locked="0"/>
    </xf>
    <xf numFmtId="0" fontId="4" fillId="0" borderId="1" xfId="6" applyFont="1" applyFill="1" applyBorder="1" applyAlignment="1" applyProtection="1">
      <alignment vertical="center"/>
      <protection locked="0"/>
    </xf>
    <xf numFmtId="0" fontId="12" fillId="0" borderId="1" xfId="6" applyFont="1" applyFill="1" applyBorder="1" applyAlignment="1" applyProtection="1">
      <alignment horizontal="center" vertical="center"/>
      <protection locked="0"/>
    </xf>
    <xf numFmtId="0" fontId="12" fillId="0" borderId="1" xfId="6" applyFont="1" applyFill="1" applyBorder="1" applyAlignment="1" applyProtection="1">
      <alignment vertical="center"/>
      <protection locked="0"/>
    </xf>
    <xf numFmtId="0" fontId="4" fillId="0" borderId="1" xfId="7" applyFont="1" applyFill="1" applyBorder="1" applyAlignment="1" applyProtection="1">
      <alignment horizontal="center" vertical="center"/>
      <protection locked="0"/>
    </xf>
    <xf numFmtId="1" fontId="3" fillId="0" borderId="1" xfId="7" applyNumberFormat="1" applyFont="1" applyFill="1" applyBorder="1" applyAlignment="1" applyProtection="1">
      <alignment horizontal="center" vertical="center"/>
      <protection locked="0"/>
    </xf>
    <xf numFmtId="14" fontId="7" fillId="0" borderId="0" xfId="0" applyNumberFormat="1" applyFont="1">
      <alignment vertical="center"/>
    </xf>
    <xf numFmtId="43" fontId="7" fillId="0" borderId="0" xfId="1" applyFont="1">
      <alignment vertical="center"/>
    </xf>
    <xf numFmtId="43" fontId="7" fillId="0" borderId="0" xfId="2" applyFont="1">
      <alignment vertical="center"/>
    </xf>
    <xf numFmtId="43" fontId="7" fillId="0" borderId="0" xfId="0" applyNumberFormat="1" applyFont="1" applyAlignment="1">
      <alignment vertical="center"/>
    </xf>
    <xf numFmtId="0" fontId="7" fillId="0" borderId="0" xfId="0" applyFont="1" applyAlignment="1">
      <alignment horizontal="center" vertical="center" wrapText="1"/>
    </xf>
    <xf numFmtId="14" fontId="7" fillId="0" borderId="0" xfId="0" applyNumberFormat="1" applyFont="1" applyAlignment="1">
      <alignment horizontal="center" vertical="center" wrapText="1"/>
    </xf>
    <xf numFmtId="43" fontId="7" fillId="0" borderId="0" xfId="1" applyFont="1" applyAlignment="1">
      <alignment horizontal="center" vertical="center" wrapText="1"/>
    </xf>
    <xf numFmtId="43" fontId="7" fillId="0" borderId="0" xfId="2" applyFont="1" applyAlignment="1">
      <alignment horizontal="center" vertical="center" wrapText="1"/>
    </xf>
    <xf numFmtId="0" fontId="7" fillId="3" borderId="0" xfId="0" applyFont="1" applyFill="1" applyAlignment="1">
      <alignment horizontal="center" vertical="center" wrapText="1"/>
    </xf>
    <xf numFmtId="0" fontId="3" fillId="0" borderId="1" xfId="0" applyFont="1" applyBorder="1" applyAlignment="1">
      <alignment horizontal="center" vertical="center"/>
    </xf>
    <xf numFmtId="43" fontId="3" fillId="0" borderId="1" xfId="1" applyFont="1" applyBorder="1" applyAlignment="1">
      <alignment horizontal="center" vertical="center"/>
    </xf>
    <xf numFmtId="43" fontId="3" fillId="0" borderId="1" xfId="0" applyNumberFormat="1" applyFont="1" applyBorder="1" applyAlignment="1">
      <alignment horizontal="center" vertical="center"/>
    </xf>
    <xf numFmtId="43" fontId="7" fillId="0" borderId="0" xfId="0" applyNumberFormat="1" applyFont="1" applyAlignment="1">
      <alignment horizontal="center" vertical="center"/>
    </xf>
    <xf numFmtId="0" fontId="7" fillId="0" borderId="1" xfId="0" applyFont="1" applyBorder="1" applyAlignment="1">
      <alignment horizontal="center" vertical="center"/>
    </xf>
    <xf numFmtId="43" fontId="3" fillId="0" borderId="0" xfId="0" applyNumberFormat="1" applyFont="1" applyAlignment="1">
      <alignment horizontal="center" vertical="center"/>
    </xf>
    <xf numFmtId="43" fontId="7" fillId="0" borderId="0" xfId="1" applyFont="1" applyFill="1" applyAlignment="1">
      <alignment horizontal="center" vertical="center" wrapText="1"/>
    </xf>
    <xf numFmtId="43" fontId="7" fillId="0" borderId="0" xfId="1" applyFont="1" applyFill="1">
      <alignment vertical="center"/>
    </xf>
    <xf numFmtId="43" fontId="3" fillId="0" borderId="0" xfId="1" applyFont="1">
      <alignment vertical="center"/>
    </xf>
    <xf numFmtId="14" fontId="0" fillId="0" borderId="0" xfId="0" applyNumberFormat="1">
      <alignment vertical="center"/>
    </xf>
    <xf numFmtId="22" fontId="0" fillId="0" borderId="0" xfId="0" applyNumberFormat="1">
      <alignment vertical="center"/>
    </xf>
    <xf numFmtId="0" fontId="0" fillId="0" borderId="0" xfId="0" applyAlignment="1">
      <alignment horizontal="center" vertical="center"/>
    </xf>
    <xf numFmtId="4" fontId="3" fillId="0" borderId="0" xfId="0" applyNumberFormat="1" applyFont="1">
      <alignment vertical="center"/>
    </xf>
    <xf numFmtId="0" fontId="3" fillId="0" borderId="0" xfId="0" applyFont="1" applyAlignment="1">
      <alignment horizontal="center" vertical="center"/>
    </xf>
    <xf numFmtId="0" fontId="4" fillId="0" borderId="2" xfId="0" applyFont="1" applyBorder="1" applyAlignment="1">
      <alignment horizontal="center" vertical="center"/>
    </xf>
    <xf numFmtId="0" fontId="13" fillId="2" borderId="2" xfId="0" applyFont="1" applyFill="1" applyBorder="1" applyAlignment="1">
      <alignment horizontal="center" vertical="center"/>
    </xf>
    <xf numFmtId="0" fontId="7" fillId="4" borderId="0" xfId="0" applyFont="1" applyFill="1" applyAlignment="1">
      <alignment horizontal="center" vertical="center" wrapText="1"/>
    </xf>
    <xf numFmtId="176" fontId="7" fillId="0" borderId="0" xfId="0" applyNumberFormat="1" applyFont="1" applyAlignment="1">
      <alignment horizontal="center" vertical="center" wrapText="1"/>
    </xf>
    <xf numFmtId="176" fontId="7" fillId="0" borderId="0" xfId="0" applyNumberFormat="1" applyFont="1" applyAlignment="1">
      <alignment horizontal="center" vertical="center"/>
    </xf>
    <xf numFmtId="176" fontId="7" fillId="0" borderId="0" xfId="0" applyNumberFormat="1" applyFont="1" applyAlignment="1">
      <alignment horizontal="left" vertical="center"/>
    </xf>
    <xf numFmtId="9" fontId="7" fillId="0" borderId="0" xfId="8" applyFont="1">
      <alignment vertical="center"/>
    </xf>
    <xf numFmtId="0" fontId="14" fillId="4" borderId="1" xfId="0" applyFont="1" applyFill="1" applyBorder="1" applyAlignment="1">
      <alignment horizontal="center" vertical="center"/>
    </xf>
    <xf numFmtId="9" fontId="7" fillId="0" borderId="1" xfId="8" applyFont="1" applyBorder="1" applyAlignment="1">
      <alignment horizontal="center" vertical="center"/>
    </xf>
    <xf numFmtId="43" fontId="0" fillId="0" borderId="0" xfId="1" applyFont="1">
      <alignment vertical="center"/>
    </xf>
    <xf numFmtId="0" fontId="15" fillId="0" borderId="0" xfId="0" applyFont="1" applyAlignment="1">
      <alignment horizontal="center" vertical="center"/>
    </xf>
    <xf numFmtId="0" fontId="16" fillId="0" borderId="0" xfId="0" applyFont="1">
      <alignment vertical="center"/>
    </xf>
    <xf numFmtId="43" fontId="7" fillId="4" borderId="0" xfId="1" applyFont="1" applyFill="1" applyAlignment="1">
      <alignment horizontal="center" vertical="center" wrapText="1"/>
    </xf>
    <xf numFmtId="176" fontId="15" fillId="5" borderId="1" xfId="0" applyNumberFormat="1" applyFont="1" applyFill="1" applyBorder="1" applyAlignment="1">
      <alignment horizontal="center" vertical="center"/>
    </xf>
    <xf numFmtId="0" fontId="15" fillId="5" borderId="1" xfId="0" applyFont="1" applyFill="1" applyBorder="1" applyAlignment="1">
      <alignment horizontal="center" vertical="center"/>
    </xf>
    <xf numFmtId="43" fontId="15" fillId="5" borderId="1" xfId="1" applyFont="1" applyFill="1" applyBorder="1" applyAlignment="1">
      <alignment horizontal="center" vertical="center"/>
    </xf>
    <xf numFmtId="0" fontId="16" fillId="0" borderId="1" xfId="0" applyFont="1" applyBorder="1">
      <alignment vertical="center"/>
    </xf>
    <xf numFmtId="43" fontId="17" fillId="0" borderId="1" xfId="1" applyFont="1" applyBorder="1">
      <alignment vertical="center"/>
    </xf>
    <xf numFmtId="176" fontId="7" fillId="3" borderId="1" xfId="0" applyNumberFormat="1" applyFont="1" applyFill="1" applyBorder="1" applyAlignment="1">
      <alignment horizontal="left" vertical="center"/>
    </xf>
    <xf numFmtId="43" fontId="0" fillId="3" borderId="1" xfId="1" applyFont="1" applyFill="1" applyBorder="1">
      <alignment vertical="center"/>
    </xf>
    <xf numFmtId="43" fontId="17" fillId="3" borderId="1" xfId="1" applyFont="1" applyFill="1" applyBorder="1">
      <alignment vertical="center"/>
    </xf>
    <xf numFmtId="0" fontId="16" fillId="0" borderId="1" xfId="0" applyFont="1" applyBorder="1" applyAlignment="1">
      <alignment horizontal="center" vertical="center"/>
    </xf>
    <xf numFmtId="0" fontId="16" fillId="3" borderId="1" xfId="0" applyFont="1" applyFill="1" applyBorder="1" applyAlignment="1">
      <alignment horizontal="center" vertical="center"/>
    </xf>
    <xf numFmtId="0" fontId="0" fillId="3" borderId="1" xfId="0" applyFill="1" applyBorder="1" applyAlignment="1">
      <alignment horizontal="center" vertical="center"/>
    </xf>
    <xf numFmtId="176" fontId="16" fillId="0" borderId="1" xfId="0" applyNumberFormat="1" applyFont="1" applyBorder="1" applyAlignment="1">
      <alignment horizontal="center" vertical="center"/>
    </xf>
    <xf numFmtId="176" fontId="7" fillId="3" borderId="1" xfId="0" applyNumberFormat="1" applyFont="1" applyFill="1" applyBorder="1" applyAlignment="1">
      <alignment horizontal="center" vertical="center"/>
    </xf>
    <xf numFmtId="176" fontId="0" fillId="0" borderId="0" xfId="0" applyNumberFormat="1" applyAlignment="1">
      <alignment horizontal="center" vertical="center"/>
    </xf>
    <xf numFmtId="0" fontId="18" fillId="0" borderId="0" xfId="0" applyNumberFormat="1" applyFont="1" applyAlignment="1"/>
    <xf numFmtId="0" fontId="20" fillId="0" borderId="0" xfId="0" applyNumberFormat="1" applyFont="1" applyAlignment="1"/>
    <xf numFmtId="0" fontId="0" fillId="0" borderId="0" xfId="0" applyAlignment="1"/>
    <xf numFmtId="0" fontId="21" fillId="0" borderId="0" xfId="0" applyNumberFormat="1" applyFont="1" applyAlignment="1"/>
    <xf numFmtId="49" fontId="21" fillId="0" borderId="0" xfId="0" applyNumberFormat="1" applyFont="1" applyAlignment="1"/>
    <xf numFmtId="0" fontId="0" fillId="0" borderId="0" xfId="0" applyNumberFormat="1" applyAlignment="1"/>
    <xf numFmtId="176" fontId="21" fillId="0" borderId="0" xfId="0" applyNumberFormat="1" applyFont="1" applyAlignment="1">
      <alignment horizontal="left"/>
    </xf>
    <xf numFmtId="10" fontId="3" fillId="0" borderId="1" xfId="8" applyNumberFormat="1" applyFont="1" applyBorder="1" applyAlignment="1">
      <alignment horizontal="center" vertical="center"/>
    </xf>
    <xf numFmtId="177" fontId="26" fillId="6" borderId="1" xfId="0" applyNumberFormat="1" applyFont="1" applyFill="1" applyBorder="1" applyAlignment="1">
      <alignment horizontal="center" vertical="center" wrapText="1"/>
    </xf>
    <xf numFmtId="0" fontId="26" fillId="6" borderId="1" xfId="0" applyFont="1" applyFill="1" applyBorder="1" applyAlignment="1">
      <alignment horizontal="center" vertical="center" wrapText="1"/>
    </xf>
    <xf numFmtId="177" fontId="16" fillId="0" borderId="1" xfId="0" applyNumberFormat="1" applyFont="1" applyBorder="1" applyAlignment="1">
      <alignment horizontal="center" vertical="center"/>
    </xf>
    <xf numFmtId="177" fontId="0" fillId="0" borderId="0" xfId="0" applyNumberFormat="1" applyAlignment="1">
      <alignment horizontal="center" vertical="center"/>
    </xf>
    <xf numFmtId="43" fontId="27" fillId="6" borderId="1" xfId="1" applyFont="1" applyFill="1" applyBorder="1" applyAlignment="1">
      <alignment horizontal="center" vertical="center" wrapText="1"/>
    </xf>
    <xf numFmtId="43" fontId="0" fillId="0" borderId="0" xfId="1" applyFont="1" applyAlignment="1">
      <alignment horizontal="center" vertical="center"/>
    </xf>
    <xf numFmtId="0" fontId="3" fillId="0" borderId="1" xfId="6" applyFont="1" applyFill="1" applyBorder="1" applyAlignment="1" applyProtection="1">
      <alignment vertical="center"/>
      <protection locked="0"/>
    </xf>
    <xf numFmtId="1" fontId="3" fillId="3" borderId="1" xfId="6" applyNumberFormat="1" applyFont="1" applyFill="1" applyBorder="1" applyAlignment="1" applyProtection="1">
      <alignment horizontal="center" vertical="center"/>
      <protection locked="0"/>
    </xf>
    <xf numFmtId="0" fontId="3" fillId="3" borderId="1" xfId="6" applyFont="1" applyFill="1" applyBorder="1" applyAlignment="1" applyProtection="1">
      <alignment vertical="center"/>
      <protection locked="0"/>
    </xf>
    <xf numFmtId="43" fontId="3" fillId="0" borderId="1" xfId="9" applyFont="1" applyFill="1" applyBorder="1" applyAlignment="1" applyProtection="1">
      <alignment vertical="center"/>
    </xf>
    <xf numFmtId="43" fontId="3" fillId="3" borderId="1" xfId="9" applyFont="1" applyFill="1" applyBorder="1" applyAlignment="1" applyProtection="1">
      <alignment vertical="center"/>
      <protection locked="0"/>
    </xf>
    <xf numFmtId="43" fontId="3" fillId="3" borderId="1" xfId="9" applyFont="1" applyFill="1" applyBorder="1" applyAlignment="1" applyProtection="1">
      <alignment vertical="center"/>
    </xf>
    <xf numFmtId="177" fontId="0" fillId="0" borderId="1" xfId="0" applyNumberFormat="1" applyBorder="1" applyAlignment="1">
      <alignment horizontal="center" vertical="center"/>
    </xf>
    <xf numFmtId="0" fontId="0" fillId="0" borderId="1" xfId="0" applyBorder="1">
      <alignment vertical="center"/>
    </xf>
    <xf numFmtId="43" fontId="0" fillId="0" borderId="1" xfId="1" applyFont="1" applyBorder="1" applyAlignment="1">
      <alignment horizontal="center" vertical="center"/>
    </xf>
    <xf numFmtId="2" fontId="16" fillId="3" borderId="0" xfId="0" applyNumberFormat="1" applyFont="1" applyFill="1">
      <alignment vertical="center"/>
    </xf>
    <xf numFmtId="9" fontId="3" fillId="0" borderId="0" xfId="8" applyFont="1">
      <alignment vertical="center"/>
    </xf>
    <xf numFmtId="0" fontId="3" fillId="0" borderId="0" xfId="0" applyFont="1" applyBorder="1">
      <alignment vertical="center"/>
    </xf>
    <xf numFmtId="43" fontId="3" fillId="0" borderId="1" xfId="1" applyFont="1" applyBorder="1">
      <alignment vertical="center"/>
    </xf>
    <xf numFmtId="9" fontId="3" fillId="0" borderId="1" xfId="8" applyFont="1" applyBorder="1" applyAlignment="1">
      <alignment horizontal="center" vertical="center"/>
    </xf>
    <xf numFmtId="0" fontId="4" fillId="0" borderId="1" xfId="0" applyFont="1" applyBorder="1" applyAlignment="1">
      <alignment horizontal="center" vertical="center"/>
    </xf>
    <xf numFmtId="43" fontId="28" fillId="7" borderId="1" xfId="1" applyFont="1" applyFill="1" applyBorder="1" applyAlignment="1">
      <alignment horizontal="center" vertical="center"/>
    </xf>
    <xf numFmtId="43" fontId="29" fillId="7" borderId="1" xfId="1" applyFont="1" applyFill="1" applyBorder="1" applyAlignment="1">
      <alignment horizontal="center" vertical="center"/>
    </xf>
    <xf numFmtId="43" fontId="30" fillId="7" borderId="1" xfId="1" applyFont="1" applyFill="1" applyBorder="1" applyAlignment="1">
      <alignment horizontal="center" vertical="center"/>
    </xf>
    <xf numFmtId="43" fontId="29" fillId="8" borderId="1" xfId="1" applyFont="1" applyFill="1" applyBorder="1" applyAlignment="1">
      <alignment horizontal="center" vertical="center"/>
    </xf>
    <xf numFmtId="43" fontId="30" fillId="8" borderId="1" xfId="1" applyFont="1" applyFill="1" applyBorder="1" applyAlignment="1">
      <alignment horizontal="center" vertical="center"/>
    </xf>
    <xf numFmtId="43" fontId="32" fillId="7" borderId="1" xfId="1" applyFont="1" applyFill="1" applyBorder="1" applyAlignment="1">
      <alignment horizontal="center" vertical="center"/>
    </xf>
    <xf numFmtId="43" fontId="4" fillId="0" borderId="1" xfId="1" applyFont="1" applyBorder="1">
      <alignment vertical="center"/>
    </xf>
    <xf numFmtId="9" fontId="4" fillId="0" borderId="1" xfId="8" applyFont="1" applyBorder="1" applyAlignment="1">
      <alignment horizontal="center" vertical="center"/>
    </xf>
    <xf numFmtId="9" fontId="4" fillId="0" borderId="1" xfId="8" applyNumberFormat="1" applyFont="1" applyBorder="1" applyAlignment="1">
      <alignment horizontal="center" vertical="center"/>
    </xf>
    <xf numFmtId="0" fontId="33" fillId="0" borderId="0" xfId="0" applyFont="1">
      <alignment vertical="center"/>
    </xf>
    <xf numFmtId="43" fontId="29" fillId="8" borderId="1" xfId="1" applyFont="1" applyFill="1" applyBorder="1" applyAlignment="1">
      <alignment horizontal="center" vertical="center"/>
    </xf>
    <xf numFmtId="43" fontId="28" fillId="8" borderId="1" xfId="1" applyFont="1" applyFill="1" applyBorder="1" applyAlignment="1">
      <alignment horizontal="center" vertical="center"/>
    </xf>
  </cellXfs>
  <cellStyles count="10">
    <cellStyle name="百分比" xfId="8" builtinId="5"/>
    <cellStyle name="常规" xfId="0" builtinId="0"/>
    <cellStyle name="常规 2" xfId="3"/>
    <cellStyle name="常规 2 11" xfId="4"/>
    <cellStyle name="常规 3 2" xfId="7"/>
    <cellStyle name="常规 4" xfId="6"/>
    <cellStyle name="千位分隔" xfId="1" builtinId="3"/>
    <cellStyle name="千位分隔 2" xfId="2"/>
    <cellStyle name="千位分隔 2 5" xfId="5"/>
    <cellStyle name="千位分隔 3" xfId="9"/>
  </cellStyles>
  <dxfs count="12">
    <dxf>
      <fill>
        <patternFill patternType="solid">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N47"/>
  <sheetViews>
    <sheetView tabSelected="1" zoomScaleNormal="100" workbookViewId="0">
      <pane ySplit="1" topLeftCell="A23" activePane="bottomLeft" state="frozen"/>
      <selection pane="bottomLeft" activeCell="F38" sqref="F38"/>
    </sheetView>
  </sheetViews>
  <sheetFormatPr defaultColWidth="9" defaultRowHeight="15" customHeight="1"/>
  <cols>
    <col min="1" max="1" width="6.375" style="36" bestFit="1" customWidth="1"/>
    <col min="2" max="2" width="13.875" style="1" customWidth="1"/>
    <col min="3" max="3" width="12.625" style="1" customWidth="1"/>
    <col min="4" max="4" width="9.625" style="1" customWidth="1"/>
    <col min="5" max="5" width="9" style="1"/>
    <col min="6" max="6" width="9" style="1" customWidth="1"/>
    <col min="7" max="7" width="13.875" style="36" customWidth="1"/>
    <col min="8" max="8" width="9" style="31"/>
    <col min="9" max="9" width="9" style="1"/>
    <col min="10" max="10" width="12.125" style="89" bestFit="1" customWidth="1"/>
    <col min="11" max="11" width="9.125" style="1" bestFit="1" customWidth="1"/>
    <col min="12" max="16384" width="9" style="1"/>
  </cols>
  <sheetData>
    <row r="1" spans="1:14" ht="15" customHeight="1">
      <c r="A1" s="23"/>
      <c r="B1" s="92" t="s">
        <v>41</v>
      </c>
      <c r="C1" s="37" t="s">
        <v>155</v>
      </c>
      <c r="D1" s="38" t="s">
        <v>87</v>
      </c>
      <c r="E1" s="38" t="s">
        <v>86</v>
      </c>
      <c r="G1" s="44" t="s">
        <v>376</v>
      </c>
    </row>
    <row r="2" spans="1:14" ht="15" customHeight="1">
      <c r="A2" s="23" t="s">
        <v>884</v>
      </c>
      <c r="B2" s="23" t="s">
        <v>22</v>
      </c>
      <c r="C2" s="23" t="s">
        <v>30</v>
      </c>
      <c r="D2" s="24">
        <f>SUMIFS(系统收入!AH:AH,系统收入!AJ:AJ,B2,系统收入!AK:AK,C2)</f>
        <v>0</v>
      </c>
      <c r="E2" s="25">
        <f>SUMIFS(系统收入!AH:AH,系统收入!AJ:AJ,B2,系统收入!AK:AK,C2,系统收入!AN:AN,取数格式!F2)</f>
        <v>0</v>
      </c>
      <c r="F2" s="26" t="s">
        <v>86</v>
      </c>
      <c r="G2" s="45" t="str">
        <f>IFERROR((D2-H2)/D2,"")</f>
        <v/>
      </c>
      <c r="H2" s="90">
        <f>SUMIFS(系统收入!AQ:AQ,系统收入!AJ:AJ,B2,系统收入!AK:AK,C2)</f>
        <v>0</v>
      </c>
      <c r="I2" s="88"/>
    </row>
    <row r="3" spans="1:14" ht="15" customHeight="1">
      <c r="A3" s="23" t="s">
        <v>884</v>
      </c>
      <c r="B3" s="23" t="s">
        <v>22</v>
      </c>
      <c r="C3" s="23" t="s">
        <v>28</v>
      </c>
      <c r="D3" s="24">
        <f>SUMIFS(系统收入!AH:AH,系统收入!AJ:AJ,B3,系统收入!AK:AK,C3)</f>
        <v>0</v>
      </c>
      <c r="E3" s="25">
        <f>SUMIFS(系统收入!AH:AH,系统收入!AJ:AJ,B3,系统收入!AK:AK,C3,系统收入!AN:AN,取数格式!F3)</f>
        <v>0</v>
      </c>
      <c r="F3" s="26" t="s">
        <v>86</v>
      </c>
      <c r="G3" s="45" t="str">
        <f t="shared" ref="G3:G32" si="0">IFERROR((D3-H3)/D3,"")</f>
        <v/>
      </c>
      <c r="H3" s="90">
        <f>SUMIFS(系统收入!AQ:AQ,系统收入!AJ:AJ,B3,系统收入!AK:AK,C3)</f>
        <v>0</v>
      </c>
      <c r="I3" s="88"/>
      <c r="J3" s="94" t="s">
        <v>877</v>
      </c>
      <c r="K3" s="94" t="s">
        <v>876</v>
      </c>
      <c r="L3" s="90">
        <f>SUMIFS(D$2:D$32,A$2:A$32,J3,C$2:C$32,K3)</f>
        <v>0</v>
      </c>
      <c r="M3" s="90">
        <f>SUMIFS(H$2:H$32,A$2:A$32,J3,C$2:C$32,K3)</f>
        <v>0</v>
      </c>
      <c r="N3" s="91" t="e">
        <f>(L3-M3)/L3</f>
        <v>#DIV/0!</v>
      </c>
    </row>
    <row r="4" spans="1:14" ht="15" customHeight="1">
      <c r="A4" s="23" t="s">
        <v>884</v>
      </c>
      <c r="B4" s="23" t="s">
        <v>31</v>
      </c>
      <c r="C4" s="23" t="s">
        <v>32</v>
      </c>
      <c r="D4" s="24">
        <f>SUMIFS(系统收入!AH:AH,系统收入!AJ:AJ,B4,系统收入!AK:AK,C4)</f>
        <v>0</v>
      </c>
      <c r="E4" s="25">
        <f>SUMIFS(系统收入!AH:AH,系统收入!AJ:AJ,B4,系统收入!AK:AK,C4,系统收入!AN:AN,取数格式!F4)</f>
        <v>0</v>
      </c>
      <c r="F4" s="26" t="s">
        <v>86</v>
      </c>
      <c r="G4" s="45" t="str">
        <f t="shared" si="0"/>
        <v/>
      </c>
      <c r="H4" s="90">
        <f>SUMIFS(系统收入!AQ:AQ,系统收入!AJ:AJ,B4,系统收入!AK:AK,C4)</f>
        <v>0</v>
      </c>
      <c r="I4" s="88"/>
      <c r="J4" s="94" t="s">
        <v>877</v>
      </c>
      <c r="K4" s="94" t="s">
        <v>878</v>
      </c>
      <c r="L4" s="90">
        <f t="shared" ref="L4:L16" si="1">SUMIFS(D$2:D$32,A$2:A$32,J4,C$2:C$32,K4)</f>
        <v>0</v>
      </c>
      <c r="M4" s="90">
        <f t="shared" ref="M4:M16" si="2">SUMIFS(H$2:H$32,A$2:A$32,J4,C$2:C$32,K4)</f>
        <v>0</v>
      </c>
      <c r="N4" s="91" t="e">
        <f t="shared" ref="N4:N22" si="3">(L4-M4)/L4</f>
        <v>#DIV/0!</v>
      </c>
    </row>
    <row r="5" spans="1:14" ht="15" customHeight="1">
      <c r="A5" s="23" t="s">
        <v>884</v>
      </c>
      <c r="B5" s="23" t="s">
        <v>31</v>
      </c>
      <c r="C5" s="27" t="s">
        <v>144</v>
      </c>
      <c r="D5" s="24">
        <f>SUMIFS(系统收入!AH:AH,系统收入!AJ:AJ,B5,系统收入!AK:AK,C5)</f>
        <v>0</v>
      </c>
      <c r="E5" s="25">
        <f>SUMIFS(系统收入!AH:AH,系统收入!AJ:AJ,B5,系统收入!AK:AK,C5,系统收入!AN:AN,取数格式!F5)</f>
        <v>0</v>
      </c>
      <c r="F5" s="26" t="s">
        <v>86</v>
      </c>
      <c r="G5" s="45" t="str">
        <f t="shared" si="0"/>
        <v/>
      </c>
      <c r="H5" s="90">
        <f>SUMIFS(系统收入!AQ:AQ,系统收入!AJ:AJ,B5,系统收入!AK:AK,C5)</f>
        <v>0</v>
      </c>
      <c r="I5" s="88"/>
      <c r="J5" s="94" t="s">
        <v>877</v>
      </c>
      <c r="K5" s="94" t="s">
        <v>879</v>
      </c>
      <c r="L5" s="90">
        <f t="shared" si="1"/>
        <v>0</v>
      </c>
      <c r="M5" s="90">
        <f t="shared" si="2"/>
        <v>0</v>
      </c>
      <c r="N5" s="91" t="e">
        <f t="shared" si="3"/>
        <v>#DIV/0!</v>
      </c>
    </row>
    <row r="6" spans="1:14" ht="15" customHeight="1">
      <c r="A6" s="23" t="s">
        <v>884</v>
      </c>
      <c r="B6" s="23" t="s">
        <v>29</v>
      </c>
      <c r="C6" s="23" t="s">
        <v>30</v>
      </c>
      <c r="D6" s="24">
        <f>SUMIFS(系统收入!AH:AH,系统收入!AJ:AJ,B6,系统收入!AK:AK,C6)</f>
        <v>0</v>
      </c>
      <c r="E6" s="25">
        <f>SUMIFS(系统收入!AH:AH,系统收入!AJ:AJ,B6,系统收入!AK:AK,C6,系统收入!AN:AN,取数格式!F6)</f>
        <v>0</v>
      </c>
      <c r="F6" s="26" t="s">
        <v>86</v>
      </c>
      <c r="G6" s="45" t="str">
        <f t="shared" si="0"/>
        <v/>
      </c>
      <c r="H6" s="90">
        <f>SUMIFS(系统收入!AQ:AQ,系统收入!AJ:AJ,B6,系统收入!AK:AK,C6)</f>
        <v>0</v>
      </c>
      <c r="I6" s="88"/>
      <c r="J6" s="94" t="s">
        <v>877</v>
      </c>
      <c r="K6" s="94" t="s">
        <v>880</v>
      </c>
      <c r="L6" s="90">
        <f t="shared" si="1"/>
        <v>0</v>
      </c>
      <c r="M6" s="90">
        <f t="shared" si="2"/>
        <v>0</v>
      </c>
      <c r="N6" s="91" t="e">
        <f t="shared" si="3"/>
        <v>#DIV/0!</v>
      </c>
    </row>
    <row r="7" spans="1:14" ht="15" customHeight="1">
      <c r="A7" s="23" t="s">
        <v>884</v>
      </c>
      <c r="B7" s="23" t="s">
        <v>23</v>
      </c>
      <c r="C7" s="23" t="s">
        <v>32</v>
      </c>
      <c r="D7" s="24">
        <f>SUMIFS(系统收入!AH:AH,系统收入!AJ:AJ,B7,系统收入!AK:AK,C7)</f>
        <v>0</v>
      </c>
      <c r="E7" s="25">
        <f>SUMIFS(系统收入!AH:AH,系统收入!AJ:AJ,B7,系统收入!AK:AK,C7,系统收入!AN:AN,取数格式!F7)</f>
        <v>0</v>
      </c>
      <c r="F7" s="26" t="s">
        <v>86</v>
      </c>
      <c r="G7" s="45" t="str">
        <f t="shared" si="0"/>
        <v/>
      </c>
      <c r="H7" s="90">
        <f>SUMIFS(系统收入!AQ:AQ,系统收入!AJ:AJ,B7,系统收入!AK:AK,C7)</f>
        <v>0</v>
      </c>
      <c r="I7" s="88"/>
      <c r="J7" s="93" t="s">
        <v>881</v>
      </c>
      <c r="K7" s="98" t="s">
        <v>877</v>
      </c>
      <c r="L7" s="99">
        <f>SUM(L3:L6)</f>
        <v>0</v>
      </c>
      <c r="M7" s="99">
        <f>SUM(M3:M6)</f>
        <v>0</v>
      </c>
      <c r="N7" s="100" t="e">
        <f t="shared" si="3"/>
        <v>#DIV/0!</v>
      </c>
    </row>
    <row r="8" spans="1:14" ht="15" customHeight="1">
      <c r="A8" s="23" t="s">
        <v>884</v>
      </c>
      <c r="B8" s="23" t="s">
        <v>23</v>
      </c>
      <c r="C8" s="27" t="s">
        <v>144</v>
      </c>
      <c r="D8" s="24">
        <f>SUMIFS(系统收入!AH:AH,系统收入!AJ:AJ,B8,系统收入!AK:AK,C8)</f>
        <v>0</v>
      </c>
      <c r="E8" s="25">
        <f>SUMIFS(系统收入!AH:AH,系统收入!AJ:AJ,B8,系统收入!AK:AK,C8,系统收入!AN:AN,取数格式!F8)</f>
        <v>0</v>
      </c>
      <c r="F8" s="26" t="s">
        <v>86</v>
      </c>
      <c r="G8" s="45" t="str">
        <f t="shared" si="0"/>
        <v/>
      </c>
      <c r="H8" s="90">
        <f>SUMIFS(系统收入!AQ:AQ,系统收入!AJ:AJ,B8,系统收入!AK:AK,C8)</f>
        <v>0</v>
      </c>
      <c r="I8" s="88"/>
      <c r="J8" s="94" t="s">
        <v>882</v>
      </c>
      <c r="K8" s="94" t="s">
        <v>876</v>
      </c>
      <c r="L8" s="90">
        <f t="shared" si="1"/>
        <v>637.51598119122252</v>
      </c>
      <c r="M8" s="90">
        <f t="shared" si="2"/>
        <v>370.54668051097184</v>
      </c>
      <c r="N8" s="91">
        <f t="shared" si="3"/>
        <v>0.41876487579402877</v>
      </c>
    </row>
    <row r="9" spans="1:14" ht="15" customHeight="1">
      <c r="A9" s="23" t="s">
        <v>884</v>
      </c>
      <c r="B9" s="23" t="s">
        <v>27</v>
      </c>
      <c r="C9" s="23" t="s">
        <v>28</v>
      </c>
      <c r="D9" s="24">
        <f>SUMIFS(系统收入!AH:AH,系统收入!AJ:AJ,B9,系统收入!AK:AK,C9)</f>
        <v>0</v>
      </c>
      <c r="E9" s="25">
        <f>SUMIFS(系统收入!AH:AH,系统收入!AJ:AJ,B9,系统收入!AK:AK,C9,系统收入!AN:AN,取数格式!F9)</f>
        <v>0</v>
      </c>
      <c r="F9" s="26" t="s">
        <v>86</v>
      </c>
      <c r="G9" s="45" t="str">
        <f t="shared" si="0"/>
        <v/>
      </c>
      <c r="H9" s="90">
        <f>SUMIFS(系统收入!AQ:AQ,系统收入!AJ:AJ,B9,系统收入!AK:AK,C9)</f>
        <v>0</v>
      </c>
      <c r="I9" s="88"/>
      <c r="J9" s="94" t="s">
        <v>882</v>
      </c>
      <c r="K9" s="94" t="s">
        <v>878</v>
      </c>
      <c r="L9" s="90">
        <f t="shared" si="1"/>
        <v>-29.931034482758623</v>
      </c>
      <c r="M9" s="90">
        <f t="shared" si="2"/>
        <v>-10.491079913793104</v>
      </c>
      <c r="N9" s="91">
        <f t="shared" si="3"/>
        <v>0.64949156970046085</v>
      </c>
    </row>
    <row r="10" spans="1:14" ht="15" customHeight="1">
      <c r="A10" s="23" t="s">
        <v>885</v>
      </c>
      <c r="B10" s="23" t="s">
        <v>0</v>
      </c>
      <c r="C10" s="23" t="s">
        <v>30</v>
      </c>
      <c r="D10" s="24">
        <f>SUMIFS(系统收入!AH:AH,系统收入!AJ:AJ,B10,系统收入!AK:AK,C10)</f>
        <v>637.51598119122252</v>
      </c>
      <c r="E10" s="25">
        <f>SUMIFS(系统收入!AH:AH,系统收入!AJ:AJ,B10,系统收入!AK:AK,C10,系统收入!AN:AN,取数格式!F10)</f>
        <v>637.51598119122252</v>
      </c>
      <c r="F10" s="26" t="s">
        <v>86</v>
      </c>
      <c r="G10" s="45">
        <f t="shared" si="0"/>
        <v>0.41876487579402877</v>
      </c>
      <c r="H10" s="90">
        <f>SUMIFS(系统收入!AQ:AQ,系统收入!AJ:AJ,B10,系统收入!AK:AK,C10)</f>
        <v>370.54668051097184</v>
      </c>
      <c r="I10" s="88"/>
      <c r="J10" s="94" t="s">
        <v>882</v>
      </c>
      <c r="K10" s="94" t="s">
        <v>879</v>
      </c>
      <c r="L10" s="90">
        <f t="shared" si="1"/>
        <v>69.300517126724117</v>
      </c>
      <c r="M10" s="90">
        <f t="shared" si="2"/>
        <v>27.584107196112065</v>
      </c>
      <c r="N10" s="91">
        <f t="shared" si="3"/>
        <v>0.60196390532452604</v>
      </c>
    </row>
    <row r="11" spans="1:14" ht="15" customHeight="1">
      <c r="A11" s="23" t="s">
        <v>885</v>
      </c>
      <c r="B11" s="23" t="s">
        <v>0</v>
      </c>
      <c r="C11" s="23" t="s">
        <v>28</v>
      </c>
      <c r="D11" s="24">
        <f>SUMIFS(系统收入!AH:AH,系统收入!AJ:AJ,B11,系统收入!AK:AK,C11)</f>
        <v>-29.931034482758623</v>
      </c>
      <c r="E11" s="25">
        <f>SUMIFS(系统收入!AH:AH,系统收入!AJ:AJ,B11,系统收入!AK:AK,C11,系统收入!AN:AN,取数格式!F11)</f>
        <v>-29.931034482758623</v>
      </c>
      <c r="F11" s="26" t="s">
        <v>86</v>
      </c>
      <c r="G11" s="45">
        <f t="shared" si="0"/>
        <v>0.64949156970046085</v>
      </c>
      <c r="H11" s="90">
        <f>SUMIFS(系统收入!AQ:AQ,系统收入!AJ:AJ,B11,系统收入!AK:AK,C11)</f>
        <v>-10.491079913793104</v>
      </c>
      <c r="I11" s="88"/>
      <c r="J11" s="94" t="s">
        <v>882</v>
      </c>
      <c r="K11" s="94" t="s">
        <v>880</v>
      </c>
      <c r="L11" s="90">
        <f t="shared" si="1"/>
        <v>0</v>
      </c>
      <c r="M11" s="90">
        <f t="shared" si="2"/>
        <v>0</v>
      </c>
      <c r="N11" s="91" t="e">
        <f t="shared" si="3"/>
        <v>#DIV/0!</v>
      </c>
    </row>
    <row r="12" spans="1:14" ht="15" customHeight="1">
      <c r="A12" s="23" t="s">
        <v>885</v>
      </c>
      <c r="B12" s="23" t="s">
        <v>34</v>
      </c>
      <c r="C12" s="23" t="s">
        <v>32</v>
      </c>
      <c r="D12" s="24">
        <f>SUMIFS(系统收入!AH:AH,系统收入!AJ:AJ,B12,系统收入!AK:AK,C12)</f>
        <v>69.300517126724117</v>
      </c>
      <c r="E12" s="25">
        <f>SUMIFS(系统收入!AH:AH,系统收入!AJ:AJ,B12,系统收入!AK:AK,C12,系统收入!AN:AN,取数格式!F12)</f>
        <v>69.300517126724117</v>
      </c>
      <c r="F12" s="26" t="s">
        <v>86</v>
      </c>
      <c r="G12" s="45">
        <f t="shared" si="0"/>
        <v>0.60196390532452604</v>
      </c>
      <c r="H12" s="90">
        <f>SUMIFS(系统收入!AQ:AQ,系统收入!AJ:AJ,B12,系统收入!AK:AK,C12)</f>
        <v>27.584107196112065</v>
      </c>
      <c r="I12" s="88"/>
      <c r="J12" s="98" t="s">
        <v>888</v>
      </c>
      <c r="K12" s="98" t="s">
        <v>882</v>
      </c>
      <c r="L12" s="99">
        <f>SUM(L8:L11)</f>
        <v>676.88546383518803</v>
      </c>
      <c r="M12" s="99">
        <f>SUM(M8:M11)</f>
        <v>387.63970779329082</v>
      </c>
      <c r="N12" s="100">
        <f t="shared" si="3"/>
        <v>0.42731861074848615</v>
      </c>
    </row>
    <row r="13" spans="1:14" ht="15" customHeight="1">
      <c r="A13" s="23" t="s">
        <v>885</v>
      </c>
      <c r="B13" s="23" t="s">
        <v>34</v>
      </c>
      <c r="C13" s="27" t="s">
        <v>144</v>
      </c>
      <c r="D13" s="24">
        <f>SUMIFS(系统收入!AH:AH,系统收入!AJ:AJ,B13,系统收入!AK:AK,C13)</f>
        <v>0</v>
      </c>
      <c r="E13" s="25">
        <f>SUMIFS(系统收入!AH:AH,系统收入!AJ:AJ,B13,系统收入!AK:AK,C13,系统收入!AN:AN,取数格式!F13)</f>
        <v>0</v>
      </c>
      <c r="F13" s="26" t="s">
        <v>86</v>
      </c>
      <c r="G13" s="45" t="str">
        <f t="shared" si="0"/>
        <v/>
      </c>
      <c r="H13" s="90">
        <f>SUMIFS(系统收入!AQ:AQ,系统收入!AJ:AJ,B13,系统收入!AK:AK,C13)</f>
        <v>0</v>
      </c>
      <c r="I13" s="88"/>
      <c r="J13" s="94" t="s">
        <v>883</v>
      </c>
      <c r="K13" s="94" t="s">
        <v>296</v>
      </c>
      <c r="L13" s="90">
        <f t="shared" si="1"/>
        <v>34.960120532915411</v>
      </c>
      <c r="M13" s="90">
        <f t="shared" si="2"/>
        <v>22.821787114420051</v>
      </c>
      <c r="N13" s="91">
        <f t="shared" si="3"/>
        <v>0.34720513640869632</v>
      </c>
    </row>
    <row r="14" spans="1:14" ht="15" customHeight="1">
      <c r="A14" s="23" t="s">
        <v>885</v>
      </c>
      <c r="B14" s="23" t="s">
        <v>1</v>
      </c>
      <c r="C14" s="23" t="s">
        <v>30</v>
      </c>
      <c r="D14" s="24">
        <f>SUMIFS(系统收入!AH:AH,系统收入!AJ:AJ,B14,系统收入!AK:AK,C14)</f>
        <v>0</v>
      </c>
      <c r="E14" s="25">
        <f>SUMIFS(系统收入!AH:AH,系统收入!AJ:AJ,B14,系统收入!AK:AK,C14,系统收入!AN:AN,取数格式!F14)</f>
        <v>0</v>
      </c>
      <c r="F14" s="26" t="s">
        <v>86</v>
      </c>
      <c r="G14" s="45" t="str">
        <f t="shared" si="0"/>
        <v/>
      </c>
      <c r="H14" s="90">
        <f>SUMIFS(系统收入!AQ:AQ,系统收入!AJ:AJ,B14,系统收入!AK:AK,C14)</f>
        <v>0</v>
      </c>
      <c r="I14" s="88"/>
      <c r="J14" s="94" t="s">
        <v>883</v>
      </c>
      <c r="K14" s="94" t="s">
        <v>298</v>
      </c>
      <c r="L14" s="90">
        <f t="shared" si="1"/>
        <v>0</v>
      </c>
      <c r="M14" s="90">
        <f t="shared" si="2"/>
        <v>0</v>
      </c>
      <c r="N14" s="91" t="e">
        <f t="shared" si="3"/>
        <v>#DIV/0!</v>
      </c>
    </row>
    <row r="15" spans="1:14" ht="15" customHeight="1">
      <c r="A15" s="23" t="s">
        <v>885</v>
      </c>
      <c r="B15" s="23" t="s">
        <v>36</v>
      </c>
      <c r="C15" s="23" t="s">
        <v>32</v>
      </c>
      <c r="D15" s="24">
        <f>SUMIFS(系统收入!AH:AH,系统收入!AJ:AJ,B15,系统收入!AK:AK,C15)</f>
        <v>0</v>
      </c>
      <c r="E15" s="25">
        <f>SUMIFS(系统收入!AH:AH,系统收入!AJ:AJ,B15,系统收入!AK:AK,C15,系统收入!AN:AN,取数格式!F15)</f>
        <v>0</v>
      </c>
      <c r="F15" s="26" t="s">
        <v>86</v>
      </c>
      <c r="G15" s="45" t="str">
        <f t="shared" si="0"/>
        <v/>
      </c>
      <c r="H15" s="90">
        <f>SUMIFS(系统收入!AQ:AQ,系统收入!AJ:AJ,B15,系统收入!AK:AK,C15)</f>
        <v>0</v>
      </c>
      <c r="I15" s="88"/>
      <c r="J15" s="94" t="s">
        <v>883</v>
      </c>
      <c r="K15" s="94" t="s">
        <v>297</v>
      </c>
      <c r="L15" s="90">
        <f t="shared" si="1"/>
        <v>4.7586206896551728E-2</v>
      </c>
      <c r="M15" s="90">
        <f t="shared" si="2"/>
        <v>1.8768103448275862E-2</v>
      </c>
      <c r="N15" s="91">
        <f t="shared" si="3"/>
        <v>0.60559782608695656</v>
      </c>
    </row>
    <row r="16" spans="1:14" ht="15" customHeight="1">
      <c r="A16" s="23" t="s">
        <v>885</v>
      </c>
      <c r="B16" s="23" t="s">
        <v>1</v>
      </c>
      <c r="C16" s="27" t="s">
        <v>144</v>
      </c>
      <c r="D16" s="24">
        <f>SUMIFS(系统收入!AH:AH,系统收入!AJ:AJ,B16,系统收入!AK:AK,C16)</f>
        <v>0</v>
      </c>
      <c r="E16" s="25">
        <f>SUMIFS(系统收入!AH:AH,系统收入!AJ:AJ,B16,系统收入!AK:AK,C16,系统收入!AN:AN,取数格式!F16)</f>
        <v>0</v>
      </c>
      <c r="F16" s="26" t="s">
        <v>86</v>
      </c>
      <c r="G16" s="45" t="str">
        <f t="shared" si="0"/>
        <v/>
      </c>
      <c r="H16" s="90">
        <f>SUMIFS(系统收入!AQ:AQ,系统收入!AJ:AJ,B16,系统收入!AK:AK,C16)</f>
        <v>0</v>
      </c>
      <c r="I16" s="88"/>
      <c r="J16" s="94" t="s">
        <v>883</v>
      </c>
      <c r="K16" s="94" t="s">
        <v>143</v>
      </c>
      <c r="L16" s="90">
        <f t="shared" si="1"/>
        <v>0</v>
      </c>
      <c r="M16" s="90">
        <f t="shared" si="2"/>
        <v>0</v>
      </c>
      <c r="N16" s="91" t="e">
        <f t="shared" si="3"/>
        <v>#DIV/0!</v>
      </c>
    </row>
    <row r="17" spans="1:14" ht="15" customHeight="1">
      <c r="A17" s="23" t="s">
        <v>885</v>
      </c>
      <c r="B17" s="23" t="s">
        <v>3</v>
      </c>
      <c r="C17" s="23" t="s">
        <v>28</v>
      </c>
      <c r="D17" s="24">
        <f>SUMIFS(系统收入!AH:AH,系统收入!AJ:AJ,B17,系统收入!AK:AK,C17)</f>
        <v>0</v>
      </c>
      <c r="E17" s="25">
        <f>SUMIFS(系统收入!AH:AH,系统收入!AJ:AJ,B17,系统收入!AK:AK,C17,系统收入!AN:AN,取数格式!F17)</f>
        <v>0</v>
      </c>
      <c r="F17" s="26" t="s">
        <v>86</v>
      </c>
      <c r="G17" s="45" t="str">
        <f t="shared" si="0"/>
        <v/>
      </c>
      <c r="H17" s="90">
        <f>SUMIFS(系统收入!AQ:AQ,系统收入!AJ:AJ,B17,系统收入!AK:AK,C17)</f>
        <v>0</v>
      </c>
      <c r="I17" s="88"/>
      <c r="J17" s="94" t="s">
        <v>883</v>
      </c>
      <c r="K17" s="95" t="s">
        <v>883</v>
      </c>
      <c r="L17" s="90">
        <f>SUM(L13:L16)</f>
        <v>35.007706739811965</v>
      </c>
      <c r="M17" s="90">
        <f>SUM(M13:M16)</f>
        <v>22.840555217868328</v>
      </c>
      <c r="N17" s="91">
        <f t="shared" si="3"/>
        <v>0.34755637129771588</v>
      </c>
    </row>
    <row r="18" spans="1:14" ht="15" customHeight="1">
      <c r="A18" s="23" t="s">
        <v>885</v>
      </c>
      <c r="B18" s="23" t="s">
        <v>35</v>
      </c>
      <c r="C18" s="23" t="s">
        <v>32</v>
      </c>
      <c r="D18" s="24">
        <f>SUMIFS(系统收入!AH:AH,系统收入!AJ:AJ,B18,系统收入!AK:AK,C18)</f>
        <v>0</v>
      </c>
      <c r="E18" s="25">
        <f>SUMIFS(系统收入!AH:AH,系统收入!AJ:AJ,B18,系统收入!AK:AK,C18,系统收入!AN:AN,取数格式!F18)</f>
        <v>0</v>
      </c>
      <c r="F18" s="26" t="s">
        <v>86</v>
      </c>
      <c r="G18" s="45" t="str">
        <f t="shared" si="0"/>
        <v/>
      </c>
      <c r="H18" s="90">
        <f>SUMIFS(系统收入!AQ:AQ,系统收入!AJ:AJ,B18,系统收入!AK:AK,C18)</f>
        <v>0</v>
      </c>
      <c r="I18" s="88"/>
      <c r="J18" s="103" t="s">
        <v>887</v>
      </c>
      <c r="K18" s="96" t="s">
        <v>876</v>
      </c>
      <c r="L18" s="90">
        <f>SUMIF(K$3:K$17,K18,L$3:L$17)</f>
        <v>672.47610172413795</v>
      </c>
      <c r="M18" s="90">
        <f>SUMIF(K$3:K$17,K18,M$3:M$17)</f>
        <v>393.36846762539187</v>
      </c>
      <c r="N18" s="91">
        <f t="shared" si="3"/>
        <v>0.41504468840327824</v>
      </c>
    </row>
    <row r="19" spans="1:14" ht="15" customHeight="1">
      <c r="A19" s="23" t="s">
        <v>886</v>
      </c>
      <c r="B19" s="23" t="s">
        <v>26</v>
      </c>
      <c r="C19" s="23" t="s">
        <v>30</v>
      </c>
      <c r="D19" s="24">
        <f>SUMIFS(系统收入!AH:AH,系统收入!AJ:AJ,B19,系统收入!AK:AK,C19)</f>
        <v>34.977557899686566</v>
      </c>
      <c r="E19" s="25">
        <f>SUMIFS(系统收入!AH:AH,系统收入!AJ:AJ,B19,系统收入!AK:AK,C19,系统收入!AN:AN,取数格式!F19)</f>
        <v>43.502569278996866</v>
      </c>
      <c r="F19" s="26" t="s">
        <v>86</v>
      </c>
      <c r="G19" s="45">
        <f t="shared" si="0"/>
        <v>0.34719943727608205</v>
      </c>
      <c r="H19" s="90">
        <f>SUMIFS(系统收入!AQ:AQ,系统收入!AJ:AJ,B19,系统收入!AK:AK,C19)</f>
        <v>22.833369479623812</v>
      </c>
      <c r="I19" s="88"/>
      <c r="J19" s="103"/>
      <c r="K19" s="96" t="s">
        <v>878</v>
      </c>
      <c r="L19" s="90">
        <f t="shared" ref="L19:L21" si="4">SUMIF(K$3:K$17,K19,L$3:L$17)</f>
        <v>-29.931034482758623</v>
      </c>
      <c r="M19" s="90">
        <f t="shared" ref="M19:M21" si="5">SUMIF(K$3:K$17,K19,M$3:M$17)</f>
        <v>-10.491079913793104</v>
      </c>
      <c r="N19" s="91">
        <f t="shared" si="3"/>
        <v>0.64949156970046085</v>
      </c>
    </row>
    <row r="20" spans="1:14" ht="15" customHeight="1">
      <c r="A20" s="23" t="s">
        <v>886</v>
      </c>
      <c r="B20" s="23" t="s">
        <v>33</v>
      </c>
      <c r="C20" s="23" t="s">
        <v>32</v>
      </c>
      <c r="D20" s="24">
        <f>SUMIFS(系统收入!AH:AH,系统收入!AJ:AJ,B20,系统收入!AK:AK,C20)</f>
        <v>0</v>
      </c>
      <c r="E20" s="25">
        <f>SUMIFS(系统收入!AH:AH,系统收入!AJ:AJ,B20,系统收入!AK:AK,C20,系统收入!AN:AN,取数格式!F20)</f>
        <v>0</v>
      </c>
      <c r="F20" s="26" t="s">
        <v>86</v>
      </c>
      <c r="G20" s="45" t="str">
        <f t="shared" si="0"/>
        <v/>
      </c>
      <c r="H20" s="90">
        <f>SUMIFS(系统收入!AQ:AQ,系统收入!AJ:AJ,B20,系统收入!AK:AK,C20)</f>
        <v>0</v>
      </c>
      <c r="I20" s="88"/>
      <c r="J20" s="103"/>
      <c r="K20" s="96" t="s">
        <v>879</v>
      </c>
      <c r="L20" s="90">
        <f t="shared" si="4"/>
        <v>69.348103333620671</v>
      </c>
      <c r="M20" s="90">
        <f t="shared" si="5"/>
        <v>27.602875299560342</v>
      </c>
      <c r="N20" s="91">
        <f t="shared" si="3"/>
        <v>0.60196639889676429</v>
      </c>
    </row>
    <row r="21" spans="1:14" ht="15" customHeight="1">
      <c r="A21" s="23" t="s">
        <v>886</v>
      </c>
      <c r="B21" s="23" t="s">
        <v>33</v>
      </c>
      <c r="C21" s="27" t="s">
        <v>144</v>
      </c>
      <c r="D21" s="24">
        <f>SUMIFS(系统收入!AH:AH,系统收入!AJ:AJ,B21,系统收入!AK:AK,C21)</f>
        <v>0</v>
      </c>
      <c r="E21" s="25">
        <f>SUMIFS(系统收入!AH:AH,系统收入!AJ:AJ,B21,系统收入!AK:AK,C21,系统收入!AN:AN,取数格式!F21)</f>
        <v>0.41399999999999998</v>
      </c>
      <c r="F21" s="26" t="s">
        <v>86</v>
      </c>
      <c r="G21" s="45" t="str">
        <f t="shared" si="0"/>
        <v/>
      </c>
      <c r="H21" s="90">
        <f>SUMIFS(系统收入!AQ:AQ,系统收入!AJ:AJ,B21,系统收入!AK:AK,C21)</f>
        <v>0</v>
      </c>
      <c r="I21" s="88"/>
      <c r="J21" s="103"/>
      <c r="K21" s="97" t="s">
        <v>880</v>
      </c>
      <c r="L21" s="90">
        <f t="shared" si="4"/>
        <v>0</v>
      </c>
      <c r="M21" s="90">
        <f t="shared" si="5"/>
        <v>0</v>
      </c>
      <c r="N21" s="91" t="e">
        <f t="shared" si="3"/>
        <v>#DIV/0!</v>
      </c>
    </row>
    <row r="22" spans="1:14" ht="15" customHeight="1">
      <c r="A22" s="23" t="s">
        <v>886</v>
      </c>
      <c r="B22" s="23" t="s">
        <v>39</v>
      </c>
      <c r="C22" s="23" t="s">
        <v>30</v>
      </c>
      <c r="D22" s="24">
        <f>SUMIFS(系统收入!AH:AH,系统收入!AJ:AJ,B22,系统收入!AK:AK,C22)</f>
        <v>-2.1989090909090906E-2</v>
      </c>
      <c r="E22" s="25">
        <f>SUMIFS(系统收入!AH:AH,系统收入!AJ:AJ,B22,系统收入!AK:AK,C22,系统收入!AN:AN,取数格式!F22)</f>
        <v>-2.1989090909090906E-2</v>
      </c>
      <c r="F22" s="26" t="s">
        <v>86</v>
      </c>
      <c r="G22" s="45">
        <f t="shared" si="0"/>
        <v>0.35100876467669917</v>
      </c>
      <c r="H22" s="90">
        <f>SUMIFS(系统收入!AQ:AQ,系统收入!AJ:AJ,B22,系统收入!AK:AK,C22)</f>
        <v>-1.4270727272727272E-2</v>
      </c>
      <c r="I22" s="88"/>
      <c r="J22" s="104" t="s">
        <v>889</v>
      </c>
      <c r="K22" s="104"/>
      <c r="L22" s="99">
        <f>SUM(L18:L21)</f>
        <v>711.893170575</v>
      </c>
      <c r="M22" s="99">
        <f>SUM(M18:M21)</f>
        <v>410.48026301115914</v>
      </c>
      <c r="N22" s="101">
        <f t="shared" si="3"/>
        <v>0.42339626227961707</v>
      </c>
    </row>
    <row r="23" spans="1:14" ht="15" customHeight="1">
      <c r="A23" s="23" t="s">
        <v>886</v>
      </c>
      <c r="B23" s="23" t="s">
        <v>39</v>
      </c>
      <c r="C23" s="27" t="s">
        <v>144</v>
      </c>
      <c r="D23" s="24">
        <f>SUMIFS(系统收入!AH:AH,系统收入!AJ:AJ,B23,系统收入!AK:AK,C23)</f>
        <v>0</v>
      </c>
      <c r="E23" s="25">
        <f>SUMIFS(系统收入!AH:AH,系统收入!AJ:AJ,B23,系统收入!AK:AK,C23,系统收入!AN:AN,取数格式!F23)</f>
        <v>0</v>
      </c>
      <c r="F23" s="26" t="s">
        <v>86</v>
      </c>
      <c r="G23" s="45" t="str">
        <f t="shared" si="0"/>
        <v/>
      </c>
      <c r="H23" s="90">
        <f>SUMIFS(系统收入!AQ:AQ,系统收入!AJ:AJ,B23,系统收入!AK:AK,C23)</f>
        <v>0</v>
      </c>
      <c r="I23" s="88"/>
    </row>
    <row r="24" spans="1:14" ht="15" customHeight="1">
      <c r="A24" s="23" t="s">
        <v>886</v>
      </c>
      <c r="B24" s="23" t="s">
        <v>38</v>
      </c>
      <c r="C24" s="23" t="s">
        <v>30</v>
      </c>
      <c r="D24" s="24">
        <f>SUMIFS(系统收入!AH:AH,系统收入!AJ:AJ,B24,系统收入!AK:AK,C24)</f>
        <v>0</v>
      </c>
      <c r="E24" s="25">
        <f>SUMIFS(系统收入!AH:AH,系统收入!AJ:AJ,B24,系统收入!AK:AK,C24,系统收入!AN:AN,取数格式!F24)</f>
        <v>0</v>
      </c>
      <c r="F24" s="26" t="s">
        <v>86</v>
      </c>
      <c r="G24" s="45" t="str">
        <f t="shared" si="0"/>
        <v/>
      </c>
      <c r="H24" s="90">
        <f>SUMIFS(系统收入!AQ:AQ,系统收入!AJ:AJ,B24,系统收入!AK:AK,C24)</f>
        <v>0</v>
      </c>
      <c r="I24" s="88"/>
    </row>
    <row r="25" spans="1:14" ht="15" customHeight="1">
      <c r="A25" s="23" t="s">
        <v>886</v>
      </c>
      <c r="B25" s="23" t="s">
        <v>38</v>
      </c>
      <c r="C25" s="27" t="s">
        <v>144</v>
      </c>
      <c r="D25" s="24">
        <f>SUMIFS(系统收入!AH:AH,系统收入!AJ:AJ,B25,系统收入!AK:AK,C25)</f>
        <v>0</v>
      </c>
      <c r="E25" s="25">
        <f>SUMIFS(系统收入!AH:AH,系统收入!AJ:AJ,B25,系统收入!AK:AK,C25,系统收入!AN:AN,取数格式!F25)</f>
        <v>0</v>
      </c>
      <c r="F25" s="26" t="s">
        <v>86</v>
      </c>
      <c r="G25" s="45" t="str">
        <f t="shared" si="0"/>
        <v/>
      </c>
      <c r="H25" s="90">
        <f>SUMIFS(系统收入!AQ:AQ,系统收入!AJ:AJ,B25,系统收入!AK:AK,C25)</f>
        <v>0</v>
      </c>
      <c r="I25" s="88"/>
    </row>
    <row r="26" spans="1:14" ht="15" customHeight="1">
      <c r="A26" s="23" t="s">
        <v>886</v>
      </c>
      <c r="B26" s="23" t="s">
        <v>24</v>
      </c>
      <c r="C26" s="23" t="s">
        <v>30</v>
      </c>
      <c r="D26" s="24">
        <f>SUMIFS(系统收入!AH:AH,系统收入!AJ:AJ,B26,系统收入!AK:AK,C26)</f>
        <v>0</v>
      </c>
      <c r="E26" s="25">
        <f>SUMIFS(系统收入!AH:AH,系统收入!AJ:AJ,B26,系统收入!AK:AK,C26,系统收入!AN:AN,取数格式!F26)</f>
        <v>0</v>
      </c>
      <c r="F26" s="26" t="s">
        <v>86</v>
      </c>
      <c r="G26" s="45" t="str">
        <f t="shared" si="0"/>
        <v/>
      </c>
      <c r="H26" s="90">
        <f>SUMIFS(系统收入!AQ:AQ,系统收入!AJ:AJ,B26,系统收入!AK:AK,C26)</f>
        <v>0</v>
      </c>
      <c r="I26" s="88"/>
    </row>
    <row r="27" spans="1:14" ht="15" customHeight="1">
      <c r="A27" s="23" t="s">
        <v>886</v>
      </c>
      <c r="B27" s="23" t="s">
        <v>37</v>
      </c>
      <c r="C27" s="23" t="s">
        <v>40</v>
      </c>
      <c r="D27" s="24">
        <f>SUMIFS(系统收入!AH:AH,系统收入!AJ:AJ,B27,系统收入!AK:AK,C27)</f>
        <v>0</v>
      </c>
      <c r="E27" s="25">
        <f>SUMIFS(系统收入!AH:AH,系统收入!AJ:AJ,B27,系统收入!AK:AK,C27,系统收入!AN:AN,取数格式!F27)</f>
        <v>0</v>
      </c>
      <c r="F27" s="26" t="s">
        <v>86</v>
      </c>
      <c r="G27" s="45" t="str">
        <f t="shared" si="0"/>
        <v/>
      </c>
      <c r="H27" s="90">
        <f>SUMIFS(系统收入!AQ:AQ,系统收入!AJ:AJ,B27,系统收入!AK:AK,C27)</f>
        <v>0</v>
      </c>
      <c r="I27" s="88"/>
    </row>
    <row r="28" spans="1:14" ht="15" customHeight="1">
      <c r="A28" s="23" t="s">
        <v>886</v>
      </c>
      <c r="B28" s="23" t="s">
        <v>37</v>
      </c>
      <c r="C28" s="23" t="s">
        <v>32</v>
      </c>
      <c r="D28" s="24">
        <f>SUMIFS(系统收入!AH:AH,系统收入!AJ:AJ,B28,系统收入!AK:AK,C28)</f>
        <v>0</v>
      </c>
      <c r="E28" s="25">
        <f>SUMIFS(系统收入!AH:AH,系统收入!AJ:AJ,B28,系统收入!AK:AK,C28,系统收入!AN:AN,取数格式!F28)</f>
        <v>0</v>
      </c>
      <c r="F28" s="26" t="s">
        <v>86</v>
      </c>
      <c r="G28" s="45" t="str">
        <f t="shared" si="0"/>
        <v/>
      </c>
      <c r="H28" s="90">
        <f>SUMIFS(系统收入!AQ:AQ,系统收入!AJ:AJ,B28,系统收入!AK:AK,C28)</f>
        <v>0</v>
      </c>
      <c r="I28" s="88"/>
    </row>
    <row r="29" spans="1:14" ht="15" customHeight="1">
      <c r="A29" s="23" t="s">
        <v>886</v>
      </c>
      <c r="B29" s="23" t="s">
        <v>37</v>
      </c>
      <c r="C29" s="27" t="s">
        <v>144</v>
      </c>
      <c r="D29" s="24">
        <f>SUMIFS(系统收入!AH:AH,系统收入!AJ:AJ,B29,系统收入!AK:AK,C29)</f>
        <v>0</v>
      </c>
      <c r="E29" s="25">
        <f>SUMIFS(系统收入!AH:AH,系统收入!AJ:AJ,B29,系统收入!AK:AK,C29,系统收入!AN:AN,取数格式!F29)</f>
        <v>0</v>
      </c>
      <c r="F29" s="26" t="s">
        <v>86</v>
      </c>
      <c r="G29" s="45" t="str">
        <f t="shared" si="0"/>
        <v/>
      </c>
      <c r="H29" s="90">
        <f>SUMIFS(系统收入!AQ:AQ,系统收入!AJ:AJ,B29,系统收入!AK:AK,C29)</f>
        <v>0</v>
      </c>
      <c r="I29" s="88"/>
    </row>
    <row r="30" spans="1:14" ht="15" customHeight="1">
      <c r="A30" s="23" t="s">
        <v>886</v>
      </c>
      <c r="B30" s="27" t="s">
        <v>135</v>
      </c>
      <c r="C30" s="23" t="s">
        <v>30</v>
      </c>
      <c r="D30" s="24">
        <f>SUMIFS(系统收入!AH:AH,系统收入!AJ:AJ,B30,系统收入!AK:AK,C30)</f>
        <v>4.5517241379310347E-3</v>
      </c>
      <c r="E30" s="25">
        <f>SUMIFS(系统收入!AH:AH,系统收入!AJ:AJ,B30,系统收入!AK:AK,C30,系统收入!AN:AN,取数格式!F30)</f>
        <v>4.5517241379310347E-3</v>
      </c>
      <c r="F30" s="26" t="s">
        <v>86</v>
      </c>
      <c r="G30" s="45">
        <f t="shared" si="0"/>
        <v>0.40937499999999988</v>
      </c>
      <c r="H30" s="90">
        <f>SUMIFS(系统收入!AQ:AQ,系统收入!AJ:AJ,B30,系统收入!AK:AK,C30)</f>
        <v>2.6883620689655179E-3</v>
      </c>
      <c r="I30" s="88"/>
    </row>
    <row r="31" spans="1:14" ht="15" customHeight="1">
      <c r="A31" s="23" t="s">
        <v>886</v>
      </c>
      <c r="B31" s="27" t="s">
        <v>145</v>
      </c>
      <c r="C31" s="27" t="s">
        <v>144</v>
      </c>
      <c r="D31" s="24">
        <f>SUMIFS(系统收入!AH:AH,系统收入!AJ:AJ,B31,系统收入!AK:AK,C31)</f>
        <v>0</v>
      </c>
      <c r="E31" s="25">
        <f>SUMIFS(系统收入!AH:AH,系统收入!AJ:AJ,B31,系统收入!AK:AK,C31,系统收入!AN:AN,取数格式!F31)</f>
        <v>0</v>
      </c>
      <c r="F31" s="26" t="s">
        <v>86</v>
      </c>
      <c r="G31" s="45" t="str">
        <f t="shared" si="0"/>
        <v/>
      </c>
      <c r="H31" s="90">
        <f>SUMIFS(系统收入!AQ:AQ,系统收入!AJ:AJ,B31,系统收入!AK:AK,C31)</f>
        <v>0</v>
      </c>
      <c r="I31" s="88"/>
    </row>
    <row r="32" spans="1:14" ht="15" customHeight="1">
      <c r="A32" s="23" t="s">
        <v>886</v>
      </c>
      <c r="B32" s="27" t="s">
        <v>145</v>
      </c>
      <c r="C32" s="27" t="s">
        <v>157</v>
      </c>
      <c r="D32" s="24">
        <f>SUMIFS(系统收入!AH:AH,系统收入!AJ:AJ,B32,系统收入!AK:AK,C32)</f>
        <v>4.7586206896551728E-2</v>
      </c>
      <c r="E32" s="25">
        <f>SUMIFS(系统收入!AH:AH,系统收入!AJ:AJ,B32,系统收入!AK:AK,C32,系统收入!AN:AN,取数格式!F32)</f>
        <v>4.7586206896551728E-2</v>
      </c>
      <c r="F32" s="26" t="s">
        <v>86</v>
      </c>
      <c r="G32" s="45">
        <f t="shared" si="0"/>
        <v>0.60559782608695656</v>
      </c>
      <c r="H32" s="90">
        <f>SUMIFS(系统收入!AQ:AQ,系统收入!AJ:AJ,B32,系统收入!AK:AK,C32)</f>
        <v>1.8768103448275862E-2</v>
      </c>
      <c r="I32" s="88"/>
    </row>
    <row r="33" spans="1:8" ht="15" customHeight="1">
      <c r="A33" s="23"/>
      <c r="B33" s="23"/>
      <c r="C33" s="23"/>
      <c r="D33" s="25">
        <f>SUM(D2:D32)</f>
        <v>711.893170575</v>
      </c>
      <c r="E33" s="25">
        <f>SUM(E2:E32)</f>
        <v>720.83218195431027</v>
      </c>
      <c r="F33" s="28"/>
      <c r="G33" s="71">
        <f>(SUM(系统收入!AP:AP)-SUM(系统收入!AQ:AQ))/SUM(系统收入!AP:AP)</f>
        <v>0.42339626227961696</v>
      </c>
      <c r="H33" s="90"/>
    </row>
    <row r="34" spans="1:8" ht="15" customHeight="1">
      <c r="E34" s="31"/>
    </row>
    <row r="35" spans="1:8" ht="15" customHeight="1">
      <c r="B35" s="1" t="s">
        <v>22</v>
      </c>
      <c r="C35" s="1" t="s">
        <v>22</v>
      </c>
      <c r="D35" s="31"/>
      <c r="E35" s="31"/>
      <c r="F35" s="35"/>
    </row>
    <row r="36" spans="1:8" ht="15" customHeight="1">
      <c r="B36" s="1" t="s">
        <v>76</v>
      </c>
      <c r="C36" s="1" t="s">
        <v>23</v>
      </c>
      <c r="D36" s="2"/>
      <c r="E36" s="31"/>
      <c r="F36" s="2"/>
    </row>
    <row r="37" spans="1:8" ht="15" customHeight="1">
      <c r="B37" s="1" t="s">
        <v>78</v>
      </c>
      <c r="C37" s="1" t="s">
        <v>79</v>
      </c>
      <c r="D37" s="2"/>
      <c r="E37" s="31"/>
      <c r="F37" s="2"/>
    </row>
    <row r="38" spans="1:8" ht="15" customHeight="1">
      <c r="B38" s="1" t="s">
        <v>0</v>
      </c>
      <c r="C38" s="1" t="s">
        <v>0</v>
      </c>
      <c r="E38" s="2"/>
      <c r="F38" s="2"/>
    </row>
    <row r="39" spans="1:8" ht="15" customHeight="1">
      <c r="B39" s="1" t="s">
        <v>71</v>
      </c>
      <c r="C39" s="1" t="s">
        <v>1</v>
      </c>
    </row>
    <row r="40" spans="1:8" ht="15" customHeight="1">
      <c r="B40" s="1" t="s">
        <v>80</v>
      </c>
      <c r="C40" s="1" t="s">
        <v>3</v>
      </c>
    </row>
    <row r="41" spans="1:8" ht="15" customHeight="1">
      <c r="B41" s="1" t="s">
        <v>73</v>
      </c>
      <c r="C41" s="1" t="s">
        <v>26</v>
      </c>
    </row>
    <row r="42" spans="1:8" ht="15" customHeight="1">
      <c r="B42" s="1" t="s">
        <v>77</v>
      </c>
      <c r="C42" s="1" t="s">
        <v>21</v>
      </c>
    </row>
    <row r="43" spans="1:8" ht="15" customHeight="1">
      <c r="B43" s="1" t="s">
        <v>2</v>
      </c>
      <c r="C43" s="1" t="s">
        <v>2</v>
      </c>
    </row>
    <row r="44" spans="1:8" ht="15" customHeight="1">
      <c r="B44" s="1" t="s">
        <v>75</v>
      </c>
      <c r="C44" s="1" t="s">
        <v>24</v>
      </c>
    </row>
    <row r="45" spans="1:8" ht="15" customHeight="1">
      <c r="B45" s="1" t="s">
        <v>74</v>
      </c>
      <c r="C45" s="1" t="s">
        <v>1</v>
      </c>
    </row>
    <row r="46" spans="1:8" ht="15" customHeight="1">
      <c r="B46" s="3" t="s">
        <v>132</v>
      </c>
      <c r="C46" s="1" t="s">
        <v>0</v>
      </c>
    </row>
    <row r="47" spans="1:8" ht="15" customHeight="1">
      <c r="B47" s="1" t="s">
        <v>133</v>
      </c>
      <c r="C47" s="3" t="s">
        <v>134</v>
      </c>
    </row>
  </sheetData>
  <autoFilter ref="B1:G33"/>
  <mergeCells count="2">
    <mergeCell ref="J18:J21"/>
    <mergeCell ref="J22:K22"/>
  </mergeCells>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R492"/>
  <sheetViews>
    <sheetView topLeftCell="Z1" zoomScaleNormal="100" workbookViewId="0">
      <pane ySplit="1" topLeftCell="A2" activePane="bottomLeft" state="frozen"/>
      <selection pane="bottomLeft" activeCell="AJ10" sqref="AJ10"/>
    </sheetView>
  </sheetViews>
  <sheetFormatPr defaultColWidth="9" defaultRowHeight="15" customHeight="1"/>
  <cols>
    <col min="1" max="1" width="8.625" style="3" customWidth="1"/>
    <col min="2" max="2" width="4.625" style="3" customWidth="1"/>
    <col min="3" max="3" width="11.5" style="3" customWidth="1"/>
    <col min="4" max="4" width="9" style="3" customWidth="1"/>
    <col min="5" max="5" width="7.125" style="3" customWidth="1"/>
    <col min="6" max="7" width="9" style="3" customWidth="1"/>
    <col min="8" max="8" width="11.375" style="3" customWidth="1"/>
    <col min="9" max="9" width="7.125" style="3" customWidth="1"/>
    <col min="10" max="10" width="4.125" style="3" customWidth="1"/>
    <col min="11" max="11" width="11.125" style="3" customWidth="1"/>
    <col min="12" max="12" width="10" style="14" customWidth="1"/>
    <col min="13" max="13" width="5.625" style="3" customWidth="1"/>
    <col min="14" max="14" width="8.5" style="15" customWidth="1"/>
    <col min="15" max="15" width="7.5" style="3" customWidth="1"/>
    <col min="16" max="16" width="8.125" style="3" customWidth="1"/>
    <col min="17" max="17" width="15.625" style="41" bestFit="1" customWidth="1"/>
    <col min="18" max="18" width="52.375" style="3" customWidth="1"/>
    <col min="19" max="19" width="7" style="3" customWidth="1"/>
    <col min="20" max="20" width="5" style="3" customWidth="1"/>
    <col min="21" max="21" width="5.375" style="3" customWidth="1"/>
    <col min="22" max="22" width="9.125" style="3" bestFit="1" customWidth="1"/>
    <col min="23" max="23" width="4.125" style="3" customWidth="1"/>
    <col min="24" max="24" width="13.375" style="30" customWidth="1"/>
    <col min="25" max="25" width="9" style="3" customWidth="1"/>
    <col min="26" max="26" width="4.875" style="3" customWidth="1"/>
    <col min="27" max="27" width="8" style="3" customWidth="1"/>
    <col min="28" max="28" width="5.625" style="3" customWidth="1"/>
    <col min="29" max="29" width="9.375" style="3" customWidth="1"/>
    <col min="30" max="30" width="4.125" style="3" customWidth="1"/>
    <col min="31" max="31" width="22.375" style="3" customWidth="1"/>
    <col min="32" max="32" width="15.125" style="3" bestFit="1" customWidth="1"/>
    <col min="33" max="33" width="12" style="3" customWidth="1"/>
    <col min="34" max="34" width="9.25" style="15" customWidth="1"/>
    <col min="35" max="35" width="7.375" style="15" customWidth="1"/>
    <col min="36" max="36" width="13.625" style="3" bestFit="1" customWidth="1"/>
    <col min="37" max="37" width="11.5" style="3" customWidth="1"/>
    <col min="38" max="38" width="9.125" style="15" bestFit="1" customWidth="1"/>
    <col min="39" max="39" width="9.125" style="3" bestFit="1" customWidth="1"/>
    <col min="40" max="41" width="9" style="3" customWidth="1"/>
    <col min="42" max="43" width="14.125" style="15" customWidth="1"/>
    <col min="44" max="44" width="10.375" style="3" customWidth="1"/>
    <col min="45" max="16384" width="9" style="3"/>
  </cols>
  <sheetData>
    <row r="1" spans="1:44" s="18" customFormat="1" ht="27.75" customHeight="1">
      <c r="A1" s="18" t="s">
        <v>4</v>
      </c>
      <c r="B1" s="18" t="s">
        <v>5</v>
      </c>
      <c r="C1" s="18" t="s">
        <v>6</v>
      </c>
      <c r="D1" s="18" t="s">
        <v>7</v>
      </c>
      <c r="E1" s="18" t="s">
        <v>42</v>
      </c>
      <c r="F1" s="18" t="s">
        <v>43</v>
      </c>
      <c r="G1" s="18" t="s">
        <v>44</v>
      </c>
      <c r="H1" s="18" t="s">
        <v>45</v>
      </c>
      <c r="I1" s="18" t="s">
        <v>46</v>
      </c>
      <c r="J1" s="18" t="s">
        <v>47</v>
      </c>
      <c r="K1" s="18" t="s">
        <v>48</v>
      </c>
      <c r="L1" s="19" t="s">
        <v>156</v>
      </c>
      <c r="M1" s="18" t="s">
        <v>49</v>
      </c>
      <c r="N1" s="20" t="s">
        <v>50</v>
      </c>
      <c r="O1" s="18" t="s">
        <v>51</v>
      </c>
      <c r="P1" s="18" t="s">
        <v>52</v>
      </c>
      <c r="Q1" s="40" t="s">
        <v>8</v>
      </c>
      <c r="R1" s="18" t="s">
        <v>9</v>
      </c>
      <c r="S1" s="18" t="s">
        <v>10</v>
      </c>
      <c r="T1" s="18" t="s">
        <v>11</v>
      </c>
      <c r="U1" s="18" t="s">
        <v>85</v>
      </c>
      <c r="V1" s="18" t="s">
        <v>12</v>
      </c>
      <c r="W1" s="18" t="s">
        <v>65</v>
      </c>
      <c r="X1" s="29" t="s">
        <v>13</v>
      </c>
      <c r="Y1" s="18" t="s">
        <v>53</v>
      </c>
      <c r="Z1" s="18" t="s">
        <v>14</v>
      </c>
      <c r="AA1" s="18" t="s">
        <v>15</v>
      </c>
      <c r="AB1" s="18" t="s">
        <v>154</v>
      </c>
      <c r="AC1" s="18" t="s">
        <v>54</v>
      </c>
      <c r="AD1" s="18" t="s">
        <v>55</v>
      </c>
      <c r="AE1" s="18" t="s">
        <v>56</v>
      </c>
      <c r="AF1" s="18" t="s">
        <v>57</v>
      </c>
      <c r="AG1" s="18" t="s">
        <v>16</v>
      </c>
      <c r="AH1" s="20" t="s">
        <v>81</v>
      </c>
      <c r="AI1" s="21" t="s">
        <v>82</v>
      </c>
      <c r="AJ1" s="18" t="s">
        <v>70</v>
      </c>
      <c r="AK1" s="22" t="s">
        <v>966</v>
      </c>
      <c r="AL1" s="18" t="s">
        <v>83</v>
      </c>
      <c r="AM1" s="18" t="s">
        <v>84</v>
      </c>
      <c r="AN1" s="22"/>
      <c r="AO1" s="39" t="s">
        <v>857</v>
      </c>
      <c r="AP1" s="49" t="s">
        <v>390</v>
      </c>
      <c r="AQ1" s="49" t="s">
        <v>375</v>
      </c>
      <c r="AR1" s="39" t="s">
        <v>376</v>
      </c>
    </row>
    <row r="2" spans="1:44" ht="15" customHeight="1">
      <c r="A2" t="s">
        <v>0</v>
      </c>
      <c r="B2" t="s">
        <v>72</v>
      </c>
      <c r="C2" t="s">
        <v>893</v>
      </c>
      <c r="D2" t="s">
        <v>894</v>
      </c>
      <c r="E2">
        <v>485134</v>
      </c>
      <c r="F2" t="s">
        <v>895</v>
      </c>
      <c r="G2" t="s">
        <v>58</v>
      </c>
      <c r="H2" t="s">
        <v>88</v>
      </c>
      <c r="I2">
        <v>942853</v>
      </c>
      <c r="J2" t="s">
        <v>59</v>
      </c>
      <c r="K2" s="32">
        <v>43528</v>
      </c>
      <c r="L2" s="32">
        <v>43528</v>
      </c>
      <c r="M2">
        <v>0</v>
      </c>
      <c r="N2"/>
      <c r="O2">
        <v>48</v>
      </c>
      <c r="P2" t="s">
        <v>60</v>
      </c>
      <c r="Q2" s="34">
        <v>204001000200</v>
      </c>
      <c r="R2" t="s">
        <v>137</v>
      </c>
      <c r="S2">
        <v>48</v>
      </c>
      <c r="T2">
        <v>-1</v>
      </c>
      <c r="U2" t="s">
        <v>17</v>
      </c>
      <c r="V2">
        <v>-4.1599999999999996E-3</v>
      </c>
      <c r="W2" t="s">
        <v>17</v>
      </c>
      <c r="X2">
        <v>-48</v>
      </c>
      <c r="Y2" t="s">
        <v>67</v>
      </c>
      <c r="Z2">
        <v>10</v>
      </c>
      <c r="AA2">
        <v>-4.3600000000000003</v>
      </c>
      <c r="AB2">
        <v>0</v>
      </c>
      <c r="AC2">
        <v>800008897</v>
      </c>
      <c r="AD2"/>
      <c r="AE2" t="s">
        <v>896</v>
      </c>
      <c r="AF2"/>
      <c r="AG2" t="s">
        <v>897</v>
      </c>
      <c r="AH2" s="15">
        <f>T2*O2/(1+Z2/100)/10000</f>
        <v>-4.3636363636363629E-3</v>
      </c>
      <c r="AI2" s="16">
        <f>(X2-AA2)/10000</f>
        <v>-4.3639999999999998E-3</v>
      </c>
      <c r="AJ2" s="4" t="str">
        <f>VLOOKUP(A2,取数格式!$B$35:$C$47,2,0)</f>
        <v>天猫超市</v>
      </c>
      <c r="AK2" s="4" t="s">
        <v>296</v>
      </c>
      <c r="AL2" s="17">
        <f>IF(AE2="Z51:电子商务分公司上海产品库",ROUND(N2/(1+Z2%),2)/10000-AI2,ROUND(N2/(1+Z2%),2)/10000)</f>
        <v>0</v>
      </c>
      <c r="AM2" s="17">
        <f>IF(AE2="Z51:电子商务分公司上海产品库",ROUND(N2/(1+Z2%)*Z2%-AA2,2)/10000,ROUND(N2/(1+Z2%)*Z2%,2)/10000)</f>
        <v>0</v>
      </c>
      <c r="AN2" s="3" t="s">
        <v>965</v>
      </c>
      <c r="AO2" s="3">
        <f>IF(U2="件",1,VLOOKUP(Q2,单位换算!B:F,5,))</f>
        <v>1</v>
      </c>
      <c r="AP2" s="15">
        <f>O2*T2/(1+Z2%)/10000</f>
        <v>-4.3636363636363629E-3</v>
      </c>
      <c r="AQ2" s="15">
        <f>IFERROR(VLOOKUP(Q2,成本剔税!A:E,COLUMN(成本剔税!E1),),)*T2/AO2/10000</f>
        <v>-2.8497272727272724E-3</v>
      </c>
      <c r="AR2" s="43">
        <f>IFERROR((AP2-AQ2)/AP2,)</f>
        <v>0.34693749999999995</v>
      </c>
    </row>
    <row r="3" spans="1:44" ht="15" customHeight="1">
      <c r="A3" t="s">
        <v>0</v>
      </c>
      <c r="B3" t="s">
        <v>72</v>
      </c>
      <c r="C3" t="s">
        <v>893</v>
      </c>
      <c r="D3" t="s">
        <v>894</v>
      </c>
      <c r="E3">
        <v>485134</v>
      </c>
      <c r="F3" t="s">
        <v>895</v>
      </c>
      <c r="G3" t="s">
        <v>58</v>
      </c>
      <c r="H3" t="s">
        <v>88</v>
      </c>
      <c r="I3">
        <v>942853</v>
      </c>
      <c r="J3" t="s">
        <v>59</v>
      </c>
      <c r="K3" s="32">
        <v>43528</v>
      </c>
      <c r="L3" s="32">
        <v>43528</v>
      </c>
      <c r="M3">
        <v>0</v>
      </c>
      <c r="N3"/>
      <c r="O3">
        <v>72</v>
      </c>
      <c r="P3" t="s">
        <v>60</v>
      </c>
      <c r="Q3" s="34">
        <v>204001000300</v>
      </c>
      <c r="R3" t="s">
        <v>140</v>
      </c>
      <c r="S3">
        <v>72</v>
      </c>
      <c r="T3">
        <v>-3</v>
      </c>
      <c r="U3" t="s">
        <v>17</v>
      </c>
      <c r="V3">
        <v>-1.8720000000000001E-2</v>
      </c>
      <c r="W3" t="s">
        <v>17</v>
      </c>
      <c r="X3">
        <v>-216</v>
      </c>
      <c r="Y3" t="s">
        <v>67</v>
      </c>
      <c r="Z3">
        <v>10</v>
      </c>
      <c r="AA3">
        <v>-19.64</v>
      </c>
      <c r="AB3">
        <v>0</v>
      </c>
      <c r="AC3">
        <v>800008897</v>
      </c>
      <c r="AD3"/>
      <c r="AE3" t="s">
        <v>896</v>
      </c>
      <c r="AF3" s="33"/>
      <c r="AG3" t="s">
        <v>897</v>
      </c>
      <c r="AH3" s="15">
        <f t="shared" ref="AH3:AH40" si="0">T3*O3/(1+Z3/100)/10000</f>
        <v>-1.9636363636363636E-2</v>
      </c>
      <c r="AI3" s="16">
        <f t="shared" ref="AI3:AI9" si="1">(X3-AA3)/10000</f>
        <v>-1.9636000000000001E-2</v>
      </c>
      <c r="AJ3" s="4" t="str">
        <f>VLOOKUP(A3,取数格式!$B$35:$C$47,2,0)</f>
        <v>天猫超市</v>
      </c>
      <c r="AK3" s="4" t="s">
        <v>296</v>
      </c>
      <c r="AL3" s="17">
        <f t="shared" ref="AL3:AL7" si="2">IF(AE3="Z51:电子商务分公司上海产品库",ROUND(N3/(1+Z3%),2)/10000-AI3,ROUND(N3/(1+Z3%),2)/10000)</f>
        <v>0</v>
      </c>
      <c r="AM3" s="17">
        <f t="shared" ref="AM3:AM7" si="3">IF(AE3="Z51:电子商务分公司上海产品库",ROUND(N3/(1+Z3%)*Z3%-AA3,2)/10000,ROUND(N3/(1+Z3%)*Z3%,2)/10000)</f>
        <v>0</v>
      </c>
      <c r="AN3" s="3" t="s">
        <v>965</v>
      </c>
      <c r="AO3" s="3">
        <f>IF(U3="件",1,VLOOKUP(Q3,单位换算!B:F,5,))</f>
        <v>1</v>
      </c>
      <c r="AP3" s="15">
        <f t="shared" ref="AP3:AP66" si="4">O3*T3/(1+Z3%)/10000</f>
        <v>-1.9636363636363636E-2</v>
      </c>
      <c r="AQ3" s="15">
        <f>IFERROR(VLOOKUP(Q3,成本剔税!A:E,COLUMN(成本剔税!E2),),)*T3/AO3/10000</f>
        <v>-1.2790636363636363E-2</v>
      </c>
      <c r="AR3" s="43">
        <f t="shared" ref="AR3:AR66" si="5">IFERROR((AP3-AQ3)/AP3,)</f>
        <v>0.34862500000000002</v>
      </c>
    </row>
    <row r="4" spans="1:44" ht="15" customHeight="1">
      <c r="A4" t="s">
        <v>77</v>
      </c>
      <c r="B4" t="s">
        <v>72</v>
      </c>
      <c r="C4" t="s">
        <v>898</v>
      </c>
      <c r="D4" t="s">
        <v>899</v>
      </c>
      <c r="E4">
        <v>446685</v>
      </c>
      <c r="F4" t="s">
        <v>900</v>
      </c>
      <c r="G4" t="s">
        <v>58</v>
      </c>
      <c r="H4" t="s">
        <v>88</v>
      </c>
      <c r="I4">
        <v>942852</v>
      </c>
      <c r="J4" t="s">
        <v>59</v>
      </c>
      <c r="K4" s="32">
        <v>43528</v>
      </c>
      <c r="L4" s="32">
        <v>43528</v>
      </c>
      <c r="M4">
        <v>0</v>
      </c>
      <c r="N4"/>
      <c r="O4">
        <v>56.55</v>
      </c>
      <c r="P4" t="s">
        <v>60</v>
      </c>
      <c r="Q4" s="34">
        <v>204002000100</v>
      </c>
      <c r="R4" t="s">
        <v>106</v>
      </c>
      <c r="S4">
        <v>56.55</v>
      </c>
      <c r="T4">
        <v>-2</v>
      </c>
      <c r="U4" t="s">
        <v>17</v>
      </c>
      <c r="V4">
        <v>-6.2399999999999999E-3</v>
      </c>
      <c r="W4" t="s">
        <v>17</v>
      </c>
      <c r="X4">
        <v>-113.1</v>
      </c>
      <c r="Y4" t="s">
        <v>67</v>
      </c>
      <c r="Z4">
        <v>10</v>
      </c>
      <c r="AA4">
        <v>-10.28</v>
      </c>
      <c r="AB4">
        <v>0</v>
      </c>
      <c r="AC4">
        <v>800008896</v>
      </c>
      <c r="AD4"/>
      <c r="AE4" t="s">
        <v>901</v>
      </c>
      <c r="AF4" s="33"/>
      <c r="AG4" t="s">
        <v>902</v>
      </c>
      <c r="AH4" s="15">
        <f t="shared" si="0"/>
        <v>-1.028181818181818E-2</v>
      </c>
      <c r="AI4" s="16">
        <f t="shared" si="1"/>
        <v>-1.0281999999999999E-2</v>
      </c>
      <c r="AJ4" s="4" t="str">
        <f>VLOOKUP(A4,取数格式!$B$35:$C$47,2,0)</f>
        <v>我买网直供</v>
      </c>
      <c r="AK4" s="4" t="s">
        <v>296</v>
      </c>
      <c r="AL4" s="17">
        <f t="shared" si="2"/>
        <v>0</v>
      </c>
      <c r="AM4" s="17">
        <f t="shared" si="3"/>
        <v>0</v>
      </c>
      <c r="AN4" s="3" t="s">
        <v>965</v>
      </c>
      <c r="AO4" s="3">
        <f>IF(U4="件",1,VLOOKUP(Q4,单位换算!B:F,5,))</f>
        <v>1</v>
      </c>
      <c r="AP4" s="15">
        <f t="shared" si="4"/>
        <v>-1.028181818181818E-2</v>
      </c>
      <c r="AQ4" s="15">
        <f>IFERROR(VLOOKUP(Q4,成本剔税!A:E,COLUMN(成本剔税!E3),),)*T4/AO4/10000</f>
        <v>-6.5536363636363622E-3</v>
      </c>
      <c r="AR4" s="43">
        <f t="shared" si="5"/>
        <v>0.36259946949602129</v>
      </c>
    </row>
    <row r="5" spans="1:44" ht="15" customHeight="1">
      <c r="A5" t="s">
        <v>77</v>
      </c>
      <c r="B5" t="s">
        <v>72</v>
      </c>
      <c r="C5" t="s">
        <v>898</v>
      </c>
      <c r="D5" t="s">
        <v>899</v>
      </c>
      <c r="E5">
        <v>446685</v>
      </c>
      <c r="F5" t="s">
        <v>900</v>
      </c>
      <c r="G5" t="s">
        <v>58</v>
      </c>
      <c r="H5" t="s">
        <v>88</v>
      </c>
      <c r="I5">
        <v>942852</v>
      </c>
      <c r="J5" t="s">
        <v>59</v>
      </c>
      <c r="K5" s="32">
        <v>43528</v>
      </c>
      <c r="L5" s="32">
        <v>43528</v>
      </c>
      <c r="M5">
        <v>0</v>
      </c>
      <c r="N5"/>
      <c r="O5">
        <v>66.88</v>
      </c>
      <c r="P5" t="s">
        <v>60</v>
      </c>
      <c r="Q5" s="34">
        <v>204003000500</v>
      </c>
      <c r="R5" t="s">
        <v>92</v>
      </c>
      <c r="S5">
        <v>66.88</v>
      </c>
      <c r="T5">
        <v>-1</v>
      </c>
      <c r="U5" t="s">
        <v>17</v>
      </c>
      <c r="V5">
        <v>-3.1199999999999999E-3</v>
      </c>
      <c r="W5" t="s">
        <v>17</v>
      </c>
      <c r="X5">
        <v>-66.88</v>
      </c>
      <c r="Y5" t="s">
        <v>67</v>
      </c>
      <c r="Z5">
        <v>10</v>
      </c>
      <c r="AA5">
        <v>-6.08</v>
      </c>
      <c r="AB5">
        <v>0</v>
      </c>
      <c r="AC5">
        <v>800008896</v>
      </c>
      <c r="AD5"/>
      <c r="AE5" t="s">
        <v>901</v>
      </c>
      <c r="AF5" s="33"/>
      <c r="AG5" t="s">
        <v>902</v>
      </c>
      <c r="AH5" s="15">
        <f t="shared" si="0"/>
        <v>-6.0799999999999986E-3</v>
      </c>
      <c r="AI5" s="16">
        <f t="shared" si="1"/>
        <v>-6.0799999999999995E-3</v>
      </c>
      <c r="AJ5" s="4" t="str">
        <f>VLOOKUP(A5,取数格式!$B$35:$C$47,2,0)</f>
        <v>我买网直供</v>
      </c>
      <c r="AK5" s="4" t="s">
        <v>296</v>
      </c>
      <c r="AL5" s="17">
        <f t="shared" si="2"/>
        <v>0</v>
      </c>
      <c r="AM5" s="17">
        <f t="shared" si="3"/>
        <v>0</v>
      </c>
      <c r="AN5" s="3" t="s">
        <v>965</v>
      </c>
      <c r="AO5" s="3">
        <f>IF(U5="件",1,VLOOKUP(Q5,单位换算!B:F,5,))</f>
        <v>1</v>
      </c>
      <c r="AP5" s="15">
        <f t="shared" si="4"/>
        <v>-6.0799999999999986E-3</v>
      </c>
      <c r="AQ5" s="15">
        <f>IFERROR(VLOOKUP(Q5,成本剔税!A:E,COLUMN(成本剔税!E4),),)*T5/AO5/10000</f>
        <v>-3.8290909090909083E-3</v>
      </c>
      <c r="AR5" s="43">
        <f t="shared" si="5"/>
        <v>0.37021531100478466</v>
      </c>
    </row>
    <row r="6" spans="1:44" ht="15" customHeight="1">
      <c r="A6" t="s">
        <v>77</v>
      </c>
      <c r="B6" t="s">
        <v>72</v>
      </c>
      <c r="C6" t="s">
        <v>898</v>
      </c>
      <c r="D6" t="s">
        <v>899</v>
      </c>
      <c r="E6">
        <v>446685</v>
      </c>
      <c r="F6" t="s">
        <v>900</v>
      </c>
      <c r="G6" t="s">
        <v>58</v>
      </c>
      <c r="H6" t="s">
        <v>88</v>
      </c>
      <c r="I6">
        <v>942852</v>
      </c>
      <c r="J6" t="s">
        <v>59</v>
      </c>
      <c r="K6" s="32">
        <v>43528</v>
      </c>
      <c r="L6" s="32">
        <v>43528</v>
      </c>
      <c r="M6">
        <v>0</v>
      </c>
      <c r="N6"/>
      <c r="O6">
        <v>61.9</v>
      </c>
      <c r="P6" t="s">
        <v>60</v>
      </c>
      <c r="Q6" s="34">
        <v>204001000800</v>
      </c>
      <c r="R6" t="s">
        <v>130</v>
      </c>
      <c r="S6">
        <v>61.9</v>
      </c>
      <c r="T6">
        <v>-1</v>
      </c>
      <c r="U6" t="s">
        <v>17</v>
      </c>
      <c r="V6">
        <v>-6.2399999999999999E-3</v>
      </c>
      <c r="W6" t="s">
        <v>17</v>
      </c>
      <c r="X6">
        <v>-61.9</v>
      </c>
      <c r="Y6" t="s">
        <v>67</v>
      </c>
      <c r="Z6">
        <v>10</v>
      </c>
      <c r="AA6">
        <v>-5.63</v>
      </c>
      <c r="AB6">
        <v>0</v>
      </c>
      <c r="AC6">
        <v>800008896</v>
      </c>
      <c r="AD6"/>
      <c r="AE6" t="s">
        <v>901</v>
      </c>
      <c r="AF6" s="33"/>
      <c r="AG6" t="s">
        <v>902</v>
      </c>
      <c r="AH6" s="15">
        <f t="shared" si="0"/>
        <v>-5.6272727272727264E-3</v>
      </c>
      <c r="AI6" s="16">
        <f t="shared" si="1"/>
        <v>-5.6269999999999992E-3</v>
      </c>
      <c r="AJ6" s="4" t="str">
        <f>VLOOKUP(A6,取数格式!$B$35:$C$47,2,0)</f>
        <v>我买网直供</v>
      </c>
      <c r="AK6" s="4" t="s">
        <v>296</v>
      </c>
      <c r="AL6" s="17">
        <f t="shared" si="2"/>
        <v>0</v>
      </c>
      <c r="AM6" s="17">
        <f t="shared" si="3"/>
        <v>0</v>
      </c>
      <c r="AN6" s="3" t="s">
        <v>965</v>
      </c>
      <c r="AO6" s="3">
        <f>IF(U6="件",1,VLOOKUP(Q6,单位换算!B:F,5,))</f>
        <v>1</v>
      </c>
      <c r="AP6" s="15">
        <f t="shared" si="4"/>
        <v>-5.6272727272727264E-3</v>
      </c>
      <c r="AQ6" s="15">
        <f>IFERROR(VLOOKUP(Q6,成本剔税!A:E,COLUMN(成本剔税!E5),),)*T6/AO6/10000</f>
        <v>-3.8880000000000004E-3</v>
      </c>
      <c r="AR6" s="43">
        <f t="shared" si="5"/>
        <v>0.30907915993537949</v>
      </c>
    </row>
    <row r="7" spans="1:44" ht="15" customHeight="1">
      <c r="A7" t="s">
        <v>133</v>
      </c>
      <c r="B7" t="s">
        <v>72</v>
      </c>
      <c r="C7" t="s">
        <v>903</v>
      </c>
      <c r="D7" t="s">
        <v>904</v>
      </c>
      <c r="E7">
        <v>535510</v>
      </c>
      <c r="F7" t="s">
        <v>905</v>
      </c>
      <c r="G7" t="s">
        <v>58</v>
      </c>
      <c r="H7" t="s">
        <v>61</v>
      </c>
      <c r="I7">
        <v>942854</v>
      </c>
      <c r="J7" t="s">
        <v>59</v>
      </c>
      <c r="K7" s="32">
        <v>43528</v>
      </c>
      <c r="L7" s="32">
        <v>43528</v>
      </c>
      <c r="M7">
        <v>0</v>
      </c>
      <c r="N7"/>
      <c r="O7">
        <v>92</v>
      </c>
      <c r="P7" t="s">
        <v>60</v>
      </c>
      <c r="Q7" s="34">
        <v>246902000110</v>
      </c>
      <c r="R7" t="s">
        <v>189</v>
      </c>
      <c r="S7">
        <v>92</v>
      </c>
      <c r="T7">
        <v>6</v>
      </c>
      <c r="U7" t="s">
        <v>246</v>
      </c>
      <c r="V7">
        <v>5.4000000000000003E-3</v>
      </c>
      <c r="W7" t="s">
        <v>17</v>
      </c>
      <c r="X7">
        <v>552</v>
      </c>
      <c r="Y7" t="s">
        <v>66</v>
      </c>
      <c r="Z7">
        <v>16</v>
      </c>
      <c r="AA7">
        <v>76.14</v>
      </c>
      <c r="AB7">
        <v>0</v>
      </c>
      <c r="AC7">
        <v>100044197</v>
      </c>
      <c r="AD7" t="s">
        <v>906</v>
      </c>
      <c r="AE7" t="s">
        <v>907</v>
      </c>
      <c r="AF7" s="33">
        <v>43528.738576388889</v>
      </c>
      <c r="AG7" t="s">
        <v>897</v>
      </c>
      <c r="AH7" s="15">
        <f t="shared" si="0"/>
        <v>4.7586206896551728E-2</v>
      </c>
      <c r="AI7" s="16">
        <f t="shared" si="1"/>
        <v>4.7586000000000003E-2</v>
      </c>
      <c r="AJ7" s="4" t="str">
        <f>VLOOKUP(A7,取数格式!$B$35:$C$47,2,0)</f>
        <v>拼多多</v>
      </c>
      <c r="AK7" s="4" t="s">
        <v>297</v>
      </c>
      <c r="AL7" s="17">
        <f t="shared" si="2"/>
        <v>0</v>
      </c>
      <c r="AM7" s="17">
        <f t="shared" si="3"/>
        <v>0</v>
      </c>
      <c r="AN7" s="3" t="s">
        <v>965</v>
      </c>
      <c r="AO7" s="3">
        <f>IF(U7="件",1,VLOOKUP(Q7,单位换算!B:F,5,))</f>
        <v>6</v>
      </c>
      <c r="AP7" s="15">
        <f t="shared" si="4"/>
        <v>4.7586206896551728E-2</v>
      </c>
      <c r="AQ7" s="15">
        <f>IFERROR(VLOOKUP(Q7,成本剔税!A:E,COLUMN(成本剔税!E6),),)*T7/AO7/10000</f>
        <v>1.8768103448275862E-2</v>
      </c>
      <c r="AR7" s="43">
        <f t="shared" si="5"/>
        <v>0.60559782608695656</v>
      </c>
    </row>
    <row r="8" spans="1:44" ht="15" customHeight="1">
      <c r="A8" t="s">
        <v>133</v>
      </c>
      <c r="B8" t="s">
        <v>72</v>
      </c>
      <c r="C8" t="s">
        <v>903</v>
      </c>
      <c r="D8" t="s">
        <v>904</v>
      </c>
      <c r="E8">
        <v>535510</v>
      </c>
      <c r="F8" t="s">
        <v>905</v>
      </c>
      <c r="G8" t="s">
        <v>58</v>
      </c>
      <c r="H8" t="s">
        <v>61</v>
      </c>
      <c r="I8">
        <v>942855</v>
      </c>
      <c r="J8" t="s">
        <v>59</v>
      </c>
      <c r="K8" s="32">
        <v>43528</v>
      </c>
      <c r="L8" s="32">
        <v>43528</v>
      </c>
      <c r="M8">
        <v>0</v>
      </c>
      <c r="N8"/>
      <c r="O8">
        <v>52.8</v>
      </c>
      <c r="P8" t="s">
        <v>60</v>
      </c>
      <c r="Q8" s="34">
        <v>204013000300</v>
      </c>
      <c r="R8" t="s">
        <v>91</v>
      </c>
      <c r="S8">
        <v>52.8</v>
      </c>
      <c r="T8">
        <v>1</v>
      </c>
      <c r="U8" t="s">
        <v>17</v>
      </c>
      <c r="V8">
        <v>3.0953999999999999E-3</v>
      </c>
      <c r="W8" t="s">
        <v>17</v>
      </c>
      <c r="X8">
        <v>52.8</v>
      </c>
      <c r="Y8" t="s">
        <v>66</v>
      </c>
      <c r="Z8">
        <v>16</v>
      </c>
      <c r="AA8">
        <v>7.28</v>
      </c>
      <c r="AB8">
        <v>0</v>
      </c>
      <c r="AC8">
        <v>100044198</v>
      </c>
      <c r="AD8" t="s">
        <v>906</v>
      </c>
      <c r="AE8" t="s">
        <v>908</v>
      </c>
      <c r="AF8" s="33">
        <v>43528.734039351853</v>
      </c>
      <c r="AG8" t="s">
        <v>897</v>
      </c>
      <c r="AH8" s="15">
        <f t="shared" si="0"/>
        <v>4.5517241379310347E-3</v>
      </c>
      <c r="AI8" s="16">
        <f t="shared" si="1"/>
        <v>4.5519999999999996E-3</v>
      </c>
      <c r="AJ8" s="4" t="str">
        <f>VLOOKUP(A8,取数格式!$B$35:$C$47,2,0)</f>
        <v>拼多多</v>
      </c>
      <c r="AK8" s="4" t="s">
        <v>296</v>
      </c>
      <c r="AL8" s="17">
        <f t="shared" ref="AL8:AL12" si="6">IF(AE8="Z51:电子商务分公司上海产品库",ROUND(N8/(1+Z8%),2)/10000-AI8,ROUND(N8/(1+Z8%),2)/10000)</f>
        <v>0</v>
      </c>
      <c r="AM8" s="17">
        <f t="shared" ref="AM8:AM12" si="7">IF(AE8="Z51:电子商务分公司上海产品库",ROUND(N8/(1+Z8%)*Z8%-AA8,2)/10000,ROUND(N8/(1+Z8%)*Z8%,2)/10000)</f>
        <v>0</v>
      </c>
      <c r="AN8" s="3" t="s">
        <v>965</v>
      </c>
      <c r="AO8" s="3">
        <f>IF(U8="件",1,VLOOKUP(Q8,单位换算!B:F,5,))</f>
        <v>1</v>
      </c>
      <c r="AP8" s="15">
        <f t="shared" si="4"/>
        <v>4.5517241379310347E-3</v>
      </c>
      <c r="AQ8" s="15">
        <f>IFERROR(VLOOKUP(Q8,成本剔税!A:E,COLUMN(成本剔税!E7),),)*T8/AO8/10000</f>
        <v>2.6883620689655179E-3</v>
      </c>
      <c r="AR8" s="43">
        <f t="shared" si="5"/>
        <v>0.40937499999999988</v>
      </c>
    </row>
    <row r="9" spans="1:44" ht="15" customHeight="1">
      <c r="A9" t="s">
        <v>0</v>
      </c>
      <c r="B9" t="s">
        <v>72</v>
      </c>
      <c r="C9" t="s">
        <v>909</v>
      </c>
      <c r="D9" t="s">
        <v>910</v>
      </c>
      <c r="E9">
        <v>523412</v>
      </c>
      <c r="F9" t="s">
        <v>911</v>
      </c>
      <c r="G9" t="s">
        <v>58</v>
      </c>
      <c r="H9" t="s">
        <v>88</v>
      </c>
      <c r="I9">
        <v>942816</v>
      </c>
      <c r="J9" t="s">
        <v>59</v>
      </c>
      <c r="K9" s="32">
        <v>43528</v>
      </c>
      <c r="L9" s="32">
        <v>43528</v>
      </c>
      <c r="M9">
        <v>0</v>
      </c>
      <c r="N9">
        <v>-2637.64</v>
      </c>
      <c r="O9">
        <v>62</v>
      </c>
      <c r="P9" t="s">
        <v>60</v>
      </c>
      <c r="Q9" s="34">
        <v>245904000610</v>
      </c>
      <c r="R9" t="s">
        <v>251</v>
      </c>
      <c r="S9">
        <v>47.97</v>
      </c>
      <c r="T9">
        <v>-188</v>
      </c>
      <c r="U9" t="s">
        <v>238</v>
      </c>
      <c r="V9">
        <v>-7.5200000000000003E-2</v>
      </c>
      <c r="W9" t="s">
        <v>17</v>
      </c>
      <c r="X9">
        <v>-9018.36</v>
      </c>
      <c r="Y9" t="s">
        <v>66</v>
      </c>
      <c r="Z9">
        <v>16</v>
      </c>
      <c r="AA9">
        <v>-1243.9100000000001</v>
      </c>
      <c r="AB9">
        <v>0</v>
      </c>
      <c r="AC9">
        <v>800008892</v>
      </c>
      <c r="AD9" t="s">
        <v>912</v>
      </c>
      <c r="AE9" t="s">
        <v>913</v>
      </c>
      <c r="AF9" s="33"/>
      <c r="AG9" t="s">
        <v>897</v>
      </c>
      <c r="AH9" s="15">
        <f t="shared" si="0"/>
        <v>-1.0048275862068965</v>
      </c>
      <c r="AI9" s="16">
        <f t="shared" si="1"/>
        <v>-0.77744500000000005</v>
      </c>
      <c r="AJ9" s="4" t="str">
        <f>VLOOKUP(A9,取数格式!$B$35:$C$47,2,0)</f>
        <v>天猫超市</v>
      </c>
      <c r="AK9" s="4" t="s">
        <v>298</v>
      </c>
      <c r="AL9" s="17">
        <f t="shared" si="6"/>
        <v>-0.227383</v>
      </c>
      <c r="AM9" s="17">
        <f t="shared" si="7"/>
        <v>-3.6381000000000004E-2</v>
      </c>
      <c r="AN9" s="3" t="s">
        <v>965</v>
      </c>
      <c r="AO9" s="3">
        <f>IF(U9="件",1,VLOOKUP(Q9,单位换算!B:F,5,))</f>
        <v>12</v>
      </c>
      <c r="AP9" s="15">
        <f t="shared" si="4"/>
        <v>-1.0048275862068965</v>
      </c>
      <c r="AQ9" s="15">
        <f>IFERROR(VLOOKUP(Q9,成本剔税!A:E,COLUMN(成本剔税!E8),),)*T9/AO9/10000</f>
        <v>-0.33754103448275868</v>
      </c>
      <c r="AR9" s="43">
        <f t="shared" si="5"/>
        <v>0.66408064516129017</v>
      </c>
    </row>
    <row r="10" spans="1:44" ht="15" customHeight="1">
      <c r="A10" t="s">
        <v>0</v>
      </c>
      <c r="B10" t="s">
        <v>72</v>
      </c>
      <c r="C10" t="s">
        <v>909</v>
      </c>
      <c r="D10" t="s">
        <v>910</v>
      </c>
      <c r="E10">
        <v>523412</v>
      </c>
      <c r="F10" t="s">
        <v>911</v>
      </c>
      <c r="G10" t="s">
        <v>58</v>
      </c>
      <c r="H10" t="s">
        <v>88</v>
      </c>
      <c r="I10">
        <v>942816</v>
      </c>
      <c r="J10" t="s">
        <v>59</v>
      </c>
      <c r="K10" s="32">
        <v>43528</v>
      </c>
      <c r="L10" s="32">
        <v>43528</v>
      </c>
      <c r="M10">
        <v>0</v>
      </c>
      <c r="N10">
        <v>-5755.52</v>
      </c>
      <c r="O10">
        <v>187</v>
      </c>
      <c r="P10" t="s">
        <v>60</v>
      </c>
      <c r="Q10" s="34">
        <v>245904001010</v>
      </c>
      <c r="R10" t="s">
        <v>176</v>
      </c>
      <c r="S10">
        <v>144.68</v>
      </c>
      <c r="T10">
        <v>-136</v>
      </c>
      <c r="U10" t="s">
        <v>238</v>
      </c>
      <c r="V10">
        <v>-0.16320000000000001</v>
      </c>
      <c r="W10" t="s">
        <v>17</v>
      </c>
      <c r="X10">
        <v>-19676.48</v>
      </c>
      <c r="Y10" t="s">
        <v>66</v>
      </c>
      <c r="Z10">
        <v>16</v>
      </c>
      <c r="AA10">
        <v>-2714</v>
      </c>
      <c r="AB10">
        <v>0</v>
      </c>
      <c r="AC10">
        <v>800008892</v>
      </c>
      <c r="AD10" t="s">
        <v>912</v>
      </c>
      <c r="AE10" t="s">
        <v>913</v>
      </c>
      <c r="AF10" s="33"/>
      <c r="AG10" t="s">
        <v>897</v>
      </c>
      <c r="AH10" s="15">
        <f t="shared" si="0"/>
        <v>-2.1924137931034484</v>
      </c>
      <c r="AI10" s="16">
        <f t="shared" ref="AI10:AI13" si="8">(X10-AA10)/10000</f>
        <v>-1.696248</v>
      </c>
      <c r="AJ10" s="4" t="str">
        <f>VLOOKUP(A10,取数格式!$B$35:$C$47,2,0)</f>
        <v>天猫超市</v>
      </c>
      <c r="AK10" s="4" t="s">
        <v>968</v>
      </c>
      <c r="AL10" s="17">
        <f t="shared" si="6"/>
        <v>-0.496166</v>
      </c>
      <c r="AM10" s="17">
        <f t="shared" si="7"/>
        <v>-7.9385999999999998E-2</v>
      </c>
      <c r="AN10" s="3" t="s">
        <v>965</v>
      </c>
      <c r="AO10" s="3">
        <f>IF(U10="件",1,VLOOKUP(Q10,单位换算!B:F,5,))</f>
        <v>4</v>
      </c>
      <c r="AP10" s="15">
        <f t="shared" si="4"/>
        <v>-2.1924137931034484</v>
      </c>
      <c r="AQ10" s="15">
        <f>IFERROR(VLOOKUP(Q10,成本剔税!A:E,COLUMN(成本剔税!E9),),)*T10/AO10/10000</f>
        <v>-0.75052068965517249</v>
      </c>
      <c r="AR10" s="43">
        <f t="shared" si="5"/>
        <v>0.65767379679144389</v>
      </c>
    </row>
    <row r="11" spans="1:44" ht="15" customHeight="1">
      <c r="A11" t="s">
        <v>0</v>
      </c>
      <c r="B11" t="s">
        <v>72</v>
      </c>
      <c r="C11" t="s">
        <v>909</v>
      </c>
      <c r="D11" t="s">
        <v>910</v>
      </c>
      <c r="E11">
        <v>523412</v>
      </c>
      <c r="F11" t="s">
        <v>911</v>
      </c>
      <c r="G11" t="s">
        <v>58</v>
      </c>
      <c r="H11" t="s">
        <v>88</v>
      </c>
      <c r="I11">
        <v>942816</v>
      </c>
      <c r="J11" t="s">
        <v>59</v>
      </c>
      <c r="K11" s="32">
        <v>43528</v>
      </c>
      <c r="L11" s="32">
        <v>43528</v>
      </c>
      <c r="M11">
        <v>0</v>
      </c>
      <c r="N11"/>
      <c r="O11">
        <v>125</v>
      </c>
      <c r="P11" t="s">
        <v>60</v>
      </c>
      <c r="Q11" s="34">
        <v>245904001110</v>
      </c>
      <c r="R11" t="s">
        <v>338</v>
      </c>
      <c r="S11">
        <v>125</v>
      </c>
      <c r="T11">
        <v>-208</v>
      </c>
      <c r="U11" t="s">
        <v>238</v>
      </c>
      <c r="V11">
        <v>-0.24959999999999999</v>
      </c>
      <c r="W11" t="s">
        <v>17</v>
      </c>
      <c r="X11">
        <v>-26000</v>
      </c>
      <c r="Y11" t="s">
        <v>66</v>
      </c>
      <c r="Z11">
        <v>16</v>
      </c>
      <c r="AA11">
        <v>-3586.21</v>
      </c>
      <c r="AB11">
        <v>0</v>
      </c>
      <c r="AC11">
        <v>800008892</v>
      </c>
      <c r="AD11" t="s">
        <v>912</v>
      </c>
      <c r="AE11" t="s">
        <v>913</v>
      </c>
      <c r="AF11" s="33"/>
      <c r="AG11" t="s">
        <v>897</v>
      </c>
      <c r="AH11" s="15">
        <f t="shared" si="0"/>
        <v>-2.2413793103448278</v>
      </c>
      <c r="AI11" s="16">
        <f t="shared" si="8"/>
        <v>-2.2413790000000002</v>
      </c>
      <c r="AJ11" s="4" t="str">
        <f>VLOOKUP(A11,取数格式!$B$35:$C$47,2,0)</f>
        <v>天猫超市</v>
      </c>
      <c r="AK11" s="4" t="s">
        <v>967</v>
      </c>
      <c r="AL11" s="17">
        <f t="shared" si="6"/>
        <v>0</v>
      </c>
      <c r="AM11" s="17">
        <f t="shared" si="7"/>
        <v>0</v>
      </c>
      <c r="AN11" s="3" t="s">
        <v>965</v>
      </c>
      <c r="AO11" s="3">
        <f>IF(U11="件",1,VLOOKUP(Q11,单位换算!B:F,5,))</f>
        <v>4</v>
      </c>
      <c r="AP11" s="15">
        <f t="shared" si="4"/>
        <v>-2.2413793103448278</v>
      </c>
      <c r="AQ11" s="15">
        <f>IFERROR(VLOOKUP(Q11,成本剔税!A:E,COLUMN(成本剔税!E10),),)*T11/AO11/10000</f>
        <v>-0.85904000000000014</v>
      </c>
      <c r="AR11" s="43">
        <f t="shared" si="5"/>
        <v>0.61673599999999995</v>
      </c>
    </row>
    <row r="12" spans="1:44" ht="15" customHeight="1">
      <c r="A12" t="s">
        <v>0</v>
      </c>
      <c r="B12" t="s">
        <v>72</v>
      </c>
      <c r="C12" t="s">
        <v>909</v>
      </c>
      <c r="D12" t="s">
        <v>910</v>
      </c>
      <c r="E12">
        <v>528409</v>
      </c>
      <c r="F12" t="s">
        <v>914</v>
      </c>
      <c r="G12" t="s">
        <v>58</v>
      </c>
      <c r="H12" t="s">
        <v>88</v>
      </c>
      <c r="I12">
        <v>942817</v>
      </c>
      <c r="J12" t="s">
        <v>59</v>
      </c>
      <c r="K12" s="32">
        <v>43528</v>
      </c>
      <c r="L12" s="32">
        <v>43528</v>
      </c>
      <c r="M12">
        <v>0</v>
      </c>
      <c r="N12">
        <v>-7239.48</v>
      </c>
      <c r="O12">
        <v>62</v>
      </c>
      <c r="P12" t="s">
        <v>60</v>
      </c>
      <c r="Q12" s="34">
        <v>245904000610</v>
      </c>
      <c r="R12" t="s">
        <v>251</v>
      </c>
      <c r="S12">
        <v>47.97</v>
      </c>
      <c r="T12">
        <v>-516</v>
      </c>
      <c r="U12" t="s">
        <v>238</v>
      </c>
      <c r="V12">
        <v>-0.2064</v>
      </c>
      <c r="W12" t="s">
        <v>17</v>
      </c>
      <c r="X12">
        <v>-24752.52</v>
      </c>
      <c r="Y12" t="s">
        <v>66</v>
      </c>
      <c r="Z12">
        <v>16</v>
      </c>
      <c r="AA12">
        <v>-3414.14</v>
      </c>
      <c r="AB12">
        <v>0</v>
      </c>
      <c r="AC12">
        <v>800008893</v>
      </c>
      <c r="AD12" t="s">
        <v>912</v>
      </c>
      <c r="AE12" t="s">
        <v>913</v>
      </c>
      <c r="AF12" s="33"/>
      <c r="AG12" t="s">
        <v>897</v>
      </c>
      <c r="AH12" s="15">
        <f t="shared" si="0"/>
        <v>-2.7579310344827586</v>
      </c>
      <c r="AI12" s="16">
        <f t="shared" si="8"/>
        <v>-2.1338379999999999</v>
      </c>
      <c r="AJ12" s="4" t="str">
        <f>VLOOKUP(A12,取数格式!$B$35:$C$47,2,0)</f>
        <v>天猫超市</v>
      </c>
      <c r="AK12" s="4" t="s">
        <v>298</v>
      </c>
      <c r="AL12" s="17">
        <f t="shared" si="6"/>
        <v>-0.62409300000000001</v>
      </c>
      <c r="AM12" s="17">
        <f t="shared" si="7"/>
        <v>-9.9854999999999999E-2</v>
      </c>
      <c r="AN12" s="3" t="s">
        <v>965</v>
      </c>
      <c r="AO12" s="3">
        <f>IF(U12="件",1,VLOOKUP(Q12,单位换算!B:F,5,))</f>
        <v>12</v>
      </c>
      <c r="AP12" s="15">
        <f t="shared" si="4"/>
        <v>-2.7579310344827586</v>
      </c>
      <c r="AQ12" s="15">
        <f>IFERROR(VLOOKUP(Q12,成本剔税!A:E,COLUMN(成本剔税!E11),),)*T12/AO12/10000</f>
        <v>-0.92644241379310355</v>
      </c>
      <c r="AR12" s="43">
        <f t="shared" si="5"/>
        <v>0.66408064516129028</v>
      </c>
    </row>
    <row r="13" spans="1:44" ht="15" customHeight="1">
      <c r="A13" t="s">
        <v>0</v>
      </c>
      <c r="B13" t="s">
        <v>72</v>
      </c>
      <c r="C13" t="s">
        <v>909</v>
      </c>
      <c r="D13" t="s">
        <v>910</v>
      </c>
      <c r="E13">
        <v>528409</v>
      </c>
      <c r="F13" t="s">
        <v>914</v>
      </c>
      <c r="G13" t="s">
        <v>58</v>
      </c>
      <c r="H13" t="s">
        <v>88</v>
      </c>
      <c r="I13">
        <v>942817</v>
      </c>
      <c r="J13" t="s">
        <v>59</v>
      </c>
      <c r="K13" s="32">
        <v>43528</v>
      </c>
      <c r="L13" s="32">
        <v>43528</v>
      </c>
      <c r="M13">
        <v>0</v>
      </c>
      <c r="N13">
        <v>-12738.32</v>
      </c>
      <c r="O13">
        <v>187</v>
      </c>
      <c r="P13" t="s">
        <v>60</v>
      </c>
      <c r="Q13" s="34">
        <v>245904001010</v>
      </c>
      <c r="R13" t="s">
        <v>176</v>
      </c>
      <c r="S13">
        <v>144.68</v>
      </c>
      <c r="T13">
        <v>-301</v>
      </c>
      <c r="U13" t="s">
        <v>238</v>
      </c>
      <c r="V13">
        <v>-0.36120000000000002</v>
      </c>
      <c r="W13" t="s">
        <v>17</v>
      </c>
      <c r="X13">
        <v>-43548.68</v>
      </c>
      <c r="Y13" t="s">
        <v>66</v>
      </c>
      <c r="Z13">
        <v>16</v>
      </c>
      <c r="AA13">
        <v>-6006.71</v>
      </c>
      <c r="AB13">
        <v>0</v>
      </c>
      <c r="AC13">
        <v>800008893</v>
      </c>
      <c r="AD13" t="s">
        <v>912</v>
      </c>
      <c r="AE13" t="s">
        <v>913</v>
      </c>
      <c r="AF13" s="33"/>
      <c r="AG13" t="s">
        <v>897</v>
      </c>
      <c r="AH13" s="15">
        <f t="shared" si="0"/>
        <v>-4.8523275862068971</v>
      </c>
      <c r="AI13" s="16">
        <f t="shared" si="8"/>
        <v>-3.754197</v>
      </c>
      <c r="AJ13" s="4" t="str">
        <f>VLOOKUP(A13,取数格式!$B$35:$C$47,2,0)</f>
        <v>天猫超市</v>
      </c>
      <c r="AK13" s="4" t="s">
        <v>298</v>
      </c>
      <c r="AL13" s="17">
        <f t="shared" ref="AL13:AL17" si="9">IF(AE13="Z51:电子商务分公司上海产品库",ROUND(N13/(1+Z13%),2)/10000-AI13,ROUND(N13/(1+Z13%),2)/10000)</f>
        <v>-1.098131</v>
      </c>
      <c r="AM13" s="17">
        <f t="shared" ref="AM13:AM17" si="10">IF(AE13="Z51:电子商务分公司上海产品库",ROUND(N13/(1+Z13%)*Z13%-AA13,2)/10000,ROUND(N13/(1+Z13%)*Z13%,2)/10000)</f>
        <v>-0.175701</v>
      </c>
      <c r="AN13" s="3" t="s">
        <v>965</v>
      </c>
      <c r="AO13" s="3">
        <f>IF(U13="件",1,VLOOKUP(Q13,单位换算!B:F,5,))</f>
        <v>4</v>
      </c>
      <c r="AP13" s="15">
        <f t="shared" si="4"/>
        <v>-4.8523275862068971</v>
      </c>
      <c r="AQ13" s="15">
        <f>IFERROR(VLOOKUP(Q13,成本剔税!A:E,COLUMN(成本剔税!E12),),)*T13/AO13/10000</f>
        <v>-1.661078879310345</v>
      </c>
      <c r="AR13" s="43">
        <f t="shared" si="5"/>
        <v>0.65767379679144378</v>
      </c>
    </row>
    <row r="14" spans="1:44" ht="15" customHeight="1">
      <c r="A14" t="s">
        <v>0</v>
      </c>
      <c r="B14" t="s">
        <v>72</v>
      </c>
      <c r="C14" t="s">
        <v>909</v>
      </c>
      <c r="D14" t="s">
        <v>910</v>
      </c>
      <c r="E14">
        <v>528409</v>
      </c>
      <c r="F14" t="s">
        <v>914</v>
      </c>
      <c r="G14" t="s">
        <v>58</v>
      </c>
      <c r="H14" t="s">
        <v>88</v>
      </c>
      <c r="I14">
        <v>942817</v>
      </c>
      <c r="J14" t="s">
        <v>59</v>
      </c>
      <c r="K14" s="32">
        <v>43528</v>
      </c>
      <c r="L14" s="32">
        <v>43528</v>
      </c>
      <c r="M14">
        <v>0</v>
      </c>
      <c r="N14"/>
      <c r="O14">
        <v>125</v>
      </c>
      <c r="P14" t="s">
        <v>60</v>
      </c>
      <c r="Q14" s="34">
        <v>245904001110</v>
      </c>
      <c r="R14" t="s">
        <v>338</v>
      </c>
      <c r="S14">
        <v>125</v>
      </c>
      <c r="T14">
        <v>-276</v>
      </c>
      <c r="U14" t="s">
        <v>238</v>
      </c>
      <c r="V14">
        <v>-0.33119999999999999</v>
      </c>
      <c r="W14" t="s">
        <v>17</v>
      </c>
      <c r="X14">
        <v>-34500</v>
      </c>
      <c r="Y14" t="s">
        <v>66</v>
      </c>
      <c r="Z14">
        <v>16</v>
      </c>
      <c r="AA14">
        <v>-4758.62</v>
      </c>
      <c r="AB14">
        <v>0</v>
      </c>
      <c r="AC14">
        <v>800008893</v>
      </c>
      <c r="AD14" t="s">
        <v>912</v>
      </c>
      <c r="AE14" t="s">
        <v>913</v>
      </c>
      <c r="AF14" s="33"/>
      <c r="AG14" t="s">
        <v>897</v>
      </c>
      <c r="AH14" s="15">
        <f t="shared" si="0"/>
        <v>-2.9741379310344831</v>
      </c>
      <c r="AI14" s="16">
        <f t="shared" ref="AI14:AI18" si="11">(X14-AA14)/10000</f>
        <v>-2.9741379999999999</v>
      </c>
      <c r="AJ14" s="4" t="str">
        <f>VLOOKUP(A14,取数格式!$B$35:$C$47,2,0)</f>
        <v>天猫超市</v>
      </c>
      <c r="AK14" s="4" t="s">
        <v>967</v>
      </c>
      <c r="AL14" s="17">
        <f t="shared" si="9"/>
        <v>0</v>
      </c>
      <c r="AM14" s="17">
        <f t="shared" si="10"/>
        <v>0</v>
      </c>
      <c r="AN14" s="3" t="s">
        <v>965</v>
      </c>
      <c r="AO14" s="3">
        <f>IF(U14="件",1,VLOOKUP(Q14,单位换算!B:F,5,))</f>
        <v>4</v>
      </c>
      <c r="AP14" s="15">
        <f t="shared" si="4"/>
        <v>-2.9741379310344831</v>
      </c>
      <c r="AQ14" s="15">
        <f>IFERROR(VLOOKUP(Q14,成本剔税!A:E,COLUMN(成本剔税!E13),),)*T14/AO14/10000</f>
        <v>-1.13988</v>
      </c>
      <c r="AR14" s="43">
        <f t="shared" si="5"/>
        <v>0.61673600000000006</v>
      </c>
    </row>
    <row r="15" spans="1:44" ht="15" customHeight="1">
      <c r="A15" t="s">
        <v>0</v>
      </c>
      <c r="B15" t="s">
        <v>72</v>
      </c>
      <c r="C15" t="s">
        <v>909</v>
      </c>
      <c r="D15" t="s">
        <v>910</v>
      </c>
      <c r="E15">
        <v>528409</v>
      </c>
      <c r="F15" t="s">
        <v>914</v>
      </c>
      <c r="G15" t="s">
        <v>58</v>
      </c>
      <c r="H15" t="s">
        <v>88</v>
      </c>
      <c r="I15">
        <v>942817</v>
      </c>
      <c r="J15" t="s">
        <v>59</v>
      </c>
      <c r="K15" s="32">
        <v>43528</v>
      </c>
      <c r="L15" s="32">
        <v>43528</v>
      </c>
      <c r="M15">
        <v>0</v>
      </c>
      <c r="N15">
        <v>-3072.57</v>
      </c>
      <c r="O15">
        <v>186</v>
      </c>
      <c r="P15" t="s">
        <v>60</v>
      </c>
      <c r="Q15" s="34">
        <v>246703000210</v>
      </c>
      <c r="R15" t="s">
        <v>168</v>
      </c>
      <c r="S15">
        <v>143.91</v>
      </c>
      <c r="T15">
        <v>-73</v>
      </c>
      <c r="U15" t="s">
        <v>246</v>
      </c>
      <c r="V15">
        <v>-6.5699999999999995E-2</v>
      </c>
      <c r="W15" t="s">
        <v>17</v>
      </c>
      <c r="X15">
        <v>-10505.43</v>
      </c>
      <c r="Y15" t="s">
        <v>66</v>
      </c>
      <c r="Z15">
        <v>16</v>
      </c>
      <c r="AA15">
        <v>-1449.02</v>
      </c>
      <c r="AB15">
        <v>0</v>
      </c>
      <c r="AC15">
        <v>800008893</v>
      </c>
      <c r="AD15" t="s">
        <v>912</v>
      </c>
      <c r="AE15" t="s">
        <v>913</v>
      </c>
      <c r="AF15" s="33"/>
      <c r="AG15" t="s">
        <v>897</v>
      </c>
      <c r="AH15" s="15">
        <f t="shared" si="0"/>
        <v>-1.1705172413793106</v>
      </c>
      <c r="AI15" s="16">
        <f t="shared" si="11"/>
        <v>-0.90564100000000003</v>
      </c>
      <c r="AJ15" s="4" t="str">
        <f>VLOOKUP(A15,取数格式!$B$35:$C$47,2,0)</f>
        <v>天猫超市</v>
      </c>
      <c r="AK15" s="4" t="s">
        <v>298</v>
      </c>
      <c r="AL15" s="17">
        <f t="shared" si="9"/>
        <v>-0.26487699999999997</v>
      </c>
      <c r="AM15" s="17">
        <f t="shared" si="10"/>
        <v>-4.2380000000000001E-2</v>
      </c>
      <c r="AN15" s="3" t="s">
        <v>965</v>
      </c>
      <c r="AO15" s="3">
        <f>IF(U15="件",1,VLOOKUP(Q15,单位换算!B:F,5,))</f>
        <v>6</v>
      </c>
      <c r="AP15" s="15">
        <f t="shared" si="4"/>
        <v>-1.1705172413793106</v>
      </c>
      <c r="AQ15" s="15">
        <f>IFERROR(VLOOKUP(Q15,成本剔税!A:E,COLUMN(成本剔税!E14),),)*T15/AO15/10000</f>
        <v>-0.38688741379310343</v>
      </c>
      <c r="AR15" s="43">
        <f t="shared" si="5"/>
        <v>0.66947311827957001</v>
      </c>
    </row>
    <row r="16" spans="1:44" ht="15" customHeight="1">
      <c r="A16" t="s">
        <v>0</v>
      </c>
      <c r="B16" t="s">
        <v>72</v>
      </c>
      <c r="C16" t="s">
        <v>909</v>
      </c>
      <c r="D16" t="s">
        <v>910</v>
      </c>
      <c r="E16">
        <v>523426</v>
      </c>
      <c r="F16" t="s">
        <v>915</v>
      </c>
      <c r="G16" t="s">
        <v>58</v>
      </c>
      <c r="H16" t="s">
        <v>88</v>
      </c>
      <c r="I16">
        <v>942828</v>
      </c>
      <c r="J16" t="s">
        <v>59</v>
      </c>
      <c r="K16" s="32">
        <v>43528</v>
      </c>
      <c r="L16" s="32">
        <v>43528</v>
      </c>
      <c r="M16">
        <v>0</v>
      </c>
      <c r="N16">
        <v>-10269.959999999999</v>
      </c>
      <c r="O16">
        <v>62</v>
      </c>
      <c r="P16" t="s">
        <v>60</v>
      </c>
      <c r="Q16" s="34">
        <v>245904000610</v>
      </c>
      <c r="R16" t="s">
        <v>251</v>
      </c>
      <c r="S16">
        <v>47.97</v>
      </c>
      <c r="T16">
        <v>-732</v>
      </c>
      <c r="U16" t="s">
        <v>238</v>
      </c>
      <c r="V16">
        <v>-0.2928</v>
      </c>
      <c r="W16" t="s">
        <v>17</v>
      </c>
      <c r="X16">
        <v>-35114.04</v>
      </c>
      <c r="Y16" t="s">
        <v>66</v>
      </c>
      <c r="Z16">
        <v>16</v>
      </c>
      <c r="AA16">
        <v>-4843.32</v>
      </c>
      <c r="AB16">
        <v>0</v>
      </c>
      <c r="AC16">
        <v>800008894</v>
      </c>
      <c r="AD16" t="s">
        <v>912</v>
      </c>
      <c r="AE16" t="s">
        <v>913</v>
      </c>
      <c r="AF16" s="33"/>
      <c r="AG16" t="s">
        <v>897</v>
      </c>
      <c r="AH16" s="15">
        <f t="shared" si="0"/>
        <v>-3.9124137931034486</v>
      </c>
      <c r="AI16" s="16">
        <f t="shared" si="11"/>
        <v>-3.027072</v>
      </c>
      <c r="AJ16" s="4" t="str">
        <f>VLOOKUP(A16,取数格式!$B$35:$C$47,2,0)</f>
        <v>天猫超市</v>
      </c>
      <c r="AK16" s="4" t="s">
        <v>298</v>
      </c>
      <c r="AL16" s="17">
        <f t="shared" si="9"/>
        <v>-0.88534099999999993</v>
      </c>
      <c r="AM16" s="17">
        <f t="shared" si="10"/>
        <v>-0.141655</v>
      </c>
      <c r="AN16" s="3" t="s">
        <v>965</v>
      </c>
      <c r="AO16" s="3">
        <f>IF(U16="件",1,VLOOKUP(Q16,单位换算!B:F,5,))</f>
        <v>12</v>
      </c>
      <c r="AP16" s="15">
        <f t="shared" si="4"/>
        <v>-3.9124137931034486</v>
      </c>
      <c r="AQ16" s="15">
        <f>IFERROR(VLOOKUP(Q16,成本剔税!A:E,COLUMN(成本剔税!E15),),)*T16/AO16/10000</f>
        <v>-1.3142555172413792</v>
      </c>
      <c r="AR16" s="43">
        <f t="shared" si="5"/>
        <v>0.66408064516129039</v>
      </c>
    </row>
    <row r="17" spans="1:44" ht="15" customHeight="1">
      <c r="A17" t="s">
        <v>0</v>
      </c>
      <c r="B17" t="s">
        <v>72</v>
      </c>
      <c r="C17" t="s">
        <v>909</v>
      </c>
      <c r="D17" t="s">
        <v>910</v>
      </c>
      <c r="E17">
        <v>523418</v>
      </c>
      <c r="F17" t="s">
        <v>916</v>
      </c>
      <c r="G17" t="s">
        <v>58</v>
      </c>
      <c r="H17" t="s">
        <v>88</v>
      </c>
      <c r="I17">
        <v>942844</v>
      </c>
      <c r="J17" t="s">
        <v>59</v>
      </c>
      <c r="K17" s="32">
        <v>43528</v>
      </c>
      <c r="L17" s="32">
        <v>43528</v>
      </c>
      <c r="M17">
        <v>0</v>
      </c>
      <c r="N17">
        <v>-18968.560000000001</v>
      </c>
      <c r="O17">
        <v>62</v>
      </c>
      <c r="P17" t="s">
        <v>60</v>
      </c>
      <c r="Q17" s="34">
        <v>245904000610</v>
      </c>
      <c r="R17" t="s">
        <v>251</v>
      </c>
      <c r="S17">
        <v>47.97</v>
      </c>
      <c r="T17">
        <v>-1352</v>
      </c>
      <c r="U17" t="s">
        <v>238</v>
      </c>
      <c r="V17">
        <v>-0.54079999999999995</v>
      </c>
      <c r="W17" t="s">
        <v>17</v>
      </c>
      <c r="X17">
        <v>-64855.44</v>
      </c>
      <c r="Y17" t="s">
        <v>66</v>
      </c>
      <c r="Z17">
        <v>16</v>
      </c>
      <c r="AA17">
        <v>-8945.58</v>
      </c>
      <c r="AB17">
        <v>0</v>
      </c>
      <c r="AC17">
        <v>800008895</v>
      </c>
      <c r="AD17" t="s">
        <v>912</v>
      </c>
      <c r="AE17" t="s">
        <v>917</v>
      </c>
      <c r="AF17" s="33"/>
      <c r="AG17" t="s">
        <v>897</v>
      </c>
      <c r="AH17" s="15">
        <f t="shared" si="0"/>
        <v>-7.2262068965517248</v>
      </c>
      <c r="AI17" s="16">
        <f t="shared" si="11"/>
        <v>-5.590986</v>
      </c>
      <c r="AJ17" s="4" t="str">
        <f>VLOOKUP(A17,取数格式!$B$35:$C$47,2,0)</f>
        <v>天猫超市</v>
      </c>
      <c r="AK17" s="4" t="s">
        <v>298</v>
      </c>
      <c r="AL17" s="17">
        <f t="shared" si="9"/>
        <v>-1.6352209999999998</v>
      </c>
      <c r="AM17" s="17">
        <f t="shared" si="10"/>
        <v>-0.26163500000000001</v>
      </c>
      <c r="AN17" s="3" t="s">
        <v>965</v>
      </c>
      <c r="AO17" s="3">
        <f>IF(U17="件",1,VLOOKUP(Q17,单位换算!B:F,5,))</f>
        <v>12</v>
      </c>
      <c r="AP17" s="15">
        <f>O17*T17/(1+Z17%)/10000</f>
        <v>-7.2262068965517248</v>
      </c>
      <c r="AQ17" s="15">
        <f>IFERROR(VLOOKUP(Q17,成本剔税!A:E,COLUMN(成本剔税!E16),),)*T17/AO17/10000</f>
        <v>-2.4274227586206898</v>
      </c>
      <c r="AR17" s="43">
        <f t="shared" si="5"/>
        <v>0.66408064516129028</v>
      </c>
    </row>
    <row r="18" spans="1:44" ht="15" customHeight="1">
      <c r="A18" t="s">
        <v>0</v>
      </c>
      <c r="B18" t="s">
        <v>72</v>
      </c>
      <c r="C18" t="s">
        <v>909</v>
      </c>
      <c r="D18" t="s">
        <v>910</v>
      </c>
      <c r="E18">
        <v>523418</v>
      </c>
      <c r="F18" t="s">
        <v>916</v>
      </c>
      <c r="G18" t="s">
        <v>58</v>
      </c>
      <c r="H18" t="s">
        <v>88</v>
      </c>
      <c r="I18">
        <v>942844</v>
      </c>
      <c r="J18" t="s">
        <v>59</v>
      </c>
      <c r="K18" s="32">
        <v>43528</v>
      </c>
      <c r="L18" s="32">
        <v>43528</v>
      </c>
      <c r="M18">
        <v>0</v>
      </c>
      <c r="N18">
        <v>-29624</v>
      </c>
      <c r="O18">
        <v>187</v>
      </c>
      <c r="P18" t="s">
        <v>60</v>
      </c>
      <c r="Q18" s="34">
        <v>245904001010</v>
      </c>
      <c r="R18" t="s">
        <v>176</v>
      </c>
      <c r="S18">
        <v>144.68</v>
      </c>
      <c r="T18">
        <v>-700</v>
      </c>
      <c r="U18" t="s">
        <v>238</v>
      </c>
      <c r="V18">
        <v>-0.84</v>
      </c>
      <c r="W18" t="s">
        <v>17</v>
      </c>
      <c r="X18">
        <v>-101276</v>
      </c>
      <c r="Y18" t="s">
        <v>66</v>
      </c>
      <c r="Z18">
        <v>16</v>
      </c>
      <c r="AA18">
        <v>-13969.1</v>
      </c>
      <c r="AB18">
        <v>0</v>
      </c>
      <c r="AC18">
        <v>800008895</v>
      </c>
      <c r="AD18" t="s">
        <v>912</v>
      </c>
      <c r="AE18" t="s">
        <v>917</v>
      </c>
      <c r="AF18" s="33"/>
      <c r="AG18" t="s">
        <v>897</v>
      </c>
      <c r="AH18" s="15">
        <f t="shared" si="0"/>
        <v>-11.28448275862069</v>
      </c>
      <c r="AI18" s="16">
        <f t="shared" si="11"/>
        <v>-8.7306899999999992</v>
      </c>
      <c r="AJ18" s="4" t="str">
        <f>VLOOKUP(A18,取数格式!$B$35:$C$47,2,0)</f>
        <v>天猫超市</v>
      </c>
      <c r="AK18" s="4" t="s">
        <v>298</v>
      </c>
      <c r="AL18" s="17">
        <f t="shared" ref="AL18:AL22" si="12">IF(AE18="Z51:电子商务分公司上海产品库",ROUND(N18/(1+Z18%),2)/10000-AI18,ROUND(N18/(1+Z18%),2)/10000)</f>
        <v>-2.5537930000000002</v>
      </c>
      <c r="AM18" s="17">
        <f t="shared" ref="AM18:AM22" si="13">IF(AE18="Z51:电子商务分公司上海产品库",ROUND(N18/(1+Z18%)*Z18%-AA18,2)/10000,ROUND(N18/(1+Z18%)*Z18%,2)/10000)</f>
        <v>-0.408607</v>
      </c>
      <c r="AN18" s="3" t="s">
        <v>965</v>
      </c>
      <c r="AO18" s="3">
        <f>IF(U18="件",1,VLOOKUP(Q18,单位换算!B:F,5,))</f>
        <v>4</v>
      </c>
      <c r="AP18" s="15">
        <f t="shared" si="4"/>
        <v>-11.28448275862069</v>
      </c>
      <c r="AQ18" s="15">
        <f>IFERROR(VLOOKUP(Q18,成本剔税!A:E,COLUMN(成本剔税!E17),),)*T18/AO18/10000</f>
        <v>-3.8629741379310349</v>
      </c>
      <c r="AR18" s="43">
        <f t="shared" si="5"/>
        <v>0.65767379679144378</v>
      </c>
    </row>
    <row r="19" spans="1:44" ht="15" customHeight="1">
      <c r="A19" t="s">
        <v>0</v>
      </c>
      <c r="B19" t="s">
        <v>72</v>
      </c>
      <c r="C19" t="s">
        <v>909</v>
      </c>
      <c r="D19" t="s">
        <v>910</v>
      </c>
      <c r="E19">
        <v>523418</v>
      </c>
      <c r="F19" t="s">
        <v>916</v>
      </c>
      <c r="G19" t="s">
        <v>58</v>
      </c>
      <c r="H19" t="s">
        <v>88</v>
      </c>
      <c r="I19">
        <v>942844</v>
      </c>
      <c r="J19" t="s">
        <v>59</v>
      </c>
      <c r="K19" s="32">
        <v>43528</v>
      </c>
      <c r="L19" s="32">
        <v>43528</v>
      </c>
      <c r="M19">
        <v>0</v>
      </c>
      <c r="N19">
        <v>-6218.4</v>
      </c>
      <c r="O19">
        <v>229</v>
      </c>
      <c r="P19" t="s">
        <v>60</v>
      </c>
      <c r="Q19" s="34">
        <v>246701000210</v>
      </c>
      <c r="R19" t="s">
        <v>177</v>
      </c>
      <c r="S19">
        <v>177.18</v>
      </c>
      <c r="T19">
        <v>-120</v>
      </c>
      <c r="U19" t="s">
        <v>246</v>
      </c>
      <c r="V19">
        <v>-0.108</v>
      </c>
      <c r="W19" t="s">
        <v>17</v>
      </c>
      <c r="X19">
        <v>-21261.599999999999</v>
      </c>
      <c r="Y19" t="s">
        <v>66</v>
      </c>
      <c r="Z19">
        <v>16</v>
      </c>
      <c r="AA19">
        <v>-2932.63</v>
      </c>
      <c r="AB19">
        <v>0</v>
      </c>
      <c r="AC19">
        <v>800008895</v>
      </c>
      <c r="AD19" t="s">
        <v>912</v>
      </c>
      <c r="AE19" t="s">
        <v>917</v>
      </c>
      <c r="AF19" s="33"/>
      <c r="AG19" t="s">
        <v>897</v>
      </c>
      <c r="AH19" s="15">
        <f t="shared" si="0"/>
        <v>-2.3689655172413793</v>
      </c>
      <c r="AI19" s="16">
        <f t="shared" ref="AI19:AI23" si="14">(X19-AA19)/10000</f>
        <v>-1.8328969999999998</v>
      </c>
      <c r="AJ19" s="4" t="str">
        <f>VLOOKUP(A19,取数格式!$B$35:$C$47,2,0)</f>
        <v>天猫超市</v>
      </c>
      <c r="AK19" s="4" t="s">
        <v>298</v>
      </c>
      <c r="AL19" s="17">
        <f t="shared" si="12"/>
        <v>-0.53606899999999991</v>
      </c>
      <c r="AM19" s="17">
        <f t="shared" si="13"/>
        <v>-8.5771E-2</v>
      </c>
      <c r="AN19" s="3" t="s">
        <v>965</v>
      </c>
      <c r="AO19" s="3">
        <f>IF(U19="件",1,VLOOKUP(Q19,单位换算!B:F,5,))</f>
        <v>6</v>
      </c>
      <c r="AP19" s="15">
        <f t="shared" si="4"/>
        <v>-2.3689655172413793</v>
      </c>
      <c r="AQ19" s="15">
        <f>IFERROR(VLOOKUP(Q19,成本剔税!A:E,COLUMN(成本剔税!E18),),)*T19/AO19/10000</f>
        <v>-0.75499655172413804</v>
      </c>
      <c r="AR19" s="43">
        <f t="shared" si="5"/>
        <v>0.68129694323144097</v>
      </c>
    </row>
    <row r="20" spans="1:44" ht="15" customHeight="1">
      <c r="A20" t="s">
        <v>0</v>
      </c>
      <c r="B20" t="s">
        <v>72</v>
      </c>
      <c r="C20" t="s">
        <v>909</v>
      </c>
      <c r="D20" t="s">
        <v>910</v>
      </c>
      <c r="E20">
        <v>523418</v>
      </c>
      <c r="F20" t="s">
        <v>916</v>
      </c>
      <c r="G20" t="s">
        <v>58</v>
      </c>
      <c r="H20" t="s">
        <v>88</v>
      </c>
      <c r="I20">
        <v>942844</v>
      </c>
      <c r="J20" t="s">
        <v>59</v>
      </c>
      <c r="K20" s="32">
        <v>43528</v>
      </c>
      <c r="L20" s="32">
        <v>43528</v>
      </c>
      <c r="M20">
        <v>0</v>
      </c>
      <c r="N20"/>
      <c r="O20">
        <v>125</v>
      </c>
      <c r="P20" t="s">
        <v>60</v>
      </c>
      <c r="Q20" s="34">
        <v>245904001110</v>
      </c>
      <c r="R20" t="s">
        <v>338</v>
      </c>
      <c r="S20">
        <v>125</v>
      </c>
      <c r="T20">
        <v>-529</v>
      </c>
      <c r="U20" t="s">
        <v>238</v>
      </c>
      <c r="V20">
        <v>-0.63480000000000003</v>
      </c>
      <c r="W20" t="s">
        <v>17</v>
      </c>
      <c r="X20">
        <v>-66125</v>
      </c>
      <c r="Y20" t="s">
        <v>66</v>
      </c>
      <c r="Z20">
        <v>16</v>
      </c>
      <c r="AA20">
        <v>-9120.69</v>
      </c>
      <c r="AB20">
        <v>0</v>
      </c>
      <c r="AC20">
        <v>800008895</v>
      </c>
      <c r="AD20" t="s">
        <v>912</v>
      </c>
      <c r="AE20" t="s">
        <v>917</v>
      </c>
      <c r="AF20" s="33"/>
      <c r="AG20" t="s">
        <v>897</v>
      </c>
      <c r="AH20" s="15">
        <f t="shared" si="0"/>
        <v>-5.7004310344827589</v>
      </c>
      <c r="AI20" s="16">
        <f t="shared" si="14"/>
        <v>-5.700431</v>
      </c>
      <c r="AJ20" s="4" t="str">
        <f>VLOOKUP(A20,取数格式!$B$35:$C$47,2,0)</f>
        <v>天猫超市</v>
      </c>
      <c r="AK20" s="4" t="s">
        <v>967</v>
      </c>
      <c r="AL20" s="17">
        <f t="shared" si="12"/>
        <v>0</v>
      </c>
      <c r="AM20" s="17">
        <f t="shared" si="13"/>
        <v>0</v>
      </c>
      <c r="AN20" s="3" t="s">
        <v>965</v>
      </c>
      <c r="AO20" s="3">
        <f>IF(U20="件",1,VLOOKUP(Q20,单位换算!B:F,5,))</f>
        <v>4</v>
      </c>
      <c r="AP20" s="15">
        <f t="shared" si="4"/>
        <v>-5.7004310344827589</v>
      </c>
      <c r="AQ20" s="15">
        <f>IFERROR(VLOOKUP(Q20,成本剔税!A:E,COLUMN(成本剔税!E19),),)*T20/AO20/10000</f>
        <v>-2.1847699999999999</v>
      </c>
      <c r="AR20" s="43">
        <f t="shared" si="5"/>
        <v>0.61673600000000006</v>
      </c>
    </row>
    <row r="21" spans="1:44" ht="15" customHeight="1">
      <c r="A21" t="s">
        <v>0</v>
      </c>
      <c r="B21" t="s">
        <v>72</v>
      </c>
      <c r="C21" t="s">
        <v>909</v>
      </c>
      <c r="D21" t="s">
        <v>910</v>
      </c>
      <c r="E21">
        <v>523418</v>
      </c>
      <c r="F21" t="s">
        <v>916</v>
      </c>
      <c r="G21" t="s">
        <v>58</v>
      </c>
      <c r="H21" t="s">
        <v>88</v>
      </c>
      <c r="I21">
        <v>942844</v>
      </c>
      <c r="J21" t="s">
        <v>59</v>
      </c>
      <c r="K21" s="32">
        <v>43528</v>
      </c>
      <c r="L21" s="32">
        <v>43528</v>
      </c>
      <c r="M21">
        <v>0</v>
      </c>
      <c r="N21">
        <v>-20329.47</v>
      </c>
      <c r="O21">
        <v>186</v>
      </c>
      <c r="P21" t="s">
        <v>60</v>
      </c>
      <c r="Q21" s="34">
        <v>246703000210</v>
      </c>
      <c r="R21" t="s">
        <v>168</v>
      </c>
      <c r="S21">
        <v>143.91</v>
      </c>
      <c r="T21">
        <v>-483</v>
      </c>
      <c r="U21" t="s">
        <v>246</v>
      </c>
      <c r="V21">
        <v>-0.43469999999999998</v>
      </c>
      <c r="W21" t="s">
        <v>17</v>
      </c>
      <c r="X21">
        <v>-69508.53</v>
      </c>
      <c r="Y21" t="s">
        <v>66</v>
      </c>
      <c r="Z21">
        <v>16</v>
      </c>
      <c r="AA21">
        <v>-9587.3799999999992</v>
      </c>
      <c r="AB21">
        <v>0</v>
      </c>
      <c r="AC21">
        <v>800008895</v>
      </c>
      <c r="AD21" t="s">
        <v>912</v>
      </c>
      <c r="AE21" t="s">
        <v>917</v>
      </c>
      <c r="AF21" s="33"/>
      <c r="AG21" t="s">
        <v>897</v>
      </c>
      <c r="AH21" s="15">
        <f t="shared" si="0"/>
        <v>-7.7446551724137942</v>
      </c>
      <c r="AI21" s="16">
        <f t="shared" si="14"/>
        <v>-5.9921150000000001</v>
      </c>
      <c r="AJ21" s="4" t="str">
        <f>VLOOKUP(A21,取数格式!$B$35:$C$47,2,0)</f>
        <v>天猫超市</v>
      </c>
      <c r="AK21" s="4" t="s">
        <v>298</v>
      </c>
      <c r="AL21" s="17">
        <f t="shared" si="12"/>
        <v>-1.7525409999999999</v>
      </c>
      <c r="AM21" s="17">
        <f t="shared" si="13"/>
        <v>-0.28040599999999999</v>
      </c>
      <c r="AN21" s="3" t="s">
        <v>965</v>
      </c>
      <c r="AO21" s="3">
        <f>IF(U21="件",1,VLOOKUP(Q21,单位换算!B:F,5,))</f>
        <v>6</v>
      </c>
      <c r="AP21" s="15">
        <f t="shared" si="4"/>
        <v>-7.7446551724137942</v>
      </c>
      <c r="AQ21" s="15">
        <f>IFERROR(VLOOKUP(Q21,成本剔税!A:E,COLUMN(成本剔税!E20),),)*T21/AO21/10000</f>
        <v>-2.559816724137931</v>
      </c>
      <c r="AR21" s="43">
        <f t="shared" si="5"/>
        <v>0.66947311827957001</v>
      </c>
    </row>
    <row r="22" spans="1:44" ht="15" customHeight="1">
      <c r="A22" t="s">
        <v>0</v>
      </c>
      <c r="B22" t="s">
        <v>72</v>
      </c>
      <c r="C22" t="s">
        <v>909</v>
      </c>
      <c r="D22" t="s">
        <v>910</v>
      </c>
      <c r="E22">
        <v>523418</v>
      </c>
      <c r="F22" t="s">
        <v>916</v>
      </c>
      <c r="G22" t="s">
        <v>58</v>
      </c>
      <c r="H22" t="s">
        <v>88</v>
      </c>
      <c r="I22">
        <v>942844</v>
      </c>
      <c r="J22" t="s">
        <v>59</v>
      </c>
      <c r="K22" s="32">
        <v>43528</v>
      </c>
      <c r="L22" s="32">
        <v>43528</v>
      </c>
      <c r="M22">
        <v>0</v>
      </c>
      <c r="N22">
        <v>-8406.7199999999993</v>
      </c>
      <c r="O22">
        <v>172</v>
      </c>
      <c r="P22" t="s">
        <v>60</v>
      </c>
      <c r="Q22" s="34">
        <v>245904000510</v>
      </c>
      <c r="R22" t="s">
        <v>201</v>
      </c>
      <c r="S22">
        <v>133.08000000000001</v>
      </c>
      <c r="T22">
        <v>-216</v>
      </c>
      <c r="U22" t="s">
        <v>246</v>
      </c>
      <c r="V22">
        <v>-0.19439999999999999</v>
      </c>
      <c r="W22" t="s">
        <v>17</v>
      </c>
      <c r="X22">
        <v>-28745.279999999999</v>
      </c>
      <c r="Y22" t="s">
        <v>66</v>
      </c>
      <c r="Z22">
        <v>16</v>
      </c>
      <c r="AA22">
        <v>-3964.87</v>
      </c>
      <c r="AB22">
        <v>0</v>
      </c>
      <c r="AC22">
        <v>800008895</v>
      </c>
      <c r="AD22" t="s">
        <v>912</v>
      </c>
      <c r="AE22" t="s">
        <v>917</v>
      </c>
      <c r="AF22" s="33"/>
      <c r="AG22" t="s">
        <v>897</v>
      </c>
      <c r="AH22" s="15">
        <f t="shared" si="0"/>
        <v>-3.2027586206896554</v>
      </c>
      <c r="AI22" s="16">
        <f t="shared" si="14"/>
        <v>-2.4780410000000002</v>
      </c>
      <c r="AJ22" s="4" t="str">
        <f>VLOOKUP(A22,取数格式!$B$35:$C$47,2,0)</f>
        <v>天猫超市</v>
      </c>
      <c r="AK22" s="4" t="s">
        <v>298</v>
      </c>
      <c r="AL22" s="17">
        <f t="shared" si="12"/>
        <v>-0.72471700000000006</v>
      </c>
      <c r="AM22" s="17">
        <f t="shared" si="13"/>
        <v>-0.11595499999999999</v>
      </c>
      <c r="AN22" s="3" t="s">
        <v>965</v>
      </c>
      <c r="AO22" s="3">
        <f>IF(U22="件",1,VLOOKUP(Q22,单位换算!B:F,5,))</f>
        <v>6</v>
      </c>
      <c r="AP22" s="15">
        <f t="shared" si="4"/>
        <v>-3.2027586206896554</v>
      </c>
      <c r="AQ22" s="15">
        <f>IFERROR(VLOOKUP(Q22,成本剔税!A:E,COLUMN(成本剔税!E21),),)*T22/AO22/10000</f>
        <v>-1.0579717241379309</v>
      </c>
      <c r="AR22" s="43">
        <f t="shared" si="5"/>
        <v>0.66966860465116274</v>
      </c>
    </row>
    <row r="23" spans="1:44" ht="15" customHeight="1">
      <c r="A23" t="s">
        <v>0</v>
      </c>
      <c r="B23" t="s">
        <v>72</v>
      </c>
      <c r="C23" t="s">
        <v>909</v>
      </c>
      <c r="D23" t="s">
        <v>910</v>
      </c>
      <c r="E23">
        <v>528412</v>
      </c>
      <c r="F23" t="s">
        <v>918</v>
      </c>
      <c r="G23" t="s">
        <v>58</v>
      </c>
      <c r="H23" t="s">
        <v>61</v>
      </c>
      <c r="I23">
        <v>942837</v>
      </c>
      <c r="J23" t="s">
        <v>59</v>
      </c>
      <c r="K23" s="32">
        <v>43528</v>
      </c>
      <c r="L23" s="32">
        <v>43528</v>
      </c>
      <c r="M23">
        <v>0</v>
      </c>
      <c r="N23">
        <v>729.6</v>
      </c>
      <c r="O23">
        <v>60</v>
      </c>
      <c r="P23" t="s">
        <v>60</v>
      </c>
      <c r="Q23" s="34">
        <v>204103001500</v>
      </c>
      <c r="R23" t="s">
        <v>93</v>
      </c>
      <c r="S23">
        <v>44.8</v>
      </c>
      <c r="T23">
        <v>48</v>
      </c>
      <c r="U23" t="s">
        <v>17</v>
      </c>
      <c r="V23">
        <v>0.14544000000000001</v>
      </c>
      <c r="W23" t="s">
        <v>17</v>
      </c>
      <c r="X23">
        <v>2150.4</v>
      </c>
      <c r="Y23" t="s">
        <v>66</v>
      </c>
      <c r="Z23">
        <v>16</v>
      </c>
      <c r="AA23">
        <v>296.61</v>
      </c>
      <c r="AB23">
        <v>0</v>
      </c>
      <c r="AC23">
        <v>100044164</v>
      </c>
      <c r="AD23"/>
      <c r="AE23" t="s">
        <v>919</v>
      </c>
      <c r="AF23">
        <v>43528.489548611113</v>
      </c>
      <c r="AG23" t="s">
        <v>897</v>
      </c>
      <c r="AH23" s="15">
        <f t="shared" si="0"/>
        <v>0.24827586206896554</v>
      </c>
      <c r="AI23" s="16">
        <f t="shared" si="14"/>
        <v>0.18537899999999999</v>
      </c>
      <c r="AJ23" s="4" t="str">
        <f>VLOOKUP(A23,取数格式!$B$35:$C$47,2,0)</f>
        <v>天猫超市</v>
      </c>
      <c r="AK23" s="4" t="s">
        <v>296</v>
      </c>
      <c r="AL23" s="17">
        <f t="shared" ref="AL23:AL27" si="15">IF(AE23="Z51:电子商务分公司上海产品库",ROUND(N23/(1+Z23%),2)/10000-AI23,ROUND(N23/(1+Z23%),2)/10000)</f>
        <v>6.2897000000000008E-2</v>
      </c>
      <c r="AM23" s="17">
        <f t="shared" ref="AM23:AM27" si="16">IF(AE23="Z51:电子商务分公司上海产品库",ROUND(N23/(1+Z23%)*Z23%-AA23,2)/10000,ROUND(N23/(1+Z23%)*Z23%,2)/10000)</f>
        <v>1.0062999999999999E-2</v>
      </c>
      <c r="AN23" s="3" t="s">
        <v>965</v>
      </c>
      <c r="AO23" s="3">
        <f>IF(U23="件",1,VLOOKUP(Q23,单位换算!B:F,5,))</f>
        <v>1</v>
      </c>
      <c r="AP23" s="15">
        <f t="shared" si="4"/>
        <v>0.24827586206896554</v>
      </c>
      <c r="AQ23" s="15">
        <f>IFERROR(VLOOKUP(Q23,成本剔税!A:E,COLUMN(成本剔税!E22),),)*T23/AO23/10000</f>
        <v>0.13742068965517243</v>
      </c>
      <c r="AR23" s="43">
        <f t="shared" si="5"/>
        <v>0.44650000000000001</v>
      </c>
    </row>
    <row r="24" spans="1:44" ht="15" customHeight="1">
      <c r="A24" t="s">
        <v>0</v>
      </c>
      <c r="B24" t="s">
        <v>72</v>
      </c>
      <c r="C24" t="s">
        <v>909</v>
      </c>
      <c r="D24" t="s">
        <v>910</v>
      </c>
      <c r="E24">
        <v>528301</v>
      </c>
      <c r="F24" t="s">
        <v>920</v>
      </c>
      <c r="G24" t="s">
        <v>58</v>
      </c>
      <c r="H24" t="s">
        <v>61</v>
      </c>
      <c r="I24">
        <v>942840</v>
      </c>
      <c r="J24" t="s">
        <v>59</v>
      </c>
      <c r="K24" s="32">
        <v>43528</v>
      </c>
      <c r="L24" s="32">
        <v>43528</v>
      </c>
      <c r="M24">
        <v>0</v>
      </c>
      <c r="N24"/>
      <c r="O24">
        <v>132</v>
      </c>
      <c r="P24" t="s">
        <v>60</v>
      </c>
      <c r="Q24" s="34" t="s">
        <v>126</v>
      </c>
      <c r="R24" t="s">
        <v>127</v>
      </c>
      <c r="S24">
        <v>132</v>
      </c>
      <c r="T24">
        <v>36</v>
      </c>
      <c r="U24" t="s">
        <v>17</v>
      </c>
      <c r="V24">
        <v>0.17712</v>
      </c>
      <c r="W24" t="s">
        <v>17</v>
      </c>
      <c r="X24">
        <v>4752</v>
      </c>
      <c r="Y24" t="s">
        <v>66</v>
      </c>
      <c r="Z24">
        <v>16</v>
      </c>
      <c r="AA24">
        <v>655.45</v>
      </c>
      <c r="AB24">
        <v>0</v>
      </c>
      <c r="AC24">
        <v>100044165</v>
      </c>
      <c r="AD24"/>
      <c r="AE24" t="s">
        <v>921</v>
      </c>
      <c r="AF24">
        <v>43528.489583333336</v>
      </c>
      <c r="AG24" t="s">
        <v>897</v>
      </c>
      <c r="AH24" s="15">
        <f t="shared" si="0"/>
        <v>0.40965517241379312</v>
      </c>
      <c r="AI24" s="16">
        <f t="shared" ref="AI24:AI28" si="17">(X24-AA24)/10000</f>
        <v>0.40965499999999999</v>
      </c>
      <c r="AJ24" s="4" t="str">
        <f>VLOOKUP(A24,取数格式!$B$35:$C$47,2,0)</f>
        <v>天猫超市</v>
      </c>
      <c r="AK24" s="4" t="s">
        <v>296</v>
      </c>
      <c r="AL24" s="17">
        <f t="shared" si="15"/>
        <v>0</v>
      </c>
      <c r="AM24" s="17">
        <f t="shared" si="16"/>
        <v>0</v>
      </c>
      <c r="AN24" s="3" t="s">
        <v>965</v>
      </c>
      <c r="AO24" s="3">
        <f>IF(U24="件",1,VLOOKUP(Q24,单位换算!B:F,5,))</f>
        <v>1</v>
      </c>
      <c r="AP24" s="15">
        <f t="shared" si="4"/>
        <v>0.40965517241379312</v>
      </c>
      <c r="AQ24" s="15">
        <f>IFERROR(VLOOKUP(Q24,成本剔税!A:E,COLUMN(成本剔税!E23),),)*T24/AO24/10000</f>
        <v>0.22484482758620694</v>
      </c>
      <c r="AR24" s="43">
        <f t="shared" si="5"/>
        <v>0.45113636363636356</v>
      </c>
    </row>
    <row r="25" spans="1:44" ht="15" customHeight="1">
      <c r="A25" t="s">
        <v>0</v>
      </c>
      <c r="B25" t="s">
        <v>72</v>
      </c>
      <c r="C25" t="s">
        <v>909</v>
      </c>
      <c r="D25" t="s">
        <v>910</v>
      </c>
      <c r="E25">
        <v>528301</v>
      </c>
      <c r="F25" t="s">
        <v>920</v>
      </c>
      <c r="G25" t="s">
        <v>58</v>
      </c>
      <c r="H25" t="s">
        <v>61</v>
      </c>
      <c r="I25">
        <v>942840</v>
      </c>
      <c r="J25" t="s">
        <v>59</v>
      </c>
      <c r="K25" s="32">
        <v>43528</v>
      </c>
      <c r="L25" s="32">
        <v>43528</v>
      </c>
      <c r="M25">
        <v>0</v>
      </c>
      <c r="N25"/>
      <c r="O25">
        <v>78</v>
      </c>
      <c r="P25" t="s">
        <v>60</v>
      </c>
      <c r="Q25" s="34" t="s">
        <v>107</v>
      </c>
      <c r="R25" t="s">
        <v>108</v>
      </c>
      <c r="S25">
        <v>78</v>
      </c>
      <c r="T25">
        <v>12</v>
      </c>
      <c r="U25" t="s">
        <v>17</v>
      </c>
      <c r="V25">
        <v>2.76E-2</v>
      </c>
      <c r="W25" t="s">
        <v>17</v>
      </c>
      <c r="X25">
        <v>936</v>
      </c>
      <c r="Y25" t="s">
        <v>66</v>
      </c>
      <c r="Z25">
        <v>16</v>
      </c>
      <c r="AA25">
        <v>129.1</v>
      </c>
      <c r="AB25">
        <v>0</v>
      </c>
      <c r="AC25">
        <v>100044165</v>
      </c>
      <c r="AD25"/>
      <c r="AE25" t="s">
        <v>921</v>
      </c>
      <c r="AF25">
        <v>43528.489583333336</v>
      </c>
      <c r="AG25" t="s">
        <v>897</v>
      </c>
      <c r="AH25" s="15">
        <f t="shared" si="0"/>
        <v>8.0689655172413804E-2</v>
      </c>
      <c r="AI25" s="16">
        <f t="shared" si="17"/>
        <v>8.0689999999999998E-2</v>
      </c>
      <c r="AJ25" s="4" t="str">
        <f>VLOOKUP(A25,取数格式!$B$35:$C$47,2,0)</f>
        <v>天猫超市</v>
      </c>
      <c r="AK25" s="4" t="s">
        <v>296</v>
      </c>
      <c r="AL25" s="17">
        <f t="shared" si="15"/>
        <v>0</v>
      </c>
      <c r="AM25" s="17">
        <f t="shared" si="16"/>
        <v>0</v>
      </c>
      <c r="AN25" s="3" t="s">
        <v>965</v>
      </c>
      <c r="AO25" s="3">
        <f>IF(U25="件",1,VLOOKUP(Q25,单位换算!B:F,5,))</f>
        <v>1</v>
      </c>
      <c r="AP25" s="15">
        <f t="shared" si="4"/>
        <v>8.0689655172413804E-2</v>
      </c>
      <c r="AQ25" s="15">
        <f>IFERROR(VLOOKUP(Q25,成本剔税!A:E,COLUMN(成本剔税!E24),),)*T25/AO25/10000</f>
        <v>4.6142068965517251E-2</v>
      </c>
      <c r="AR25" s="43">
        <f t="shared" si="5"/>
        <v>0.42815384615384611</v>
      </c>
    </row>
    <row r="26" spans="1:44" ht="15" customHeight="1">
      <c r="A26" t="s">
        <v>0</v>
      </c>
      <c r="B26" t="s">
        <v>72</v>
      </c>
      <c r="C26" t="s">
        <v>909</v>
      </c>
      <c r="D26" t="s">
        <v>910</v>
      </c>
      <c r="E26">
        <v>528301</v>
      </c>
      <c r="F26" t="s">
        <v>920</v>
      </c>
      <c r="G26" t="s">
        <v>58</v>
      </c>
      <c r="H26" t="s">
        <v>61</v>
      </c>
      <c r="I26">
        <v>942840</v>
      </c>
      <c r="J26" t="s">
        <v>59</v>
      </c>
      <c r="K26" s="32">
        <v>43528</v>
      </c>
      <c r="L26" s="32">
        <v>43528</v>
      </c>
      <c r="M26">
        <v>0</v>
      </c>
      <c r="N26"/>
      <c r="O26">
        <v>50.4</v>
      </c>
      <c r="P26" t="s">
        <v>60</v>
      </c>
      <c r="Q26" s="34">
        <v>204117001000</v>
      </c>
      <c r="R26" t="s">
        <v>122</v>
      </c>
      <c r="S26">
        <v>50.4</v>
      </c>
      <c r="T26">
        <v>12</v>
      </c>
      <c r="U26" t="s">
        <v>17</v>
      </c>
      <c r="V26">
        <v>2.9951999999999999E-2</v>
      </c>
      <c r="W26" t="s">
        <v>17</v>
      </c>
      <c r="X26">
        <v>604.79999999999995</v>
      </c>
      <c r="Y26" t="s">
        <v>66</v>
      </c>
      <c r="Z26">
        <v>16</v>
      </c>
      <c r="AA26">
        <v>83.42</v>
      </c>
      <c r="AB26">
        <v>0</v>
      </c>
      <c r="AC26">
        <v>100044165</v>
      </c>
      <c r="AD26"/>
      <c r="AE26" t="s">
        <v>921</v>
      </c>
      <c r="AF26">
        <v>43528.489583333336</v>
      </c>
      <c r="AG26" t="s">
        <v>897</v>
      </c>
      <c r="AH26" s="15">
        <f t="shared" si="0"/>
        <v>5.2137931034482755E-2</v>
      </c>
      <c r="AI26" s="16">
        <f t="shared" si="17"/>
        <v>5.2137999999999997E-2</v>
      </c>
      <c r="AJ26" s="4" t="str">
        <f>VLOOKUP(A26,取数格式!$B$35:$C$47,2,0)</f>
        <v>天猫超市</v>
      </c>
      <c r="AK26" s="4" t="s">
        <v>296</v>
      </c>
      <c r="AL26" s="17">
        <f t="shared" si="15"/>
        <v>0</v>
      </c>
      <c r="AM26" s="17">
        <f t="shared" si="16"/>
        <v>0</v>
      </c>
      <c r="AN26" s="3" t="s">
        <v>965</v>
      </c>
      <c r="AO26" s="3">
        <f>IF(U26="件",1,VLOOKUP(Q26,单位换算!B:F,5,))</f>
        <v>1</v>
      </c>
      <c r="AP26" s="15">
        <f t="shared" si="4"/>
        <v>5.2137931034482755E-2</v>
      </c>
      <c r="AQ26" s="15">
        <f>IFERROR(VLOOKUP(Q26,成本剔税!A:E,COLUMN(成本剔税!E25),),)*T26/AO26/10000</f>
        <v>2.9560344827586214E-2</v>
      </c>
      <c r="AR26" s="43">
        <f t="shared" si="5"/>
        <v>0.43303571428571414</v>
      </c>
    </row>
    <row r="27" spans="1:44" ht="15" customHeight="1">
      <c r="A27" t="s">
        <v>0</v>
      </c>
      <c r="B27" t="s">
        <v>72</v>
      </c>
      <c r="C27" t="s">
        <v>909</v>
      </c>
      <c r="D27" t="s">
        <v>910</v>
      </c>
      <c r="E27">
        <v>528301</v>
      </c>
      <c r="F27" t="s">
        <v>920</v>
      </c>
      <c r="G27" t="s">
        <v>58</v>
      </c>
      <c r="H27" t="s">
        <v>61</v>
      </c>
      <c r="I27">
        <v>942840</v>
      </c>
      <c r="J27" t="s">
        <v>59</v>
      </c>
      <c r="K27" s="32">
        <v>43528</v>
      </c>
      <c r="L27" s="32">
        <v>43528</v>
      </c>
      <c r="M27">
        <v>0</v>
      </c>
      <c r="N27">
        <v>15513.84</v>
      </c>
      <c r="O27">
        <v>88</v>
      </c>
      <c r="P27" t="s">
        <v>60</v>
      </c>
      <c r="Q27" s="34">
        <v>204001005800</v>
      </c>
      <c r="R27" t="s">
        <v>19</v>
      </c>
      <c r="S27">
        <v>65.709999999999994</v>
      </c>
      <c r="T27">
        <v>696</v>
      </c>
      <c r="U27" t="s">
        <v>17</v>
      </c>
      <c r="V27">
        <v>2.28288</v>
      </c>
      <c r="W27" t="s">
        <v>17</v>
      </c>
      <c r="X27">
        <v>45734.16</v>
      </c>
      <c r="Y27" t="s">
        <v>66</v>
      </c>
      <c r="Z27">
        <v>16</v>
      </c>
      <c r="AA27">
        <v>6308.16</v>
      </c>
      <c r="AB27">
        <v>0</v>
      </c>
      <c r="AC27">
        <v>100044165</v>
      </c>
      <c r="AD27"/>
      <c r="AE27" t="s">
        <v>921</v>
      </c>
      <c r="AF27">
        <v>43528.489583333336</v>
      </c>
      <c r="AG27" t="s">
        <v>897</v>
      </c>
      <c r="AH27" s="15">
        <f t="shared" si="0"/>
        <v>5.28</v>
      </c>
      <c r="AI27" s="16">
        <f t="shared" si="17"/>
        <v>3.9426000000000001</v>
      </c>
      <c r="AJ27" s="4" t="str">
        <f>VLOOKUP(A27,取数格式!$B$35:$C$47,2,0)</f>
        <v>天猫超市</v>
      </c>
      <c r="AK27" s="4" t="s">
        <v>296</v>
      </c>
      <c r="AL27" s="17">
        <f t="shared" si="15"/>
        <v>1.3373999999999999</v>
      </c>
      <c r="AM27" s="17">
        <f t="shared" si="16"/>
        <v>0.21398400000000001</v>
      </c>
      <c r="AN27" s="3" t="s">
        <v>965</v>
      </c>
      <c r="AO27" s="3">
        <f>IF(U27="件",1,VLOOKUP(Q27,单位换算!B:F,5,))</f>
        <v>1</v>
      </c>
      <c r="AP27" s="15">
        <f t="shared" si="4"/>
        <v>5.28</v>
      </c>
      <c r="AQ27" s="15">
        <f>IFERROR(VLOOKUP(Q27,成本剔税!A:E,COLUMN(成本剔税!E26),),)*T27/AO27/10000</f>
        <v>2.8981800000000004</v>
      </c>
      <c r="AR27" s="43">
        <f t="shared" si="5"/>
        <v>0.45110227272727266</v>
      </c>
    </row>
    <row r="28" spans="1:44" ht="15" customHeight="1">
      <c r="A28" t="s">
        <v>0</v>
      </c>
      <c r="B28" t="s">
        <v>72</v>
      </c>
      <c r="C28" t="s">
        <v>909</v>
      </c>
      <c r="D28" t="s">
        <v>910</v>
      </c>
      <c r="E28">
        <v>528301</v>
      </c>
      <c r="F28" t="s">
        <v>920</v>
      </c>
      <c r="G28" t="s">
        <v>58</v>
      </c>
      <c r="H28" t="s">
        <v>61</v>
      </c>
      <c r="I28">
        <v>942840</v>
      </c>
      <c r="J28" t="s">
        <v>59</v>
      </c>
      <c r="K28" s="32">
        <v>43528</v>
      </c>
      <c r="L28" s="32">
        <v>43528</v>
      </c>
      <c r="M28">
        <v>0</v>
      </c>
      <c r="N28">
        <v>5335.2</v>
      </c>
      <c r="O28">
        <v>78</v>
      </c>
      <c r="P28" t="s">
        <v>60</v>
      </c>
      <c r="Q28" s="34" t="s">
        <v>63</v>
      </c>
      <c r="R28" t="s">
        <v>64</v>
      </c>
      <c r="S28">
        <v>58.24</v>
      </c>
      <c r="T28">
        <v>270</v>
      </c>
      <c r="U28" t="s">
        <v>17</v>
      </c>
      <c r="V28">
        <v>0.621</v>
      </c>
      <c r="W28" t="s">
        <v>17</v>
      </c>
      <c r="X28">
        <v>15724.8</v>
      </c>
      <c r="Y28" t="s">
        <v>66</v>
      </c>
      <c r="Z28">
        <v>16</v>
      </c>
      <c r="AA28">
        <v>2168.94</v>
      </c>
      <c r="AB28">
        <v>0</v>
      </c>
      <c r="AC28">
        <v>100044165</v>
      </c>
      <c r="AD28"/>
      <c r="AE28" t="s">
        <v>921</v>
      </c>
      <c r="AF28" s="33">
        <v>43528.489583333336</v>
      </c>
      <c r="AG28" t="s">
        <v>897</v>
      </c>
      <c r="AH28" s="15">
        <f t="shared" si="0"/>
        <v>1.8155172413793106</v>
      </c>
      <c r="AI28" s="16">
        <f t="shared" si="17"/>
        <v>1.355586</v>
      </c>
      <c r="AJ28" s="4" t="str">
        <f>VLOOKUP(A28,取数格式!$B$35:$C$47,2,0)</f>
        <v>天猫超市</v>
      </c>
      <c r="AK28" s="4" t="s">
        <v>296</v>
      </c>
      <c r="AL28" s="17">
        <f t="shared" ref="AL28:AL38" si="18">IF(AE28="Z51:电子商务分公司上海产品库",ROUND(N28/(1+Z28%),2)/10000-AI28,ROUND(N28/(1+Z28%),2)/10000)</f>
        <v>0.45993100000000003</v>
      </c>
      <c r="AM28" s="17">
        <f t="shared" ref="AM28:AM38" si="19">IF(AE28="Z51:电子商务分公司上海产品库",ROUND(N28/(1+Z28%)*Z28%-AA28,2)/10000,ROUND(N28/(1+Z28%)*Z28%,2)/10000)</f>
        <v>7.3589000000000002E-2</v>
      </c>
      <c r="AN28" s="3" t="s">
        <v>965</v>
      </c>
      <c r="AO28" s="3">
        <f>IF(U28="件",1,VLOOKUP(Q28,单位换算!B:F,5,))</f>
        <v>1</v>
      </c>
      <c r="AP28" s="15">
        <f t="shared" si="4"/>
        <v>1.8155172413793106</v>
      </c>
      <c r="AQ28" s="15">
        <f>IFERROR(VLOOKUP(Q28,成本剔税!A:E,COLUMN(成本剔税!E27),),)*T28/AO28/10000</f>
        <v>1.0293982758620692</v>
      </c>
      <c r="AR28" s="43">
        <f t="shared" si="5"/>
        <v>0.43299999999999994</v>
      </c>
    </row>
    <row r="29" spans="1:44" ht="15" customHeight="1">
      <c r="A29" t="s">
        <v>0</v>
      </c>
      <c r="B29" t="s">
        <v>72</v>
      </c>
      <c r="C29" t="s">
        <v>909</v>
      </c>
      <c r="D29" t="s">
        <v>910</v>
      </c>
      <c r="E29">
        <v>528299</v>
      </c>
      <c r="F29" t="s">
        <v>922</v>
      </c>
      <c r="G29" t="s">
        <v>58</v>
      </c>
      <c r="H29" t="s">
        <v>61</v>
      </c>
      <c r="I29">
        <v>942845</v>
      </c>
      <c r="J29" t="s">
        <v>59</v>
      </c>
      <c r="K29" s="32">
        <v>43528</v>
      </c>
      <c r="L29" s="32">
        <v>43528</v>
      </c>
      <c r="M29">
        <v>0</v>
      </c>
      <c r="N29"/>
      <c r="O29">
        <v>88</v>
      </c>
      <c r="P29" t="s">
        <v>60</v>
      </c>
      <c r="Q29" s="34" t="s">
        <v>222</v>
      </c>
      <c r="R29" t="s">
        <v>223</v>
      </c>
      <c r="S29">
        <v>88</v>
      </c>
      <c r="T29">
        <v>100</v>
      </c>
      <c r="U29" t="s">
        <v>17</v>
      </c>
      <c r="V29">
        <v>0.23</v>
      </c>
      <c r="W29" t="s">
        <v>17</v>
      </c>
      <c r="X29">
        <v>8800</v>
      </c>
      <c r="Y29" t="s">
        <v>66</v>
      </c>
      <c r="Z29">
        <v>16</v>
      </c>
      <c r="AA29">
        <v>1213.79</v>
      </c>
      <c r="AB29">
        <v>0</v>
      </c>
      <c r="AC29">
        <v>100044166</v>
      </c>
      <c r="AD29"/>
      <c r="AE29" t="s">
        <v>923</v>
      </c>
      <c r="AF29" s="33">
        <v>43528.489618055559</v>
      </c>
      <c r="AG29" t="s">
        <v>897</v>
      </c>
      <c r="AH29" s="15">
        <f t="shared" si="0"/>
        <v>0.75862068965517249</v>
      </c>
      <c r="AI29" s="16">
        <f t="shared" ref="AI29:AI48" si="20">(X29-AA29)/10000</f>
        <v>0.75862099999999999</v>
      </c>
      <c r="AJ29" s="4" t="str">
        <f>VLOOKUP(A29,取数格式!$B$35:$C$47,2,0)</f>
        <v>天猫超市</v>
      </c>
      <c r="AK29" s="4" t="s">
        <v>296</v>
      </c>
      <c r="AL29" s="17">
        <f t="shared" si="18"/>
        <v>0</v>
      </c>
      <c r="AM29" s="17">
        <f t="shared" si="19"/>
        <v>0</v>
      </c>
      <c r="AN29" s="3" t="s">
        <v>965</v>
      </c>
      <c r="AO29" s="3">
        <f>IF(U29="件",1,VLOOKUP(Q29,单位换算!B:F,5,))</f>
        <v>1</v>
      </c>
      <c r="AP29" s="15">
        <f t="shared" si="4"/>
        <v>0.75862068965517249</v>
      </c>
      <c r="AQ29" s="15">
        <f>IFERROR(VLOOKUP(Q29,成本剔税!A:E,COLUMN(成本剔税!E28),),)*T29/AO29/10000</f>
        <v>0.43013793103448289</v>
      </c>
      <c r="AR29" s="43">
        <f t="shared" si="5"/>
        <v>0.43299999999999988</v>
      </c>
    </row>
    <row r="30" spans="1:44" ht="15" customHeight="1">
      <c r="A30" t="s">
        <v>0</v>
      </c>
      <c r="B30" t="s">
        <v>72</v>
      </c>
      <c r="C30" t="s">
        <v>909</v>
      </c>
      <c r="D30" t="s">
        <v>910</v>
      </c>
      <c r="E30">
        <v>528299</v>
      </c>
      <c r="F30" t="s">
        <v>922</v>
      </c>
      <c r="G30" t="s">
        <v>58</v>
      </c>
      <c r="H30" t="s">
        <v>61</v>
      </c>
      <c r="I30">
        <v>942845</v>
      </c>
      <c r="J30" t="s">
        <v>59</v>
      </c>
      <c r="K30" s="32">
        <v>43528</v>
      </c>
      <c r="L30" s="32">
        <v>43528</v>
      </c>
      <c r="M30">
        <v>0</v>
      </c>
      <c r="N30"/>
      <c r="O30">
        <v>50.4</v>
      </c>
      <c r="P30" t="s">
        <v>60</v>
      </c>
      <c r="Q30" s="34">
        <v>204117001000</v>
      </c>
      <c r="R30" t="s">
        <v>122</v>
      </c>
      <c r="S30">
        <v>50.4</v>
      </c>
      <c r="T30">
        <v>6</v>
      </c>
      <c r="U30" t="s">
        <v>17</v>
      </c>
      <c r="V30">
        <v>1.4976E-2</v>
      </c>
      <c r="W30" t="s">
        <v>17</v>
      </c>
      <c r="X30">
        <v>302.39999999999998</v>
      </c>
      <c r="Y30" t="s">
        <v>66</v>
      </c>
      <c r="Z30">
        <v>16</v>
      </c>
      <c r="AA30">
        <v>41.71</v>
      </c>
      <c r="AB30">
        <v>0</v>
      </c>
      <c r="AC30">
        <v>100044166</v>
      </c>
      <c r="AD30"/>
      <c r="AE30" t="s">
        <v>923</v>
      </c>
      <c r="AF30" s="33">
        <v>43528.489618055559</v>
      </c>
      <c r="AG30" t="s">
        <v>897</v>
      </c>
      <c r="AH30" s="15">
        <f t="shared" si="0"/>
        <v>2.6068965517241378E-2</v>
      </c>
      <c r="AI30" s="16">
        <f t="shared" si="20"/>
        <v>2.6068999999999998E-2</v>
      </c>
      <c r="AJ30" s="4" t="str">
        <f>VLOOKUP(A30,取数格式!$B$35:$C$47,2,0)</f>
        <v>天猫超市</v>
      </c>
      <c r="AK30" s="4" t="s">
        <v>296</v>
      </c>
      <c r="AL30" s="17">
        <f t="shared" si="18"/>
        <v>0</v>
      </c>
      <c r="AM30" s="17">
        <f t="shared" si="19"/>
        <v>0</v>
      </c>
      <c r="AN30" s="3" t="s">
        <v>965</v>
      </c>
      <c r="AO30" s="3">
        <f>IF(U30="件",1,VLOOKUP(Q30,单位换算!B:F,5,))</f>
        <v>1</v>
      </c>
      <c r="AP30" s="15">
        <f t="shared" si="4"/>
        <v>2.6068965517241378E-2</v>
      </c>
      <c r="AQ30" s="15">
        <f>IFERROR(VLOOKUP(Q30,成本剔税!A:E,COLUMN(成本剔税!E29),),)*T30/AO30/10000</f>
        <v>1.4780172413793107E-2</v>
      </c>
      <c r="AR30" s="43">
        <f t="shared" si="5"/>
        <v>0.43303571428571414</v>
      </c>
    </row>
    <row r="31" spans="1:44" ht="15" customHeight="1">
      <c r="A31" t="s">
        <v>0</v>
      </c>
      <c r="B31" t="s">
        <v>72</v>
      </c>
      <c r="C31" t="s">
        <v>909</v>
      </c>
      <c r="D31" t="s">
        <v>910</v>
      </c>
      <c r="E31">
        <v>528299</v>
      </c>
      <c r="F31" t="s">
        <v>922</v>
      </c>
      <c r="G31" t="s">
        <v>58</v>
      </c>
      <c r="H31" t="s">
        <v>61</v>
      </c>
      <c r="I31">
        <v>942845</v>
      </c>
      <c r="J31" t="s">
        <v>59</v>
      </c>
      <c r="K31" s="32">
        <v>43528</v>
      </c>
      <c r="L31" s="32">
        <v>43528</v>
      </c>
      <c r="M31">
        <v>0</v>
      </c>
      <c r="N31">
        <v>18240</v>
      </c>
      <c r="O31">
        <v>72</v>
      </c>
      <c r="P31" t="s">
        <v>60</v>
      </c>
      <c r="Q31" s="34">
        <v>204001000300</v>
      </c>
      <c r="R31" t="s">
        <v>140</v>
      </c>
      <c r="S31">
        <v>53.76</v>
      </c>
      <c r="T31">
        <v>1000</v>
      </c>
      <c r="U31" t="s">
        <v>17</v>
      </c>
      <c r="V31">
        <v>6.24</v>
      </c>
      <c r="W31" t="s">
        <v>17</v>
      </c>
      <c r="X31">
        <v>53760</v>
      </c>
      <c r="Y31" t="s">
        <v>67</v>
      </c>
      <c r="Z31">
        <v>10</v>
      </c>
      <c r="AA31">
        <v>4887.2700000000004</v>
      </c>
      <c r="AB31">
        <v>0</v>
      </c>
      <c r="AC31">
        <v>100044166</v>
      </c>
      <c r="AD31"/>
      <c r="AE31" t="s">
        <v>923</v>
      </c>
      <c r="AF31" s="33">
        <v>43528.489618055559</v>
      </c>
      <c r="AG31" t="s">
        <v>897</v>
      </c>
      <c r="AH31" s="15">
        <f t="shared" si="0"/>
        <v>6.545454545454545</v>
      </c>
      <c r="AI31" s="16">
        <f t="shared" si="20"/>
        <v>4.8872729999999995</v>
      </c>
      <c r="AJ31" s="4" t="str">
        <f>VLOOKUP(A31,取数格式!$B$35:$C$47,2,0)</f>
        <v>天猫超市</v>
      </c>
      <c r="AK31" s="4" t="s">
        <v>296</v>
      </c>
      <c r="AL31" s="17">
        <f t="shared" si="18"/>
        <v>1.658182</v>
      </c>
      <c r="AM31" s="17">
        <f t="shared" si="19"/>
        <v>0.16581799999999999</v>
      </c>
      <c r="AN31" s="3" t="s">
        <v>965</v>
      </c>
      <c r="AO31" s="3">
        <f>IF(U31="件",1,VLOOKUP(Q31,单位换算!B:F,5,))</f>
        <v>1</v>
      </c>
      <c r="AP31" s="15">
        <f t="shared" si="4"/>
        <v>6.545454545454545</v>
      </c>
      <c r="AQ31" s="15">
        <f>IFERROR(VLOOKUP(Q31,成本剔税!A:E,COLUMN(成本剔税!E30),),)*T31/AO31/10000</f>
        <v>4.2635454545454543</v>
      </c>
      <c r="AR31" s="43">
        <f t="shared" si="5"/>
        <v>0.34862499999999996</v>
      </c>
    </row>
    <row r="32" spans="1:44" ht="15" customHeight="1">
      <c r="A32" t="s">
        <v>0</v>
      </c>
      <c r="B32" t="s">
        <v>72</v>
      </c>
      <c r="C32" t="s">
        <v>909</v>
      </c>
      <c r="D32" t="s">
        <v>910</v>
      </c>
      <c r="E32">
        <v>528250</v>
      </c>
      <c r="F32" t="s">
        <v>924</v>
      </c>
      <c r="G32" t="s">
        <v>58</v>
      </c>
      <c r="H32" t="s">
        <v>61</v>
      </c>
      <c r="I32">
        <v>942846</v>
      </c>
      <c r="J32" t="s">
        <v>59</v>
      </c>
      <c r="K32" s="32">
        <v>43528</v>
      </c>
      <c r="L32" s="32">
        <v>43528</v>
      </c>
      <c r="M32">
        <v>0</v>
      </c>
      <c r="N32"/>
      <c r="O32">
        <v>48</v>
      </c>
      <c r="P32" t="s">
        <v>60</v>
      </c>
      <c r="Q32" s="34">
        <v>204103002500</v>
      </c>
      <c r="R32" t="s">
        <v>925</v>
      </c>
      <c r="S32">
        <v>48</v>
      </c>
      <c r="T32">
        <v>50</v>
      </c>
      <c r="U32" t="s">
        <v>17</v>
      </c>
      <c r="V32">
        <v>0.14932799999999999</v>
      </c>
      <c r="W32" t="s">
        <v>17</v>
      </c>
      <c r="X32">
        <v>2400</v>
      </c>
      <c r="Y32" t="s">
        <v>66</v>
      </c>
      <c r="Z32">
        <v>16</v>
      </c>
      <c r="AA32">
        <v>331.03</v>
      </c>
      <c r="AB32">
        <v>0</v>
      </c>
      <c r="AC32">
        <v>100044167</v>
      </c>
      <c r="AD32"/>
      <c r="AE32" t="s">
        <v>926</v>
      </c>
      <c r="AF32" s="33">
        <v>43528.489641203705</v>
      </c>
      <c r="AG32" t="s">
        <v>897</v>
      </c>
      <c r="AH32" s="15">
        <f t="shared" si="0"/>
        <v>0.20689655172413796</v>
      </c>
      <c r="AI32" s="16">
        <f t="shared" si="20"/>
        <v>0.20689700000000003</v>
      </c>
      <c r="AJ32" s="4" t="str">
        <f>VLOOKUP(A32,取数格式!$B$35:$C$47,2,0)</f>
        <v>天猫超市</v>
      </c>
      <c r="AK32" s="4" t="s">
        <v>296</v>
      </c>
      <c r="AL32" s="17">
        <f t="shared" si="18"/>
        <v>0</v>
      </c>
      <c r="AM32" s="17">
        <f t="shared" si="19"/>
        <v>0</v>
      </c>
      <c r="AN32" s="3" t="s">
        <v>965</v>
      </c>
      <c r="AO32" s="3">
        <f>IF(U32="件",1,VLOOKUP(Q32,单位换算!B:F,5,))</f>
        <v>1</v>
      </c>
      <c r="AP32" s="15">
        <f t="shared" si="4"/>
        <v>0.20689655172413796</v>
      </c>
      <c r="AQ32" s="15">
        <f>IFERROR(VLOOKUP(Q32,成本剔税!A:E,COLUMN(成本剔税!E31),),)*T32/AO32/10000</f>
        <v>0</v>
      </c>
      <c r="AR32" s="43">
        <f t="shared" si="5"/>
        <v>1</v>
      </c>
    </row>
    <row r="33" spans="1:44" ht="15" customHeight="1">
      <c r="A33" t="s">
        <v>0</v>
      </c>
      <c r="B33" t="s">
        <v>72</v>
      </c>
      <c r="C33" t="s">
        <v>909</v>
      </c>
      <c r="D33" t="s">
        <v>910</v>
      </c>
      <c r="E33">
        <v>528250</v>
      </c>
      <c r="F33" t="s">
        <v>924</v>
      </c>
      <c r="G33" t="s">
        <v>58</v>
      </c>
      <c r="H33" t="s">
        <v>61</v>
      </c>
      <c r="I33">
        <v>942846</v>
      </c>
      <c r="J33" t="s">
        <v>59</v>
      </c>
      <c r="K33" s="32">
        <v>43528</v>
      </c>
      <c r="L33" s="32">
        <v>43528</v>
      </c>
      <c r="M33">
        <v>0</v>
      </c>
      <c r="N33">
        <v>794.24</v>
      </c>
      <c r="O33">
        <v>49</v>
      </c>
      <c r="P33" t="s">
        <v>60</v>
      </c>
      <c r="Q33" s="34">
        <v>204104001060</v>
      </c>
      <c r="R33" t="s">
        <v>123</v>
      </c>
      <c r="S33">
        <v>36.590000000000003</v>
      </c>
      <c r="T33">
        <v>64</v>
      </c>
      <c r="U33" t="s">
        <v>17</v>
      </c>
      <c r="V33">
        <v>0.16703999999999999</v>
      </c>
      <c r="W33" t="s">
        <v>17</v>
      </c>
      <c r="X33">
        <v>2341.7600000000002</v>
      </c>
      <c r="Y33" t="s">
        <v>66</v>
      </c>
      <c r="Z33">
        <v>16</v>
      </c>
      <c r="AA33">
        <v>323</v>
      </c>
      <c r="AB33">
        <v>0</v>
      </c>
      <c r="AC33">
        <v>100044167</v>
      </c>
      <c r="AD33"/>
      <c r="AE33" t="s">
        <v>926</v>
      </c>
      <c r="AF33" s="33">
        <v>43528.489641203705</v>
      </c>
      <c r="AG33" t="s">
        <v>897</v>
      </c>
      <c r="AH33" s="15">
        <f t="shared" si="0"/>
        <v>0.27034482758620693</v>
      </c>
      <c r="AI33" s="16">
        <f t="shared" si="20"/>
        <v>0.20187600000000003</v>
      </c>
      <c r="AJ33" s="4" t="str">
        <f>VLOOKUP(A33,取数格式!$B$35:$C$47,2,0)</f>
        <v>天猫超市</v>
      </c>
      <c r="AK33" s="4" t="s">
        <v>296</v>
      </c>
      <c r="AL33" s="17">
        <f t="shared" si="18"/>
        <v>6.8469000000000002E-2</v>
      </c>
      <c r="AM33" s="17">
        <f t="shared" si="19"/>
        <v>1.0954999999999999E-2</v>
      </c>
      <c r="AN33" s="3" t="s">
        <v>965</v>
      </c>
      <c r="AO33" s="3">
        <f>IF(U33="件",1,VLOOKUP(Q33,单位换算!B:F,5,))</f>
        <v>1</v>
      </c>
      <c r="AP33" s="15">
        <f t="shared" si="4"/>
        <v>0.27034482758620693</v>
      </c>
      <c r="AQ33" s="15">
        <f>IFERROR(VLOOKUP(Q33,成本剔税!A:E,COLUMN(成本剔税!E32),),)*T33/AO33/10000</f>
        <v>0.1564137931034483</v>
      </c>
      <c r="AR33" s="43">
        <f t="shared" si="5"/>
        <v>0.42142857142857137</v>
      </c>
    </row>
    <row r="34" spans="1:44" ht="15" customHeight="1">
      <c r="A34" t="s">
        <v>0</v>
      </c>
      <c r="B34" t="s">
        <v>72</v>
      </c>
      <c r="C34" t="s">
        <v>909</v>
      </c>
      <c r="D34" t="s">
        <v>910</v>
      </c>
      <c r="E34">
        <v>523364</v>
      </c>
      <c r="F34" t="s">
        <v>927</v>
      </c>
      <c r="G34" t="s">
        <v>58</v>
      </c>
      <c r="H34" t="s">
        <v>61</v>
      </c>
      <c r="I34">
        <v>942848</v>
      </c>
      <c r="J34" t="s">
        <v>59</v>
      </c>
      <c r="K34" s="32">
        <v>43528</v>
      </c>
      <c r="L34" s="32">
        <v>43528</v>
      </c>
      <c r="M34">
        <v>0</v>
      </c>
      <c r="N34"/>
      <c r="O34">
        <v>88</v>
      </c>
      <c r="P34" t="s">
        <v>60</v>
      </c>
      <c r="Q34" s="34" t="s">
        <v>222</v>
      </c>
      <c r="R34" t="s">
        <v>223</v>
      </c>
      <c r="S34">
        <v>88</v>
      </c>
      <c r="T34">
        <v>100</v>
      </c>
      <c r="U34" t="s">
        <v>17</v>
      </c>
      <c r="V34">
        <v>0.23</v>
      </c>
      <c r="W34" t="s">
        <v>17</v>
      </c>
      <c r="X34">
        <v>8800</v>
      </c>
      <c r="Y34" t="s">
        <v>66</v>
      </c>
      <c r="Z34">
        <v>16</v>
      </c>
      <c r="AA34">
        <v>1213.79</v>
      </c>
      <c r="AB34">
        <v>0</v>
      </c>
      <c r="AC34">
        <v>100044168</v>
      </c>
      <c r="AD34"/>
      <c r="AE34" t="s">
        <v>928</v>
      </c>
      <c r="AF34" s="33">
        <v>43528.489710648151</v>
      </c>
      <c r="AG34" t="s">
        <v>897</v>
      </c>
      <c r="AH34" s="15">
        <f t="shared" si="0"/>
        <v>0.75862068965517249</v>
      </c>
      <c r="AI34" s="16">
        <f t="shared" si="20"/>
        <v>0.75862099999999999</v>
      </c>
      <c r="AJ34" s="4" t="str">
        <f>VLOOKUP(A34,取数格式!$B$35:$C$47,2,0)</f>
        <v>天猫超市</v>
      </c>
      <c r="AK34" s="4" t="s">
        <v>296</v>
      </c>
      <c r="AL34" s="17">
        <f t="shared" si="18"/>
        <v>0</v>
      </c>
      <c r="AM34" s="17">
        <f t="shared" si="19"/>
        <v>0</v>
      </c>
      <c r="AN34" s="3" t="s">
        <v>965</v>
      </c>
      <c r="AO34" s="3">
        <f>IF(U34="件",1,VLOOKUP(Q34,单位换算!B:F,5,))</f>
        <v>1</v>
      </c>
      <c r="AP34" s="15">
        <f t="shared" si="4"/>
        <v>0.75862068965517249</v>
      </c>
      <c r="AQ34" s="15">
        <f>IFERROR(VLOOKUP(Q34,成本剔税!A:E,COLUMN(成本剔税!E33),),)*T34/AO34/10000</f>
        <v>0.43013793103448289</v>
      </c>
      <c r="AR34" s="43">
        <f t="shared" si="5"/>
        <v>0.43299999999999988</v>
      </c>
    </row>
    <row r="35" spans="1:44" ht="15" customHeight="1">
      <c r="A35" t="s">
        <v>0</v>
      </c>
      <c r="B35" t="s">
        <v>72</v>
      </c>
      <c r="C35" t="s">
        <v>909</v>
      </c>
      <c r="D35" t="s">
        <v>910</v>
      </c>
      <c r="E35">
        <v>523364</v>
      </c>
      <c r="F35" t="s">
        <v>927</v>
      </c>
      <c r="G35" t="s">
        <v>58</v>
      </c>
      <c r="H35" t="s">
        <v>61</v>
      </c>
      <c r="I35">
        <v>942848</v>
      </c>
      <c r="J35" t="s">
        <v>59</v>
      </c>
      <c r="K35" s="32">
        <v>43528</v>
      </c>
      <c r="L35" s="32">
        <v>43528</v>
      </c>
      <c r="M35">
        <v>0</v>
      </c>
      <c r="N35"/>
      <c r="O35">
        <v>60</v>
      </c>
      <c r="P35" t="s">
        <v>60</v>
      </c>
      <c r="Q35" s="34">
        <v>204220000200</v>
      </c>
      <c r="R35" t="s">
        <v>929</v>
      </c>
      <c r="S35">
        <v>60</v>
      </c>
      <c r="T35">
        <v>50</v>
      </c>
      <c r="U35" t="s">
        <v>17</v>
      </c>
      <c r="V35">
        <v>0.126</v>
      </c>
      <c r="W35" t="s">
        <v>17</v>
      </c>
      <c r="X35">
        <v>3000</v>
      </c>
      <c r="Y35" t="s">
        <v>66</v>
      </c>
      <c r="Z35">
        <v>16</v>
      </c>
      <c r="AA35">
        <v>413.79</v>
      </c>
      <c r="AB35">
        <v>0</v>
      </c>
      <c r="AC35">
        <v>100044168</v>
      </c>
      <c r="AD35"/>
      <c r="AE35" t="s">
        <v>928</v>
      </c>
      <c r="AF35" s="33">
        <v>43528.489710648151</v>
      </c>
      <c r="AG35" t="s">
        <v>897</v>
      </c>
      <c r="AH35" s="15">
        <f t="shared" si="0"/>
        <v>0.25862068965517243</v>
      </c>
      <c r="AI35" s="16">
        <f t="shared" si="20"/>
        <v>0.25862099999999999</v>
      </c>
      <c r="AJ35" s="4" t="str">
        <f>VLOOKUP(A35,取数格式!$B$35:$C$47,2,0)</f>
        <v>天猫超市</v>
      </c>
      <c r="AK35" s="4" t="s">
        <v>296</v>
      </c>
      <c r="AL35" s="17">
        <f t="shared" si="18"/>
        <v>0</v>
      </c>
      <c r="AM35" s="17">
        <f t="shared" si="19"/>
        <v>0</v>
      </c>
      <c r="AN35" s="3" t="s">
        <v>965</v>
      </c>
      <c r="AO35" s="3">
        <f>IF(U35="件",1,VLOOKUP(Q35,单位换算!B:F,5,))</f>
        <v>1</v>
      </c>
      <c r="AP35" s="15">
        <f t="shared" si="4"/>
        <v>0.25862068965517243</v>
      </c>
      <c r="AQ35" s="15">
        <f>IFERROR(VLOOKUP(Q35,成本剔税!A:E,COLUMN(成本剔税!E34),),)*T35/AO35/10000</f>
        <v>0</v>
      </c>
      <c r="AR35" s="43">
        <f t="shared" si="5"/>
        <v>1</v>
      </c>
    </row>
    <row r="36" spans="1:44" ht="15" customHeight="1">
      <c r="A36" t="s">
        <v>0</v>
      </c>
      <c r="B36" t="s">
        <v>72</v>
      </c>
      <c r="C36" t="s">
        <v>909</v>
      </c>
      <c r="D36" t="s">
        <v>910</v>
      </c>
      <c r="E36">
        <v>523364</v>
      </c>
      <c r="F36" t="s">
        <v>927</v>
      </c>
      <c r="G36" t="s">
        <v>58</v>
      </c>
      <c r="H36" t="s">
        <v>61</v>
      </c>
      <c r="I36">
        <v>942848</v>
      </c>
      <c r="J36" t="s">
        <v>59</v>
      </c>
      <c r="K36" s="32">
        <v>43528</v>
      </c>
      <c r="L36" s="32">
        <v>43528</v>
      </c>
      <c r="M36">
        <v>0</v>
      </c>
      <c r="N36"/>
      <c r="O36">
        <v>48</v>
      </c>
      <c r="P36" t="s">
        <v>60</v>
      </c>
      <c r="Q36" s="34">
        <v>204103002500</v>
      </c>
      <c r="R36" t="s">
        <v>925</v>
      </c>
      <c r="S36">
        <v>48</v>
      </c>
      <c r="T36">
        <v>50</v>
      </c>
      <c r="U36" t="s">
        <v>17</v>
      </c>
      <c r="V36">
        <v>0.14932799999999999</v>
      </c>
      <c r="W36" t="s">
        <v>17</v>
      </c>
      <c r="X36">
        <v>2400</v>
      </c>
      <c r="Y36" t="s">
        <v>66</v>
      </c>
      <c r="Z36">
        <v>16</v>
      </c>
      <c r="AA36">
        <v>331.03</v>
      </c>
      <c r="AB36">
        <v>0</v>
      </c>
      <c r="AC36">
        <v>100044168</v>
      </c>
      <c r="AD36"/>
      <c r="AE36" t="s">
        <v>928</v>
      </c>
      <c r="AF36" s="33">
        <v>43528.489710648151</v>
      </c>
      <c r="AG36" t="s">
        <v>897</v>
      </c>
      <c r="AH36" s="15">
        <f t="shared" si="0"/>
        <v>0.20689655172413796</v>
      </c>
      <c r="AI36" s="16">
        <f t="shared" si="20"/>
        <v>0.20689700000000003</v>
      </c>
      <c r="AJ36" s="4" t="str">
        <f>VLOOKUP(A36,取数格式!$B$35:$C$47,2,0)</f>
        <v>天猫超市</v>
      </c>
      <c r="AK36" s="4" t="s">
        <v>296</v>
      </c>
      <c r="AL36" s="17">
        <f t="shared" si="18"/>
        <v>0</v>
      </c>
      <c r="AM36" s="17">
        <f t="shared" si="19"/>
        <v>0</v>
      </c>
      <c r="AN36" s="3" t="s">
        <v>965</v>
      </c>
      <c r="AO36" s="3">
        <f>IF(U36="件",1,VLOOKUP(Q36,单位换算!B:F,5,))</f>
        <v>1</v>
      </c>
      <c r="AP36" s="15">
        <f t="shared" si="4"/>
        <v>0.20689655172413796</v>
      </c>
      <c r="AQ36" s="15">
        <f>IFERROR(VLOOKUP(Q36,成本剔税!A:E,COLUMN(成本剔税!E35),),)*T36/AO36/10000</f>
        <v>0</v>
      </c>
      <c r="AR36" s="43">
        <f t="shared" si="5"/>
        <v>1</v>
      </c>
    </row>
    <row r="37" spans="1:44" ht="15" customHeight="1">
      <c r="A37" t="s">
        <v>0</v>
      </c>
      <c r="B37" t="s">
        <v>72</v>
      </c>
      <c r="C37" t="s">
        <v>909</v>
      </c>
      <c r="D37" t="s">
        <v>910</v>
      </c>
      <c r="E37">
        <v>523364</v>
      </c>
      <c r="F37" t="s">
        <v>927</v>
      </c>
      <c r="G37" t="s">
        <v>58</v>
      </c>
      <c r="H37" t="s">
        <v>61</v>
      </c>
      <c r="I37">
        <v>942848</v>
      </c>
      <c r="J37" t="s">
        <v>59</v>
      </c>
      <c r="K37" s="32">
        <v>43528</v>
      </c>
      <c r="L37" s="32">
        <v>43528</v>
      </c>
      <c r="M37">
        <v>0</v>
      </c>
      <c r="N37"/>
      <c r="O37">
        <v>78</v>
      </c>
      <c r="P37" t="s">
        <v>60</v>
      </c>
      <c r="Q37" s="34" t="s">
        <v>107</v>
      </c>
      <c r="R37" t="s">
        <v>108</v>
      </c>
      <c r="S37">
        <v>78</v>
      </c>
      <c r="T37">
        <v>20</v>
      </c>
      <c r="U37" t="s">
        <v>17</v>
      </c>
      <c r="V37">
        <v>4.5999999999999999E-2</v>
      </c>
      <c r="W37" t="s">
        <v>17</v>
      </c>
      <c r="X37">
        <v>1560</v>
      </c>
      <c r="Y37" t="s">
        <v>66</v>
      </c>
      <c r="Z37">
        <v>16</v>
      </c>
      <c r="AA37">
        <v>215.17</v>
      </c>
      <c r="AB37">
        <v>0</v>
      </c>
      <c r="AC37">
        <v>100044168</v>
      </c>
      <c r="AD37"/>
      <c r="AE37" t="s">
        <v>928</v>
      </c>
      <c r="AF37" s="33">
        <v>43528.489710648151</v>
      </c>
      <c r="AG37" t="s">
        <v>897</v>
      </c>
      <c r="AH37" s="15">
        <f t="shared" si="0"/>
        <v>0.13448275862068967</v>
      </c>
      <c r="AI37" s="16">
        <f t="shared" si="20"/>
        <v>0.13448299999999999</v>
      </c>
      <c r="AJ37" s="4" t="str">
        <f>VLOOKUP(A37,取数格式!$B$35:$C$47,2,0)</f>
        <v>天猫超市</v>
      </c>
      <c r="AK37" s="4" t="s">
        <v>296</v>
      </c>
      <c r="AL37" s="17">
        <f t="shared" si="18"/>
        <v>0</v>
      </c>
      <c r="AM37" s="17">
        <f t="shared" si="19"/>
        <v>0</v>
      </c>
      <c r="AN37" s="3" t="s">
        <v>965</v>
      </c>
      <c r="AO37" s="3">
        <f>IF(U37="件",1,VLOOKUP(Q37,单位换算!B:F,5,))</f>
        <v>1</v>
      </c>
      <c r="AP37" s="15">
        <f t="shared" si="4"/>
        <v>0.13448275862068967</v>
      </c>
      <c r="AQ37" s="15">
        <f>IFERROR(VLOOKUP(Q37,成本剔税!A:E,COLUMN(成本剔税!E36),),)*T37/AO37/10000</f>
        <v>7.6903448275862096E-2</v>
      </c>
      <c r="AR37" s="43">
        <f t="shared" si="5"/>
        <v>0.42815384615384605</v>
      </c>
    </row>
    <row r="38" spans="1:44" ht="15" customHeight="1">
      <c r="A38" t="s">
        <v>0</v>
      </c>
      <c r="B38" t="s">
        <v>72</v>
      </c>
      <c r="C38" t="s">
        <v>909</v>
      </c>
      <c r="D38" t="s">
        <v>910</v>
      </c>
      <c r="E38">
        <v>523364</v>
      </c>
      <c r="F38" t="s">
        <v>927</v>
      </c>
      <c r="G38" t="s">
        <v>58</v>
      </c>
      <c r="H38" t="s">
        <v>61</v>
      </c>
      <c r="I38">
        <v>942848</v>
      </c>
      <c r="J38" t="s">
        <v>59</v>
      </c>
      <c r="K38" s="32">
        <v>43528</v>
      </c>
      <c r="L38" s="32">
        <v>43528</v>
      </c>
      <c r="M38">
        <v>0</v>
      </c>
      <c r="N38"/>
      <c r="O38">
        <v>48</v>
      </c>
      <c r="P38" t="s">
        <v>60</v>
      </c>
      <c r="Q38" s="34">
        <v>204104001400</v>
      </c>
      <c r="R38" t="s">
        <v>94</v>
      </c>
      <c r="S38">
        <v>48</v>
      </c>
      <c r="T38">
        <v>40</v>
      </c>
      <c r="U38" t="s">
        <v>17</v>
      </c>
      <c r="V38">
        <v>0.13184000000000001</v>
      </c>
      <c r="W38" t="s">
        <v>17</v>
      </c>
      <c r="X38">
        <v>1920</v>
      </c>
      <c r="Y38" t="s">
        <v>66</v>
      </c>
      <c r="Z38">
        <v>16</v>
      </c>
      <c r="AA38">
        <v>264.83</v>
      </c>
      <c r="AB38">
        <v>0</v>
      </c>
      <c r="AC38">
        <v>100044168</v>
      </c>
      <c r="AD38"/>
      <c r="AE38" t="s">
        <v>928</v>
      </c>
      <c r="AF38" s="33">
        <v>43528.489710648151</v>
      </c>
      <c r="AG38" t="s">
        <v>897</v>
      </c>
      <c r="AH38" s="15">
        <f t="shared" si="0"/>
        <v>0.16551724137931034</v>
      </c>
      <c r="AI38" s="16">
        <f t="shared" si="20"/>
        <v>0.165517</v>
      </c>
      <c r="AJ38" s="4" t="str">
        <f>VLOOKUP(A38,取数格式!$B$35:$C$47,2,0)</f>
        <v>天猫超市</v>
      </c>
      <c r="AK38" s="4" t="s">
        <v>296</v>
      </c>
      <c r="AL38" s="17">
        <f t="shared" si="18"/>
        <v>0</v>
      </c>
      <c r="AM38" s="17">
        <f t="shared" si="19"/>
        <v>0</v>
      </c>
      <c r="AN38" s="3" t="s">
        <v>965</v>
      </c>
      <c r="AO38" s="3">
        <f>IF(U38="件",1,VLOOKUP(Q38,单位换算!B:F,5,))</f>
        <v>1</v>
      </c>
      <c r="AP38" s="15">
        <f t="shared" si="4"/>
        <v>0.16551724137931034</v>
      </c>
      <c r="AQ38" s="15">
        <f>IFERROR(VLOOKUP(Q38,成本剔税!A:E,COLUMN(成本剔税!E37),),)*T38/AO38/10000</f>
        <v>9.1613793103448277E-2</v>
      </c>
      <c r="AR38" s="43">
        <f t="shared" si="5"/>
        <v>0.44650000000000001</v>
      </c>
    </row>
    <row r="39" spans="1:44" ht="15" customHeight="1">
      <c r="A39" t="s">
        <v>0</v>
      </c>
      <c r="B39" t="s">
        <v>72</v>
      </c>
      <c r="C39" t="s">
        <v>909</v>
      </c>
      <c r="D39" t="s">
        <v>910</v>
      </c>
      <c r="E39">
        <v>523364</v>
      </c>
      <c r="F39" t="s">
        <v>927</v>
      </c>
      <c r="G39" t="s">
        <v>58</v>
      </c>
      <c r="H39" t="s">
        <v>61</v>
      </c>
      <c r="I39">
        <v>942848</v>
      </c>
      <c r="J39" t="s">
        <v>59</v>
      </c>
      <c r="K39" s="32">
        <v>43528</v>
      </c>
      <c r="L39" s="32">
        <v>43528</v>
      </c>
      <c r="M39">
        <v>0</v>
      </c>
      <c r="N39">
        <v>6892</v>
      </c>
      <c r="O39">
        <v>68</v>
      </c>
      <c r="P39" t="s">
        <v>60</v>
      </c>
      <c r="Q39" s="34" t="s">
        <v>116</v>
      </c>
      <c r="R39" t="s">
        <v>117</v>
      </c>
      <c r="S39">
        <v>50.77</v>
      </c>
      <c r="T39">
        <v>400</v>
      </c>
      <c r="U39" t="s">
        <v>17</v>
      </c>
      <c r="V39">
        <v>0.8</v>
      </c>
      <c r="W39" t="s">
        <v>17</v>
      </c>
      <c r="X39">
        <v>20308</v>
      </c>
      <c r="Y39" t="s">
        <v>66</v>
      </c>
      <c r="Z39">
        <v>16</v>
      </c>
      <c r="AA39">
        <v>2801.1</v>
      </c>
      <c r="AB39">
        <v>0</v>
      </c>
      <c r="AC39">
        <v>100044168</v>
      </c>
      <c r="AD39"/>
      <c r="AE39" t="s">
        <v>928</v>
      </c>
      <c r="AF39" s="33">
        <v>43528.489710648151</v>
      </c>
      <c r="AG39" t="s">
        <v>897</v>
      </c>
      <c r="AH39" s="15">
        <f t="shared" si="0"/>
        <v>2.3448275862068968</v>
      </c>
      <c r="AI39" s="16">
        <f t="shared" si="20"/>
        <v>1.7506900000000001</v>
      </c>
      <c r="AJ39" s="4" t="str">
        <f>VLOOKUP(A39,取数格式!$B$35:$C$47,2,0)</f>
        <v>天猫超市</v>
      </c>
      <c r="AK39" s="4" t="s">
        <v>296</v>
      </c>
      <c r="AL39" s="17">
        <f t="shared" ref="AL39:AL96" si="21">IF(AE39="Z51:电子商务分公司上海产品库",ROUND(N39/(1+Z39%),2)/10000-AI39,ROUND(N39/(1+Z39%),2)/10000)</f>
        <v>0.59413800000000005</v>
      </c>
      <c r="AM39" s="17">
        <f t="shared" ref="AM39:AM96" si="22">IF(AE39="Z51:电子商务分公司上海产品库",ROUND(N39/(1+Z39%)*Z39%-AA39,2)/10000,ROUND(N39/(1+Z39%)*Z39%,2)/10000)</f>
        <v>9.5061999999999994E-2</v>
      </c>
      <c r="AN39" s="3" t="s">
        <v>965</v>
      </c>
      <c r="AO39" s="3">
        <f>IF(U39="件",1,VLOOKUP(Q39,单位换算!B:F,5,))</f>
        <v>1</v>
      </c>
      <c r="AP39" s="15">
        <f t="shared" si="4"/>
        <v>2.3448275862068968</v>
      </c>
      <c r="AQ39" s="15">
        <f>IFERROR(VLOOKUP(Q39,成本剔税!A:E,COLUMN(成本剔税!E38),),)*T39/AO39/10000</f>
        <v>1.2987931034482758</v>
      </c>
      <c r="AR39" s="43">
        <f t="shared" si="5"/>
        <v>0.44610294117647065</v>
      </c>
    </row>
    <row r="40" spans="1:44" ht="15" customHeight="1">
      <c r="A40" t="s">
        <v>0</v>
      </c>
      <c r="B40" t="s">
        <v>72</v>
      </c>
      <c r="C40" t="s">
        <v>909</v>
      </c>
      <c r="D40" t="s">
        <v>910</v>
      </c>
      <c r="E40">
        <v>523364</v>
      </c>
      <c r="F40" t="s">
        <v>927</v>
      </c>
      <c r="G40" t="s">
        <v>58</v>
      </c>
      <c r="H40" t="s">
        <v>61</v>
      </c>
      <c r="I40">
        <v>942848</v>
      </c>
      <c r="J40" t="s">
        <v>59</v>
      </c>
      <c r="K40" s="32">
        <v>43528</v>
      </c>
      <c r="L40" s="32">
        <v>43528</v>
      </c>
      <c r="M40">
        <v>0</v>
      </c>
      <c r="N40"/>
      <c r="O40">
        <v>132</v>
      </c>
      <c r="P40" t="s">
        <v>60</v>
      </c>
      <c r="Q40" s="34" t="s">
        <v>126</v>
      </c>
      <c r="R40" t="s">
        <v>127</v>
      </c>
      <c r="S40">
        <v>132</v>
      </c>
      <c r="T40">
        <v>90</v>
      </c>
      <c r="U40" t="s">
        <v>17</v>
      </c>
      <c r="V40">
        <v>0.44280000000000003</v>
      </c>
      <c r="W40" t="s">
        <v>17</v>
      </c>
      <c r="X40">
        <v>11880</v>
      </c>
      <c r="Y40" t="s">
        <v>66</v>
      </c>
      <c r="Z40">
        <v>16</v>
      </c>
      <c r="AA40">
        <v>1638.62</v>
      </c>
      <c r="AB40">
        <v>0</v>
      </c>
      <c r="AC40">
        <v>100044168</v>
      </c>
      <c r="AD40"/>
      <c r="AE40" t="s">
        <v>928</v>
      </c>
      <c r="AF40" s="33">
        <v>43528.489710648151</v>
      </c>
      <c r="AG40" t="s">
        <v>897</v>
      </c>
      <c r="AH40" s="15">
        <f t="shared" si="0"/>
        <v>1.0241379310344827</v>
      </c>
      <c r="AI40" s="16">
        <f t="shared" si="20"/>
        <v>1.024138</v>
      </c>
      <c r="AJ40" s="4" t="str">
        <f>VLOOKUP(A40,取数格式!$B$35:$C$47,2,0)</f>
        <v>天猫超市</v>
      </c>
      <c r="AK40" s="4" t="s">
        <v>296</v>
      </c>
      <c r="AL40" s="17">
        <f t="shared" si="21"/>
        <v>0</v>
      </c>
      <c r="AM40" s="17">
        <f t="shared" si="22"/>
        <v>0</v>
      </c>
      <c r="AN40" s="3" t="s">
        <v>965</v>
      </c>
      <c r="AO40" s="3">
        <f>IF(U40="件",1,VLOOKUP(Q40,单位换算!B:F,5,))</f>
        <v>1</v>
      </c>
      <c r="AP40" s="15">
        <f t="shared" si="4"/>
        <v>1.0241379310344827</v>
      </c>
      <c r="AQ40" s="15">
        <f>IFERROR(VLOOKUP(Q40,成本剔税!A:E,COLUMN(成本剔税!E39),),)*T40/AO40/10000</f>
        <v>0.56211206896551735</v>
      </c>
      <c r="AR40" s="43">
        <f t="shared" si="5"/>
        <v>0.4511363636363635</v>
      </c>
    </row>
    <row r="41" spans="1:44" ht="15" customHeight="1">
      <c r="A41" t="s">
        <v>0</v>
      </c>
      <c r="B41" t="s">
        <v>72</v>
      </c>
      <c r="C41" t="s">
        <v>909</v>
      </c>
      <c r="D41" t="s">
        <v>910</v>
      </c>
      <c r="E41">
        <v>523364</v>
      </c>
      <c r="F41" t="s">
        <v>927</v>
      </c>
      <c r="G41" t="s">
        <v>58</v>
      </c>
      <c r="H41" t="s">
        <v>61</v>
      </c>
      <c r="I41">
        <v>942848</v>
      </c>
      <c r="J41" t="s">
        <v>59</v>
      </c>
      <c r="K41" s="32">
        <v>43528</v>
      </c>
      <c r="L41" s="32">
        <v>43528</v>
      </c>
      <c r="M41">
        <v>0</v>
      </c>
      <c r="N41">
        <v>99.28</v>
      </c>
      <c r="O41">
        <v>49</v>
      </c>
      <c r="P41" t="s">
        <v>60</v>
      </c>
      <c r="Q41" s="34">
        <v>204104001060</v>
      </c>
      <c r="R41" t="s">
        <v>123</v>
      </c>
      <c r="S41">
        <v>36.590000000000003</v>
      </c>
      <c r="T41">
        <v>8</v>
      </c>
      <c r="U41" t="s">
        <v>17</v>
      </c>
      <c r="V41">
        <v>2.0879999999999999E-2</v>
      </c>
      <c r="W41" t="s">
        <v>17</v>
      </c>
      <c r="X41">
        <v>292.72000000000003</v>
      </c>
      <c r="Y41" t="s">
        <v>66</v>
      </c>
      <c r="Z41">
        <v>16</v>
      </c>
      <c r="AA41">
        <v>40.380000000000003</v>
      </c>
      <c r="AB41">
        <v>0</v>
      </c>
      <c r="AC41">
        <v>100044168</v>
      </c>
      <c r="AD41"/>
      <c r="AE41" t="s">
        <v>928</v>
      </c>
      <c r="AF41" s="33">
        <v>43528.489710648151</v>
      </c>
      <c r="AG41" t="s">
        <v>897</v>
      </c>
      <c r="AH41" s="15">
        <f t="shared" ref="AH41:AH104" si="23">T41*O41/(1+Z41/100)/10000</f>
        <v>3.3793103448275866E-2</v>
      </c>
      <c r="AI41" s="16">
        <f t="shared" si="20"/>
        <v>2.5234000000000003E-2</v>
      </c>
      <c r="AJ41" s="4" t="str">
        <f>VLOOKUP(A41,取数格式!$B$35:$C$47,2,0)</f>
        <v>天猫超市</v>
      </c>
      <c r="AK41" s="4" t="s">
        <v>296</v>
      </c>
      <c r="AL41" s="17">
        <f t="shared" si="21"/>
        <v>8.5590000000000006E-3</v>
      </c>
      <c r="AM41" s="17">
        <f t="shared" si="22"/>
        <v>1.369E-3</v>
      </c>
      <c r="AN41" s="3" t="s">
        <v>965</v>
      </c>
      <c r="AO41" s="3">
        <f>IF(U41="件",1,VLOOKUP(Q41,单位换算!B:F,5,))</f>
        <v>1</v>
      </c>
      <c r="AP41" s="15">
        <f t="shared" si="4"/>
        <v>3.3793103448275866E-2</v>
      </c>
      <c r="AQ41" s="15">
        <f>IFERROR(VLOOKUP(Q41,成本剔税!A:E,COLUMN(成本剔税!E40),),)*T41/AO41/10000</f>
        <v>1.9551724137931038E-2</v>
      </c>
      <c r="AR41" s="43">
        <f t="shared" si="5"/>
        <v>0.42142857142857137</v>
      </c>
    </row>
    <row r="42" spans="1:44" ht="15" customHeight="1">
      <c r="A42" t="s">
        <v>0</v>
      </c>
      <c r="B42" t="s">
        <v>72</v>
      </c>
      <c r="C42" t="s">
        <v>909</v>
      </c>
      <c r="D42" t="s">
        <v>910</v>
      </c>
      <c r="E42">
        <v>523364</v>
      </c>
      <c r="F42" t="s">
        <v>927</v>
      </c>
      <c r="G42" t="s">
        <v>58</v>
      </c>
      <c r="H42" t="s">
        <v>61</v>
      </c>
      <c r="I42">
        <v>942848</v>
      </c>
      <c r="J42" t="s">
        <v>59</v>
      </c>
      <c r="K42" s="32">
        <v>43528</v>
      </c>
      <c r="L42" s="32">
        <v>43528</v>
      </c>
      <c r="M42">
        <v>0</v>
      </c>
      <c r="N42">
        <v>160.56</v>
      </c>
      <c r="O42">
        <v>52.8</v>
      </c>
      <c r="P42" t="s">
        <v>60</v>
      </c>
      <c r="Q42" s="34">
        <v>204013000300</v>
      </c>
      <c r="R42" t="s">
        <v>91</v>
      </c>
      <c r="S42">
        <v>39.42</v>
      </c>
      <c r="T42">
        <v>12</v>
      </c>
      <c r="U42" t="s">
        <v>17</v>
      </c>
      <c r="V42">
        <v>3.7144799999999999E-2</v>
      </c>
      <c r="W42" t="s">
        <v>17</v>
      </c>
      <c r="X42">
        <v>473.04</v>
      </c>
      <c r="Y42" t="s">
        <v>66</v>
      </c>
      <c r="Z42">
        <v>16</v>
      </c>
      <c r="AA42">
        <v>65.25</v>
      </c>
      <c r="AB42">
        <v>0</v>
      </c>
      <c r="AC42">
        <v>100044168</v>
      </c>
      <c r="AD42"/>
      <c r="AE42" t="s">
        <v>928</v>
      </c>
      <c r="AF42" s="33">
        <v>43528.489710648151</v>
      </c>
      <c r="AG42" t="s">
        <v>897</v>
      </c>
      <c r="AH42" s="15">
        <f t="shared" si="23"/>
        <v>5.4620689655172409E-2</v>
      </c>
      <c r="AI42" s="16">
        <f t="shared" si="20"/>
        <v>4.0779000000000003E-2</v>
      </c>
      <c r="AJ42" s="4" t="str">
        <f>VLOOKUP(A42,取数格式!$B$35:$C$47,2,0)</f>
        <v>天猫超市</v>
      </c>
      <c r="AK42" s="4" t="s">
        <v>296</v>
      </c>
      <c r="AL42" s="17">
        <f t="shared" si="21"/>
        <v>1.3840999999999999E-2</v>
      </c>
      <c r="AM42" s="17">
        <f t="shared" si="22"/>
        <v>2.215E-3</v>
      </c>
      <c r="AN42" s="3" t="s">
        <v>965</v>
      </c>
      <c r="AO42" s="3">
        <f>IF(U42="件",1,VLOOKUP(Q42,单位换算!B:F,5,))</f>
        <v>1</v>
      </c>
      <c r="AP42" s="15">
        <f t="shared" si="4"/>
        <v>5.4620689655172409E-2</v>
      </c>
      <c r="AQ42" s="15">
        <f>IFERROR(VLOOKUP(Q42,成本剔税!A:E,COLUMN(成本剔税!E41),),)*T42/AO42/10000</f>
        <v>3.2260344827586218E-2</v>
      </c>
      <c r="AR42" s="43">
        <f t="shared" si="5"/>
        <v>0.40937499999999977</v>
      </c>
    </row>
    <row r="43" spans="1:44" ht="15" customHeight="1">
      <c r="A43" t="s">
        <v>0</v>
      </c>
      <c r="B43" t="s">
        <v>72</v>
      </c>
      <c r="C43" t="s">
        <v>909</v>
      </c>
      <c r="D43" t="s">
        <v>910</v>
      </c>
      <c r="E43">
        <v>523364</v>
      </c>
      <c r="F43" t="s">
        <v>927</v>
      </c>
      <c r="G43" t="s">
        <v>58</v>
      </c>
      <c r="H43" t="s">
        <v>61</v>
      </c>
      <c r="I43">
        <v>942848</v>
      </c>
      <c r="J43" t="s">
        <v>59</v>
      </c>
      <c r="K43" s="32">
        <v>43528</v>
      </c>
      <c r="L43" s="32">
        <v>43528</v>
      </c>
      <c r="M43">
        <v>0</v>
      </c>
      <c r="N43">
        <v>10195.56</v>
      </c>
      <c r="O43">
        <v>52.8</v>
      </c>
      <c r="P43" t="s">
        <v>60</v>
      </c>
      <c r="Q43" s="34">
        <v>204005001700</v>
      </c>
      <c r="R43" t="s">
        <v>141</v>
      </c>
      <c r="S43">
        <v>39.42</v>
      </c>
      <c r="T43">
        <v>762</v>
      </c>
      <c r="U43" t="s">
        <v>17</v>
      </c>
      <c r="V43">
        <v>2.3550371999999999</v>
      </c>
      <c r="W43" t="s">
        <v>17</v>
      </c>
      <c r="X43">
        <v>30038.04</v>
      </c>
      <c r="Y43" t="s">
        <v>66</v>
      </c>
      <c r="Z43">
        <v>16</v>
      </c>
      <c r="AA43">
        <v>4143.18</v>
      </c>
      <c r="AB43">
        <v>0</v>
      </c>
      <c r="AC43">
        <v>100044168</v>
      </c>
      <c r="AD43"/>
      <c r="AE43" t="s">
        <v>928</v>
      </c>
      <c r="AF43" s="33">
        <v>43528.489710648151</v>
      </c>
      <c r="AG43" t="s">
        <v>897</v>
      </c>
      <c r="AH43" s="15">
        <f t="shared" si="23"/>
        <v>3.4684137931034487</v>
      </c>
      <c r="AI43" s="16">
        <f t="shared" si="20"/>
        <v>2.589486</v>
      </c>
      <c r="AJ43" s="4" t="str">
        <f>VLOOKUP(A43,取数格式!$B$35:$C$47,2,0)</f>
        <v>天猫超市</v>
      </c>
      <c r="AK43" s="4" t="s">
        <v>296</v>
      </c>
      <c r="AL43" s="17">
        <f t="shared" si="21"/>
        <v>0.87892800000000004</v>
      </c>
      <c r="AM43" s="17">
        <f t="shared" si="22"/>
        <v>0.140628</v>
      </c>
      <c r="AN43" s="3" t="s">
        <v>965</v>
      </c>
      <c r="AO43" s="3">
        <f>IF(U43="件",1,VLOOKUP(Q43,单位换算!B:F,5,))</f>
        <v>1</v>
      </c>
      <c r="AP43" s="15">
        <f t="shared" si="4"/>
        <v>3.4684137931034487</v>
      </c>
      <c r="AQ43" s="15">
        <f>IFERROR(VLOOKUP(Q43,成本剔税!A:E,COLUMN(成本剔税!E42),),)*T43/AO43/10000</f>
        <v>2.0485318965517245</v>
      </c>
      <c r="AR43" s="43">
        <f t="shared" si="5"/>
        <v>0.40937499999999993</v>
      </c>
    </row>
    <row r="44" spans="1:44" ht="15" customHeight="1">
      <c r="A44" t="s">
        <v>0</v>
      </c>
      <c r="B44" t="s">
        <v>72</v>
      </c>
      <c r="C44" t="s">
        <v>909</v>
      </c>
      <c r="D44" t="s">
        <v>910</v>
      </c>
      <c r="E44">
        <v>523364</v>
      </c>
      <c r="F44" t="s">
        <v>927</v>
      </c>
      <c r="G44" t="s">
        <v>58</v>
      </c>
      <c r="H44" t="s">
        <v>61</v>
      </c>
      <c r="I44">
        <v>942848</v>
      </c>
      <c r="J44" t="s">
        <v>59</v>
      </c>
      <c r="K44" s="32">
        <v>43528</v>
      </c>
      <c r="L44" s="32">
        <v>43528</v>
      </c>
      <c r="M44">
        <v>0</v>
      </c>
      <c r="N44">
        <v>38383.379999999997</v>
      </c>
      <c r="O44">
        <v>88</v>
      </c>
      <c r="P44" t="s">
        <v>60</v>
      </c>
      <c r="Q44" s="34">
        <v>204001005800</v>
      </c>
      <c r="R44" t="s">
        <v>19</v>
      </c>
      <c r="S44">
        <v>65.709999999999994</v>
      </c>
      <c r="T44">
        <v>1722</v>
      </c>
      <c r="U44" t="s">
        <v>17</v>
      </c>
      <c r="V44">
        <v>5.6481599999999998</v>
      </c>
      <c r="W44" t="s">
        <v>17</v>
      </c>
      <c r="X44">
        <v>113152.62</v>
      </c>
      <c r="Y44" t="s">
        <v>66</v>
      </c>
      <c r="Z44">
        <v>16</v>
      </c>
      <c r="AA44">
        <v>15607.26</v>
      </c>
      <c r="AB44">
        <v>0</v>
      </c>
      <c r="AC44">
        <v>100044168</v>
      </c>
      <c r="AD44"/>
      <c r="AE44" t="s">
        <v>928</v>
      </c>
      <c r="AF44" s="33">
        <v>43528.489710648151</v>
      </c>
      <c r="AG44" t="s">
        <v>897</v>
      </c>
      <c r="AH44" s="15">
        <f t="shared" si="23"/>
        <v>13.06344827586207</v>
      </c>
      <c r="AI44" s="16">
        <f t="shared" si="20"/>
        <v>9.7545359999999999</v>
      </c>
      <c r="AJ44" s="4" t="str">
        <f>VLOOKUP(A44,取数格式!$B$35:$C$47,2,0)</f>
        <v>天猫超市</v>
      </c>
      <c r="AK44" s="4" t="s">
        <v>296</v>
      </c>
      <c r="AL44" s="17">
        <f t="shared" si="21"/>
        <v>3.3089120000000003</v>
      </c>
      <c r="AM44" s="17">
        <f t="shared" si="22"/>
        <v>0.52942600000000006</v>
      </c>
      <c r="AN44" s="3" t="s">
        <v>965</v>
      </c>
      <c r="AO44" s="3">
        <f>IF(U44="件",1,VLOOKUP(Q44,单位换算!B:F,5,))</f>
        <v>1</v>
      </c>
      <c r="AP44" s="15">
        <f t="shared" si="4"/>
        <v>13.06344827586207</v>
      </c>
      <c r="AQ44" s="15">
        <f>IFERROR(VLOOKUP(Q44,成本剔税!A:E,COLUMN(成本剔税!E43),),)*T44/AO44/10000</f>
        <v>7.1704970689655179</v>
      </c>
      <c r="AR44" s="43">
        <f t="shared" si="5"/>
        <v>0.45110227272727271</v>
      </c>
    </row>
    <row r="45" spans="1:44" ht="15" customHeight="1">
      <c r="A45" t="s">
        <v>0</v>
      </c>
      <c r="B45" t="s">
        <v>72</v>
      </c>
      <c r="C45" t="s">
        <v>909</v>
      </c>
      <c r="D45" t="s">
        <v>910</v>
      </c>
      <c r="E45">
        <v>523364</v>
      </c>
      <c r="F45" t="s">
        <v>927</v>
      </c>
      <c r="G45" t="s">
        <v>58</v>
      </c>
      <c r="H45" t="s">
        <v>61</v>
      </c>
      <c r="I45">
        <v>942848</v>
      </c>
      <c r="J45" t="s">
        <v>59</v>
      </c>
      <c r="K45" s="32">
        <v>43528</v>
      </c>
      <c r="L45" s="32">
        <v>43528</v>
      </c>
      <c r="M45">
        <v>0</v>
      </c>
      <c r="N45"/>
      <c r="O45">
        <v>49.8</v>
      </c>
      <c r="P45" t="s">
        <v>60</v>
      </c>
      <c r="Q45" s="34">
        <v>204013000900</v>
      </c>
      <c r="R45" t="s">
        <v>128</v>
      </c>
      <c r="S45">
        <v>49.8</v>
      </c>
      <c r="T45">
        <v>116</v>
      </c>
      <c r="U45" t="s">
        <v>17</v>
      </c>
      <c r="V45">
        <v>0.31598399999999999</v>
      </c>
      <c r="W45" t="s">
        <v>17</v>
      </c>
      <c r="X45">
        <v>5776.8</v>
      </c>
      <c r="Y45" t="s">
        <v>66</v>
      </c>
      <c r="Z45">
        <v>16</v>
      </c>
      <c r="AA45">
        <v>796.8</v>
      </c>
      <c r="AB45">
        <v>0</v>
      </c>
      <c r="AC45">
        <v>100044168</v>
      </c>
      <c r="AD45"/>
      <c r="AE45" t="s">
        <v>928</v>
      </c>
      <c r="AF45" s="33">
        <v>43528.489710648151</v>
      </c>
      <c r="AG45" t="s">
        <v>897</v>
      </c>
      <c r="AH45" s="15">
        <f t="shared" si="23"/>
        <v>0.498</v>
      </c>
      <c r="AI45" s="16">
        <f t="shared" si="20"/>
        <v>0.498</v>
      </c>
      <c r="AJ45" s="4" t="str">
        <f>VLOOKUP(A45,取数格式!$B$35:$C$47,2,0)</f>
        <v>天猫超市</v>
      </c>
      <c r="AK45" s="4" t="s">
        <v>296</v>
      </c>
      <c r="AL45" s="17">
        <f t="shared" si="21"/>
        <v>0</v>
      </c>
      <c r="AM45" s="17">
        <f t="shared" si="22"/>
        <v>0</v>
      </c>
      <c r="AN45" s="3" t="s">
        <v>965</v>
      </c>
      <c r="AO45" s="3">
        <f>IF(U45="件",1,VLOOKUP(Q45,单位换算!B:F,5,))</f>
        <v>1</v>
      </c>
      <c r="AP45" s="15">
        <f t="shared" si="4"/>
        <v>0.498</v>
      </c>
      <c r="AQ45" s="15">
        <f>IFERROR(VLOOKUP(Q45,成本剔税!A:E,COLUMN(成本剔税!E44),),)*T45/AO45/10000</f>
        <v>0.28350000000000003</v>
      </c>
      <c r="AR45" s="43">
        <f t="shared" si="5"/>
        <v>0.43072289156626498</v>
      </c>
    </row>
    <row r="46" spans="1:44" ht="15" customHeight="1">
      <c r="A46" t="s">
        <v>0</v>
      </c>
      <c r="B46" t="s">
        <v>72</v>
      </c>
      <c r="C46" t="s">
        <v>909</v>
      </c>
      <c r="D46" t="s">
        <v>910</v>
      </c>
      <c r="E46">
        <v>528304</v>
      </c>
      <c r="F46" t="s">
        <v>930</v>
      </c>
      <c r="G46" t="s">
        <v>58</v>
      </c>
      <c r="H46" t="s">
        <v>61</v>
      </c>
      <c r="I46">
        <v>942818</v>
      </c>
      <c r="J46" t="s">
        <v>59</v>
      </c>
      <c r="K46" s="32">
        <v>43528</v>
      </c>
      <c r="L46" s="32">
        <v>43528</v>
      </c>
      <c r="M46">
        <v>0</v>
      </c>
      <c r="N46"/>
      <c r="O46">
        <v>48</v>
      </c>
      <c r="P46" t="s">
        <v>60</v>
      </c>
      <c r="Q46" s="34">
        <v>204104001400</v>
      </c>
      <c r="R46" t="s">
        <v>94</v>
      </c>
      <c r="S46">
        <v>48</v>
      </c>
      <c r="T46">
        <v>36</v>
      </c>
      <c r="U46" t="s">
        <v>17</v>
      </c>
      <c r="V46">
        <v>0.118656</v>
      </c>
      <c r="W46" t="s">
        <v>17</v>
      </c>
      <c r="X46">
        <v>1728</v>
      </c>
      <c r="Y46" t="s">
        <v>66</v>
      </c>
      <c r="Z46">
        <v>16</v>
      </c>
      <c r="AA46">
        <v>238.34</v>
      </c>
      <c r="AB46">
        <v>0</v>
      </c>
      <c r="AC46">
        <v>100044169</v>
      </c>
      <c r="AD46"/>
      <c r="AE46" t="s">
        <v>931</v>
      </c>
      <c r="AF46" s="33">
        <v>43528.489768518521</v>
      </c>
      <c r="AG46" t="s">
        <v>897</v>
      </c>
      <c r="AH46" s="15">
        <f t="shared" si="23"/>
        <v>0.14896551724137932</v>
      </c>
      <c r="AI46" s="16">
        <f t="shared" si="20"/>
        <v>0.14896600000000002</v>
      </c>
      <c r="AJ46" s="4" t="str">
        <f>VLOOKUP(A46,取数格式!$B$35:$C$47,2,0)</f>
        <v>天猫超市</v>
      </c>
      <c r="AK46" s="4" t="s">
        <v>296</v>
      </c>
      <c r="AL46" s="17">
        <f t="shared" si="21"/>
        <v>0</v>
      </c>
      <c r="AM46" s="17">
        <f t="shared" si="22"/>
        <v>0</v>
      </c>
      <c r="AN46" s="3" t="s">
        <v>965</v>
      </c>
      <c r="AO46" s="3">
        <f>IF(U46="件",1,VLOOKUP(Q46,单位换算!B:F,5,))</f>
        <v>1</v>
      </c>
      <c r="AP46" s="15">
        <f t="shared" si="4"/>
        <v>0.14896551724137932</v>
      </c>
      <c r="AQ46" s="15">
        <f>IFERROR(VLOOKUP(Q46,成本剔税!A:E,COLUMN(成本剔税!E45),),)*T46/AO46/10000</f>
        <v>8.2452413793103446E-2</v>
      </c>
      <c r="AR46" s="43">
        <f t="shared" si="5"/>
        <v>0.44650000000000006</v>
      </c>
    </row>
    <row r="47" spans="1:44" ht="15" customHeight="1">
      <c r="A47" t="s">
        <v>0</v>
      </c>
      <c r="B47" t="s">
        <v>72</v>
      </c>
      <c r="C47" t="s">
        <v>909</v>
      </c>
      <c r="D47" t="s">
        <v>910</v>
      </c>
      <c r="E47">
        <v>528304</v>
      </c>
      <c r="F47" t="s">
        <v>930</v>
      </c>
      <c r="G47" t="s">
        <v>58</v>
      </c>
      <c r="H47" t="s">
        <v>61</v>
      </c>
      <c r="I47">
        <v>942818</v>
      </c>
      <c r="J47" t="s">
        <v>59</v>
      </c>
      <c r="K47" s="32">
        <v>43528</v>
      </c>
      <c r="L47" s="32">
        <v>43528</v>
      </c>
      <c r="M47">
        <v>0</v>
      </c>
      <c r="N47"/>
      <c r="O47">
        <v>53</v>
      </c>
      <c r="P47" t="s">
        <v>60</v>
      </c>
      <c r="Q47" s="34">
        <v>204104001160</v>
      </c>
      <c r="R47" t="s">
        <v>110</v>
      </c>
      <c r="S47">
        <v>53</v>
      </c>
      <c r="T47">
        <v>132</v>
      </c>
      <c r="U47" t="s">
        <v>17</v>
      </c>
      <c r="V47">
        <v>0.39283200000000001</v>
      </c>
      <c r="W47" t="s">
        <v>17</v>
      </c>
      <c r="X47">
        <v>6996</v>
      </c>
      <c r="Y47" t="s">
        <v>66</v>
      </c>
      <c r="Z47">
        <v>16</v>
      </c>
      <c r="AA47">
        <v>964.97</v>
      </c>
      <c r="AB47">
        <v>0</v>
      </c>
      <c r="AC47">
        <v>100044169</v>
      </c>
      <c r="AD47"/>
      <c r="AE47" t="s">
        <v>931</v>
      </c>
      <c r="AF47" s="33">
        <v>43528.489768518521</v>
      </c>
      <c r="AG47" t="s">
        <v>897</v>
      </c>
      <c r="AH47" s="15">
        <f t="shared" si="23"/>
        <v>0.60310344827586215</v>
      </c>
      <c r="AI47" s="16">
        <f t="shared" si="20"/>
        <v>0.60310299999999994</v>
      </c>
      <c r="AJ47" s="4" t="str">
        <f>VLOOKUP(A47,取数格式!$B$35:$C$47,2,0)</f>
        <v>天猫超市</v>
      </c>
      <c r="AK47" s="4" t="s">
        <v>296</v>
      </c>
      <c r="AL47" s="17">
        <f t="shared" si="21"/>
        <v>0</v>
      </c>
      <c r="AM47" s="17">
        <f t="shared" si="22"/>
        <v>0</v>
      </c>
      <c r="AN47" s="3" t="s">
        <v>965</v>
      </c>
      <c r="AO47" s="3">
        <f>IF(U47="件",1,VLOOKUP(Q47,单位换算!B:F,5,))</f>
        <v>1</v>
      </c>
      <c r="AP47" s="15">
        <f t="shared" si="4"/>
        <v>0.60310344827586215</v>
      </c>
      <c r="AQ47" s="15">
        <f>IFERROR(VLOOKUP(Q47,成本剔税!A:E,COLUMN(成本剔税!E46),),)*T47/AO47/10000</f>
        <v>0.35486379310344834</v>
      </c>
      <c r="AR47" s="43">
        <f t="shared" si="5"/>
        <v>0.41160377358490563</v>
      </c>
    </row>
    <row r="48" spans="1:44" ht="15" customHeight="1">
      <c r="A48" t="s">
        <v>0</v>
      </c>
      <c r="B48" t="s">
        <v>72</v>
      </c>
      <c r="C48" t="s">
        <v>909</v>
      </c>
      <c r="D48" t="s">
        <v>910</v>
      </c>
      <c r="E48">
        <v>528304</v>
      </c>
      <c r="F48" t="s">
        <v>930</v>
      </c>
      <c r="G48" t="s">
        <v>58</v>
      </c>
      <c r="H48" t="s">
        <v>61</v>
      </c>
      <c r="I48">
        <v>942818</v>
      </c>
      <c r="J48" t="s">
        <v>59</v>
      </c>
      <c r="K48" s="32">
        <v>43528</v>
      </c>
      <c r="L48" s="32">
        <v>43528</v>
      </c>
      <c r="M48">
        <v>0</v>
      </c>
      <c r="N48">
        <v>4833.6000000000004</v>
      </c>
      <c r="O48">
        <v>60</v>
      </c>
      <c r="P48" t="s">
        <v>60</v>
      </c>
      <c r="Q48" s="34">
        <v>204103001800</v>
      </c>
      <c r="R48" t="s">
        <v>142</v>
      </c>
      <c r="S48">
        <v>44.8</v>
      </c>
      <c r="T48">
        <v>318</v>
      </c>
      <c r="U48" t="s">
        <v>17</v>
      </c>
      <c r="V48">
        <v>0.96449399999999996</v>
      </c>
      <c r="W48" t="s">
        <v>17</v>
      </c>
      <c r="X48">
        <v>14246.4</v>
      </c>
      <c r="Y48" t="s">
        <v>66</v>
      </c>
      <c r="Z48">
        <v>16</v>
      </c>
      <c r="AA48">
        <v>1965.02</v>
      </c>
      <c r="AB48">
        <v>0</v>
      </c>
      <c r="AC48">
        <v>100044169</v>
      </c>
      <c r="AD48"/>
      <c r="AE48" t="s">
        <v>931</v>
      </c>
      <c r="AF48" s="33">
        <v>43528.489768518521</v>
      </c>
      <c r="AG48" t="s">
        <v>897</v>
      </c>
      <c r="AH48" s="15">
        <f t="shared" si="23"/>
        <v>1.6448275862068968</v>
      </c>
      <c r="AI48" s="16">
        <f t="shared" si="20"/>
        <v>1.228138</v>
      </c>
      <c r="AJ48" s="4" t="str">
        <f>VLOOKUP(A48,取数格式!$B$35:$C$47,2,0)</f>
        <v>天猫超市</v>
      </c>
      <c r="AK48" s="4" t="s">
        <v>296</v>
      </c>
      <c r="AL48" s="17">
        <f t="shared" si="21"/>
        <v>0.41668999999999995</v>
      </c>
      <c r="AM48" s="17">
        <f t="shared" si="22"/>
        <v>6.6670000000000007E-2</v>
      </c>
      <c r="AN48" s="3" t="s">
        <v>965</v>
      </c>
      <c r="AO48" s="3">
        <f>IF(U48="件",1,VLOOKUP(Q48,单位换算!B:F,5,))</f>
        <v>1</v>
      </c>
      <c r="AP48" s="15">
        <f t="shared" si="4"/>
        <v>1.6448275862068968</v>
      </c>
      <c r="AQ48" s="15">
        <f>IFERROR(VLOOKUP(Q48,成本剔税!A:E,COLUMN(成本剔税!E47),),)*T48/AO48/10000</f>
        <v>0.91041206896551718</v>
      </c>
      <c r="AR48" s="43">
        <f t="shared" si="5"/>
        <v>0.44650000000000012</v>
      </c>
    </row>
    <row r="49" spans="1:44" ht="15" customHeight="1">
      <c r="A49" t="s">
        <v>0</v>
      </c>
      <c r="B49" t="s">
        <v>72</v>
      </c>
      <c r="C49" t="s">
        <v>909</v>
      </c>
      <c r="D49" t="s">
        <v>910</v>
      </c>
      <c r="E49">
        <v>528304</v>
      </c>
      <c r="F49" t="s">
        <v>930</v>
      </c>
      <c r="G49" t="s">
        <v>58</v>
      </c>
      <c r="H49" t="s">
        <v>61</v>
      </c>
      <c r="I49">
        <v>942818</v>
      </c>
      <c r="J49" t="s">
        <v>59</v>
      </c>
      <c r="K49" s="32">
        <v>43528</v>
      </c>
      <c r="L49" s="32">
        <v>43528</v>
      </c>
      <c r="M49">
        <v>0</v>
      </c>
      <c r="N49">
        <v>4150.4399999999996</v>
      </c>
      <c r="O49">
        <v>65</v>
      </c>
      <c r="P49" t="s">
        <v>60</v>
      </c>
      <c r="Q49" s="34">
        <v>204002000100</v>
      </c>
      <c r="R49" t="s">
        <v>106</v>
      </c>
      <c r="S49">
        <v>48.53</v>
      </c>
      <c r="T49">
        <v>252</v>
      </c>
      <c r="U49" t="s">
        <v>17</v>
      </c>
      <c r="V49">
        <v>0.78624000000000005</v>
      </c>
      <c r="W49" t="s">
        <v>17</v>
      </c>
      <c r="X49">
        <v>12229.56</v>
      </c>
      <c r="Y49" t="s">
        <v>67</v>
      </c>
      <c r="Z49">
        <v>10</v>
      </c>
      <c r="AA49">
        <v>1111.78</v>
      </c>
      <c r="AB49">
        <v>0</v>
      </c>
      <c r="AC49">
        <v>100044169</v>
      </c>
      <c r="AD49"/>
      <c r="AE49" t="s">
        <v>931</v>
      </c>
      <c r="AF49" s="33">
        <v>43528.489768518521</v>
      </c>
      <c r="AG49" t="s">
        <v>897</v>
      </c>
      <c r="AH49" s="15">
        <f t="shared" si="23"/>
        <v>1.489090909090909</v>
      </c>
      <c r="AI49" s="16">
        <f t="shared" ref="AI49:AI112" si="24">(X49-AA49)/10000</f>
        <v>1.1117779999999999</v>
      </c>
      <c r="AJ49" s="4" t="str">
        <f>VLOOKUP(A49,取数格式!$B$35:$C$47,2,0)</f>
        <v>天猫超市</v>
      </c>
      <c r="AK49" s="4" t="s">
        <v>296</v>
      </c>
      <c r="AL49" s="17">
        <f t="shared" si="21"/>
        <v>0.37731300000000001</v>
      </c>
      <c r="AM49" s="17">
        <f t="shared" si="22"/>
        <v>3.7731000000000001E-2</v>
      </c>
      <c r="AN49" s="3" t="s">
        <v>965</v>
      </c>
      <c r="AO49" s="3">
        <f>IF(U49="件",1,VLOOKUP(Q49,单位换算!B:F,5,))</f>
        <v>1</v>
      </c>
      <c r="AP49" s="15">
        <f t="shared" si="4"/>
        <v>1.489090909090909</v>
      </c>
      <c r="AQ49" s="15">
        <f>IFERROR(VLOOKUP(Q49,成本剔税!A:E,COLUMN(成本剔税!E48),),)*T49/AO49/10000</f>
        <v>0.82575818181818161</v>
      </c>
      <c r="AR49" s="43">
        <f t="shared" si="5"/>
        <v>0.44546153846153858</v>
      </c>
    </row>
    <row r="50" spans="1:44" ht="15" customHeight="1">
      <c r="A50" t="s">
        <v>0</v>
      </c>
      <c r="B50" t="s">
        <v>72</v>
      </c>
      <c r="C50" t="s">
        <v>909</v>
      </c>
      <c r="D50" t="s">
        <v>910</v>
      </c>
      <c r="E50">
        <v>528304</v>
      </c>
      <c r="F50" t="s">
        <v>930</v>
      </c>
      <c r="G50" t="s">
        <v>58</v>
      </c>
      <c r="H50" t="s">
        <v>61</v>
      </c>
      <c r="I50">
        <v>942818</v>
      </c>
      <c r="J50" t="s">
        <v>59</v>
      </c>
      <c r="K50" s="32">
        <v>43528</v>
      </c>
      <c r="L50" s="32">
        <v>43528</v>
      </c>
      <c r="M50">
        <v>0</v>
      </c>
      <c r="N50"/>
      <c r="O50">
        <v>50.4</v>
      </c>
      <c r="P50" t="s">
        <v>60</v>
      </c>
      <c r="Q50" s="34">
        <v>204117001000</v>
      </c>
      <c r="R50" t="s">
        <v>122</v>
      </c>
      <c r="S50">
        <v>50.4</v>
      </c>
      <c r="T50">
        <v>24</v>
      </c>
      <c r="U50" t="s">
        <v>17</v>
      </c>
      <c r="V50">
        <v>5.9903999999999999E-2</v>
      </c>
      <c r="W50" t="s">
        <v>17</v>
      </c>
      <c r="X50">
        <v>1209.5999999999999</v>
      </c>
      <c r="Y50" t="s">
        <v>66</v>
      </c>
      <c r="Z50">
        <v>16</v>
      </c>
      <c r="AA50">
        <v>166.84</v>
      </c>
      <c r="AB50">
        <v>0</v>
      </c>
      <c r="AC50">
        <v>100044169</v>
      </c>
      <c r="AD50"/>
      <c r="AE50" t="s">
        <v>931</v>
      </c>
      <c r="AF50" s="33">
        <v>43528.489768518521</v>
      </c>
      <c r="AG50" t="s">
        <v>897</v>
      </c>
      <c r="AH50" s="15">
        <f t="shared" si="23"/>
        <v>0.10427586206896551</v>
      </c>
      <c r="AI50" s="16">
        <f t="shared" si="24"/>
        <v>0.10427599999999999</v>
      </c>
      <c r="AJ50" s="4" t="str">
        <f>VLOOKUP(A50,取数格式!$B$35:$C$47,2,0)</f>
        <v>天猫超市</v>
      </c>
      <c r="AK50" s="4" t="s">
        <v>296</v>
      </c>
      <c r="AL50" s="17">
        <f t="shared" si="21"/>
        <v>0</v>
      </c>
      <c r="AM50" s="17">
        <f t="shared" si="22"/>
        <v>0</v>
      </c>
      <c r="AN50" s="3" t="s">
        <v>965</v>
      </c>
      <c r="AO50" s="3">
        <f>IF(U50="件",1,VLOOKUP(Q50,单位换算!B:F,5,))</f>
        <v>1</v>
      </c>
      <c r="AP50" s="15">
        <f t="shared" si="4"/>
        <v>0.10427586206896551</v>
      </c>
      <c r="AQ50" s="15">
        <f>IFERROR(VLOOKUP(Q50,成本剔税!A:E,COLUMN(成本剔税!E49),),)*T50/AO50/10000</f>
        <v>5.9120689655172427E-2</v>
      </c>
      <c r="AR50" s="43">
        <f t="shared" si="5"/>
        <v>0.43303571428571414</v>
      </c>
    </row>
    <row r="51" spans="1:44" ht="15" customHeight="1">
      <c r="A51" t="s">
        <v>0</v>
      </c>
      <c r="B51" t="s">
        <v>72</v>
      </c>
      <c r="C51" t="s">
        <v>909</v>
      </c>
      <c r="D51" t="s">
        <v>910</v>
      </c>
      <c r="E51">
        <v>528304</v>
      </c>
      <c r="F51" t="s">
        <v>930</v>
      </c>
      <c r="G51" t="s">
        <v>58</v>
      </c>
      <c r="H51" t="s">
        <v>61</v>
      </c>
      <c r="I51">
        <v>942818</v>
      </c>
      <c r="J51" t="s">
        <v>59</v>
      </c>
      <c r="K51" s="32">
        <v>43528</v>
      </c>
      <c r="L51" s="32">
        <v>43528</v>
      </c>
      <c r="M51">
        <v>0</v>
      </c>
      <c r="N51">
        <v>58578.12</v>
      </c>
      <c r="O51">
        <v>88</v>
      </c>
      <c r="P51" t="s">
        <v>60</v>
      </c>
      <c r="Q51" s="34">
        <v>204001005800</v>
      </c>
      <c r="R51" t="s">
        <v>19</v>
      </c>
      <c r="S51">
        <v>65.709999999999994</v>
      </c>
      <c r="T51">
        <v>2628</v>
      </c>
      <c r="U51" t="s">
        <v>17</v>
      </c>
      <c r="V51">
        <v>8.6198399999999999</v>
      </c>
      <c r="W51" t="s">
        <v>17</v>
      </c>
      <c r="X51">
        <v>172685.88</v>
      </c>
      <c r="Y51" t="s">
        <v>66</v>
      </c>
      <c r="Z51">
        <v>16</v>
      </c>
      <c r="AA51">
        <v>23818.74</v>
      </c>
      <c r="AB51">
        <v>0</v>
      </c>
      <c r="AC51">
        <v>100044169</v>
      </c>
      <c r="AD51"/>
      <c r="AE51" t="s">
        <v>931</v>
      </c>
      <c r="AF51" s="33">
        <v>43528.489768518521</v>
      </c>
      <c r="AG51" t="s">
        <v>897</v>
      </c>
      <c r="AH51" s="15">
        <f t="shared" si="23"/>
        <v>19.936551724137935</v>
      </c>
      <c r="AI51" s="16">
        <f t="shared" si="24"/>
        <v>14.886714000000001</v>
      </c>
      <c r="AJ51" s="4" t="str">
        <f>VLOOKUP(A51,取数格式!$B$35:$C$47,2,0)</f>
        <v>天猫超市</v>
      </c>
      <c r="AK51" s="4" t="s">
        <v>296</v>
      </c>
      <c r="AL51" s="17">
        <f t="shared" si="21"/>
        <v>5.0498379999999994</v>
      </c>
      <c r="AM51" s="17">
        <f t="shared" si="22"/>
        <v>0.80797399999999997</v>
      </c>
      <c r="AN51" s="3" t="s">
        <v>965</v>
      </c>
      <c r="AO51" s="3">
        <f>IF(U51="件",1,VLOOKUP(Q51,单位换算!B:F,5,))</f>
        <v>1</v>
      </c>
      <c r="AP51" s="15">
        <f t="shared" si="4"/>
        <v>19.936551724137935</v>
      </c>
      <c r="AQ51" s="15">
        <f>IFERROR(VLOOKUP(Q51,成本剔税!A:E,COLUMN(成本剔税!E50),),)*T51/AO51/10000</f>
        <v>10.943127931034484</v>
      </c>
      <c r="AR51" s="43">
        <f t="shared" si="5"/>
        <v>0.45110227272727277</v>
      </c>
    </row>
    <row r="52" spans="1:44" ht="15" customHeight="1">
      <c r="A52" t="s">
        <v>0</v>
      </c>
      <c r="B52" t="s">
        <v>72</v>
      </c>
      <c r="C52" t="s">
        <v>909</v>
      </c>
      <c r="D52" t="s">
        <v>910</v>
      </c>
      <c r="E52">
        <v>528304</v>
      </c>
      <c r="F52" t="s">
        <v>930</v>
      </c>
      <c r="G52" t="s">
        <v>58</v>
      </c>
      <c r="H52" t="s">
        <v>61</v>
      </c>
      <c r="I52">
        <v>942818</v>
      </c>
      <c r="J52" t="s">
        <v>59</v>
      </c>
      <c r="K52" s="32">
        <v>43528</v>
      </c>
      <c r="L52" s="32">
        <v>43528</v>
      </c>
      <c r="M52">
        <v>0</v>
      </c>
      <c r="N52">
        <v>1833.52</v>
      </c>
      <c r="O52">
        <v>69.599999999999994</v>
      </c>
      <c r="P52" t="s">
        <v>60</v>
      </c>
      <c r="Q52" s="34" t="s">
        <v>112</v>
      </c>
      <c r="R52" t="s">
        <v>113</v>
      </c>
      <c r="S52">
        <v>51.97</v>
      </c>
      <c r="T52">
        <v>104</v>
      </c>
      <c r="U52" t="s">
        <v>17</v>
      </c>
      <c r="V52">
        <v>0.25584000000000001</v>
      </c>
      <c r="W52" t="s">
        <v>17</v>
      </c>
      <c r="X52">
        <v>5404.88</v>
      </c>
      <c r="Y52" t="s">
        <v>66</v>
      </c>
      <c r="Z52">
        <v>16</v>
      </c>
      <c r="AA52">
        <v>745.5</v>
      </c>
      <c r="AB52">
        <v>0</v>
      </c>
      <c r="AC52">
        <v>100044169</v>
      </c>
      <c r="AD52"/>
      <c r="AE52" t="s">
        <v>931</v>
      </c>
      <c r="AF52" s="33">
        <v>43528.489768518521</v>
      </c>
      <c r="AG52" t="s">
        <v>897</v>
      </c>
      <c r="AH52" s="15">
        <f t="shared" si="23"/>
        <v>0.624</v>
      </c>
      <c r="AI52" s="16">
        <f t="shared" si="24"/>
        <v>0.46593800000000002</v>
      </c>
      <c r="AJ52" s="4" t="str">
        <f>VLOOKUP(A52,取数格式!$B$35:$C$47,2,0)</f>
        <v>天猫超市</v>
      </c>
      <c r="AK52" s="4" t="s">
        <v>296</v>
      </c>
      <c r="AL52" s="17">
        <f t="shared" si="21"/>
        <v>0.15806199999999998</v>
      </c>
      <c r="AM52" s="17">
        <f t="shared" si="22"/>
        <v>2.529E-2</v>
      </c>
      <c r="AN52" s="3" t="s">
        <v>965</v>
      </c>
      <c r="AO52" s="3">
        <f>IF(U52="件",1,VLOOKUP(Q52,单位换算!B:F,5,))</f>
        <v>1</v>
      </c>
      <c r="AP52" s="15">
        <f t="shared" si="4"/>
        <v>0.624</v>
      </c>
      <c r="AQ52" s="15">
        <f>IFERROR(VLOOKUP(Q52,成本剔税!A:E,COLUMN(成本剔税!E51),),)*T52/AO52/10000</f>
        <v>0.34204344827586208</v>
      </c>
      <c r="AR52" s="43">
        <f t="shared" si="5"/>
        <v>0.45185344827586205</v>
      </c>
    </row>
    <row r="53" spans="1:44" ht="15" customHeight="1">
      <c r="A53" t="s">
        <v>0</v>
      </c>
      <c r="B53" t="s">
        <v>72</v>
      </c>
      <c r="C53" t="s">
        <v>909</v>
      </c>
      <c r="D53" t="s">
        <v>910</v>
      </c>
      <c r="E53">
        <v>528304</v>
      </c>
      <c r="F53" t="s">
        <v>930</v>
      </c>
      <c r="G53" t="s">
        <v>58</v>
      </c>
      <c r="H53" t="s">
        <v>61</v>
      </c>
      <c r="I53">
        <v>942818</v>
      </c>
      <c r="J53" t="s">
        <v>59</v>
      </c>
      <c r="K53" s="32">
        <v>43528</v>
      </c>
      <c r="L53" s="32">
        <v>43528</v>
      </c>
      <c r="M53">
        <v>0</v>
      </c>
      <c r="N53">
        <v>1551.44</v>
      </c>
      <c r="O53">
        <v>69.599999999999994</v>
      </c>
      <c r="P53" t="s">
        <v>60</v>
      </c>
      <c r="Q53" s="34">
        <v>204401000800</v>
      </c>
      <c r="R53" t="s">
        <v>90</v>
      </c>
      <c r="S53">
        <v>51.97</v>
      </c>
      <c r="T53">
        <v>88</v>
      </c>
      <c r="U53" t="s">
        <v>17</v>
      </c>
      <c r="V53">
        <v>0.21648000000000001</v>
      </c>
      <c r="W53" t="s">
        <v>17</v>
      </c>
      <c r="X53">
        <v>4573.3599999999997</v>
      </c>
      <c r="Y53" t="s">
        <v>66</v>
      </c>
      <c r="Z53">
        <v>16</v>
      </c>
      <c r="AA53">
        <v>630.80999999999995</v>
      </c>
      <c r="AB53">
        <v>0</v>
      </c>
      <c r="AC53">
        <v>100044169</v>
      </c>
      <c r="AD53"/>
      <c r="AE53" t="s">
        <v>931</v>
      </c>
      <c r="AF53" s="33">
        <v>43528.489768518521</v>
      </c>
      <c r="AG53" t="s">
        <v>897</v>
      </c>
      <c r="AH53" s="15">
        <f t="shared" si="23"/>
        <v>0.52800000000000002</v>
      </c>
      <c r="AI53" s="16">
        <f t="shared" si="24"/>
        <v>0.39425499999999997</v>
      </c>
      <c r="AJ53" s="4" t="str">
        <f>VLOOKUP(A53,取数格式!$B$35:$C$47,2,0)</f>
        <v>天猫超市</v>
      </c>
      <c r="AK53" s="4" t="s">
        <v>296</v>
      </c>
      <c r="AL53" s="17">
        <f t="shared" si="21"/>
        <v>0.133745</v>
      </c>
      <c r="AM53" s="17">
        <f t="shared" si="22"/>
        <v>2.1399000000000001E-2</v>
      </c>
      <c r="AN53" s="3" t="s">
        <v>965</v>
      </c>
      <c r="AO53" s="3">
        <f>IF(U53="件",1,VLOOKUP(Q53,单位换算!B:F,5,))</f>
        <v>1</v>
      </c>
      <c r="AP53" s="15">
        <f t="shared" si="4"/>
        <v>0.52800000000000002</v>
      </c>
      <c r="AQ53" s="15">
        <f>IFERROR(VLOOKUP(Q53,成本剔税!A:E,COLUMN(成本剔税!E52),),)*T53/AO53/10000</f>
        <v>0.28942137931034484</v>
      </c>
      <c r="AR53" s="43">
        <f t="shared" si="5"/>
        <v>0.45185344827586205</v>
      </c>
    </row>
    <row r="54" spans="1:44" ht="15" customHeight="1">
      <c r="A54" t="s">
        <v>0</v>
      </c>
      <c r="B54" t="s">
        <v>72</v>
      </c>
      <c r="C54" t="s">
        <v>909</v>
      </c>
      <c r="D54" t="s">
        <v>910</v>
      </c>
      <c r="E54">
        <v>528304</v>
      </c>
      <c r="F54" t="s">
        <v>930</v>
      </c>
      <c r="G54" t="s">
        <v>58</v>
      </c>
      <c r="H54" t="s">
        <v>61</v>
      </c>
      <c r="I54">
        <v>942818</v>
      </c>
      <c r="J54" t="s">
        <v>59</v>
      </c>
      <c r="K54" s="32">
        <v>43528</v>
      </c>
      <c r="L54" s="32">
        <v>43528</v>
      </c>
      <c r="M54">
        <v>0</v>
      </c>
      <c r="N54">
        <v>37963.9</v>
      </c>
      <c r="O54">
        <v>74.400000000000006</v>
      </c>
      <c r="P54" t="s">
        <v>60</v>
      </c>
      <c r="Q54" s="34">
        <v>204004000400</v>
      </c>
      <c r="R54" t="s">
        <v>236</v>
      </c>
      <c r="S54">
        <v>55.55</v>
      </c>
      <c r="T54">
        <v>2014</v>
      </c>
      <c r="U54" t="s">
        <v>17</v>
      </c>
      <c r="V54">
        <v>12.567360000000001</v>
      </c>
      <c r="W54" t="s">
        <v>17</v>
      </c>
      <c r="X54">
        <v>111877.7</v>
      </c>
      <c r="Y54" t="s">
        <v>66</v>
      </c>
      <c r="Z54">
        <v>16</v>
      </c>
      <c r="AA54">
        <v>15431.41</v>
      </c>
      <c r="AB54">
        <v>0</v>
      </c>
      <c r="AC54">
        <v>100044169</v>
      </c>
      <c r="AD54"/>
      <c r="AE54" t="s">
        <v>931</v>
      </c>
      <c r="AF54" s="33">
        <v>43528.489768518521</v>
      </c>
      <c r="AG54" t="s">
        <v>897</v>
      </c>
      <c r="AH54" s="15">
        <f t="shared" si="23"/>
        <v>12.917379310344829</v>
      </c>
      <c r="AI54" s="16">
        <f t="shared" si="24"/>
        <v>9.6446290000000001</v>
      </c>
      <c r="AJ54" s="4" t="str">
        <f>VLOOKUP(A54,取数格式!$B$35:$C$47,2,0)</f>
        <v>天猫超市</v>
      </c>
      <c r="AK54" s="4" t="s">
        <v>296</v>
      </c>
      <c r="AL54" s="17">
        <f t="shared" si="21"/>
        <v>3.2727499999999998</v>
      </c>
      <c r="AM54" s="17">
        <f t="shared" si="22"/>
        <v>0.52363999999999999</v>
      </c>
      <c r="AN54" s="3" t="s">
        <v>965</v>
      </c>
      <c r="AO54" s="3">
        <f>IF(U54="件",1,VLOOKUP(Q54,单位换算!B:F,5,))</f>
        <v>1</v>
      </c>
      <c r="AP54" s="15">
        <f t="shared" si="4"/>
        <v>12.917379310344829</v>
      </c>
      <c r="AQ54" s="15">
        <f>IFERROR(VLOOKUP(Q54,成本剔税!A:E,COLUMN(成本剔税!E53),),)*T54/AO54/10000</f>
        <v>8.6067248275862074</v>
      </c>
      <c r="AR54" s="43">
        <f t="shared" si="5"/>
        <v>0.33370967741935487</v>
      </c>
    </row>
    <row r="55" spans="1:44" ht="15" customHeight="1">
      <c r="A55" t="s">
        <v>0</v>
      </c>
      <c r="B55" t="s">
        <v>72</v>
      </c>
      <c r="C55" t="s">
        <v>909</v>
      </c>
      <c r="D55" t="s">
        <v>910</v>
      </c>
      <c r="E55">
        <v>528357</v>
      </c>
      <c r="F55" t="s">
        <v>932</v>
      </c>
      <c r="G55" t="s">
        <v>58</v>
      </c>
      <c r="H55" t="s">
        <v>61</v>
      </c>
      <c r="I55">
        <v>942819</v>
      </c>
      <c r="J55" t="s">
        <v>59</v>
      </c>
      <c r="K55" s="32">
        <v>43528</v>
      </c>
      <c r="L55" s="32">
        <v>43528</v>
      </c>
      <c r="M55">
        <v>0</v>
      </c>
      <c r="N55">
        <v>22561</v>
      </c>
      <c r="O55">
        <v>76</v>
      </c>
      <c r="P55" t="s">
        <v>60</v>
      </c>
      <c r="Q55" s="34">
        <v>204003000500</v>
      </c>
      <c r="R55" t="s">
        <v>92</v>
      </c>
      <c r="S55">
        <v>56.75</v>
      </c>
      <c r="T55">
        <v>1172</v>
      </c>
      <c r="U55" t="s">
        <v>17</v>
      </c>
      <c r="V55">
        <v>3.6566399999999999</v>
      </c>
      <c r="W55" t="s">
        <v>17</v>
      </c>
      <c r="X55">
        <v>66511</v>
      </c>
      <c r="Y55" t="s">
        <v>67</v>
      </c>
      <c r="Z55">
        <v>10</v>
      </c>
      <c r="AA55">
        <v>6046.45</v>
      </c>
      <c r="AB55">
        <v>0</v>
      </c>
      <c r="AC55">
        <v>100044170</v>
      </c>
      <c r="AD55"/>
      <c r="AE55" t="s">
        <v>896</v>
      </c>
      <c r="AF55" s="33">
        <v>43528.489872685182</v>
      </c>
      <c r="AG55" t="s">
        <v>897</v>
      </c>
      <c r="AH55" s="15">
        <f t="shared" si="23"/>
        <v>8.0974545454545446</v>
      </c>
      <c r="AI55" s="16">
        <f t="shared" si="24"/>
        <v>6.0464549999999999</v>
      </c>
      <c r="AJ55" s="4" t="str">
        <f>VLOOKUP(A55,取数格式!$B$35:$C$47,2,0)</f>
        <v>天猫超市</v>
      </c>
      <c r="AK55" s="4" t="s">
        <v>296</v>
      </c>
      <c r="AL55" s="17">
        <f t="shared" si="21"/>
        <v>2.0510000000000002</v>
      </c>
      <c r="AM55" s="17">
        <f t="shared" si="22"/>
        <v>0.2051</v>
      </c>
      <c r="AN55" s="3" t="s">
        <v>965</v>
      </c>
      <c r="AO55" s="3">
        <f>IF(U55="件",1,VLOOKUP(Q55,单位换算!B:F,5,))</f>
        <v>1</v>
      </c>
      <c r="AP55" s="15">
        <f t="shared" si="4"/>
        <v>8.0974545454545446</v>
      </c>
      <c r="AQ55" s="15">
        <f>IFERROR(VLOOKUP(Q55,成本剔税!A:E,COLUMN(成本剔税!E54),),)*T55/AO55/10000</f>
        <v>4.487694545454544</v>
      </c>
      <c r="AR55" s="43">
        <f t="shared" si="5"/>
        <v>0.44578947368421062</v>
      </c>
    </row>
    <row r="56" spans="1:44" ht="15" customHeight="1">
      <c r="A56" t="s">
        <v>0</v>
      </c>
      <c r="B56" t="s">
        <v>72</v>
      </c>
      <c r="C56" t="s">
        <v>909</v>
      </c>
      <c r="D56" t="s">
        <v>910</v>
      </c>
      <c r="E56">
        <v>528357</v>
      </c>
      <c r="F56" t="s">
        <v>932</v>
      </c>
      <c r="G56" t="s">
        <v>58</v>
      </c>
      <c r="H56" t="s">
        <v>61</v>
      </c>
      <c r="I56">
        <v>942819</v>
      </c>
      <c r="J56" t="s">
        <v>59</v>
      </c>
      <c r="K56" s="32">
        <v>43528</v>
      </c>
      <c r="L56" s="32">
        <v>43528</v>
      </c>
      <c r="M56">
        <v>0</v>
      </c>
      <c r="N56"/>
      <c r="O56">
        <v>88</v>
      </c>
      <c r="P56" t="s">
        <v>60</v>
      </c>
      <c r="Q56" s="34" t="s">
        <v>222</v>
      </c>
      <c r="R56" t="s">
        <v>223</v>
      </c>
      <c r="S56">
        <v>88</v>
      </c>
      <c r="T56">
        <v>100</v>
      </c>
      <c r="U56" t="s">
        <v>17</v>
      </c>
      <c r="V56">
        <v>0.23</v>
      </c>
      <c r="W56" t="s">
        <v>17</v>
      </c>
      <c r="X56">
        <v>8800</v>
      </c>
      <c r="Y56" t="s">
        <v>66</v>
      </c>
      <c r="Z56">
        <v>16</v>
      </c>
      <c r="AA56">
        <v>1213.79</v>
      </c>
      <c r="AB56">
        <v>0</v>
      </c>
      <c r="AC56">
        <v>100044170</v>
      </c>
      <c r="AD56"/>
      <c r="AE56" t="s">
        <v>896</v>
      </c>
      <c r="AF56" s="33">
        <v>43528.489872685182</v>
      </c>
      <c r="AG56" t="s">
        <v>897</v>
      </c>
      <c r="AH56" s="15">
        <f t="shared" si="23"/>
        <v>0.75862068965517249</v>
      </c>
      <c r="AI56" s="16">
        <f t="shared" si="24"/>
        <v>0.75862099999999999</v>
      </c>
      <c r="AJ56" s="4" t="str">
        <f>VLOOKUP(A56,取数格式!$B$35:$C$47,2,0)</f>
        <v>天猫超市</v>
      </c>
      <c r="AK56" s="4" t="s">
        <v>296</v>
      </c>
      <c r="AL56" s="17">
        <f t="shared" si="21"/>
        <v>0</v>
      </c>
      <c r="AM56" s="17">
        <f t="shared" si="22"/>
        <v>0</v>
      </c>
      <c r="AN56" s="3" t="s">
        <v>965</v>
      </c>
      <c r="AO56" s="3">
        <f>IF(U56="件",1,VLOOKUP(Q56,单位换算!B:F,5,))</f>
        <v>1</v>
      </c>
      <c r="AP56" s="15">
        <f t="shared" si="4"/>
        <v>0.75862068965517249</v>
      </c>
      <c r="AQ56" s="15">
        <f>IFERROR(VLOOKUP(Q56,成本剔税!A:E,COLUMN(成本剔税!E55),),)*T56/AO56/10000</f>
        <v>0.43013793103448289</v>
      </c>
      <c r="AR56" s="43">
        <f t="shared" si="5"/>
        <v>0.43299999999999988</v>
      </c>
    </row>
    <row r="57" spans="1:44" ht="15" customHeight="1">
      <c r="A57" t="s">
        <v>0</v>
      </c>
      <c r="B57" t="s">
        <v>72</v>
      </c>
      <c r="C57" t="s">
        <v>909</v>
      </c>
      <c r="D57" t="s">
        <v>910</v>
      </c>
      <c r="E57">
        <v>528357</v>
      </c>
      <c r="F57" t="s">
        <v>932</v>
      </c>
      <c r="G57" t="s">
        <v>58</v>
      </c>
      <c r="H57" t="s">
        <v>61</v>
      </c>
      <c r="I57">
        <v>942819</v>
      </c>
      <c r="J57" t="s">
        <v>59</v>
      </c>
      <c r="K57" s="32">
        <v>43528</v>
      </c>
      <c r="L57" s="32">
        <v>43528</v>
      </c>
      <c r="M57">
        <v>0</v>
      </c>
      <c r="N57"/>
      <c r="O57">
        <v>60</v>
      </c>
      <c r="P57" t="s">
        <v>60</v>
      </c>
      <c r="Q57" s="34">
        <v>204220000200</v>
      </c>
      <c r="R57" t="s">
        <v>929</v>
      </c>
      <c r="S57">
        <v>60</v>
      </c>
      <c r="T57">
        <v>50</v>
      </c>
      <c r="U57" t="s">
        <v>17</v>
      </c>
      <c r="V57">
        <v>0.126</v>
      </c>
      <c r="W57" t="s">
        <v>17</v>
      </c>
      <c r="X57">
        <v>3000</v>
      </c>
      <c r="Y57" t="s">
        <v>66</v>
      </c>
      <c r="Z57">
        <v>16</v>
      </c>
      <c r="AA57">
        <v>413.79</v>
      </c>
      <c r="AB57">
        <v>0</v>
      </c>
      <c r="AC57">
        <v>100044170</v>
      </c>
      <c r="AD57"/>
      <c r="AE57" t="s">
        <v>896</v>
      </c>
      <c r="AF57" s="33">
        <v>43528.489872685182</v>
      </c>
      <c r="AG57" t="s">
        <v>897</v>
      </c>
      <c r="AH57" s="15">
        <f t="shared" si="23"/>
        <v>0.25862068965517243</v>
      </c>
      <c r="AI57" s="16">
        <f t="shared" si="24"/>
        <v>0.25862099999999999</v>
      </c>
      <c r="AJ57" s="4" t="str">
        <f>VLOOKUP(A57,取数格式!$B$35:$C$47,2,0)</f>
        <v>天猫超市</v>
      </c>
      <c r="AK57" s="4" t="s">
        <v>296</v>
      </c>
      <c r="AL57" s="17">
        <f t="shared" si="21"/>
        <v>0</v>
      </c>
      <c r="AM57" s="17">
        <f t="shared" si="22"/>
        <v>0</v>
      </c>
      <c r="AN57" s="3" t="s">
        <v>965</v>
      </c>
      <c r="AO57" s="3">
        <f>IF(U57="件",1,VLOOKUP(Q57,单位换算!B:F,5,))</f>
        <v>1</v>
      </c>
      <c r="AP57" s="15">
        <f t="shared" si="4"/>
        <v>0.25862068965517243</v>
      </c>
      <c r="AQ57" s="15">
        <f>IFERROR(VLOOKUP(Q57,成本剔税!A:E,COLUMN(成本剔税!E56),),)*T57/AO57/10000</f>
        <v>0</v>
      </c>
      <c r="AR57" s="43">
        <f t="shared" si="5"/>
        <v>1</v>
      </c>
    </row>
    <row r="58" spans="1:44" ht="15" customHeight="1">
      <c r="A58" t="s">
        <v>0</v>
      </c>
      <c r="B58" t="s">
        <v>72</v>
      </c>
      <c r="C58" t="s">
        <v>909</v>
      </c>
      <c r="D58" t="s">
        <v>910</v>
      </c>
      <c r="E58">
        <v>528357</v>
      </c>
      <c r="F58" t="s">
        <v>932</v>
      </c>
      <c r="G58" t="s">
        <v>58</v>
      </c>
      <c r="H58" t="s">
        <v>61</v>
      </c>
      <c r="I58">
        <v>942819</v>
      </c>
      <c r="J58" t="s">
        <v>59</v>
      </c>
      <c r="K58" s="32">
        <v>43528</v>
      </c>
      <c r="L58" s="32">
        <v>43528</v>
      </c>
      <c r="M58">
        <v>0</v>
      </c>
      <c r="N58"/>
      <c r="O58">
        <v>48</v>
      </c>
      <c r="P58" t="s">
        <v>60</v>
      </c>
      <c r="Q58" s="34">
        <v>204104001400</v>
      </c>
      <c r="R58" t="s">
        <v>94</v>
      </c>
      <c r="S58">
        <v>48</v>
      </c>
      <c r="T58">
        <v>80</v>
      </c>
      <c r="U58" t="s">
        <v>17</v>
      </c>
      <c r="V58">
        <v>0.26368000000000003</v>
      </c>
      <c r="W58" t="s">
        <v>17</v>
      </c>
      <c r="X58">
        <v>3840</v>
      </c>
      <c r="Y58" t="s">
        <v>66</v>
      </c>
      <c r="Z58">
        <v>16</v>
      </c>
      <c r="AA58">
        <v>529.66</v>
      </c>
      <c r="AB58">
        <v>0</v>
      </c>
      <c r="AC58">
        <v>100044170</v>
      </c>
      <c r="AD58"/>
      <c r="AE58" t="s">
        <v>896</v>
      </c>
      <c r="AF58" s="33">
        <v>43528.489872685182</v>
      </c>
      <c r="AG58" t="s">
        <v>897</v>
      </c>
      <c r="AH58" s="15">
        <f t="shared" si="23"/>
        <v>0.33103448275862069</v>
      </c>
      <c r="AI58" s="16">
        <f t="shared" si="24"/>
        <v>0.33103399999999999</v>
      </c>
      <c r="AJ58" s="4" t="str">
        <f>VLOOKUP(A58,取数格式!$B$35:$C$47,2,0)</f>
        <v>天猫超市</v>
      </c>
      <c r="AK58" s="4" t="s">
        <v>296</v>
      </c>
      <c r="AL58" s="17">
        <f t="shared" si="21"/>
        <v>0</v>
      </c>
      <c r="AM58" s="17">
        <f t="shared" si="22"/>
        <v>0</v>
      </c>
      <c r="AN58" s="3" t="s">
        <v>965</v>
      </c>
      <c r="AO58" s="3">
        <f>IF(U58="件",1,VLOOKUP(Q58,单位换算!B:F,5,))</f>
        <v>1</v>
      </c>
      <c r="AP58" s="15">
        <f t="shared" si="4"/>
        <v>0.33103448275862069</v>
      </c>
      <c r="AQ58" s="15">
        <f>IFERROR(VLOOKUP(Q58,成本剔税!A:E,COLUMN(成本剔税!E57),),)*T58/AO58/10000</f>
        <v>0.18322758620689655</v>
      </c>
      <c r="AR58" s="43">
        <f t="shared" si="5"/>
        <v>0.44650000000000001</v>
      </c>
    </row>
    <row r="59" spans="1:44" ht="15" customHeight="1">
      <c r="A59" t="s">
        <v>0</v>
      </c>
      <c r="B59" t="s">
        <v>72</v>
      </c>
      <c r="C59" t="s">
        <v>909</v>
      </c>
      <c r="D59" t="s">
        <v>910</v>
      </c>
      <c r="E59">
        <v>528357</v>
      </c>
      <c r="F59" t="s">
        <v>932</v>
      </c>
      <c r="G59" t="s">
        <v>58</v>
      </c>
      <c r="H59" t="s">
        <v>61</v>
      </c>
      <c r="I59">
        <v>942819</v>
      </c>
      <c r="J59" t="s">
        <v>59</v>
      </c>
      <c r="K59" s="32">
        <v>43528</v>
      </c>
      <c r="L59" s="32">
        <v>43528</v>
      </c>
      <c r="M59">
        <v>0</v>
      </c>
      <c r="N59"/>
      <c r="O59">
        <v>48</v>
      </c>
      <c r="P59" t="s">
        <v>60</v>
      </c>
      <c r="Q59" s="34">
        <v>204103002500</v>
      </c>
      <c r="R59" t="s">
        <v>925</v>
      </c>
      <c r="S59">
        <v>48</v>
      </c>
      <c r="T59">
        <v>50</v>
      </c>
      <c r="U59" t="s">
        <v>17</v>
      </c>
      <c r="V59">
        <v>0.14932799999999999</v>
      </c>
      <c r="W59" t="s">
        <v>17</v>
      </c>
      <c r="X59">
        <v>2400</v>
      </c>
      <c r="Y59" t="s">
        <v>66</v>
      </c>
      <c r="Z59">
        <v>16</v>
      </c>
      <c r="AA59">
        <v>331.03</v>
      </c>
      <c r="AB59">
        <v>0</v>
      </c>
      <c r="AC59">
        <v>100044170</v>
      </c>
      <c r="AD59"/>
      <c r="AE59" t="s">
        <v>896</v>
      </c>
      <c r="AF59" s="33">
        <v>43528.489872685182</v>
      </c>
      <c r="AG59" t="s">
        <v>897</v>
      </c>
      <c r="AH59" s="15">
        <f t="shared" si="23"/>
        <v>0.20689655172413796</v>
      </c>
      <c r="AI59" s="16">
        <f t="shared" si="24"/>
        <v>0.20689700000000003</v>
      </c>
      <c r="AJ59" s="4" t="str">
        <f>VLOOKUP(A59,取数格式!$B$35:$C$47,2,0)</f>
        <v>天猫超市</v>
      </c>
      <c r="AK59" s="4" t="s">
        <v>296</v>
      </c>
      <c r="AL59" s="17">
        <f t="shared" si="21"/>
        <v>0</v>
      </c>
      <c r="AM59" s="17">
        <f t="shared" si="22"/>
        <v>0</v>
      </c>
      <c r="AN59" s="3" t="s">
        <v>965</v>
      </c>
      <c r="AO59" s="3">
        <f>IF(U59="件",1,VLOOKUP(Q59,单位换算!B:F,5,))</f>
        <v>1</v>
      </c>
      <c r="AP59" s="15">
        <f t="shared" si="4"/>
        <v>0.20689655172413796</v>
      </c>
      <c r="AQ59" s="15">
        <f>IFERROR(VLOOKUP(Q59,成本剔税!A:E,COLUMN(成本剔税!E58),),)*T59/AO59/10000</f>
        <v>0</v>
      </c>
      <c r="AR59" s="43">
        <f t="shared" si="5"/>
        <v>1</v>
      </c>
    </row>
    <row r="60" spans="1:44" ht="15" customHeight="1">
      <c r="A60" t="s">
        <v>0</v>
      </c>
      <c r="B60" t="s">
        <v>72</v>
      </c>
      <c r="C60" t="s">
        <v>909</v>
      </c>
      <c r="D60" t="s">
        <v>910</v>
      </c>
      <c r="E60">
        <v>528357</v>
      </c>
      <c r="F60" t="s">
        <v>932</v>
      </c>
      <c r="G60" t="s">
        <v>58</v>
      </c>
      <c r="H60" t="s">
        <v>61</v>
      </c>
      <c r="I60">
        <v>942819</v>
      </c>
      <c r="J60" t="s">
        <v>59</v>
      </c>
      <c r="K60" s="32">
        <v>43528</v>
      </c>
      <c r="L60" s="32">
        <v>43528</v>
      </c>
      <c r="M60">
        <v>0</v>
      </c>
      <c r="N60"/>
      <c r="O60">
        <v>132</v>
      </c>
      <c r="P60" t="s">
        <v>60</v>
      </c>
      <c r="Q60" s="34" t="s">
        <v>126</v>
      </c>
      <c r="R60" t="s">
        <v>127</v>
      </c>
      <c r="S60">
        <v>132</v>
      </c>
      <c r="T60">
        <v>294</v>
      </c>
      <c r="U60" t="s">
        <v>17</v>
      </c>
      <c r="V60">
        <v>1.44648</v>
      </c>
      <c r="W60" t="s">
        <v>17</v>
      </c>
      <c r="X60">
        <v>38808</v>
      </c>
      <c r="Y60" t="s">
        <v>66</v>
      </c>
      <c r="Z60">
        <v>16</v>
      </c>
      <c r="AA60">
        <v>5352.83</v>
      </c>
      <c r="AB60">
        <v>0</v>
      </c>
      <c r="AC60">
        <v>100044170</v>
      </c>
      <c r="AD60"/>
      <c r="AE60" t="s">
        <v>896</v>
      </c>
      <c r="AF60" s="33">
        <v>43528.489872685182</v>
      </c>
      <c r="AG60" t="s">
        <v>897</v>
      </c>
      <c r="AH60" s="15">
        <f t="shared" si="23"/>
        <v>3.3455172413793108</v>
      </c>
      <c r="AI60" s="16">
        <f t="shared" si="24"/>
        <v>3.3455169999999996</v>
      </c>
      <c r="AJ60" s="4" t="str">
        <f>VLOOKUP(A60,取数格式!$B$35:$C$47,2,0)</f>
        <v>天猫超市</v>
      </c>
      <c r="AK60" s="4" t="s">
        <v>296</v>
      </c>
      <c r="AL60" s="17">
        <f t="shared" si="21"/>
        <v>0</v>
      </c>
      <c r="AM60" s="17">
        <f t="shared" si="22"/>
        <v>0</v>
      </c>
      <c r="AN60" s="3" t="s">
        <v>965</v>
      </c>
      <c r="AO60" s="3">
        <f>IF(U60="件",1,VLOOKUP(Q60,单位换算!B:F,5,))</f>
        <v>1</v>
      </c>
      <c r="AP60" s="15">
        <f t="shared" si="4"/>
        <v>3.3455172413793108</v>
      </c>
      <c r="AQ60" s="15">
        <f>IFERROR(VLOOKUP(Q60,成本剔税!A:E,COLUMN(成本剔税!E59),),)*T60/AO60/10000</f>
        <v>1.8362327586206899</v>
      </c>
      <c r="AR60" s="43">
        <f t="shared" si="5"/>
        <v>0.45113636363636367</v>
      </c>
    </row>
    <row r="61" spans="1:44" ht="15" customHeight="1">
      <c r="A61" t="s">
        <v>0</v>
      </c>
      <c r="B61" t="s">
        <v>72</v>
      </c>
      <c r="C61" t="s">
        <v>909</v>
      </c>
      <c r="D61" t="s">
        <v>910</v>
      </c>
      <c r="E61">
        <v>528357</v>
      </c>
      <c r="F61" t="s">
        <v>932</v>
      </c>
      <c r="G61" t="s">
        <v>58</v>
      </c>
      <c r="H61" t="s">
        <v>61</v>
      </c>
      <c r="I61">
        <v>942819</v>
      </c>
      <c r="J61" t="s">
        <v>59</v>
      </c>
      <c r="K61" s="32">
        <v>43528</v>
      </c>
      <c r="L61" s="32">
        <v>43528</v>
      </c>
      <c r="M61">
        <v>0</v>
      </c>
      <c r="N61"/>
      <c r="O61">
        <v>60</v>
      </c>
      <c r="P61" t="s">
        <v>60</v>
      </c>
      <c r="Q61" s="34">
        <v>204201010400</v>
      </c>
      <c r="R61" t="s">
        <v>104</v>
      </c>
      <c r="S61">
        <v>60</v>
      </c>
      <c r="T61">
        <v>30</v>
      </c>
      <c r="U61" t="s">
        <v>17</v>
      </c>
      <c r="V61">
        <v>7.5600000000000001E-2</v>
      </c>
      <c r="W61" t="s">
        <v>17</v>
      </c>
      <c r="X61">
        <v>1800</v>
      </c>
      <c r="Y61" t="s">
        <v>66</v>
      </c>
      <c r="Z61">
        <v>16</v>
      </c>
      <c r="AA61">
        <v>248.28</v>
      </c>
      <c r="AB61">
        <v>0</v>
      </c>
      <c r="AC61">
        <v>100044170</v>
      </c>
      <c r="AD61"/>
      <c r="AE61" t="s">
        <v>896</v>
      </c>
      <c r="AF61" s="33">
        <v>43528.489872685182</v>
      </c>
      <c r="AG61" t="s">
        <v>897</v>
      </c>
      <c r="AH61" s="15">
        <f t="shared" si="23"/>
        <v>0.15517241379310345</v>
      </c>
      <c r="AI61" s="16">
        <f t="shared" si="24"/>
        <v>0.155172</v>
      </c>
      <c r="AJ61" s="4" t="str">
        <f>VLOOKUP(A61,取数格式!$B$35:$C$47,2,0)</f>
        <v>天猫超市</v>
      </c>
      <c r="AK61" s="4" t="s">
        <v>296</v>
      </c>
      <c r="AL61" s="17">
        <f t="shared" si="21"/>
        <v>0</v>
      </c>
      <c r="AM61" s="17">
        <f t="shared" si="22"/>
        <v>0</v>
      </c>
      <c r="AN61" s="3" t="s">
        <v>965</v>
      </c>
      <c r="AO61" s="3">
        <f>IF(U61="件",1,VLOOKUP(Q61,单位换算!B:F,5,))</f>
        <v>1</v>
      </c>
      <c r="AP61" s="15">
        <f t="shared" si="4"/>
        <v>0.15517241379310345</v>
      </c>
      <c r="AQ61" s="15">
        <f>IFERROR(VLOOKUP(Q61,成本剔税!A:E,COLUMN(成本剔税!E60),),)*T61/AO61/10000</f>
        <v>8.5887931034482765E-2</v>
      </c>
      <c r="AR61" s="43">
        <f t="shared" si="5"/>
        <v>0.44649999999999995</v>
      </c>
    </row>
    <row r="62" spans="1:44" ht="15" customHeight="1">
      <c r="A62" t="s">
        <v>0</v>
      </c>
      <c r="B62" t="s">
        <v>72</v>
      </c>
      <c r="C62" t="s">
        <v>909</v>
      </c>
      <c r="D62" t="s">
        <v>910</v>
      </c>
      <c r="E62">
        <v>528357</v>
      </c>
      <c r="F62" t="s">
        <v>932</v>
      </c>
      <c r="G62" t="s">
        <v>58</v>
      </c>
      <c r="H62" t="s">
        <v>61</v>
      </c>
      <c r="I62">
        <v>942819</v>
      </c>
      <c r="J62" t="s">
        <v>59</v>
      </c>
      <c r="K62" s="32">
        <v>43528</v>
      </c>
      <c r="L62" s="32">
        <v>43528</v>
      </c>
      <c r="M62">
        <v>0</v>
      </c>
      <c r="N62">
        <v>5472</v>
      </c>
      <c r="O62">
        <v>36</v>
      </c>
      <c r="P62" t="s">
        <v>60</v>
      </c>
      <c r="Q62" s="34">
        <v>204207000500</v>
      </c>
      <c r="R62" t="s">
        <v>105</v>
      </c>
      <c r="S62">
        <v>26.88</v>
      </c>
      <c r="T62">
        <v>600</v>
      </c>
      <c r="U62" t="s">
        <v>17</v>
      </c>
      <c r="V62">
        <v>1.764</v>
      </c>
      <c r="W62" t="s">
        <v>17</v>
      </c>
      <c r="X62">
        <v>16128</v>
      </c>
      <c r="Y62" t="s">
        <v>66</v>
      </c>
      <c r="Z62">
        <v>16</v>
      </c>
      <c r="AA62">
        <v>2224.5500000000002</v>
      </c>
      <c r="AB62">
        <v>0</v>
      </c>
      <c r="AC62">
        <v>100044170</v>
      </c>
      <c r="AD62"/>
      <c r="AE62" t="s">
        <v>896</v>
      </c>
      <c r="AF62" s="33">
        <v>43528.489872685182</v>
      </c>
      <c r="AG62" t="s">
        <v>897</v>
      </c>
      <c r="AH62" s="15">
        <f t="shared" si="23"/>
        <v>1.8620689655172418</v>
      </c>
      <c r="AI62" s="16">
        <f t="shared" si="24"/>
        <v>1.3903450000000002</v>
      </c>
      <c r="AJ62" s="4" t="str">
        <f>VLOOKUP(A62,取数格式!$B$35:$C$47,2,0)</f>
        <v>天猫超市</v>
      </c>
      <c r="AK62" s="4" t="s">
        <v>296</v>
      </c>
      <c r="AL62" s="17">
        <f t="shared" si="21"/>
        <v>0.47172399999999998</v>
      </c>
      <c r="AM62" s="17">
        <f t="shared" si="22"/>
        <v>7.5476000000000001E-2</v>
      </c>
      <c r="AN62" s="3" t="s">
        <v>965</v>
      </c>
      <c r="AO62" s="3">
        <f>IF(U62="件",1,VLOOKUP(Q62,单位换算!B:F,5,))</f>
        <v>1</v>
      </c>
      <c r="AP62" s="15">
        <f t="shared" si="4"/>
        <v>1.8620689655172418</v>
      </c>
      <c r="AQ62" s="15">
        <f>IFERROR(VLOOKUP(Q62,成本剔税!A:E,COLUMN(成本剔税!E61),),)*T62/AO62/10000</f>
        <v>1.0683620689655173</v>
      </c>
      <c r="AR62" s="43">
        <f t="shared" si="5"/>
        <v>0.42625000000000007</v>
      </c>
    </row>
    <row r="63" spans="1:44" ht="15" customHeight="1">
      <c r="A63" t="s">
        <v>0</v>
      </c>
      <c r="B63" t="s">
        <v>72</v>
      </c>
      <c r="C63" t="s">
        <v>909</v>
      </c>
      <c r="D63" t="s">
        <v>910</v>
      </c>
      <c r="E63">
        <v>528357</v>
      </c>
      <c r="F63" t="s">
        <v>932</v>
      </c>
      <c r="G63" t="s">
        <v>58</v>
      </c>
      <c r="H63" t="s">
        <v>61</v>
      </c>
      <c r="I63">
        <v>942819</v>
      </c>
      <c r="J63" t="s">
        <v>59</v>
      </c>
      <c r="K63" s="32">
        <v>43528</v>
      </c>
      <c r="L63" s="32">
        <v>43528</v>
      </c>
      <c r="M63">
        <v>0</v>
      </c>
      <c r="N63"/>
      <c r="O63">
        <v>53</v>
      </c>
      <c r="P63" t="s">
        <v>60</v>
      </c>
      <c r="Q63" s="34">
        <v>204104001160</v>
      </c>
      <c r="R63" t="s">
        <v>110</v>
      </c>
      <c r="S63">
        <v>53</v>
      </c>
      <c r="T63">
        <v>6</v>
      </c>
      <c r="U63" t="s">
        <v>17</v>
      </c>
      <c r="V63">
        <v>1.7856E-2</v>
      </c>
      <c r="W63" t="s">
        <v>17</v>
      </c>
      <c r="X63">
        <v>318</v>
      </c>
      <c r="Y63" t="s">
        <v>66</v>
      </c>
      <c r="Z63">
        <v>16</v>
      </c>
      <c r="AA63">
        <v>43.86</v>
      </c>
      <c r="AB63">
        <v>0</v>
      </c>
      <c r="AC63">
        <v>100044170</v>
      </c>
      <c r="AD63"/>
      <c r="AE63" t="s">
        <v>896</v>
      </c>
      <c r="AF63" s="33">
        <v>43528.489872685182</v>
      </c>
      <c r="AG63" t="s">
        <v>897</v>
      </c>
      <c r="AH63" s="15">
        <f t="shared" si="23"/>
        <v>2.741379310344828E-2</v>
      </c>
      <c r="AI63" s="16">
        <f t="shared" si="24"/>
        <v>2.7413999999999997E-2</v>
      </c>
      <c r="AJ63" s="4" t="str">
        <f>VLOOKUP(A63,取数格式!$B$35:$C$47,2,0)</f>
        <v>天猫超市</v>
      </c>
      <c r="AK63" s="4" t="s">
        <v>296</v>
      </c>
      <c r="AL63" s="17">
        <f t="shared" si="21"/>
        <v>0</v>
      </c>
      <c r="AM63" s="17">
        <f t="shared" si="22"/>
        <v>0</v>
      </c>
      <c r="AN63" s="3" t="s">
        <v>965</v>
      </c>
      <c r="AO63" s="3">
        <f>IF(U63="件",1,VLOOKUP(Q63,单位换算!B:F,5,))</f>
        <v>1</v>
      </c>
      <c r="AP63" s="15">
        <f t="shared" si="4"/>
        <v>2.741379310344828E-2</v>
      </c>
      <c r="AQ63" s="15">
        <f>IFERROR(VLOOKUP(Q63,成本剔税!A:E,COLUMN(成本剔税!E62),),)*T63/AO63/10000</f>
        <v>1.6130172413793109E-2</v>
      </c>
      <c r="AR63" s="43">
        <f t="shared" si="5"/>
        <v>0.41160377358490552</v>
      </c>
    </row>
    <row r="64" spans="1:44" ht="15" customHeight="1">
      <c r="A64" t="s">
        <v>0</v>
      </c>
      <c r="B64" t="s">
        <v>72</v>
      </c>
      <c r="C64" t="s">
        <v>909</v>
      </c>
      <c r="D64" t="s">
        <v>910</v>
      </c>
      <c r="E64">
        <v>528357</v>
      </c>
      <c r="F64" t="s">
        <v>932</v>
      </c>
      <c r="G64" t="s">
        <v>58</v>
      </c>
      <c r="H64" t="s">
        <v>61</v>
      </c>
      <c r="I64">
        <v>942819</v>
      </c>
      <c r="J64" t="s">
        <v>59</v>
      </c>
      <c r="K64" s="32">
        <v>43528</v>
      </c>
      <c r="L64" s="32">
        <v>43528</v>
      </c>
      <c r="M64">
        <v>0</v>
      </c>
      <c r="N64">
        <v>28031.1</v>
      </c>
      <c r="O64">
        <v>52.8</v>
      </c>
      <c r="P64" t="s">
        <v>60</v>
      </c>
      <c r="Q64" s="34">
        <v>204005001700</v>
      </c>
      <c r="R64" t="s">
        <v>141</v>
      </c>
      <c r="S64">
        <v>39.42</v>
      </c>
      <c r="T64">
        <v>2095</v>
      </c>
      <c r="U64" t="s">
        <v>17</v>
      </c>
      <c r="V64">
        <v>6.4748070000000002</v>
      </c>
      <c r="W64" t="s">
        <v>17</v>
      </c>
      <c r="X64">
        <v>82584.899999999994</v>
      </c>
      <c r="Y64" t="s">
        <v>66</v>
      </c>
      <c r="Z64">
        <v>16</v>
      </c>
      <c r="AA64">
        <v>11391.02</v>
      </c>
      <c r="AB64">
        <v>0</v>
      </c>
      <c r="AC64">
        <v>100044170</v>
      </c>
      <c r="AD64"/>
      <c r="AE64" t="s">
        <v>896</v>
      </c>
      <c r="AF64" s="33">
        <v>43528.489872685182</v>
      </c>
      <c r="AG64" t="s">
        <v>897</v>
      </c>
      <c r="AH64" s="15">
        <f t="shared" si="23"/>
        <v>9.5358620689655176</v>
      </c>
      <c r="AI64" s="16">
        <f t="shared" si="24"/>
        <v>7.1193879999999989</v>
      </c>
      <c r="AJ64" s="4" t="str">
        <f>VLOOKUP(A64,取数格式!$B$35:$C$47,2,0)</f>
        <v>天猫超市</v>
      </c>
      <c r="AK64" s="4" t="s">
        <v>296</v>
      </c>
      <c r="AL64" s="17">
        <f t="shared" si="21"/>
        <v>2.416474</v>
      </c>
      <c r="AM64" s="17">
        <f t="shared" si="22"/>
        <v>0.38663600000000004</v>
      </c>
      <c r="AN64" s="3" t="s">
        <v>965</v>
      </c>
      <c r="AO64" s="3">
        <f>IF(U64="件",1,VLOOKUP(Q64,单位换算!B:F,5,))</f>
        <v>1</v>
      </c>
      <c r="AP64" s="15">
        <f t="shared" si="4"/>
        <v>9.5358620689655176</v>
      </c>
      <c r="AQ64" s="15">
        <f>IFERROR(VLOOKUP(Q64,成本剔税!A:E,COLUMN(成本剔税!E63),),)*T64/AO64/10000</f>
        <v>5.6321185344827596</v>
      </c>
      <c r="AR64" s="43">
        <f t="shared" si="5"/>
        <v>0.40937499999999993</v>
      </c>
    </row>
    <row r="65" spans="1:44" ht="15" customHeight="1">
      <c r="A65" t="s">
        <v>0</v>
      </c>
      <c r="B65" t="s">
        <v>72</v>
      </c>
      <c r="C65" t="s">
        <v>909</v>
      </c>
      <c r="D65" t="s">
        <v>910</v>
      </c>
      <c r="E65">
        <v>528357</v>
      </c>
      <c r="F65" t="s">
        <v>932</v>
      </c>
      <c r="G65" t="s">
        <v>58</v>
      </c>
      <c r="H65" t="s">
        <v>61</v>
      </c>
      <c r="I65">
        <v>942819</v>
      </c>
      <c r="J65" t="s">
        <v>59</v>
      </c>
      <c r="K65" s="32">
        <v>43528</v>
      </c>
      <c r="L65" s="32">
        <v>43528</v>
      </c>
      <c r="M65">
        <v>0</v>
      </c>
      <c r="N65"/>
      <c r="O65">
        <v>49.8</v>
      </c>
      <c r="P65" t="s">
        <v>60</v>
      </c>
      <c r="Q65" s="34">
        <v>204013000900</v>
      </c>
      <c r="R65" t="s">
        <v>128</v>
      </c>
      <c r="S65">
        <v>49.8</v>
      </c>
      <c r="T65">
        <v>88</v>
      </c>
      <c r="U65" t="s">
        <v>17</v>
      </c>
      <c r="V65">
        <v>0.23971200000000001</v>
      </c>
      <c r="W65" t="s">
        <v>17</v>
      </c>
      <c r="X65">
        <v>4382.3999999999996</v>
      </c>
      <c r="Y65" t="s">
        <v>66</v>
      </c>
      <c r="Z65">
        <v>16</v>
      </c>
      <c r="AA65">
        <v>604.47</v>
      </c>
      <c r="AB65">
        <v>0</v>
      </c>
      <c r="AC65">
        <v>100044170</v>
      </c>
      <c r="AD65"/>
      <c r="AE65" t="s">
        <v>896</v>
      </c>
      <c r="AF65" s="33">
        <v>43528.489872685182</v>
      </c>
      <c r="AG65" t="s">
        <v>897</v>
      </c>
      <c r="AH65" s="15">
        <f t="shared" si="23"/>
        <v>0.37779310344827588</v>
      </c>
      <c r="AI65" s="16">
        <f t="shared" si="24"/>
        <v>0.37779299999999993</v>
      </c>
      <c r="AJ65" s="4" t="str">
        <f>VLOOKUP(A65,取数格式!$B$35:$C$47,2,0)</f>
        <v>天猫超市</v>
      </c>
      <c r="AK65" s="4" t="s">
        <v>296</v>
      </c>
      <c r="AL65" s="17">
        <f t="shared" si="21"/>
        <v>0</v>
      </c>
      <c r="AM65" s="17">
        <f t="shared" si="22"/>
        <v>0</v>
      </c>
      <c r="AN65" s="3" t="s">
        <v>965</v>
      </c>
      <c r="AO65" s="3">
        <f>IF(U65="件",1,VLOOKUP(Q65,单位换算!B:F,5,))</f>
        <v>1</v>
      </c>
      <c r="AP65" s="15">
        <f t="shared" si="4"/>
        <v>0.37779310344827588</v>
      </c>
      <c r="AQ65" s="15">
        <f>IFERROR(VLOOKUP(Q65,成本剔税!A:E,COLUMN(成本剔税!E64),),)*T65/AO65/10000</f>
        <v>0.21506896551724139</v>
      </c>
      <c r="AR65" s="43">
        <f t="shared" si="5"/>
        <v>0.43072289156626509</v>
      </c>
    </row>
    <row r="66" spans="1:44" ht="15" customHeight="1">
      <c r="A66" t="s">
        <v>0</v>
      </c>
      <c r="B66" t="s">
        <v>72</v>
      </c>
      <c r="C66" t="s">
        <v>909</v>
      </c>
      <c r="D66" t="s">
        <v>910</v>
      </c>
      <c r="E66">
        <v>528357</v>
      </c>
      <c r="F66" t="s">
        <v>932</v>
      </c>
      <c r="G66" t="s">
        <v>58</v>
      </c>
      <c r="H66" t="s">
        <v>61</v>
      </c>
      <c r="I66">
        <v>942819</v>
      </c>
      <c r="J66" t="s">
        <v>59</v>
      </c>
      <c r="K66" s="32">
        <v>43528</v>
      </c>
      <c r="L66" s="32">
        <v>43528</v>
      </c>
      <c r="M66">
        <v>0</v>
      </c>
      <c r="N66">
        <v>22.04</v>
      </c>
      <c r="O66">
        <v>87</v>
      </c>
      <c r="P66" t="s">
        <v>60</v>
      </c>
      <c r="Q66" s="34">
        <v>204002001000</v>
      </c>
      <c r="R66" t="s">
        <v>111</v>
      </c>
      <c r="S66">
        <v>64.959999999999994</v>
      </c>
      <c r="T66">
        <v>1</v>
      </c>
      <c r="U66" t="s">
        <v>17</v>
      </c>
      <c r="V66">
        <v>4.1240000000000001E-3</v>
      </c>
      <c r="W66" t="s">
        <v>17</v>
      </c>
      <c r="X66">
        <v>64.959999999999994</v>
      </c>
      <c r="Y66" t="s">
        <v>67</v>
      </c>
      <c r="Z66">
        <v>10</v>
      </c>
      <c r="AA66">
        <v>5.91</v>
      </c>
      <c r="AB66">
        <v>0</v>
      </c>
      <c r="AC66">
        <v>100044170</v>
      </c>
      <c r="AD66"/>
      <c r="AE66" t="s">
        <v>896</v>
      </c>
      <c r="AF66" s="33">
        <v>43528.489872685182</v>
      </c>
      <c r="AG66" t="s">
        <v>897</v>
      </c>
      <c r="AH66" s="15">
        <f t="shared" si="23"/>
        <v>7.9090909090909073E-3</v>
      </c>
      <c r="AI66" s="16">
        <f t="shared" si="24"/>
        <v>5.9049999999999997E-3</v>
      </c>
      <c r="AJ66" s="4" t="str">
        <f>VLOOKUP(A66,取数格式!$B$35:$C$47,2,0)</f>
        <v>天猫超市</v>
      </c>
      <c r="AK66" s="4" t="s">
        <v>296</v>
      </c>
      <c r="AL66" s="17">
        <f t="shared" si="21"/>
        <v>2.0039999999999997E-3</v>
      </c>
      <c r="AM66" s="17">
        <f t="shared" si="22"/>
        <v>2.0000000000000001E-4</v>
      </c>
      <c r="AN66" s="3" t="s">
        <v>965</v>
      </c>
      <c r="AO66" s="3">
        <f>IF(U66="件",1,VLOOKUP(Q66,单位换算!B:F,5,))</f>
        <v>1</v>
      </c>
      <c r="AP66" s="15">
        <f t="shared" si="4"/>
        <v>7.9090909090909073E-3</v>
      </c>
      <c r="AQ66" s="15">
        <f>IFERROR(VLOOKUP(Q66,成本剔税!A:E,COLUMN(成本剔税!E65),),)*T66/AO66/10000</f>
        <v>4.441909090909091E-3</v>
      </c>
      <c r="AR66" s="43">
        <f t="shared" si="5"/>
        <v>0.43837931034482747</v>
      </c>
    </row>
    <row r="67" spans="1:44" ht="15" customHeight="1">
      <c r="A67" t="s">
        <v>0</v>
      </c>
      <c r="B67" t="s">
        <v>72</v>
      </c>
      <c r="C67" t="s">
        <v>909</v>
      </c>
      <c r="D67" t="s">
        <v>910</v>
      </c>
      <c r="E67">
        <v>528357</v>
      </c>
      <c r="F67" t="s">
        <v>932</v>
      </c>
      <c r="G67" t="s">
        <v>58</v>
      </c>
      <c r="H67" t="s">
        <v>61</v>
      </c>
      <c r="I67">
        <v>942819</v>
      </c>
      <c r="J67" t="s">
        <v>59</v>
      </c>
      <c r="K67" s="32">
        <v>43528</v>
      </c>
      <c r="L67" s="32">
        <v>43528</v>
      </c>
      <c r="M67">
        <v>0</v>
      </c>
      <c r="N67">
        <v>16851.240000000002</v>
      </c>
      <c r="O67">
        <v>88</v>
      </c>
      <c r="P67" t="s">
        <v>60</v>
      </c>
      <c r="Q67" s="34">
        <v>204001005800</v>
      </c>
      <c r="R67" t="s">
        <v>19</v>
      </c>
      <c r="S67">
        <v>65.709999999999994</v>
      </c>
      <c r="T67">
        <v>756</v>
      </c>
      <c r="U67" t="s">
        <v>17</v>
      </c>
      <c r="V67">
        <v>2.4796800000000001</v>
      </c>
      <c r="W67" t="s">
        <v>17</v>
      </c>
      <c r="X67">
        <v>49676.76</v>
      </c>
      <c r="Y67" t="s">
        <v>66</v>
      </c>
      <c r="Z67">
        <v>16</v>
      </c>
      <c r="AA67">
        <v>6851.97</v>
      </c>
      <c r="AB67">
        <v>0</v>
      </c>
      <c r="AC67">
        <v>100044170</v>
      </c>
      <c r="AD67"/>
      <c r="AE67" t="s">
        <v>896</v>
      </c>
      <c r="AF67" s="33">
        <v>43528.489872685182</v>
      </c>
      <c r="AG67" t="s">
        <v>897</v>
      </c>
      <c r="AH67" s="15">
        <f t="shared" si="23"/>
        <v>5.7351724137931033</v>
      </c>
      <c r="AI67" s="16">
        <f t="shared" si="24"/>
        <v>4.2824790000000004</v>
      </c>
      <c r="AJ67" s="4" t="str">
        <f>VLOOKUP(A67,取数格式!$B$35:$C$47,2,0)</f>
        <v>天猫超市</v>
      </c>
      <c r="AK67" s="4" t="s">
        <v>296</v>
      </c>
      <c r="AL67" s="17">
        <f t="shared" si="21"/>
        <v>1.452693</v>
      </c>
      <c r="AM67" s="17">
        <f t="shared" si="22"/>
        <v>0.232431</v>
      </c>
      <c r="AN67" s="3" t="s">
        <v>965</v>
      </c>
      <c r="AO67" s="3">
        <f>IF(U67="件",1,VLOOKUP(Q67,单位换算!B:F,5,))</f>
        <v>1</v>
      </c>
      <c r="AP67" s="15">
        <f t="shared" ref="AP67:AP130" si="25">O67*T67/(1+Z67%)/10000</f>
        <v>5.7351724137931033</v>
      </c>
      <c r="AQ67" s="15">
        <f>IFERROR(VLOOKUP(Q67,成本剔税!A:E,COLUMN(成本剔税!E66),),)*T67/AO67/10000</f>
        <v>3.148023103448276</v>
      </c>
      <c r="AR67" s="43">
        <f t="shared" ref="AR67:AR130" si="26">IFERROR((AP67-AQ67)/AP67,)</f>
        <v>0.45110227272727271</v>
      </c>
    </row>
    <row r="68" spans="1:44" ht="15" customHeight="1">
      <c r="A68" t="s">
        <v>0</v>
      </c>
      <c r="B68" t="s">
        <v>72</v>
      </c>
      <c r="C68" t="s">
        <v>909</v>
      </c>
      <c r="D68" t="s">
        <v>910</v>
      </c>
      <c r="E68">
        <v>528357</v>
      </c>
      <c r="F68" t="s">
        <v>932</v>
      </c>
      <c r="G68" t="s">
        <v>58</v>
      </c>
      <c r="H68" t="s">
        <v>61</v>
      </c>
      <c r="I68">
        <v>942819</v>
      </c>
      <c r="J68" t="s">
        <v>59</v>
      </c>
      <c r="K68" s="32">
        <v>43528</v>
      </c>
      <c r="L68" s="32">
        <v>43528</v>
      </c>
      <c r="M68">
        <v>0</v>
      </c>
      <c r="N68">
        <v>1929.76</v>
      </c>
      <c r="O68">
        <v>68</v>
      </c>
      <c r="P68" t="s">
        <v>60</v>
      </c>
      <c r="Q68" s="34" t="s">
        <v>116</v>
      </c>
      <c r="R68" t="s">
        <v>117</v>
      </c>
      <c r="S68">
        <v>50.77</v>
      </c>
      <c r="T68">
        <v>112</v>
      </c>
      <c r="U68" t="s">
        <v>17</v>
      </c>
      <c r="V68">
        <v>0.224</v>
      </c>
      <c r="W68" t="s">
        <v>17</v>
      </c>
      <c r="X68">
        <v>5686.24</v>
      </c>
      <c r="Y68" t="s">
        <v>66</v>
      </c>
      <c r="Z68">
        <v>16</v>
      </c>
      <c r="AA68">
        <v>784.31</v>
      </c>
      <c r="AB68">
        <v>0</v>
      </c>
      <c r="AC68">
        <v>100044170</v>
      </c>
      <c r="AD68"/>
      <c r="AE68" t="s">
        <v>896</v>
      </c>
      <c r="AF68" s="33">
        <v>43528.489872685182</v>
      </c>
      <c r="AG68" t="s">
        <v>897</v>
      </c>
      <c r="AH68" s="15">
        <f t="shared" si="23"/>
        <v>0.65655172413793106</v>
      </c>
      <c r="AI68" s="16">
        <f t="shared" si="24"/>
        <v>0.49019300000000005</v>
      </c>
      <c r="AJ68" s="4" t="str">
        <f>VLOOKUP(A68,取数格式!$B$35:$C$47,2,0)</f>
        <v>天猫超市</v>
      </c>
      <c r="AK68" s="4" t="s">
        <v>296</v>
      </c>
      <c r="AL68" s="17">
        <f t="shared" si="21"/>
        <v>0.16635899999999998</v>
      </c>
      <c r="AM68" s="17">
        <f t="shared" si="22"/>
        <v>2.6617000000000002E-2</v>
      </c>
      <c r="AN68" s="3" t="s">
        <v>965</v>
      </c>
      <c r="AO68" s="3">
        <f>IF(U68="件",1,VLOOKUP(Q68,单位换算!B:F,5,))</f>
        <v>1</v>
      </c>
      <c r="AP68" s="15">
        <f t="shared" si="25"/>
        <v>0.65655172413793106</v>
      </c>
      <c r="AQ68" s="15">
        <f>IFERROR(VLOOKUP(Q68,成本剔税!A:E,COLUMN(成本剔税!E67),),)*T68/AO68/10000</f>
        <v>0.36366206896551728</v>
      </c>
      <c r="AR68" s="43">
        <f t="shared" si="26"/>
        <v>0.44610294117647054</v>
      </c>
    </row>
    <row r="69" spans="1:44" ht="15" customHeight="1">
      <c r="A69" t="s">
        <v>0</v>
      </c>
      <c r="B69" t="s">
        <v>72</v>
      </c>
      <c r="C69" t="s">
        <v>909</v>
      </c>
      <c r="D69" t="s">
        <v>910</v>
      </c>
      <c r="E69">
        <v>528357</v>
      </c>
      <c r="F69" t="s">
        <v>932</v>
      </c>
      <c r="G69" t="s">
        <v>58</v>
      </c>
      <c r="H69" t="s">
        <v>61</v>
      </c>
      <c r="I69">
        <v>942819</v>
      </c>
      <c r="J69" t="s">
        <v>59</v>
      </c>
      <c r="K69" s="32">
        <v>43528</v>
      </c>
      <c r="L69" s="32">
        <v>43528</v>
      </c>
      <c r="M69">
        <v>0</v>
      </c>
      <c r="N69">
        <v>3675.36</v>
      </c>
      <c r="O69">
        <v>78</v>
      </c>
      <c r="P69" t="s">
        <v>60</v>
      </c>
      <c r="Q69" s="34" t="s">
        <v>63</v>
      </c>
      <c r="R69" t="s">
        <v>64</v>
      </c>
      <c r="S69">
        <v>58.24</v>
      </c>
      <c r="T69">
        <v>186</v>
      </c>
      <c r="U69" t="s">
        <v>17</v>
      </c>
      <c r="V69">
        <v>0.42780000000000001</v>
      </c>
      <c r="W69" t="s">
        <v>17</v>
      </c>
      <c r="X69">
        <v>10832.64</v>
      </c>
      <c r="Y69" t="s">
        <v>66</v>
      </c>
      <c r="Z69">
        <v>16</v>
      </c>
      <c r="AA69">
        <v>1494.16</v>
      </c>
      <c r="AB69">
        <v>0</v>
      </c>
      <c r="AC69">
        <v>100044170</v>
      </c>
      <c r="AD69"/>
      <c r="AE69" t="s">
        <v>896</v>
      </c>
      <c r="AF69" s="33">
        <v>43528.489872685182</v>
      </c>
      <c r="AG69" t="s">
        <v>897</v>
      </c>
      <c r="AH69" s="15">
        <f t="shared" si="23"/>
        <v>1.250689655172414</v>
      </c>
      <c r="AI69" s="16">
        <f t="shared" si="24"/>
        <v>0.93384800000000001</v>
      </c>
      <c r="AJ69" s="4" t="str">
        <f>VLOOKUP(A69,取数格式!$B$35:$C$47,2,0)</f>
        <v>天猫超市</v>
      </c>
      <c r="AK69" s="4" t="s">
        <v>296</v>
      </c>
      <c r="AL69" s="17">
        <f t="shared" si="21"/>
        <v>0.31684099999999998</v>
      </c>
      <c r="AM69" s="17">
        <f t="shared" si="22"/>
        <v>5.0694999999999997E-2</v>
      </c>
      <c r="AN69" s="3" t="s">
        <v>965</v>
      </c>
      <c r="AO69" s="3">
        <f>IF(U69="件",1,VLOOKUP(Q69,单位换算!B:F,5,))</f>
        <v>1</v>
      </c>
      <c r="AP69" s="15">
        <f t="shared" si="25"/>
        <v>1.250689655172414</v>
      </c>
      <c r="AQ69" s="15">
        <f>IFERROR(VLOOKUP(Q69,成本剔税!A:E,COLUMN(成本剔税!E68),),)*T69/AO69/10000</f>
        <v>0.70914103448275878</v>
      </c>
      <c r="AR69" s="43">
        <f t="shared" si="26"/>
        <v>0.433</v>
      </c>
    </row>
    <row r="70" spans="1:44" ht="15" customHeight="1">
      <c r="A70" t="s">
        <v>0</v>
      </c>
      <c r="B70" t="s">
        <v>72</v>
      </c>
      <c r="C70" t="s">
        <v>909</v>
      </c>
      <c r="D70" t="s">
        <v>910</v>
      </c>
      <c r="E70">
        <v>528357</v>
      </c>
      <c r="F70" t="s">
        <v>932</v>
      </c>
      <c r="G70" t="s">
        <v>58</v>
      </c>
      <c r="H70" t="s">
        <v>61</v>
      </c>
      <c r="I70">
        <v>942819</v>
      </c>
      <c r="J70" t="s">
        <v>59</v>
      </c>
      <c r="K70" s="32">
        <v>43528</v>
      </c>
      <c r="L70" s="32">
        <v>43528</v>
      </c>
      <c r="M70">
        <v>0</v>
      </c>
      <c r="N70">
        <v>1833.52</v>
      </c>
      <c r="O70">
        <v>69.599999999999994</v>
      </c>
      <c r="P70" t="s">
        <v>60</v>
      </c>
      <c r="Q70" s="34">
        <v>204401000800</v>
      </c>
      <c r="R70" t="s">
        <v>90</v>
      </c>
      <c r="S70">
        <v>51.97</v>
      </c>
      <c r="T70">
        <v>104</v>
      </c>
      <c r="U70" t="s">
        <v>17</v>
      </c>
      <c r="V70">
        <v>0.25584000000000001</v>
      </c>
      <c r="W70" t="s">
        <v>17</v>
      </c>
      <c r="X70">
        <v>5404.88</v>
      </c>
      <c r="Y70" t="s">
        <v>66</v>
      </c>
      <c r="Z70">
        <v>16</v>
      </c>
      <c r="AA70">
        <v>745.5</v>
      </c>
      <c r="AB70">
        <v>0</v>
      </c>
      <c r="AC70">
        <v>100044170</v>
      </c>
      <c r="AD70"/>
      <c r="AE70" t="s">
        <v>896</v>
      </c>
      <c r="AF70" s="33">
        <v>43528.489872685182</v>
      </c>
      <c r="AG70" t="s">
        <v>897</v>
      </c>
      <c r="AH70" s="15">
        <f t="shared" si="23"/>
        <v>0.624</v>
      </c>
      <c r="AI70" s="16">
        <f t="shared" si="24"/>
        <v>0.46593800000000002</v>
      </c>
      <c r="AJ70" s="4" t="str">
        <f>VLOOKUP(A70,取数格式!$B$35:$C$47,2,0)</f>
        <v>天猫超市</v>
      </c>
      <c r="AK70" s="4" t="s">
        <v>296</v>
      </c>
      <c r="AL70" s="17">
        <f t="shared" si="21"/>
        <v>0.15806199999999998</v>
      </c>
      <c r="AM70" s="17">
        <f t="shared" si="22"/>
        <v>2.529E-2</v>
      </c>
      <c r="AN70" s="3" t="s">
        <v>965</v>
      </c>
      <c r="AO70" s="3">
        <f>IF(U70="件",1,VLOOKUP(Q70,单位换算!B:F,5,))</f>
        <v>1</v>
      </c>
      <c r="AP70" s="15">
        <f t="shared" si="25"/>
        <v>0.624</v>
      </c>
      <c r="AQ70" s="15">
        <f>IFERROR(VLOOKUP(Q70,成本剔税!A:E,COLUMN(成本剔税!E69),),)*T70/AO70/10000</f>
        <v>0.34204344827586208</v>
      </c>
      <c r="AR70" s="43">
        <f t="shared" si="26"/>
        <v>0.45185344827586205</v>
      </c>
    </row>
    <row r="71" spans="1:44" ht="15" customHeight="1">
      <c r="A71" t="s">
        <v>0</v>
      </c>
      <c r="B71" t="s">
        <v>72</v>
      </c>
      <c r="C71" t="s">
        <v>909</v>
      </c>
      <c r="D71" t="s">
        <v>910</v>
      </c>
      <c r="E71">
        <v>528357</v>
      </c>
      <c r="F71" t="s">
        <v>932</v>
      </c>
      <c r="G71" t="s">
        <v>58</v>
      </c>
      <c r="H71" t="s">
        <v>61</v>
      </c>
      <c r="I71">
        <v>942819</v>
      </c>
      <c r="J71" t="s">
        <v>59</v>
      </c>
      <c r="K71" s="32">
        <v>43528</v>
      </c>
      <c r="L71" s="32">
        <v>43528</v>
      </c>
      <c r="M71">
        <v>0</v>
      </c>
      <c r="N71">
        <v>10574.85</v>
      </c>
      <c r="O71">
        <v>74.400000000000006</v>
      </c>
      <c r="P71" t="s">
        <v>60</v>
      </c>
      <c r="Q71" s="34">
        <v>204004000400</v>
      </c>
      <c r="R71" t="s">
        <v>236</v>
      </c>
      <c r="S71">
        <v>55.55</v>
      </c>
      <c r="T71">
        <v>561</v>
      </c>
      <c r="U71" t="s">
        <v>17</v>
      </c>
      <c r="V71">
        <v>3.5006400000000002</v>
      </c>
      <c r="W71" t="s">
        <v>17</v>
      </c>
      <c r="X71">
        <v>31163.55</v>
      </c>
      <c r="Y71" t="s">
        <v>66</v>
      </c>
      <c r="Z71">
        <v>16</v>
      </c>
      <c r="AA71">
        <v>4298.42</v>
      </c>
      <c r="AB71">
        <v>0</v>
      </c>
      <c r="AC71">
        <v>100044170</v>
      </c>
      <c r="AD71"/>
      <c r="AE71" t="s">
        <v>896</v>
      </c>
      <c r="AF71" s="33">
        <v>43528.489872685182</v>
      </c>
      <c r="AG71" t="s">
        <v>897</v>
      </c>
      <c r="AH71" s="15">
        <f t="shared" si="23"/>
        <v>3.5981379310344832</v>
      </c>
      <c r="AI71" s="16">
        <f t="shared" si="24"/>
        <v>2.6865129999999997</v>
      </c>
      <c r="AJ71" s="4" t="str">
        <f>VLOOKUP(A71,取数格式!$B$35:$C$47,2,0)</f>
        <v>天猫超市</v>
      </c>
      <c r="AK71" s="4" t="s">
        <v>296</v>
      </c>
      <c r="AL71" s="17">
        <f t="shared" si="21"/>
        <v>0.91162500000000002</v>
      </c>
      <c r="AM71" s="17">
        <f t="shared" si="22"/>
        <v>0.14585999999999999</v>
      </c>
      <c r="AN71" s="3" t="s">
        <v>965</v>
      </c>
      <c r="AO71" s="3">
        <f>IF(U71="件",1,VLOOKUP(Q71,单位换算!B:F,5,))</f>
        <v>1</v>
      </c>
      <c r="AP71" s="15">
        <f t="shared" si="25"/>
        <v>3.5981379310344832</v>
      </c>
      <c r="AQ71" s="15">
        <f>IFERROR(VLOOKUP(Q71,成本剔税!A:E,COLUMN(成本剔税!E70),),)*T71/AO71/10000</f>
        <v>2.3974044827586205</v>
      </c>
      <c r="AR71" s="43">
        <f t="shared" si="26"/>
        <v>0.33370967741935498</v>
      </c>
    </row>
    <row r="72" spans="1:44" ht="15" customHeight="1">
      <c r="A72" t="s">
        <v>0</v>
      </c>
      <c r="B72" t="s">
        <v>72</v>
      </c>
      <c r="C72" t="s">
        <v>909</v>
      </c>
      <c r="D72" t="s">
        <v>910</v>
      </c>
      <c r="E72">
        <v>528357</v>
      </c>
      <c r="F72" t="s">
        <v>932</v>
      </c>
      <c r="G72" t="s">
        <v>58</v>
      </c>
      <c r="H72" t="s">
        <v>61</v>
      </c>
      <c r="I72">
        <v>942819</v>
      </c>
      <c r="J72" t="s">
        <v>59</v>
      </c>
      <c r="K72" s="32">
        <v>43528</v>
      </c>
      <c r="L72" s="32">
        <v>43528</v>
      </c>
      <c r="M72">
        <v>0</v>
      </c>
      <c r="N72">
        <v>984.96</v>
      </c>
      <c r="O72">
        <v>54</v>
      </c>
      <c r="P72" t="s">
        <v>60</v>
      </c>
      <c r="Q72" s="34">
        <v>204006000802</v>
      </c>
      <c r="R72" t="s">
        <v>120</v>
      </c>
      <c r="S72">
        <v>40.32</v>
      </c>
      <c r="T72">
        <v>72</v>
      </c>
      <c r="U72" t="s">
        <v>17</v>
      </c>
      <c r="V72">
        <v>0.18907199999999999</v>
      </c>
      <c r="W72" t="s">
        <v>17</v>
      </c>
      <c r="X72">
        <v>2903.04</v>
      </c>
      <c r="Y72" t="s">
        <v>66</v>
      </c>
      <c r="Z72">
        <v>16</v>
      </c>
      <c r="AA72">
        <v>400.42</v>
      </c>
      <c r="AB72">
        <v>0</v>
      </c>
      <c r="AC72">
        <v>100044170</v>
      </c>
      <c r="AD72"/>
      <c r="AE72" t="s">
        <v>896</v>
      </c>
      <c r="AF72" s="33">
        <v>43528.489872685182</v>
      </c>
      <c r="AG72" t="s">
        <v>897</v>
      </c>
      <c r="AH72" s="15">
        <f t="shared" si="23"/>
        <v>0.33517241379310347</v>
      </c>
      <c r="AI72" s="16">
        <f t="shared" si="24"/>
        <v>0.25026199999999998</v>
      </c>
      <c r="AJ72" s="4" t="str">
        <f>VLOOKUP(A72,取数格式!$B$35:$C$47,2,0)</f>
        <v>天猫超市</v>
      </c>
      <c r="AK72" s="4" t="s">
        <v>296</v>
      </c>
      <c r="AL72" s="17">
        <f t="shared" si="21"/>
        <v>8.4909999999999999E-2</v>
      </c>
      <c r="AM72" s="17">
        <f t="shared" si="22"/>
        <v>1.3586000000000001E-2</v>
      </c>
      <c r="AN72" s="3" t="s">
        <v>965</v>
      </c>
      <c r="AO72" s="3">
        <f>IF(U72="件",1,VLOOKUP(Q72,单位换算!B:F,5,))</f>
        <v>1</v>
      </c>
      <c r="AP72" s="15">
        <f t="shared" si="25"/>
        <v>0.33517241379310347</v>
      </c>
      <c r="AQ72" s="15">
        <f>IFERROR(VLOOKUP(Q72,成本剔税!A:E,COLUMN(成本剔税!E71),),)*T72/AO72/10000</f>
        <v>0.19356206896551728</v>
      </c>
      <c r="AR72" s="43">
        <f t="shared" si="26"/>
        <v>0.42249999999999993</v>
      </c>
    </row>
    <row r="73" spans="1:44" ht="15" customHeight="1">
      <c r="A73" t="s">
        <v>0</v>
      </c>
      <c r="B73" t="s">
        <v>72</v>
      </c>
      <c r="C73" t="s">
        <v>909</v>
      </c>
      <c r="D73" t="s">
        <v>910</v>
      </c>
      <c r="E73">
        <v>528357</v>
      </c>
      <c r="F73" t="s">
        <v>932</v>
      </c>
      <c r="G73" t="s">
        <v>58</v>
      </c>
      <c r="H73" t="s">
        <v>61</v>
      </c>
      <c r="I73">
        <v>942819</v>
      </c>
      <c r="J73" t="s">
        <v>59</v>
      </c>
      <c r="K73" s="32">
        <v>43528</v>
      </c>
      <c r="L73" s="32">
        <v>43528</v>
      </c>
      <c r="M73">
        <v>0</v>
      </c>
      <c r="N73">
        <v>21564.400000000001</v>
      </c>
      <c r="O73">
        <v>74.400000000000006</v>
      </c>
      <c r="P73" t="s">
        <v>60</v>
      </c>
      <c r="Q73" s="34">
        <v>204004000402</v>
      </c>
      <c r="R73" t="s">
        <v>62</v>
      </c>
      <c r="S73">
        <v>55.55</v>
      </c>
      <c r="T73">
        <v>1144</v>
      </c>
      <c r="U73" t="s">
        <v>17</v>
      </c>
      <c r="V73">
        <v>7.13856</v>
      </c>
      <c r="W73" t="s">
        <v>17</v>
      </c>
      <c r="X73">
        <v>63549.2</v>
      </c>
      <c r="Y73" t="s">
        <v>66</v>
      </c>
      <c r="Z73">
        <v>16</v>
      </c>
      <c r="AA73">
        <v>8765.41</v>
      </c>
      <c r="AB73">
        <v>0</v>
      </c>
      <c r="AC73">
        <v>100044170</v>
      </c>
      <c r="AD73"/>
      <c r="AE73" t="s">
        <v>896</v>
      </c>
      <c r="AF73" s="33">
        <v>43528.489872685182</v>
      </c>
      <c r="AG73" t="s">
        <v>897</v>
      </c>
      <c r="AH73" s="15">
        <f t="shared" si="23"/>
        <v>7.3373793103448293</v>
      </c>
      <c r="AI73" s="16">
        <f t="shared" si="24"/>
        <v>5.4783789999999994</v>
      </c>
      <c r="AJ73" s="4" t="str">
        <f>VLOOKUP(A73,取数格式!$B$35:$C$47,2,0)</f>
        <v>天猫超市</v>
      </c>
      <c r="AK73" s="4" t="s">
        <v>296</v>
      </c>
      <c r="AL73" s="17">
        <f t="shared" si="21"/>
        <v>1.859</v>
      </c>
      <c r="AM73" s="17">
        <f t="shared" si="22"/>
        <v>0.29743999999999998</v>
      </c>
      <c r="AN73" s="3" t="s">
        <v>965</v>
      </c>
      <c r="AO73" s="3">
        <f>IF(U73="件",1,VLOOKUP(Q73,单位换算!B:F,5,))</f>
        <v>1</v>
      </c>
      <c r="AP73" s="15">
        <f t="shared" si="25"/>
        <v>7.3373793103448293</v>
      </c>
      <c r="AQ73" s="15">
        <f>IFERROR(VLOOKUP(Q73,成本剔税!A:E,COLUMN(成本剔税!E72),),)*T73/AO73/10000</f>
        <v>4.8888248275862072</v>
      </c>
      <c r="AR73" s="43">
        <f t="shared" si="26"/>
        <v>0.33370967741935498</v>
      </c>
    </row>
    <row r="74" spans="1:44" ht="15" customHeight="1">
      <c r="A74" t="s">
        <v>0</v>
      </c>
      <c r="B74" t="s">
        <v>72</v>
      </c>
      <c r="C74" t="s">
        <v>909</v>
      </c>
      <c r="D74" t="s">
        <v>910</v>
      </c>
      <c r="E74">
        <v>528412</v>
      </c>
      <c r="F74" t="s">
        <v>918</v>
      </c>
      <c r="G74" t="s">
        <v>58</v>
      </c>
      <c r="H74" t="s">
        <v>61</v>
      </c>
      <c r="I74">
        <v>942832</v>
      </c>
      <c r="J74" t="s">
        <v>59</v>
      </c>
      <c r="K74" s="32">
        <v>43528</v>
      </c>
      <c r="L74" s="32">
        <v>43528</v>
      </c>
      <c r="M74">
        <v>0</v>
      </c>
      <c r="N74"/>
      <c r="O74">
        <v>88</v>
      </c>
      <c r="P74" t="s">
        <v>60</v>
      </c>
      <c r="Q74" s="34" t="s">
        <v>222</v>
      </c>
      <c r="R74" t="s">
        <v>223</v>
      </c>
      <c r="S74">
        <v>88</v>
      </c>
      <c r="T74">
        <v>100</v>
      </c>
      <c r="U74" t="s">
        <v>17</v>
      </c>
      <c r="V74">
        <v>0.23</v>
      </c>
      <c r="W74" t="s">
        <v>17</v>
      </c>
      <c r="X74">
        <v>8800</v>
      </c>
      <c r="Y74" t="s">
        <v>66</v>
      </c>
      <c r="Z74">
        <v>16</v>
      </c>
      <c r="AA74">
        <v>1213.79</v>
      </c>
      <c r="AB74">
        <v>0</v>
      </c>
      <c r="AC74">
        <v>100044171</v>
      </c>
      <c r="AD74"/>
      <c r="AE74" t="s">
        <v>919</v>
      </c>
      <c r="AF74" s="33">
        <v>43528.489918981482</v>
      </c>
      <c r="AG74" t="s">
        <v>897</v>
      </c>
      <c r="AH74" s="15">
        <f t="shared" si="23"/>
        <v>0.75862068965517249</v>
      </c>
      <c r="AI74" s="16">
        <f t="shared" si="24"/>
        <v>0.75862099999999999</v>
      </c>
      <c r="AJ74" s="4" t="str">
        <f>VLOOKUP(A74,取数格式!$B$35:$C$47,2,0)</f>
        <v>天猫超市</v>
      </c>
      <c r="AK74" s="4" t="s">
        <v>296</v>
      </c>
      <c r="AL74" s="17">
        <f t="shared" si="21"/>
        <v>0</v>
      </c>
      <c r="AM74" s="17">
        <f t="shared" si="22"/>
        <v>0</v>
      </c>
      <c r="AN74" s="3" t="s">
        <v>965</v>
      </c>
      <c r="AO74" s="3">
        <f>IF(U74="件",1,VLOOKUP(Q74,单位换算!B:F,5,))</f>
        <v>1</v>
      </c>
      <c r="AP74" s="15">
        <f t="shared" si="25"/>
        <v>0.75862068965517249</v>
      </c>
      <c r="AQ74" s="15">
        <f>IFERROR(VLOOKUP(Q74,成本剔税!A:E,COLUMN(成本剔税!E73),),)*T74/AO74/10000</f>
        <v>0.43013793103448289</v>
      </c>
      <c r="AR74" s="43">
        <f t="shared" si="26"/>
        <v>0.43299999999999988</v>
      </c>
    </row>
    <row r="75" spans="1:44" ht="15" customHeight="1">
      <c r="A75" t="s">
        <v>0</v>
      </c>
      <c r="B75" t="s">
        <v>72</v>
      </c>
      <c r="C75" t="s">
        <v>909</v>
      </c>
      <c r="D75" t="s">
        <v>910</v>
      </c>
      <c r="E75">
        <v>528412</v>
      </c>
      <c r="F75" t="s">
        <v>918</v>
      </c>
      <c r="G75" t="s">
        <v>58</v>
      </c>
      <c r="H75" t="s">
        <v>61</v>
      </c>
      <c r="I75">
        <v>942832</v>
      </c>
      <c r="J75" t="s">
        <v>59</v>
      </c>
      <c r="K75" s="32">
        <v>43528</v>
      </c>
      <c r="L75" s="32">
        <v>43528</v>
      </c>
      <c r="M75">
        <v>0</v>
      </c>
      <c r="N75"/>
      <c r="O75">
        <v>60</v>
      </c>
      <c r="P75" t="s">
        <v>60</v>
      </c>
      <c r="Q75" s="34">
        <v>204220000200</v>
      </c>
      <c r="R75" t="s">
        <v>929</v>
      </c>
      <c r="S75">
        <v>60</v>
      </c>
      <c r="T75">
        <v>50</v>
      </c>
      <c r="U75" t="s">
        <v>17</v>
      </c>
      <c r="V75">
        <v>0.126</v>
      </c>
      <c r="W75" t="s">
        <v>17</v>
      </c>
      <c r="X75">
        <v>3000</v>
      </c>
      <c r="Y75" t="s">
        <v>66</v>
      </c>
      <c r="Z75">
        <v>16</v>
      </c>
      <c r="AA75">
        <v>413.79</v>
      </c>
      <c r="AB75">
        <v>0</v>
      </c>
      <c r="AC75">
        <v>100044171</v>
      </c>
      <c r="AD75"/>
      <c r="AE75" t="s">
        <v>919</v>
      </c>
      <c r="AF75" s="33">
        <v>43528.489918981482</v>
      </c>
      <c r="AG75" t="s">
        <v>897</v>
      </c>
      <c r="AH75" s="15">
        <f t="shared" si="23"/>
        <v>0.25862068965517243</v>
      </c>
      <c r="AI75" s="16">
        <f t="shared" si="24"/>
        <v>0.25862099999999999</v>
      </c>
      <c r="AJ75" s="4" t="str">
        <f>VLOOKUP(A75,取数格式!$B$35:$C$47,2,0)</f>
        <v>天猫超市</v>
      </c>
      <c r="AK75" s="4" t="s">
        <v>296</v>
      </c>
      <c r="AL75" s="17">
        <f t="shared" si="21"/>
        <v>0</v>
      </c>
      <c r="AM75" s="17">
        <f t="shared" si="22"/>
        <v>0</v>
      </c>
      <c r="AN75" s="3" t="s">
        <v>965</v>
      </c>
      <c r="AO75" s="3">
        <f>IF(U75="件",1,VLOOKUP(Q75,单位换算!B:F,5,))</f>
        <v>1</v>
      </c>
      <c r="AP75" s="15">
        <f t="shared" si="25"/>
        <v>0.25862068965517243</v>
      </c>
      <c r="AQ75" s="15">
        <f>IFERROR(VLOOKUP(Q75,成本剔税!A:E,COLUMN(成本剔税!E74),),)*T75/AO75/10000</f>
        <v>0</v>
      </c>
      <c r="AR75" s="43">
        <f t="shared" si="26"/>
        <v>1</v>
      </c>
    </row>
    <row r="76" spans="1:44" ht="15" customHeight="1">
      <c r="A76" t="s">
        <v>0</v>
      </c>
      <c r="B76" t="s">
        <v>72</v>
      </c>
      <c r="C76" t="s">
        <v>909</v>
      </c>
      <c r="D76" t="s">
        <v>910</v>
      </c>
      <c r="E76">
        <v>528412</v>
      </c>
      <c r="F76" t="s">
        <v>918</v>
      </c>
      <c r="G76" t="s">
        <v>58</v>
      </c>
      <c r="H76" t="s">
        <v>61</v>
      </c>
      <c r="I76">
        <v>942832</v>
      </c>
      <c r="J76" t="s">
        <v>59</v>
      </c>
      <c r="K76" s="32">
        <v>43528</v>
      </c>
      <c r="L76" s="32">
        <v>43528</v>
      </c>
      <c r="M76">
        <v>0</v>
      </c>
      <c r="N76"/>
      <c r="O76">
        <v>72</v>
      </c>
      <c r="P76" t="s">
        <v>60</v>
      </c>
      <c r="Q76" s="34">
        <v>204220000100</v>
      </c>
      <c r="R76" t="s">
        <v>217</v>
      </c>
      <c r="S76">
        <v>72</v>
      </c>
      <c r="T76">
        <v>69</v>
      </c>
      <c r="U76" t="s">
        <v>17</v>
      </c>
      <c r="V76">
        <v>0.40572000000000003</v>
      </c>
      <c r="W76" t="s">
        <v>17</v>
      </c>
      <c r="X76">
        <v>4968</v>
      </c>
      <c r="Y76" t="s">
        <v>66</v>
      </c>
      <c r="Z76">
        <v>16</v>
      </c>
      <c r="AA76">
        <v>685.24</v>
      </c>
      <c r="AB76">
        <v>0</v>
      </c>
      <c r="AC76">
        <v>100044171</v>
      </c>
      <c r="AD76"/>
      <c r="AE76" t="s">
        <v>919</v>
      </c>
      <c r="AF76" s="33">
        <v>43528.489918981482</v>
      </c>
      <c r="AG76" t="s">
        <v>897</v>
      </c>
      <c r="AH76" s="15">
        <f t="shared" si="23"/>
        <v>0.42827586206896556</v>
      </c>
      <c r="AI76" s="16">
        <f t="shared" si="24"/>
        <v>0.42827600000000005</v>
      </c>
      <c r="AJ76" s="4" t="str">
        <f>VLOOKUP(A76,取数格式!$B$35:$C$47,2,0)</f>
        <v>天猫超市</v>
      </c>
      <c r="AK76" s="4" t="s">
        <v>296</v>
      </c>
      <c r="AL76" s="17">
        <f t="shared" si="21"/>
        <v>0</v>
      </c>
      <c r="AM76" s="17">
        <f t="shared" si="22"/>
        <v>0</v>
      </c>
      <c r="AN76" s="3" t="s">
        <v>965</v>
      </c>
      <c r="AO76" s="3">
        <f>IF(U76="件",1,VLOOKUP(Q76,单位换算!B:F,5,))</f>
        <v>1</v>
      </c>
      <c r="AP76" s="15">
        <f t="shared" si="25"/>
        <v>0.42827586206896556</v>
      </c>
      <c r="AQ76" s="15">
        <f>IFERROR(VLOOKUP(Q76,成本剔税!A:E,COLUMN(成本剔税!E75),),)*T76/AO76/10000</f>
        <v>0.24477155172413795</v>
      </c>
      <c r="AR76" s="43">
        <f t="shared" si="26"/>
        <v>0.42847222222222225</v>
      </c>
    </row>
    <row r="77" spans="1:44" ht="15" customHeight="1">
      <c r="A77" t="s">
        <v>0</v>
      </c>
      <c r="B77" t="s">
        <v>72</v>
      </c>
      <c r="C77" t="s">
        <v>909</v>
      </c>
      <c r="D77" t="s">
        <v>910</v>
      </c>
      <c r="E77">
        <v>528412</v>
      </c>
      <c r="F77" t="s">
        <v>918</v>
      </c>
      <c r="G77" t="s">
        <v>58</v>
      </c>
      <c r="H77" t="s">
        <v>61</v>
      </c>
      <c r="I77">
        <v>942832</v>
      </c>
      <c r="J77" t="s">
        <v>59</v>
      </c>
      <c r="K77" s="32">
        <v>43528</v>
      </c>
      <c r="L77" s="32">
        <v>43528</v>
      </c>
      <c r="M77">
        <v>0</v>
      </c>
      <c r="N77">
        <v>1094.4000000000001</v>
      </c>
      <c r="O77">
        <v>60</v>
      </c>
      <c r="P77" t="s">
        <v>60</v>
      </c>
      <c r="Q77" s="34">
        <v>204103001500</v>
      </c>
      <c r="R77" t="s">
        <v>93</v>
      </c>
      <c r="S77">
        <v>44.8</v>
      </c>
      <c r="T77">
        <v>72</v>
      </c>
      <c r="U77" t="s">
        <v>17</v>
      </c>
      <c r="V77">
        <v>0.21815999999999999</v>
      </c>
      <c r="W77" t="s">
        <v>17</v>
      </c>
      <c r="X77">
        <v>3225.6</v>
      </c>
      <c r="Y77" t="s">
        <v>66</v>
      </c>
      <c r="Z77">
        <v>16</v>
      </c>
      <c r="AA77">
        <v>444.91</v>
      </c>
      <c r="AB77">
        <v>0</v>
      </c>
      <c r="AC77">
        <v>100044171</v>
      </c>
      <c r="AD77"/>
      <c r="AE77" t="s">
        <v>919</v>
      </c>
      <c r="AF77" s="33">
        <v>43528.489918981482</v>
      </c>
      <c r="AG77" t="s">
        <v>897</v>
      </c>
      <c r="AH77" s="15">
        <f t="shared" si="23"/>
        <v>0.3724137931034483</v>
      </c>
      <c r="AI77" s="16">
        <f t="shared" si="24"/>
        <v>0.27806900000000001</v>
      </c>
      <c r="AJ77" s="4" t="str">
        <f>VLOOKUP(A77,取数格式!$B$35:$C$47,2,0)</f>
        <v>天猫超市</v>
      </c>
      <c r="AK77" s="4" t="s">
        <v>296</v>
      </c>
      <c r="AL77" s="17">
        <f t="shared" si="21"/>
        <v>9.4344999999999998E-2</v>
      </c>
      <c r="AM77" s="17">
        <f t="shared" si="22"/>
        <v>1.5094999999999999E-2</v>
      </c>
      <c r="AN77" s="3" t="s">
        <v>965</v>
      </c>
      <c r="AO77" s="3">
        <f>IF(U77="件",1,VLOOKUP(Q77,单位换算!B:F,5,))</f>
        <v>1</v>
      </c>
      <c r="AP77" s="15">
        <f t="shared" si="25"/>
        <v>0.3724137931034483</v>
      </c>
      <c r="AQ77" s="15">
        <f>IFERROR(VLOOKUP(Q77,成本剔税!A:E,COLUMN(成本剔税!E76),),)*T77/AO77/10000</f>
        <v>0.2061310344827586</v>
      </c>
      <c r="AR77" s="43">
        <f t="shared" si="26"/>
        <v>0.44650000000000006</v>
      </c>
    </row>
    <row r="78" spans="1:44" ht="15" customHeight="1">
      <c r="A78" t="s">
        <v>0</v>
      </c>
      <c r="B78" t="s">
        <v>72</v>
      </c>
      <c r="C78" t="s">
        <v>909</v>
      </c>
      <c r="D78" t="s">
        <v>910</v>
      </c>
      <c r="E78">
        <v>528412</v>
      </c>
      <c r="F78" t="s">
        <v>918</v>
      </c>
      <c r="G78" t="s">
        <v>58</v>
      </c>
      <c r="H78" t="s">
        <v>61</v>
      </c>
      <c r="I78">
        <v>942832</v>
      </c>
      <c r="J78" t="s">
        <v>59</v>
      </c>
      <c r="K78" s="32">
        <v>43528</v>
      </c>
      <c r="L78" s="32">
        <v>43528</v>
      </c>
      <c r="M78">
        <v>0</v>
      </c>
      <c r="N78">
        <v>2432</v>
      </c>
      <c r="O78">
        <v>48</v>
      </c>
      <c r="P78" t="s">
        <v>60</v>
      </c>
      <c r="Q78" s="34">
        <v>204001000200</v>
      </c>
      <c r="R78" t="s">
        <v>137</v>
      </c>
      <c r="S78">
        <v>35.840000000000003</v>
      </c>
      <c r="T78">
        <v>200</v>
      </c>
      <c r="U78" t="s">
        <v>17</v>
      </c>
      <c r="V78">
        <v>0.83199999999999996</v>
      </c>
      <c r="W78" t="s">
        <v>17</v>
      </c>
      <c r="X78">
        <v>7168</v>
      </c>
      <c r="Y78" t="s">
        <v>67</v>
      </c>
      <c r="Z78">
        <v>10</v>
      </c>
      <c r="AA78">
        <v>651.64</v>
      </c>
      <c r="AB78">
        <v>0</v>
      </c>
      <c r="AC78">
        <v>100044171</v>
      </c>
      <c r="AD78"/>
      <c r="AE78" t="s">
        <v>919</v>
      </c>
      <c r="AF78" s="33">
        <v>43528.489918981482</v>
      </c>
      <c r="AG78" t="s">
        <v>897</v>
      </c>
      <c r="AH78" s="15">
        <f t="shared" si="23"/>
        <v>0.87272727272727257</v>
      </c>
      <c r="AI78" s="16">
        <f t="shared" si="24"/>
        <v>0.65163599999999999</v>
      </c>
      <c r="AJ78" s="4" t="str">
        <f>VLOOKUP(A78,取数格式!$B$35:$C$47,2,0)</f>
        <v>天猫超市</v>
      </c>
      <c r="AK78" s="4" t="s">
        <v>296</v>
      </c>
      <c r="AL78" s="17">
        <f t="shared" si="21"/>
        <v>0.22109099999999998</v>
      </c>
      <c r="AM78" s="17">
        <f t="shared" si="22"/>
        <v>2.2109E-2</v>
      </c>
      <c r="AN78" s="3" t="s">
        <v>965</v>
      </c>
      <c r="AO78" s="3">
        <f>IF(U78="件",1,VLOOKUP(Q78,单位换算!B:F,5,))</f>
        <v>1</v>
      </c>
      <c r="AP78" s="15">
        <f t="shared" si="25"/>
        <v>0.87272727272727257</v>
      </c>
      <c r="AQ78" s="15">
        <f>IFERROR(VLOOKUP(Q78,成本剔税!A:E,COLUMN(成本剔税!E77),),)*T78/AO78/10000</f>
        <v>0.56994545454545442</v>
      </c>
      <c r="AR78" s="43">
        <f t="shared" si="26"/>
        <v>0.34693750000000001</v>
      </c>
    </row>
    <row r="79" spans="1:44" ht="15" customHeight="1">
      <c r="A79" t="s">
        <v>0</v>
      </c>
      <c r="B79" t="s">
        <v>72</v>
      </c>
      <c r="C79" t="s">
        <v>909</v>
      </c>
      <c r="D79" t="s">
        <v>910</v>
      </c>
      <c r="E79">
        <v>528412</v>
      </c>
      <c r="F79" t="s">
        <v>918</v>
      </c>
      <c r="G79" t="s">
        <v>58</v>
      </c>
      <c r="H79" t="s">
        <v>61</v>
      </c>
      <c r="I79">
        <v>942832</v>
      </c>
      <c r="J79" t="s">
        <v>59</v>
      </c>
      <c r="K79" s="32">
        <v>43528</v>
      </c>
      <c r="L79" s="32">
        <v>43528</v>
      </c>
      <c r="M79">
        <v>0</v>
      </c>
      <c r="N79"/>
      <c r="O79">
        <v>102</v>
      </c>
      <c r="P79" t="s">
        <v>60</v>
      </c>
      <c r="Q79" s="34">
        <v>204003000700</v>
      </c>
      <c r="R79" t="s">
        <v>125</v>
      </c>
      <c r="S79">
        <v>102</v>
      </c>
      <c r="T79">
        <v>36</v>
      </c>
      <c r="U79" t="s">
        <v>17</v>
      </c>
      <c r="V79">
        <v>0.14846400000000001</v>
      </c>
      <c r="W79" t="s">
        <v>17</v>
      </c>
      <c r="X79">
        <v>3672</v>
      </c>
      <c r="Y79" t="s">
        <v>67</v>
      </c>
      <c r="Z79">
        <v>10</v>
      </c>
      <c r="AA79">
        <v>333.82</v>
      </c>
      <c r="AB79">
        <v>0</v>
      </c>
      <c r="AC79">
        <v>100044171</v>
      </c>
      <c r="AD79"/>
      <c r="AE79" t="s">
        <v>919</v>
      </c>
      <c r="AF79" s="33">
        <v>43528.489918981482</v>
      </c>
      <c r="AG79" t="s">
        <v>897</v>
      </c>
      <c r="AH79" s="15">
        <f t="shared" si="23"/>
        <v>0.33381818181818179</v>
      </c>
      <c r="AI79" s="16">
        <f t="shared" si="24"/>
        <v>0.333818</v>
      </c>
      <c r="AJ79" s="4" t="str">
        <f>VLOOKUP(A79,取数格式!$B$35:$C$47,2,0)</f>
        <v>天猫超市</v>
      </c>
      <c r="AK79" s="4" t="s">
        <v>296</v>
      </c>
      <c r="AL79" s="17">
        <f t="shared" si="21"/>
        <v>0</v>
      </c>
      <c r="AM79" s="17">
        <f t="shared" si="22"/>
        <v>0</v>
      </c>
      <c r="AN79" s="3" t="s">
        <v>965</v>
      </c>
      <c r="AO79" s="3">
        <f>IF(U79="件",1,VLOOKUP(Q79,单位换算!B:F,5,))</f>
        <v>1</v>
      </c>
      <c r="AP79" s="15">
        <f t="shared" si="25"/>
        <v>0.33381818181818179</v>
      </c>
      <c r="AQ79" s="15">
        <f>IFERROR(VLOOKUP(Q79,成本剔税!A:E,COLUMN(成本剔税!E78),),)*T79/AO79/10000</f>
        <v>0.18291272727272725</v>
      </c>
      <c r="AR79" s="43">
        <f t="shared" si="26"/>
        <v>0.45205882352941179</v>
      </c>
    </row>
    <row r="80" spans="1:44" ht="15" customHeight="1">
      <c r="A80" t="s">
        <v>0</v>
      </c>
      <c r="B80" t="s">
        <v>72</v>
      </c>
      <c r="C80" t="s">
        <v>909</v>
      </c>
      <c r="D80" t="s">
        <v>910</v>
      </c>
      <c r="E80">
        <v>528412</v>
      </c>
      <c r="F80" t="s">
        <v>918</v>
      </c>
      <c r="G80" t="s">
        <v>58</v>
      </c>
      <c r="H80" t="s">
        <v>61</v>
      </c>
      <c r="I80">
        <v>942832</v>
      </c>
      <c r="J80" t="s">
        <v>59</v>
      </c>
      <c r="K80" s="32">
        <v>43528</v>
      </c>
      <c r="L80" s="32">
        <v>43528</v>
      </c>
      <c r="M80">
        <v>0</v>
      </c>
      <c r="N80">
        <v>8028</v>
      </c>
      <c r="O80">
        <v>52.8</v>
      </c>
      <c r="P80" t="s">
        <v>60</v>
      </c>
      <c r="Q80" s="34">
        <v>204005001700</v>
      </c>
      <c r="R80" t="s">
        <v>141</v>
      </c>
      <c r="S80">
        <v>39.42</v>
      </c>
      <c r="T80">
        <v>600</v>
      </c>
      <c r="U80" t="s">
        <v>17</v>
      </c>
      <c r="V80">
        <v>1.85436</v>
      </c>
      <c r="W80" t="s">
        <v>17</v>
      </c>
      <c r="X80">
        <v>23652</v>
      </c>
      <c r="Y80" t="s">
        <v>66</v>
      </c>
      <c r="Z80">
        <v>16</v>
      </c>
      <c r="AA80">
        <v>3262.34</v>
      </c>
      <c r="AB80">
        <v>0</v>
      </c>
      <c r="AC80">
        <v>100044171</v>
      </c>
      <c r="AD80"/>
      <c r="AE80" t="s">
        <v>919</v>
      </c>
      <c r="AF80" s="33">
        <v>43528.489918981482</v>
      </c>
      <c r="AG80" t="s">
        <v>897</v>
      </c>
      <c r="AH80" s="15">
        <f t="shared" si="23"/>
        <v>2.7310344827586208</v>
      </c>
      <c r="AI80" s="16">
        <f t="shared" si="24"/>
        <v>2.0389659999999998</v>
      </c>
      <c r="AJ80" s="4" t="str">
        <f>VLOOKUP(A80,取数格式!$B$35:$C$47,2,0)</f>
        <v>天猫超市</v>
      </c>
      <c r="AK80" s="4" t="s">
        <v>296</v>
      </c>
      <c r="AL80" s="17">
        <f t="shared" si="21"/>
        <v>0.69206899999999993</v>
      </c>
      <c r="AM80" s="17">
        <f t="shared" si="22"/>
        <v>0.110731</v>
      </c>
      <c r="AN80" s="3" t="s">
        <v>965</v>
      </c>
      <c r="AO80" s="3">
        <f>IF(U80="件",1,VLOOKUP(Q80,单位换算!B:F,5,))</f>
        <v>1</v>
      </c>
      <c r="AP80" s="15">
        <f t="shared" si="25"/>
        <v>2.7310344827586208</v>
      </c>
      <c r="AQ80" s="15">
        <f>IFERROR(VLOOKUP(Q80,成本剔税!A:E,COLUMN(成本剔税!E79),),)*T80/AO80/10000</f>
        <v>1.6130172413793107</v>
      </c>
      <c r="AR80" s="43">
        <f t="shared" si="26"/>
        <v>0.40937499999999988</v>
      </c>
    </row>
    <row r="81" spans="1:44" ht="15" customHeight="1">
      <c r="A81" t="s">
        <v>0</v>
      </c>
      <c r="B81" t="s">
        <v>72</v>
      </c>
      <c r="C81" t="s">
        <v>909</v>
      </c>
      <c r="D81" t="s">
        <v>910</v>
      </c>
      <c r="E81">
        <v>523422</v>
      </c>
      <c r="F81" t="s">
        <v>933</v>
      </c>
      <c r="G81" t="s">
        <v>58</v>
      </c>
      <c r="H81" t="s">
        <v>61</v>
      </c>
      <c r="I81">
        <v>942836</v>
      </c>
      <c r="J81" t="s">
        <v>59</v>
      </c>
      <c r="K81" s="32">
        <v>43528</v>
      </c>
      <c r="L81" s="32">
        <v>43528</v>
      </c>
      <c r="M81">
        <v>0</v>
      </c>
      <c r="N81">
        <v>12068.6399133</v>
      </c>
      <c r="O81">
        <v>45</v>
      </c>
      <c r="P81" t="s">
        <v>60</v>
      </c>
      <c r="Q81" s="34">
        <v>246101000110</v>
      </c>
      <c r="R81" t="s">
        <v>185</v>
      </c>
      <c r="S81">
        <v>36.33</v>
      </c>
      <c r="T81">
        <v>1391.99999</v>
      </c>
      <c r="U81" t="s">
        <v>250</v>
      </c>
      <c r="V81">
        <v>0.55679999999999996</v>
      </c>
      <c r="W81" t="s">
        <v>17</v>
      </c>
      <c r="X81">
        <v>50571.360000000001</v>
      </c>
      <c r="Y81" t="s">
        <v>66</v>
      </c>
      <c r="Z81">
        <v>16</v>
      </c>
      <c r="AA81">
        <v>6975.36</v>
      </c>
      <c r="AB81">
        <v>0</v>
      </c>
      <c r="AC81">
        <v>100044172</v>
      </c>
      <c r="AD81"/>
      <c r="AE81" t="s">
        <v>934</v>
      </c>
      <c r="AF81" s="33">
        <v>43528.489976851852</v>
      </c>
      <c r="AG81" t="s">
        <v>897</v>
      </c>
      <c r="AH81" s="15">
        <f t="shared" si="23"/>
        <v>5.3999999612068965</v>
      </c>
      <c r="AI81" s="16">
        <f t="shared" si="24"/>
        <v>4.3596000000000004</v>
      </c>
      <c r="AJ81" s="4" t="str">
        <f>VLOOKUP(A81,取数格式!$B$35:$C$47,2,0)</f>
        <v>天猫超市</v>
      </c>
      <c r="AK81" s="4" t="s">
        <v>297</v>
      </c>
      <c r="AL81" s="17">
        <f t="shared" si="21"/>
        <v>1.0404</v>
      </c>
      <c r="AM81" s="17">
        <f t="shared" si="22"/>
        <v>0.166464</v>
      </c>
      <c r="AN81" s="3" t="s">
        <v>965</v>
      </c>
      <c r="AO81" s="3">
        <f>IF(U81="件",1,VLOOKUP(Q81,单位换算!B:F,5,))</f>
        <v>24</v>
      </c>
      <c r="AP81" s="15">
        <f t="shared" si="25"/>
        <v>5.3999999612068965</v>
      </c>
      <c r="AQ81" s="15">
        <f>IFERROR(VLOOKUP(Q81,成本剔税!A:E,COLUMN(成本剔税!E80),),)*T81/AO81/10000</f>
        <v>2.1239999847413795</v>
      </c>
      <c r="AR81" s="43">
        <f t="shared" si="26"/>
        <v>0.60666666666666658</v>
      </c>
    </row>
    <row r="82" spans="1:44" ht="15" customHeight="1">
      <c r="A82" t="s">
        <v>0</v>
      </c>
      <c r="B82" t="s">
        <v>72</v>
      </c>
      <c r="C82" t="s">
        <v>909</v>
      </c>
      <c r="D82" t="s">
        <v>910</v>
      </c>
      <c r="E82">
        <v>523422</v>
      </c>
      <c r="F82" t="s">
        <v>933</v>
      </c>
      <c r="G82" t="s">
        <v>58</v>
      </c>
      <c r="H82" t="s">
        <v>61</v>
      </c>
      <c r="I82">
        <v>942836</v>
      </c>
      <c r="J82" t="s">
        <v>59</v>
      </c>
      <c r="K82" s="32">
        <v>43528</v>
      </c>
      <c r="L82" s="32">
        <v>43528</v>
      </c>
      <c r="M82">
        <v>0</v>
      </c>
      <c r="N82">
        <v>4811.04</v>
      </c>
      <c r="O82">
        <v>32</v>
      </c>
      <c r="P82" t="s">
        <v>60</v>
      </c>
      <c r="Q82" s="34">
        <v>246201000110</v>
      </c>
      <c r="R82" t="s">
        <v>196</v>
      </c>
      <c r="S82">
        <v>24.29</v>
      </c>
      <c r="T82">
        <v>624</v>
      </c>
      <c r="U82" t="s">
        <v>250</v>
      </c>
      <c r="V82">
        <v>0.24959999999999999</v>
      </c>
      <c r="W82" t="s">
        <v>17</v>
      </c>
      <c r="X82">
        <v>15156.96</v>
      </c>
      <c r="Y82" t="s">
        <v>66</v>
      </c>
      <c r="Z82">
        <v>16</v>
      </c>
      <c r="AA82">
        <v>2090.62</v>
      </c>
      <c r="AB82">
        <v>0</v>
      </c>
      <c r="AC82">
        <v>100044172</v>
      </c>
      <c r="AD82"/>
      <c r="AE82" t="s">
        <v>934</v>
      </c>
      <c r="AF82" s="33">
        <v>43528.489976851852</v>
      </c>
      <c r="AG82" t="s">
        <v>897</v>
      </c>
      <c r="AH82" s="15">
        <f t="shared" si="23"/>
        <v>1.7213793103448276</v>
      </c>
      <c r="AI82" s="16">
        <f t="shared" si="24"/>
        <v>1.3066340000000001</v>
      </c>
      <c r="AJ82" s="4" t="str">
        <f>VLOOKUP(A82,取数格式!$B$35:$C$47,2,0)</f>
        <v>天猫超市</v>
      </c>
      <c r="AK82" s="4" t="s">
        <v>297</v>
      </c>
      <c r="AL82" s="17">
        <f t="shared" si="21"/>
        <v>0.41474499999999997</v>
      </c>
      <c r="AM82" s="17">
        <f t="shared" si="22"/>
        <v>6.6359000000000001E-2</v>
      </c>
      <c r="AN82" s="3" t="s">
        <v>965</v>
      </c>
      <c r="AO82" s="3">
        <f>IF(U82="件",1,VLOOKUP(Q82,单位换算!B:F,5,))</f>
        <v>24</v>
      </c>
      <c r="AP82" s="15">
        <f t="shared" si="25"/>
        <v>1.7213793103448276</v>
      </c>
      <c r="AQ82" s="15">
        <f>IFERROR(VLOOKUP(Q82,成本剔税!A:E,COLUMN(成本剔税!E81),),)*T82/AO82/10000</f>
        <v>0.71410344827586192</v>
      </c>
      <c r="AR82" s="43">
        <f t="shared" si="26"/>
        <v>0.58515625000000004</v>
      </c>
    </row>
    <row r="83" spans="1:44" ht="15" customHeight="1">
      <c r="A83" t="s">
        <v>0</v>
      </c>
      <c r="B83" t="s">
        <v>72</v>
      </c>
      <c r="C83" t="s">
        <v>909</v>
      </c>
      <c r="D83" t="s">
        <v>910</v>
      </c>
      <c r="E83">
        <v>523422</v>
      </c>
      <c r="F83" t="s">
        <v>933</v>
      </c>
      <c r="G83" t="s">
        <v>58</v>
      </c>
      <c r="H83" t="s">
        <v>61</v>
      </c>
      <c r="I83">
        <v>942836</v>
      </c>
      <c r="J83" t="s">
        <v>59</v>
      </c>
      <c r="K83" s="32">
        <v>43528</v>
      </c>
      <c r="L83" s="32">
        <v>43528</v>
      </c>
      <c r="M83">
        <v>0</v>
      </c>
      <c r="N83">
        <v>4785.84</v>
      </c>
      <c r="O83">
        <v>43</v>
      </c>
      <c r="P83" t="s">
        <v>60</v>
      </c>
      <c r="Q83" s="34">
        <v>246102000110</v>
      </c>
      <c r="R83" t="s">
        <v>188</v>
      </c>
      <c r="S83">
        <v>34.33</v>
      </c>
      <c r="T83">
        <v>552</v>
      </c>
      <c r="U83" t="s">
        <v>250</v>
      </c>
      <c r="V83">
        <v>0.2208</v>
      </c>
      <c r="W83" t="s">
        <v>17</v>
      </c>
      <c r="X83">
        <v>18950.16</v>
      </c>
      <c r="Y83" t="s">
        <v>66</v>
      </c>
      <c r="Z83">
        <v>16</v>
      </c>
      <c r="AA83">
        <v>2613.8200000000002</v>
      </c>
      <c r="AB83">
        <v>0</v>
      </c>
      <c r="AC83">
        <v>100044172</v>
      </c>
      <c r="AD83"/>
      <c r="AE83" t="s">
        <v>934</v>
      </c>
      <c r="AF83" s="33">
        <v>43528.489976851852</v>
      </c>
      <c r="AG83" t="s">
        <v>897</v>
      </c>
      <c r="AH83" s="15">
        <f t="shared" si="23"/>
        <v>2.0462068965517242</v>
      </c>
      <c r="AI83" s="16">
        <f t="shared" si="24"/>
        <v>1.633634</v>
      </c>
      <c r="AJ83" s="4" t="str">
        <f>VLOOKUP(A83,取数格式!$B$35:$C$47,2,0)</f>
        <v>天猫超市</v>
      </c>
      <c r="AK83" s="4" t="s">
        <v>297</v>
      </c>
      <c r="AL83" s="17">
        <f t="shared" si="21"/>
        <v>0.41257200000000005</v>
      </c>
      <c r="AM83" s="17">
        <f t="shared" si="22"/>
        <v>6.6012000000000001E-2</v>
      </c>
      <c r="AN83" s="3" t="s">
        <v>965</v>
      </c>
      <c r="AO83" s="3">
        <f>IF(U83="件",1,VLOOKUP(Q83,单位换算!B:F,5,))</f>
        <v>24</v>
      </c>
      <c r="AP83" s="15">
        <f t="shared" si="25"/>
        <v>2.0462068965517242</v>
      </c>
      <c r="AQ83" s="15">
        <f>IFERROR(VLOOKUP(Q83,成本剔税!A:E,COLUMN(成本剔税!E82),),)*T83/AO83/10000</f>
        <v>0.81420000000000003</v>
      </c>
      <c r="AR83" s="43">
        <f t="shared" si="26"/>
        <v>0.60209302325581393</v>
      </c>
    </row>
    <row r="84" spans="1:44" ht="15" customHeight="1">
      <c r="A84" t="s">
        <v>0</v>
      </c>
      <c r="B84" t="s">
        <v>72</v>
      </c>
      <c r="C84" t="s">
        <v>909</v>
      </c>
      <c r="D84" t="s">
        <v>910</v>
      </c>
      <c r="E84">
        <v>523422</v>
      </c>
      <c r="F84" t="s">
        <v>933</v>
      </c>
      <c r="G84" t="s">
        <v>58</v>
      </c>
      <c r="H84" t="s">
        <v>61</v>
      </c>
      <c r="I84">
        <v>942836</v>
      </c>
      <c r="J84" t="s">
        <v>59</v>
      </c>
      <c r="K84" s="32">
        <v>43528</v>
      </c>
      <c r="L84" s="32">
        <v>43528</v>
      </c>
      <c r="M84">
        <v>0</v>
      </c>
      <c r="N84">
        <v>5826.2399132999999</v>
      </c>
      <c r="O84">
        <v>43</v>
      </c>
      <c r="P84" t="s">
        <v>60</v>
      </c>
      <c r="Q84" s="34">
        <v>246104000110</v>
      </c>
      <c r="R84" t="s">
        <v>197</v>
      </c>
      <c r="S84">
        <v>34.33</v>
      </c>
      <c r="T84">
        <v>671.99999000000003</v>
      </c>
      <c r="U84" t="s">
        <v>250</v>
      </c>
      <c r="V84">
        <v>0.26879999999999998</v>
      </c>
      <c r="W84" t="s">
        <v>17</v>
      </c>
      <c r="X84">
        <v>23069.759999999998</v>
      </c>
      <c r="Y84" t="s">
        <v>66</v>
      </c>
      <c r="Z84">
        <v>16</v>
      </c>
      <c r="AA84">
        <v>3182.04</v>
      </c>
      <c r="AB84">
        <v>0</v>
      </c>
      <c r="AC84">
        <v>100044172</v>
      </c>
      <c r="AD84"/>
      <c r="AE84" t="s">
        <v>934</v>
      </c>
      <c r="AF84" s="33">
        <v>43528.489976851852</v>
      </c>
      <c r="AG84" t="s">
        <v>897</v>
      </c>
      <c r="AH84" s="15">
        <f t="shared" si="23"/>
        <v>2.4910344456896554</v>
      </c>
      <c r="AI84" s="16">
        <f t="shared" si="24"/>
        <v>1.9887719999999998</v>
      </c>
      <c r="AJ84" s="4" t="str">
        <f>VLOOKUP(A84,取数格式!$B$35:$C$47,2,0)</f>
        <v>天猫超市</v>
      </c>
      <c r="AK84" s="4" t="s">
        <v>297</v>
      </c>
      <c r="AL84" s="17">
        <f t="shared" si="21"/>
        <v>0.50226199999999999</v>
      </c>
      <c r="AM84" s="17">
        <f t="shared" si="22"/>
        <v>8.0362000000000003E-2</v>
      </c>
      <c r="AN84" s="3" t="s">
        <v>965</v>
      </c>
      <c r="AO84" s="3">
        <f>IF(U84="件",1,VLOOKUP(Q84,单位换算!B:F,5,))</f>
        <v>24</v>
      </c>
      <c r="AP84" s="15">
        <f t="shared" si="25"/>
        <v>2.4910344456896554</v>
      </c>
      <c r="AQ84" s="15">
        <f>IFERROR(VLOOKUP(Q84,成本剔税!A:E,COLUMN(成本剔税!E83),),)*T84/AO84/10000</f>
        <v>0.99119998524999997</v>
      </c>
      <c r="AR84" s="43">
        <f t="shared" si="26"/>
        <v>0.60209302325581404</v>
      </c>
    </row>
    <row r="85" spans="1:44" ht="15" customHeight="1">
      <c r="A85" t="s">
        <v>0</v>
      </c>
      <c r="B85" t="s">
        <v>72</v>
      </c>
      <c r="C85" t="s">
        <v>909</v>
      </c>
      <c r="D85" t="s">
        <v>910</v>
      </c>
      <c r="E85">
        <v>523422</v>
      </c>
      <c r="F85" t="s">
        <v>933</v>
      </c>
      <c r="G85" t="s">
        <v>58</v>
      </c>
      <c r="H85" t="s">
        <v>61</v>
      </c>
      <c r="I85">
        <v>942836</v>
      </c>
      <c r="J85" t="s">
        <v>59</v>
      </c>
      <c r="K85" s="32">
        <v>43528</v>
      </c>
      <c r="L85" s="32">
        <v>43528</v>
      </c>
      <c r="M85">
        <v>0</v>
      </c>
      <c r="N85"/>
      <c r="O85">
        <v>119</v>
      </c>
      <c r="P85" t="s">
        <v>60</v>
      </c>
      <c r="Q85" s="34">
        <v>246903000110</v>
      </c>
      <c r="R85" t="s">
        <v>166</v>
      </c>
      <c r="S85">
        <v>119</v>
      </c>
      <c r="T85">
        <v>12</v>
      </c>
      <c r="U85" t="s">
        <v>246</v>
      </c>
      <c r="V85">
        <v>1.0800000000000001E-2</v>
      </c>
      <c r="W85" t="s">
        <v>17</v>
      </c>
      <c r="X85">
        <v>1428</v>
      </c>
      <c r="Y85" t="s">
        <v>66</v>
      </c>
      <c r="Z85">
        <v>16</v>
      </c>
      <c r="AA85">
        <v>196.97</v>
      </c>
      <c r="AB85">
        <v>0</v>
      </c>
      <c r="AC85">
        <v>100044172</v>
      </c>
      <c r="AD85"/>
      <c r="AE85" t="s">
        <v>934</v>
      </c>
      <c r="AF85" s="33">
        <v>43528.489976851852</v>
      </c>
      <c r="AG85" t="s">
        <v>897</v>
      </c>
      <c r="AH85" s="15">
        <f t="shared" si="23"/>
        <v>0.12310344827586207</v>
      </c>
      <c r="AI85" s="16">
        <f t="shared" si="24"/>
        <v>0.123103</v>
      </c>
      <c r="AJ85" s="4" t="str">
        <f>VLOOKUP(A85,取数格式!$B$35:$C$47,2,0)</f>
        <v>天猫超市</v>
      </c>
      <c r="AK85" s="4" t="s">
        <v>297</v>
      </c>
      <c r="AL85" s="17">
        <f t="shared" si="21"/>
        <v>0</v>
      </c>
      <c r="AM85" s="17">
        <f t="shared" si="22"/>
        <v>0</v>
      </c>
      <c r="AN85" s="3" t="s">
        <v>965</v>
      </c>
      <c r="AO85" s="3">
        <f>IF(U85="件",1,VLOOKUP(Q85,单位换算!B:F,5,))</f>
        <v>6</v>
      </c>
      <c r="AP85" s="15">
        <f t="shared" si="25"/>
        <v>0.12310344827586207</v>
      </c>
      <c r="AQ85" s="15">
        <f>IFERROR(VLOOKUP(Q85,成本剔税!A:E,COLUMN(成本剔税!E84),),)*T85/AO85/10000</f>
        <v>5.0658620689655182E-2</v>
      </c>
      <c r="AR85" s="43">
        <f t="shared" si="26"/>
        <v>0.58848739495798308</v>
      </c>
    </row>
    <row r="86" spans="1:44" ht="15" customHeight="1">
      <c r="A86" t="s">
        <v>0</v>
      </c>
      <c r="B86" t="s">
        <v>72</v>
      </c>
      <c r="C86" t="s">
        <v>909</v>
      </c>
      <c r="D86" t="s">
        <v>910</v>
      </c>
      <c r="E86">
        <v>523422</v>
      </c>
      <c r="F86" t="s">
        <v>933</v>
      </c>
      <c r="G86" t="s">
        <v>58</v>
      </c>
      <c r="H86" t="s">
        <v>61</v>
      </c>
      <c r="I86">
        <v>942836</v>
      </c>
      <c r="J86" t="s">
        <v>59</v>
      </c>
      <c r="K86" s="32">
        <v>43528</v>
      </c>
      <c r="L86" s="32">
        <v>43528</v>
      </c>
      <c r="M86">
        <v>0</v>
      </c>
      <c r="N86">
        <v>1100.1600000000001</v>
      </c>
      <c r="O86">
        <v>29.5</v>
      </c>
      <c r="P86" t="s">
        <v>60</v>
      </c>
      <c r="Q86" s="34">
        <v>246205000110</v>
      </c>
      <c r="R86" t="s">
        <v>165</v>
      </c>
      <c r="S86">
        <v>23.77</v>
      </c>
      <c r="T86">
        <v>192</v>
      </c>
      <c r="U86" t="s">
        <v>250</v>
      </c>
      <c r="V86">
        <v>7.6799999999999993E-2</v>
      </c>
      <c r="W86" t="s">
        <v>17</v>
      </c>
      <c r="X86">
        <v>4563.84</v>
      </c>
      <c r="Y86" t="s">
        <v>66</v>
      </c>
      <c r="Z86">
        <v>16</v>
      </c>
      <c r="AA86">
        <v>629.5</v>
      </c>
      <c r="AB86">
        <v>0</v>
      </c>
      <c r="AC86">
        <v>100044172</v>
      </c>
      <c r="AD86"/>
      <c r="AE86" t="s">
        <v>934</v>
      </c>
      <c r="AF86" s="33">
        <v>43528.489976851852</v>
      </c>
      <c r="AG86" t="s">
        <v>897</v>
      </c>
      <c r="AH86" s="15">
        <f t="shared" si="23"/>
        <v>0.48827586206896556</v>
      </c>
      <c r="AI86" s="16">
        <f t="shared" si="24"/>
        <v>0.39343400000000001</v>
      </c>
      <c r="AJ86" s="4" t="str">
        <f>VLOOKUP(A86,取数格式!$B$35:$C$47,2,0)</f>
        <v>天猫超市</v>
      </c>
      <c r="AK86" s="4" t="s">
        <v>297</v>
      </c>
      <c r="AL86" s="17">
        <f t="shared" si="21"/>
        <v>9.4840999999999995E-2</v>
      </c>
      <c r="AM86" s="17">
        <f t="shared" si="22"/>
        <v>1.5174999999999999E-2</v>
      </c>
      <c r="AN86" s="3" t="s">
        <v>965</v>
      </c>
      <c r="AO86" s="3">
        <f>IF(U86="件",1,VLOOKUP(Q86,单位换算!B:F,5,))</f>
        <v>24</v>
      </c>
      <c r="AP86" s="15">
        <f t="shared" si="25"/>
        <v>0.48827586206896556</v>
      </c>
      <c r="AQ86" s="15">
        <f>IFERROR(VLOOKUP(Q86,成本剔税!A:E,COLUMN(成本剔税!E85),),)*T86/AO86/10000</f>
        <v>0.19335724137931035</v>
      </c>
      <c r="AR86" s="43">
        <f t="shared" si="26"/>
        <v>0.60400000000000009</v>
      </c>
    </row>
    <row r="87" spans="1:44" ht="15" customHeight="1">
      <c r="A87" t="s">
        <v>0</v>
      </c>
      <c r="B87" t="s">
        <v>72</v>
      </c>
      <c r="C87" t="s">
        <v>909</v>
      </c>
      <c r="D87" t="s">
        <v>910</v>
      </c>
      <c r="E87">
        <v>523422</v>
      </c>
      <c r="F87" t="s">
        <v>933</v>
      </c>
      <c r="G87" t="s">
        <v>58</v>
      </c>
      <c r="H87" t="s">
        <v>61</v>
      </c>
      <c r="I87">
        <v>942836</v>
      </c>
      <c r="J87" t="s">
        <v>59</v>
      </c>
      <c r="K87" s="32">
        <v>43528</v>
      </c>
      <c r="L87" s="32">
        <v>43528</v>
      </c>
      <c r="M87">
        <v>0</v>
      </c>
      <c r="N87">
        <v>755.52</v>
      </c>
      <c r="O87">
        <v>98</v>
      </c>
      <c r="P87" t="s">
        <v>60</v>
      </c>
      <c r="Q87" s="34">
        <v>246904000510</v>
      </c>
      <c r="R87" t="s">
        <v>181</v>
      </c>
      <c r="S87">
        <v>74.39</v>
      </c>
      <c r="T87">
        <v>32</v>
      </c>
      <c r="U87" t="s">
        <v>250</v>
      </c>
      <c r="V87">
        <v>3.2000000000000001E-2</v>
      </c>
      <c r="W87" t="s">
        <v>17</v>
      </c>
      <c r="X87">
        <v>2380.48</v>
      </c>
      <c r="Y87" t="s">
        <v>66</v>
      </c>
      <c r="Z87">
        <v>16</v>
      </c>
      <c r="AA87">
        <v>328.34</v>
      </c>
      <c r="AB87">
        <v>0</v>
      </c>
      <c r="AC87">
        <v>100044172</v>
      </c>
      <c r="AD87"/>
      <c r="AE87" t="s">
        <v>934</v>
      </c>
      <c r="AF87" s="33">
        <v>43528.489976851852</v>
      </c>
      <c r="AG87" t="s">
        <v>897</v>
      </c>
      <c r="AH87" s="15">
        <f t="shared" si="23"/>
        <v>0.27034482758620693</v>
      </c>
      <c r="AI87" s="16">
        <f t="shared" si="24"/>
        <v>0.20521399999999998</v>
      </c>
      <c r="AJ87" s="4" t="str">
        <f>VLOOKUP(A87,取数格式!$B$35:$C$47,2,0)</f>
        <v>天猫超市</v>
      </c>
      <c r="AK87" s="4" t="s">
        <v>297</v>
      </c>
      <c r="AL87" s="17">
        <f t="shared" si="21"/>
        <v>6.5130999999999994E-2</v>
      </c>
      <c r="AM87" s="17">
        <f t="shared" si="22"/>
        <v>1.0421E-2</v>
      </c>
      <c r="AN87" s="3" t="s">
        <v>965</v>
      </c>
      <c r="AO87" s="3">
        <f>IF(U87="件",1,VLOOKUP(Q87,单位换算!B:F,5,))</f>
        <v>8</v>
      </c>
      <c r="AP87" s="15">
        <f t="shared" si="25"/>
        <v>0.27034482758620693</v>
      </c>
      <c r="AQ87" s="15">
        <f>IFERROR(VLOOKUP(Q87,成本剔税!A:E,COLUMN(成本剔税!E86),),)*T87/AO87/10000</f>
        <v>0.1002593103448276</v>
      </c>
      <c r="AR87" s="43">
        <f t="shared" si="26"/>
        <v>0.62914285714285711</v>
      </c>
    </row>
    <row r="88" spans="1:44" ht="15" customHeight="1">
      <c r="A88" t="s">
        <v>0</v>
      </c>
      <c r="B88" t="s">
        <v>72</v>
      </c>
      <c r="C88" t="s">
        <v>909</v>
      </c>
      <c r="D88" t="s">
        <v>910</v>
      </c>
      <c r="E88">
        <v>523422</v>
      </c>
      <c r="F88" t="s">
        <v>933</v>
      </c>
      <c r="G88" t="s">
        <v>58</v>
      </c>
      <c r="H88" t="s">
        <v>61</v>
      </c>
      <c r="I88">
        <v>942836</v>
      </c>
      <c r="J88" t="s">
        <v>59</v>
      </c>
      <c r="K88" s="32">
        <v>43528</v>
      </c>
      <c r="L88" s="32">
        <v>43528</v>
      </c>
      <c r="M88">
        <v>0</v>
      </c>
      <c r="N88"/>
      <c r="O88">
        <v>145</v>
      </c>
      <c r="P88" t="s">
        <v>60</v>
      </c>
      <c r="Q88" s="34">
        <v>246901000610</v>
      </c>
      <c r="R88" t="s">
        <v>198</v>
      </c>
      <c r="S88">
        <v>145</v>
      </c>
      <c r="T88">
        <v>18</v>
      </c>
      <c r="U88" t="s">
        <v>246</v>
      </c>
      <c r="V88">
        <v>1.6199999999999999E-2</v>
      </c>
      <c r="W88" t="s">
        <v>17</v>
      </c>
      <c r="X88">
        <v>2610</v>
      </c>
      <c r="Y88" t="s">
        <v>66</v>
      </c>
      <c r="Z88">
        <v>16</v>
      </c>
      <c r="AA88">
        <v>360</v>
      </c>
      <c r="AB88">
        <v>0</v>
      </c>
      <c r="AC88">
        <v>100044172</v>
      </c>
      <c r="AD88"/>
      <c r="AE88" t="s">
        <v>934</v>
      </c>
      <c r="AF88" s="33">
        <v>43528.489976851852</v>
      </c>
      <c r="AG88" t="s">
        <v>897</v>
      </c>
      <c r="AH88" s="15">
        <f t="shared" si="23"/>
        <v>0.22500000000000001</v>
      </c>
      <c r="AI88" s="16">
        <f t="shared" si="24"/>
        <v>0.22500000000000001</v>
      </c>
      <c r="AJ88" s="4" t="str">
        <f>VLOOKUP(A88,取数格式!$B$35:$C$47,2,0)</f>
        <v>天猫超市</v>
      </c>
      <c r="AK88" s="4" t="s">
        <v>297</v>
      </c>
      <c r="AL88" s="17">
        <f t="shared" si="21"/>
        <v>0</v>
      </c>
      <c r="AM88" s="17">
        <f t="shared" si="22"/>
        <v>0</v>
      </c>
      <c r="AN88" s="3" t="s">
        <v>965</v>
      </c>
      <c r="AO88" s="3">
        <f>IF(U88="件",1,VLOOKUP(Q88,单位换算!B:F,5,))</f>
        <v>6</v>
      </c>
      <c r="AP88" s="15">
        <f t="shared" si="25"/>
        <v>0.22500000000000001</v>
      </c>
      <c r="AQ88" s="15">
        <f>IFERROR(VLOOKUP(Q88,成本剔税!A:E,COLUMN(成本剔税!E87),),)*T88/AO88/10000</f>
        <v>8.6974137931034479E-2</v>
      </c>
      <c r="AR88" s="43">
        <f t="shared" si="26"/>
        <v>0.61344827586206896</v>
      </c>
    </row>
    <row r="89" spans="1:44" ht="15" customHeight="1">
      <c r="A89" t="s">
        <v>0</v>
      </c>
      <c r="B89" t="s">
        <v>72</v>
      </c>
      <c r="C89" t="s">
        <v>909</v>
      </c>
      <c r="D89" t="s">
        <v>910</v>
      </c>
      <c r="E89">
        <v>523422</v>
      </c>
      <c r="F89" t="s">
        <v>933</v>
      </c>
      <c r="G89" t="s">
        <v>58</v>
      </c>
      <c r="H89" t="s">
        <v>61</v>
      </c>
      <c r="I89">
        <v>942836</v>
      </c>
      <c r="J89" t="s">
        <v>59</v>
      </c>
      <c r="K89" s="32">
        <v>43528</v>
      </c>
      <c r="L89" s="32">
        <v>43528</v>
      </c>
      <c r="M89">
        <v>0</v>
      </c>
      <c r="N89">
        <v>1317.6</v>
      </c>
      <c r="O89">
        <v>51</v>
      </c>
      <c r="P89" t="s">
        <v>60</v>
      </c>
      <c r="Q89" s="34">
        <v>246105000110</v>
      </c>
      <c r="R89" t="s">
        <v>184</v>
      </c>
      <c r="S89">
        <v>41.85</v>
      </c>
      <c r="T89">
        <v>144</v>
      </c>
      <c r="U89" t="s">
        <v>250</v>
      </c>
      <c r="V89">
        <v>5.7599999999999998E-2</v>
      </c>
      <c r="W89" t="s">
        <v>17</v>
      </c>
      <c r="X89">
        <v>6026.4</v>
      </c>
      <c r="Y89" t="s">
        <v>66</v>
      </c>
      <c r="Z89">
        <v>16</v>
      </c>
      <c r="AA89">
        <v>831.23</v>
      </c>
      <c r="AB89">
        <v>0</v>
      </c>
      <c r="AC89">
        <v>100044172</v>
      </c>
      <c r="AD89"/>
      <c r="AE89" t="s">
        <v>934</v>
      </c>
      <c r="AF89" s="33">
        <v>43528.489976851852</v>
      </c>
      <c r="AG89" t="s">
        <v>897</v>
      </c>
      <c r="AH89" s="15">
        <f t="shared" si="23"/>
        <v>0.63310344827586218</v>
      </c>
      <c r="AI89" s="16">
        <f t="shared" si="24"/>
        <v>0.51951700000000001</v>
      </c>
      <c r="AJ89" s="4" t="str">
        <f>VLOOKUP(A89,取数格式!$B$35:$C$47,2,0)</f>
        <v>天猫超市</v>
      </c>
      <c r="AK89" s="4" t="s">
        <v>297</v>
      </c>
      <c r="AL89" s="17">
        <f t="shared" si="21"/>
        <v>0.11358599999999999</v>
      </c>
      <c r="AM89" s="17">
        <f t="shared" si="22"/>
        <v>1.8173999999999999E-2</v>
      </c>
      <c r="AN89" s="3" t="s">
        <v>965</v>
      </c>
      <c r="AO89" s="3">
        <f>IF(U89="件",1,VLOOKUP(Q89,单位换算!B:F,5,))</f>
        <v>24</v>
      </c>
      <c r="AP89" s="15">
        <f t="shared" si="25"/>
        <v>0.63310344827586218</v>
      </c>
      <c r="AQ89" s="15">
        <f>IFERROR(VLOOKUP(Q89,成本剔税!A:E,COLUMN(成本剔税!E88),),)*T89/AO89/10000</f>
        <v>0.24902068965517241</v>
      </c>
      <c r="AR89" s="43">
        <f t="shared" si="26"/>
        <v>0.60666666666666669</v>
      </c>
    </row>
    <row r="90" spans="1:44" ht="15" customHeight="1">
      <c r="A90" t="s">
        <v>0</v>
      </c>
      <c r="B90" t="s">
        <v>72</v>
      </c>
      <c r="C90" t="s">
        <v>909</v>
      </c>
      <c r="D90" t="s">
        <v>910</v>
      </c>
      <c r="E90">
        <v>523424</v>
      </c>
      <c r="F90" t="s">
        <v>935</v>
      </c>
      <c r="G90" t="s">
        <v>58</v>
      </c>
      <c r="H90" t="s">
        <v>61</v>
      </c>
      <c r="I90">
        <v>942842</v>
      </c>
      <c r="J90" t="s">
        <v>59</v>
      </c>
      <c r="K90" s="32">
        <v>43528</v>
      </c>
      <c r="L90" s="32">
        <v>43528</v>
      </c>
      <c r="M90">
        <v>0</v>
      </c>
      <c r="N90">
        <v>370.08</v>
      </c>
      <c r="O90">
        <v>38</v>
      </c>
      <c r="P90" t="s">
        <v>60</v>
      </c>
      <c r="Q90" s="34">
        <v>246203000110</v>
      </c>
      <c r="R90" t="s">
        <v>262</v>
      </c>
      <c r="S90">
        <v>30.29</v>
      </c>
      <c r="T90">
        <v>48</v>
      </c>
      <c r="U90" t="s">
        <v>250</v>
      </c>
      <c r="V90">
        <v>1.9199999999999998E-2</v>
      </c>
      <c r="W90" t="s">
        <v>17</v>
      </c>
      <c r="X90">
        <v>1453.92</v>
      </c>
      <c r="Y90" t="s">
        <v>66</v>
      </c>
      <c r="Z90">
        <v>16</v>
      </c>
      <c r="AA90">
        <v>200.54</v>
      </c>
      <c r="AB90">
        <v>0</v>
      </c>
      <c r="AC90">
        <v>100044173</v>
      </c>
      <c r="AD90"/>
      <c r="AE90" t="s">
        <v>936</v>
      </c>
      <c r="AF90" s="33">
        <v>43528.490011574075</v>
      </c>
      <c r="AG90" t="s">
        <v>897</v>
      </c>
      <c r="AH90" s="15">
        <f t="shared" si="23"/>
        <v>0.15724137931034485</v>
      </c>
      <c r="AI90" s="16">
        <f t="shared" si="24"/>
        <v>0.125338</v>
      </c>
      <c r="AJ90" s="4" t="str">
        <f>VLOOKUP(A90,取数格式!$B$35:$C$47,2,0)</f>
        <v>天猫超市</v>
      </c>
      <c r="AK90" s="4" t="s">
        <v>297</v>
      </c>
      <c r="AL90" s="17">
        <f t="shared" si="21"/>
        <v>3.1902999999999994E-2</v>
      </c>
      <c r="AM90" s="17">
        <f t="shared" si="22"/>
        <v>5.1049999999999993E-3</v>
      </c>
      <c r="AN90" s="3" t="s">
        <v>965</v>
      </c>
      <c r="AO90" s="3">
        <f>IF(U90="件",1,VLOOKUP(Q90,单位换算!B:F,5,))</f>
        <v>24</v>
      </c>
      <c r="AP90" s="15">
        <f t="shared" si="25"/>
        <v>0.15724137931034485</v>
      </c>
      <c r="AQ90" s="15">
        <f>IFERROR(VLOOKUP(Q90,成本剔税!A:E,COLUMN(成本剔税!E89),),)*T90/AO90/10000</f>
        <v>6.3475862068965508E-2</v>
      </c>
      <c r="AR90" s="43">
        <f t="shared" si="26"/>
        <v>0.59631578947368435</v>
      </c>
    </row>
    <row r="91" spans="1:44" ht="15" customHeight="1">
      <c r="A91" t="s">
        <v>0</v>
      </c>
      <c r="B91" t="s">
        <v>72</v>
      </c>
      <c r="C91" t="s">
        <v>909</v>
      </c>
      <c r="D91" t="s">
        <v>910</v>
      </c>
      <c r="E91">
        <v>523424</v>
      </c>
      <c r="F91" t="s">
        <v>935</v>
      </c>
      <c r="G91" t="s">
        <v>58</v>
      </c>
      <c r="H91" t="s">
        <v>61</v>
      </c>
      <c r="I91">
        <v>942842</v>
      </c>
      <c r="J91" t="s">
        <v>59</v>
      </c>
      <c r="K91" s="32">
        <v>43528</v>
      </c>
      <c r="L91" s="32">
        <v>43528</v>
      </c>
      <c r="M91">
        <v>0</v>
      </c>
      <c r="N91">
        <v>832.32</v>
      </c>
      <c r="O91">
        <v>45</v>
      </c>
      <c r="P91" t="s">
        <v>60</v>
      </c>
      <c r="Q91" s="34">
        <v>246101000110</v>
      </c>
      <c r="R91" t="s">
        <v>185</v>
      </c>
      <c r="S91">
        <v>36.33</v>
      </c>
      <c r="T91">
        <v>96</v>
      </c>
      <c r="U91" t="s">
        <v>250</v>
      </c>
      <c r="V91">
        <v>3.8399999999999997E-2</v>
      </c>
      <c r="W91" t="s">
        <v>17</v>
      </c>
      <c r="X91">
        <v>3487.68</v>
      </c>
      <c r="Y91" t="s">
        <v>66</v>
      </c>
      <c r="Z91">
        <v>16</v>
      </c>
      <c r="AA91">
        <v>481.06</v>
      </c>
      <c r="AB91">
        <v>0</v>
      </c>
      <c r="AC91">
        <v>100044173</v>
      </c>
      <c r="AD91"/>
      <c r="AE91" t="s">
        <v>936</v>
      </c>
      <c r="AF91" s="33">
        <v>43528.490011574075</v>
      </c>
      <c r="AG91" t="s">
        <v>897</v>
      </c>
      <c r="AH91" s="15">
        <f t="shared" si="23"/>
        <v>0.3724137931034483</v>
      </c>
      <c r="AI91" s="16">
        <f t="shared" si="24"/>
        <v>0.30066199999999998</v>
      </c>
      <c r="AJ91" s="4" t="str">
        <f>VLOOKUP(A91,取数格式!$B$35:$C$47,2,0)</f>
        <v>天猫超市</v>
      </c>
      <c r="AK91" s="4" t="s">
        <v>297</v>
      </c>
      <c r="AL91" s="17">
        <f t="shared" si="21"/>
        <v>7.1751999999999996E-2</v>
      </c>
      <c r="AM91" s="17">
        <f t="shared" si="22"/>
        <v>1.1479999999999999E-2</v>
      </c>
      <c r="AN91" s="3" t="s">
        <v>965</v>
      </c>
      <c r="AO91" s="3">
        <f>IF(U91="件",1,VLOOKUP(Q91,单位换算!B:F,5,))</f>
        <v>24</v>
      </c>
      <c r="AP91" s="15">
        <f t="shared" si="25"/>
        <v>0.3724137931034483</v>
      </c>
      <c r="AQ91" s="15">
        <f>IFERROR(VLOOKUP(Q91,成本剔税!A:E,COLUMN(成本剔税!E90),),)*T91/AO91/10000</f>
        <v>0.14648275862068966</v>
      </c>
      <c r="AR91" s="43">
        <f t="shared" si="26"/>
        <v>0.60666666666666669</v>
      </c>
    </row>
    <row r="92" spans="1:44" ht="15" customHeight="1">
      <c r="A92" t="s">
        <v>0</v>
      </c>
      <c r="B92" t="s">
        <v>72</v>
      </c>
      <c r="C92" t="s">
        <v>909</v>
      </c>
      <c r="D92" t="s">
        <v>910</v>
      </c>
      <c r="E92">
        <v>523424</v>
      </c>
      <c r="F92" t="s">
        <v>935</v>
      </c>
      <c r="G92" t="s">
        <v>58</v>
      </c>
      <c r="H92" t="s">
        <v>61</v>
      </c>
      <c r="I92">
        <v>942842</v>
      </c>
      <c r="J92" t="s">
        <v>59</v>
      </c>
      <c r="K92" s="32">
        <v>43528</v>
      </c>
      <c r="L92" s="32">
        <v>43528</v>
      </c>
      <c r="M92">
        <v>0</v>
      </c>
      <c r="N92">
        <v>1110.24</v>
      </c>
      <c r="O92">
        <v>32</v>
      </c>
      <c r="P92" t="s">
        <v>60</v>
      </c>
      <c r="Q92" s="34">
        <v>246201000110</v>
      </c>
      <c r="R92" t="s">
        <v>196</v>
      </c>
      <c r="S92">
        <v>24.29</v>
      </c>
      <c r="T92">
        <v>144</v>
      </c>
      <c r="U92" t="s">
        <v>250</v>
      </c>
      <c r="V92">
        <v>5.7599999999999998E-2</v>
      </c>
      <c r="W92" t="s">
        <v>17</v>
      </c>
      <c r="X92">
        <v>3497.76</v>
      </c>
      <c r="Y92" t="s">
        <v>66</v>
      </c>
      <c r="Z92">
        <v>16</v>
      </c>
      <c r="AA92">
        <v>482.45</v>
      </c>
      <c r="AB92">
        <v>0</v>
      </c>
      <c r="AC92">
        <v>100044173</v>
      </c>
      <c r="AD92"/>
      <c r="AE92" t="s">
        <v>936</v>
      </c>
      <c r="AF92" s="33">
        <v>43528.490011574075</v>
      </c>
      <c r="AG92" t="s">
        <v>897</v>
      </c>
      <c r="AH92" s="15">
        <f t="shared" si="23"/>
        <v>0.39724137931034481</v>
      </c>
      <c r="AI92" s="16">
        <f t="shared" si="24"/>
        <v>0.30153100000000005</v>
      </c>
      <c r="AJ92" s="4" t="str">
        <f>VLOOKUP(A92,取数格式!$B$35:$C$47,2,0)</f>
        <v>天猫超市</v>
      </c>
      <c r="AK92" s="4" t="s">
        <v>297</v>
      </c>
      <c r="AL92" s="17">
        <f t="shared" si="21"/>
        <v>9.5710000000000003E-2</v>
      </c>
      <c r="AM92" s="17">
        <f t="shared" si="22"/>
        <v>1.5313999999999999E-2</v>
      </c>
      <c r="AN92" s="3" t="s">
        <v>965</v>
      </c>
      <c r="AO92" s="3">
        <f>IF(U92="件",1,VLOOKUP(Q92,单位换算!B:F,5,))</f>
        <v>24</v>
      </c>
      <c r="AP92" s="15">
        <f t="shared" si="25"/>
        <v>0.39724137931034481</v>
      </c>
      <c r="AQ92" s="15">
        <f>IFERROR(VLOOKUP(Q92,成本剔税!A:E,COLUMN(成本剔税!E91),),)*T92/AO92/10000</f>
        <v>0.16479310344827583</v>
      </c>
      <c r="AR92" s="43">
        <f t="shared" si="26"/>
        <v>0.58515625000000004</v>
      </c>
    </row>
    <row r="93" spans="1:44" ht="15" customHeight="1">
      <c r="A93" t="s">
        <v>0</v>
      </c>
      <c r="B93" t="s">
        <v>72</v>
      </c>
      <c r="C93" t="s">
        <v>909</v>
      </c>
      <c r="D93" t="s">
        <v>910</v>
      </c>
      <c r="E93">
        <v>523424</v>
      </c>
      <c r="F93" t="s">
        <v>935</v>
      </c>
      <c r="G93" t="s">
        <v>58</v>
      </c>
      <c r="H93" t="s">
        <v>61</v>
      </c>
      <c r="I93">
        <v>942842</v>
      </c>
      <c r="J93" t="s">
        <v>59</v>
      </c>
      <c r="K93" s="32">
        <v>43528</v>
      </c>
      <c r="L93" s="32">
        <v>43528</v>
      </c>
      <c r="M93">
        <v>0</v>
      </c>
      <c r="N93">
        <v>1872.72</v>
      </c>
      <c r="O93">
        <v>43</v>
      </c>
      <c r="P93" t="s">
        <v>60</v>
      </c>
      <c r="Q93" s="34">
        <v>246102000110</v>
      </c>
      <c r="R93" t="s">
        <v>188</v>
      </c>
      <c r="S93">
        <v>34.33</v>
      </c>
      <c r="T93">
        <v>216</v>
      </c>
      <c r="U93" t="s">
        <v>250</v>
      </c>
      <c r="V93">
        <v>8.6400000000000005E-2</v>
      </c>
      <c r="W93" t="s">
        <v>17</v>
      </c>
      <c r="X93">
        <v>7415.28</v>
      </c>
      <c r="Y93" t="s">
        <v>66</v>
      </c>
      <c r="Z93">
        <v>16</v>
      </c>
      <c r="AA93">
        <v>1022.8</v>
      </c>
      <c r="AB93">
        <v>0</v>
      </c>
      <c r="AC93">
        <v>100044173</v>
      </c>
      <c r="AD93"/>
      <c r="AE93" t="s">
        <v>936</v>
      </c>
      <c r="AF93" s="33">
        <v>43528.490011574075</v>
      </c>
      <c r="AG93" t="s">
        <v>897</v>
      </c>
      <c r="AH93" s="15">
        <f t="shared" si="23"/>
        <v>0.80068965517241386</v>
      </c>
      <c r="AI93" s="16">
        <f t="shared" si="24"/>
        <v>0.63924799999999993</v>
      </c>
      <c r="AJ93" s="4" t="str">
        <f>VLOOKUP(A93,取数格式!$B$35:$C$47,2,0)</f>
        <v>天猫超市</v>
      </c>
      <c r="AK93" s="4" t="s">
        <v>297</v>
      </c>
      <c r="AL93" s="17">
        <f t="shared" si="21"/>
        <v>0.161441</v>
      </c>
      <c r="AM93" s="17">
        <f t="shared" si="22"/>
        <v>2.5831E-2</v>
      </c>
      <c r="AN93" s="3" t="s">
        <v>965</v>
      </c>
      <c r="AO93" s="3">
        <f>IF(U93="件",1,VLOOKUP(Q93,单位换算!B:F,5,))</f>
        <v>24</v>
      </c>
      <c r="AP93" s="15">
        <f t="shared" si="25"/>
        <v>0.80068965517241386</v>
      </c>
      <c r="AQ93" s="15">
        <f>IFERROR(VLOOKUP(Q93,成本剔税!A:E,COLUMN(成本剔税!E92),),)*T93/AO93/10000</f>
        <v>0.31859999999999999</v>
      </c>
      <c r="AR93" s="43">
        <f t="shared" si="26"/>
        <v>0.60209302325581404</v>
      </c>
    </row>
    <row r="94" spans="1:44" ht="15" customHeight="1">
      <c r="A94" t="s">
        <v>0</v>
      </c>
      <c r="B94" t="s">
        <v>72</v>
      </c>
      <c r="C94" t="s">
        <v>909</v>
      </c>
      <c r="D94" t="s">
        <v>910</v>
      </c>
      <c r="E94">
        <v>523424</v>
      </c>
      <c r="F94" t="s">
        <v>935</v>
      </c>
      <c r="G94" t="s">
        <v>58</v>
      </c>
      <c r="H94" t="s">
        <v>61</v>
      </c>
      <c r="I94">
        <v>942842</v>
      </c>
      <c r="J94" t="s">
        <v>59</v>
      </c>
      <c r="K94" s="32">
        <v>43528</v>
      </c>
      <c r="L94" s="32">
        <v>43528</v>
      </c>
      <c r="M94">
        <v>0</v>
      </c>
      <c r="N94"/>
      <c r="O94">
        <v>119</v>
      </c>
      <c r="P94" t="s">
        <v>60</v>
      </c>
      <c r="Q94" s="34">
        <v>246903000110</v>
      </c>
      <c r="R94" t="s">
        <v>166</v>
      </c>
      <c r="S94">
        <v>119</v>
      </c>
      <c r="T94">
        <v>12</v>
      </c>
      <c r="U94" t="s">
        <v>246</v>
      </c>
      <c r="V94">
        <v>1.0800000000000001E-2</v>
      </c>
      <c r="W94" t="s">
        <v>17</v>
      </c>
      <c r="X94">
        <v>1428</v>
      </c>
      <c r="Y94" t="s">
        <v>66</v>
      </c>
      <c r="Z94">
        <v>16</v>
      </c>
      <c r="AA94">
        <v>196.97</v>
      </c>
      <c r="AB94">
        <v>0</v>
      </c>
      <c r="AC94">
        <v>100044173</v>
      </c>
      <c r="AD94"/>
      <c r="AE94" t="s">
        <v>936</v>
      </c>
      <c r="AF94" s="33">
        <v>43528.490011574075</v>
      </c>
      <c r="AG94" t="s">
        <v>897</v>
      </c>
      <c r="AH94" s="15">
        <f t="shared" si="23"/>
        <v>0.12310344827586207</v>
      </c>
      <c r="AI94" s="16">
        <f t="shared" si="24"/>
        <v>0.123103</v>
      </c>
      <c r="AJ94" s="4" t="str">
        <f>VLOOKUP(A94,取数格式!$B$35:$C$47,2,0)</f>
        <v>天猫超市</v>
      </c>
      <c r="AK94" s="4" t="s">
        <v>297</v>
      </c>
      <c r="AL94" s="17">
        <f t="shared" si="21"/>
        <v>0</v>
      </c>
      <c r="AM94" s="17">
        <f t="shared" si="22"/>
        <v>0</v>
      </c>
      <c r="AN94" s="3" t="s">
        <v>965</v>
      </c>
      <c r="AO94" s="3">
        <f>IF(U94="件",1,VLOOKUP(Q94,单位换算!B:F,5,))</f>
        <v>6</v>
      </c>
      <c r="AP94" s="15">
        <f t="shared" si="25"/>
        <v>0.12310344827586207</v>
      </c>
      <c r="AQ94" s="15">
        <f>IFERROR(VLOOKUP(Q94,成本剔税!A:E,COLUMN(成本剔税!E93),),)*T94/AO94/10000</f>
        <v>5.0658620689655182E-2</v>
      </c>
      <c r="AR94" s="43">
        <f t="shared" si="26"/>
        <v>0.58848739495798308</v>
      </c>
    </row>
    <row r="95" spans="1:44" ht="15" customHeight="1">
      <c r="A95" t="s">
        <v>0</v>
      </c>
      <c r="B95" t="s">
        <v>72</v>
      </c>
      <c r="C95" t="s">
        <v>909</v>
      </c>
      <c r="D95" t="s">
        <v>910</v>
      </c>
      <c r="E95">
        <v>523424</v>
      </c>
      <c r="F95" t="s">
        <v>935</v>
      </c>
      <c r="G95" t="s">
        <v>58</v>
      </c>
      <c r="H95" t="s">
        <v>61</v>
      </c>
      <c r="I95">
        <v>942842</v>
      </c>
      <c r="J95" t="s">
        <v>59</v>
      </c>
      <c r="K95" s="32">
        <v>43528</v>
      </c>
      <c r="L95" s="32">
        <v>43528</v>
      </c>
      <c r="M95">
        <v>0</v>
      </c>
      <c r="N95">
        <v>566.64</v>
      </c>
      <c r="O95">
        <v>98</v>
      </c>
      <c r="P95" t="s">
        <v>60</v>
      </c>
      <c r="Q95" s="34">
        <v>246904000510</v>
      </c>
      <c r="R95" t="s">
        <v>181</v>
      </c>
      <c r="S95">
        <v>74.39</v>
      </c>
      <c r="T95">
        <v>24</v>
      </c>
      <c r="U95" t="s">
        <v>250</v>
      </c>
      <c r="V95">
        <v>2.4E-2</v>
      </c>
      <c r="W95" t="s">
        <v>17</v>
      </c>
      <c r="X95">
        <v>1785.36</v>
      </c>
      <c r="Y95" t="s">
        <v>66</v>
      </c>
      <c r="Z95">
        <v>16</v>
      </c>
      <c r="AA95">
        <v>246.26</v>
      </c>
      <c r="AB95">
        <v>0</v>
      </c>
      <c r="AC95">
        <v>100044173</v>
      </c>
      <c r="AD95"/>
      <c r="AE95" t="s">
        <v>936</v>
      </c>
      <c r="AF95" s="33">
        <v>43528.490011574075</v>
      </c>
      <c r="AG95" t="s">
        <v>897</v>
      </c>
      <c r="AH95" s="15">
        <f t="shared" si="23"/>
        <v>0.20275862068965519</v>
      </c>
      <c r="AI95" s="16">
        <f t="shared" si="24"/>
        <v>0.15390999999999999</v>
      </c>
      <c r="AJ95" s="4" t="str">
        <f>VLOOKUP(A95,取数格式!$B$35:$C$47,2,0)</f>
        <v>天猫超市</v>
      </c>
      <c r="AK95" s="4" t="s">
        <v>297</v>
      </c>
      <c r="AL95" s="17">
        <f t="shared" si="21"/>
        <v>4.8848000000000003E-2</v>
      </c>
      <c r="AM95" s="17">
        <f t="shared" si="22"/>
        <v>7.816E-3</v>
      </c>
      <c r="AN95" s="3" t="s">
        <v>965</v>
      </c>
      <c r="AO95" s="3">
        <f>IF(U95="件",1,VLOOKUP(Q95,单位换算!B:F,5,))</f>
        <v>8</v>
      </c>
      <c r="AP95" s="15">
        <f t="shared" si="25"/>
        <v>0.20275862068965519</v>
      </c>
      <c r="AQ95" s="15">
        <f>IFERROR(VLOOKUP(Q95,成本剔税!A:E,COLUMN(成本剔税!E94),),)*T95/AO95/10000</f>
        <v>7.5194482758620701E-2</v>
      </c>
      <c r="AR95" s="43">
        <f t="shared" si="26"/>
        <v>0.62914285714285711</v>
      </c>
    </row>
    <row r="96" spans="1:44" ht="15" customHeight="1">
      <c r="A96" t="s">
        <v>0</v>
      </c>
      <c r="B96" t="s">
        <v>72</v>
      </c>
      <c r="C96" t="s">
        <v>909</v>
      </c>
      <c r="D96" t="s">
        <v>910</v>
      </c>
      <c r="E96">
        <v>528408</v>
      </c>
      <c r="F96" t="s">
        <v>937</v>
      </c>
      <c r="G96" t="s">
        <v>58</v>
      </c>
      <c r="H96" t="s">
        <v>61</v>
      </c>
      <c r="I96">
        <v>942849</v>
      </c>
      <c r="J96" t="s">
        <v>59</v>
      </c>
      <c r="K96" s="32">
        <v>43528</v>
      </c>
      <c r="L96" s="32">
        <v>43528</v>
      </c>
      <c r="M96">
        <v>0</v>
      </c>
      <c r="N96">
        <v>624.24</v>
      </c>
      <c r="O96">
        <v>45</v>
      </c>
      <c r="P96" t="s">
        <v>60</v>
      </c>
      <c r="Q96" s="34">
        <v>246103000110</v>
      </c>
      <c r="R96" t="s">
        <v>187</v>
      </c>
      <c r="S96">
        <v>36.33</v>
      </c>
      <c r="T96">
        <v>72</v>
      </c>
      <c r="U96" t="s">
        <v>250</v>
      </c>
      <c r="V96">
        <v>2.8799999999999999E-2</v>
      </c>
      <c r="W96" t="s">
        <v>17</v>
      </c>
      <c r="X96">
        <v>2615.7600000000002</v>
      </c>
      <c r="Y96" t="s">
        <v>66</v>
      </c>
      <c r="Z96">
        <v>16</v>
      </c>
      <c r="AA96">
        <v>360.79</v>
      </c>
      <c r="AB96">
        <v>0</v>
      </c>
      <c r="AC96">
        <v>100044174</v>
      </c>
      <c r="AD96"/>
      <c r="AE96" t="s">
        <v>938</v>
      </c>
      <c r="AF96" s="33">
        <v>43528.490057870367</v>
      </c>
      <c r="AG96" t="s">
        <v>897</v>
      </c>
      <c r="AH96" s="15">
        <f t="shared" si="23"/>
        <v>0.27931034482758621</v>
      </c>
      <c r="AI96" s="16">
        <f t="shared" si="24"/>
        <v>0.22549700000000003</v>
      </c>
      <c r="AJ96" s="4" t="str">
        <f>VLOOKUP(A96,取数格式!$B$35:$C$47,2,0)</f>
        <v>天猫超市</v>
      </c>
      <c r="AK96" s="4" t="s">
        <v>297</v>
      </c>
      <c r="AL96" s="17">
        <f t="shared" si="21"/>
        <v>5.3814000000000001E-2</v>
      </c>
      <c r="AM96" s="17">
        <f t="shared" si="22"/>
        <v>8.6099999999999996E-3</v>
      </c>
      <c r="AN96" s="3" t="s">
        <v>965</v>
      </c>
      <c r="AO96" s="3">
        <f>IF(U96="件",1,VLOOKUP(Q96,单位换算!B:F,5,))</f>
        <v>24</v>
      </c>
      <c r="AP96" s="15">
        <f t="shared" si="25"/>
        <v>0.27931034482758621</v>
      </c>
      <c r="AQ96" s="15">
        <f>IFERROR(VLOOKUP(Q96,成本剔税!A:E,COLUMN(成本剔税!E95),),)*T96/AO96/10000</f>
        <v>0.10986206896551723</v>
      </c>
      <c r="AR96" s="43">
        <f t="shared" si="26"/>
        <v>0.60666666666666669</v>
      </c>
    </row>
    <row r="97" spans="1:44" ht="15" customHeight="1">
      <c r="A97" t="s">
        <v>0</v>
      </c>
      <c r="B97" t="s">
        <v>72</v>
      </c>
      <c r="C97" t="s">
        <v>909</v>
      </c>
      <c r="D97" t="s">
        <v>910</v>
      </c>
      <c r="E97">
        <v>528408</v>
      </c>
      <c r="F97" t="s">
        <v>937</v>
      </c>
      <c r="G97" t="s">
        <v>58</v>
      </c>
      <c r="H97" t="s">
        <v>61</v>
      </c>
      <c r="I97">
        <v>942849</v>
      </c>
      <c r="J97" t="s">
        <v>59</v>
      </c>
      <c r="K97" s="32">
        <v>43528</v>
      </c>
      <c r="L97" s="32">
        <v>43528</v>
      </c>
      <c r="M97">
        <v>0</v>
      </c>
      <c r="N97">
        <v>5826.2399132999999</v>
      </c>
      <c r="O97">
        <v>45</v>
      </c>
      <c r="P97" t="s">
        <v>60</v>
      </c>
      <c r="Q97" s="34">
        <v>246101000110</v>
      </c>
      <c r="R97" t="s">
        <v>185</v>
      </c>
      <c r="S97">
        <v>36.33</v>
      </c>
      <c r="T97">
        <v>671.99999000000003</v>
      </c>
      <c r="U97" t="s">
        <v>250</v>
      </c>
      <c r="V97">
        <v>0.26879999999999998</v>
      </c>
      <c r="W97" t="s">
        <v>17</v>
      </c>
      <c r="X97">
        <v>24413.759999999998</v>
      </c>
      <c r="Y97" t="s">
        <v>66</v>
      </c>
      <c r="Z97">
        <v>16</v>
      </c>
      <c r="AA97">
        <v>3367.42</v>
      </c>
      <c r="AB97">
        <v>0</v>
      </c>
      <c r="AC97">
        <v>100044174</v>
      </c>
      <c r="AD97"/>
      <c r="AE97" t="s">
        <v>938</v>
      </c>
      <c r="AF97" s="33">
        <v>43528.490057870367</v>
      </c>
      <c r="AG97" t="s">
        <v>897</v>
      </c>
      <c r="AH97" s="15">
        <f t="shared" si="23"/>
        <v>2.6068965129310344</v>
      </c>
      <c r="AI97" s="16">
        <f t="shared" si="24"/>
        <v>2.1046339999999994</v>
      </c>
      <c r="AJ97" s="4" t="str">
        <f>VLOOKUP(A97,取数格式!$B$35:$C$47,2,0)</f>
        <v>天猫超市</v>
      </c>
      <c r="AK97" s="4" t="s">
        <v>297</v>
      </c>
      <c r="AL97" s="17">
        <f t="shared" ref="AL97:AL160" si="27">IF(AE97="Z51:电子商务分公司上海产品库",ROUND(N97/(1+Z97%),2)/10000-AI97,ROUND(N97/(1+Z97%),2)/10000)</f>
        <v>0.50226199999999999</v>
      </c>
      <c r="AM97" s="17">
        <f t="shared" ref="AM97:AM160" si="28">IF(AE97="Z51:电子商务分公司上海产品库",ROUND(N97/(1+Z97%)*Z97%-AA97,2)/10000,ROUND(N97/(1+Z97%)*Z97%,2)/10000)</f>
        <v>8.0362000000000003E-2</v>
      </c>
      <c r="AN97" s="3" t="s">
        <v>965</v>
      </c>
      <c r="AO97" s="3">
        <f>IF(U97="件",1,VLOOKUP(Q97,单位换算!B:F,5,))</f>
        <v>24</v>
      </c>
      <c r="AP97" s="15">
        <f t="shared" si="25"/>
        <v>2.6068965129310344</v>
      </c>
      <c r="AQ97" s="15">
        <f>IFERROR(VLOOKUP(Q97,成本剔税!A:E,COLUMN(成本剔税!E96),),)*T97/AO97/10000</f>
        <v>1.0253792950862068</v>
      </c>
      <c r="AR97" s="43">
        <f t="shared" si="26"/>
        <v>0.60666666666666669</v>
      </c>
    </row>
    <row r="98" spans="1:44" ht="15" customHeight="1">
      <c r="A98" t="s">
        <v>0</v>
      </c>
      <c r="B98" t="s">
        <v>72</v>
      </c>
      <c r="C98" t="s">
        <v>909</v>
      </c>
      <c r="D98" t="s">
        <v>910</v>
      </c>
      <c r="E98">
        <v>528408</v>
      </c>
      <c r="F98" t="s">
        <v>937</v>
      </c>
      <c r="G98" t="s">
        <v>58</v>
      </c>
      <c r="H98" t="s">
        <v>61</v>
      </c>
      <c r="I98">
        <v>942849</v>
      </c>
      <c r="J98" t="s">
        <v>59</v>
      </c>
      <c r="K98" s="32">
        <v>43528</v>
      </c>
      <c r="L98" s="32">
        <v>43528</v>
      </c>
      <c r="M98">
        <v>0</v>
      </c>
      <c r="N98">
        <v>2220.48</v>
      </c>
      <c r="O98">
        <v>38</v>
      </c>
      <c r="P98" t="s">
        <v>60</v>
      </c>
      <c r="Q98" s="34">
        <v>246203000110</v>
      </c>
      <c r="R98" t="s">
        <v>262</v>
      </c>
      <c r="S98">
        <v>30.29</v>
      </c>
      <c r="T98">
        <v>288</v>
      </c>
      <c r="U98" t="s">
        <v>250</v>
      </c>
      <c r="V98">
        <v>0.1152</v>
      </c>
      <c r="W98" t="s">
        <v>17</v>
      </c>
      <c r="X98">
        <v>8723.52</v>
      </c>
      <c r="Y98" t="s">
        <v>66</v>
      </c>
      <c r="Z98">
        <v>16</v>
      </c>
      <c r="AA98">
        <v>1203.24</v>
      </c>
      <c r="AB98">
        <v>0</v>
      </c>
      <c r="AC98">
        <v>100044174</v>
      </c>
      <c r="AD98"/>
      <c r="AE98" t="s">
        <v>938</v>
      </c>
      <c r="AF98" s="33">
        <v>43528.490057870367</v>
      </c>
      <c r="AG98" t="s">
        <v>897</v>
      </c>
      <c r="AH98" s="15">
        <f t="shared" si="23"/>
        <v>0.94344827586206903</v>
      </c>
      <c r="AI98" s="16">
        <f t="shared" si="24"/>
        <v>0.75202800000000003</v>
      </c>
      <c r="AJ98" s="4" t="str">
        <f>VLOOKUP(A98,取数格式!$B$35:$C$47,2,0)</f>
        <v>天猫超市</v>
      </c>
      <c r="AK98" s="4" t="s">
        <v>297</v>
      </c>
      <c r="AL98" s="17">
        <f t="shared" si="27"/>
        <v>0.19142100000000001</v>
      </c>
      <c r="AM98" s="17">
        <f t="shared" si="28"/>
        <v>3.0626999999999998E-2</v>
      </c>
      <c r="AN98" s="3" t="s">
        <v>965</v>
      </c>
      <c r="AO98" s="3">
        <f>IF(U98="件",1,VLOOKUP(Q98,单位换算!B:F,5,))</f>
        <v>24</v>
      </c>
      <c r="AP98" s="15">
        <f t="shared" si="25"/>
        <v>0.94344827586206903</v>
      </c>
      <c r="AQ98" s="15">
        <f>IFERROR(VLOOKUP(Q98,成本剔税!A:E,COLUMN(成本剔税!E97),),)*T98/AO98/10000</f>
        <v>0.38085517241379307</v>
      </c>
      <c r="AR98" s="43">
        <f t="shared" si="26"/>
        <v>0.59631578947368424</v>
      </c>
    </row>
    <row r="99" spans="1:44" ht="15" customHeight="1">
      <c r="A99" t="s">
        <v>0</v>
      </c>
      <c r="B99" t="s">
        <v>72</v>
      </c>
      <c r="C99" t="s">
        <v>909</v>
      </c>
      <c r="D99" t="s">
        <v>910</v>
      </c>
      <c r="E99">
        <v>528408</v>
      </c>
      <c r="F99" t="s">
        <v>937</v>
      </c>
      <c r="G99" t="s">
        <v>58</v>
      </c>
      <c r="H99" t="s">
        <v>61</v>
      </c>
      <c r="I99">
        <v>942849</v>
      </c>
      <c r="J99" t="s">
        <v>59</v>
      </c>
      <c r="K99" s="32">
        <v>43528</v>
      </c>
      <c r="L99" s="32">
        <v>43528</v>
      </c>
      <c r="M99">
        <v>0</v>
      </c>
      <c r="N99">
        <v>1242.5999999999999</v>
      </c>
      <c r="O99">
        <v>92</v>
      </c>
      <c r="P99" t="s">
        <v>60</v>
      </c>
      <c r="Q99" s="34">
        <v>246902000110</v>
      </c>
      <c r="R99" t="s">
        <v>189</v>
      </c>
      <c r="S99">
        <v>71.290000000000006</v>
      </c>
      <c r="T99">
        <v>60</v>
      </c>
      <c r="U99" t="s">
        <v>246</v>
      </c>
      <c r="V99">
        <v>5.3999999999999999E-2</v>
      </c>
      <c r="W99" t="s">
        <v>17</v>
      </c>
      <c r="X99">
        <v>4277.3999999999996</v>
      </c>
      <c r="Y99" t="s">
        <v>66</v>
      </c>
      <c r="Z99">
        <v>16</v>
      </c>
      <c r="AA99">
        <v>589.99</v>
      </c>
      <c r="AB99">
        <v>0</v>
      </c>
      <c r="AC99">
        <v>100044174</v>
      </c>
      <c r="AD99"/>
      <c r="AE99" t="s">
        <v>938</v>
      </c>
      <c r="AF99" s="33">
        <v>43528.490057870367</v>
      </c>
      <c r="AG99" t="s">
        <v>897</v>
      </c>
      <c r="AH99" s="15">
        <f t="shared" si="23"/>
        <v>0.4758620689655173</v>
      </c>
      <c r="AI99" s="16">
        <f t="shared" si="24"/>
        <v>0.36874099999999999</v>
      </c>
      <c r="AJ99" s="4" t="str">
        <f>VLOOKUP(A99,取数格式!$B$35:$C$47,2,0)</f>
        <v>天猫超市</v>
      </c>
      <c r="AK99" s="4" t="s">
        <v>297</v>
      </c>
      <c r="AL99" s="17">
        <f t="shared" si="27"/>
        <v>0.10712100000000001</v>
      </c>
      <c r="AM99" s="17">
        <f t="shared" si="28"/>
        <v>1.7138999999999998E-2</v>
      </c>
      <c r="AN99" s="3" t="s">
        <v>965</v>
      </c>
      <c r="AO99" s="3">
        <f>IF(U99="件",1,VLOOKUP(Q99,单位换算!B:F,5,))</f>
        <v>6</v>
      </c>
      <c r="AP99" s="15">
        <f t="shared" si="25"/>
        <v>0.4758620689655173</v>
      </c>
      <c r="AQ99" s="15">
        <f>IFERROR(VLOOKUP(Q99,成本剔税!A:E,COLUMN(成本剔税!E98),),)*T99/AO99/10000</f>
        <v>0.18768103448275861</v>
      </c>
      <c r="AR99" s="43">
        <f t="shared" si="26"/>
        <v>0.60559782608695656</v>
      </c>
    </row>
    <row r="100" spans="1:44" ht="15" customHeight="1">
      <c r="A100" t="s">
        <v>0</v>
      </c>
      <c r="B100" t="s">
        <v>72</v>
      </c>
      <c r="C100" t="s">
        <v>909</v>
      </c>
      <c r="D100" t="s">
        <v>910</v>
      </c>
      <c r="E100">
        <v>528408</v>
      </c>
      <c r="F100" t="s">
        <v>937</v>
      </c>
      <c r="G100" t="s">
        <v>58</v>
      </c>
      <c r="H100" t="s">
        <v>61</v>
      </c>
      <c r="I100">
        <v>942849</v>
      </c>
      <c r="J100" t="s">
        <v>59</v>
      </c>
      <c r="K100" s="32">
        <v>43528</v>
      </c>
      <c r="L100" s="32">
        <v>43528</v>
      </c>
      <c r="M100">
        <v>0</v>
      </c>
      <c r="N100">
        <v>185.04</v>
      </c>
      <c r="O100">
        <v>32</v>
      </c>
      <c r="P100" t="s">
        <v>60</v>
      </c>
      <c r="Q100" s="34">
        <v>246201000110</v>
      </c>
      <c r="R100" t="s">
        <v>196</v>
      </c>
      <c r="S100">
        <v>24.29</v>
      </c>
      <c r="T100">
        <v>24</v>
      </c>
      <c r="U100" t="s">
        <v>250</v>
      </c>
      <c r="V100">
        <v>9.5999999999999992E-3</v>
      </c>
      <c r="W100" t="s">
        <v>17</v>
      </c>
      <c r="X100">
        <v>582.96</v>
      </c>
      <c r="Y100" t="s">
        <v>66</v>
      </c>
      <c r="Z100">
        <v>16</v>
      </c>
      <c r="AA100">
        <v>80.41</v>
      </c>
      <c r="AB100">
        <v>0</v>
      </c>
      <c r="AC100">
        <v>100044174</v>
      </c>
      <c r="AD100"/>
      <c r="AE100" t="s">
        <v>938</v>
      </c>
      <c r="AF100" s="33">
        <v>43528.490057870367</v>
      </c>
      <c r="AG100" t="s">
        <v>897</v>
      </c>
      <c r="AH100" s="15">
        <f t="shared" si="23"/>
        <v>6.620689655172414E-2</v>
      </c>
      <c r="AI100" s="16">
        <f t="shared" si="24"/>
        <v>5.0255000000000008E-2</v>
      </c>
      <c r="AJ100" s="4" t="str">
        <f>VLOOKUP(A100,取数格式!$B$35:$C$47,2,0)</f>
        <v>天猫超市</v>
      </c>
      <c r="AK100" s="4" t="s">
        <v>297</v>
      </c>
      <c r="AL100" s="17">
        <f t="shared" si="27"/>
        <v>1.5952000000000001E-2</v>
      </c>
      <c r="AM100" s="17">
        <f t="shared" si="28"/>
        <v>2.552E-3</v>
      </c>
      <c r="AN100" s="3" t="s">
        <v>965</v>
      </c>
      <c r="AO100" s="3">
        <f>IF(U100="件",1,VLOOKUP(Q100,单位换算!B:F,5,))</f>
        <v>24</v>
      </c>
      <c r="AP100" s="15">
        <f t="shared" si="25"/>
        <v>6.620689655172414E-2</v>
      </c>
      <c r="AQ100" s="15">
        <f>IFERROR(VLOOKUP(Q100,成本剔税!A:E,COLUMN(成本剔税!E99),),)*T100/AO100/10000</f>
        <v>2.7465517241379307E-2</v>
      </c>
      <c r="AR100" s="43">
        <f t="shared" si="26"/>
        <v>0.58515625000000004</v>
      </c>
    </row>
    <row r="101" spans="1:44" ht="15" customHeight="1">
      <c r="A101" t="s">
        <v>0</v>
      </c>
      <c r="B101" t="s">
        <v>72</v>
      </c>
      <c r="C101" t="s">
        <v>909</v>
      </c>
      <c r="D101" t="s">
        <v>910</v>
      </c>
      <c r="E101">
        <v>528408</v>
      </c>
      <c r="F101" t="s">
        <v>937</v>
      </c>
      <c r="G101" t="s">
        <v>58</v>
      </c>
      <c r="H101" t="s">
        <v>61</v>
      </c>
      <c r="I101">
        <v>942849</v>
      </c>
      <c r="J101" t="s">
        <v>59</v>
      </c>
      <c r="K101" s="32">
        <v>43528</v>
      </c>
      <c r="L101" s="32">
        <v>43528</v>
      </c>
      <c r="M101">
        <v>0</v>
      </c>
      <c r="N101">
        <v>57.84</v>
      </c>
      <c r="O101">
        <v>20</v>
      </c>
      <c r="P101" t="s">
        <v>60</v>
      </c>
      <c r="Q101" s="34">
        <v>246801005210</v>
      </c>
      <c r="R101" t="s">
        <v>186</v>
      </c>
      <c r="S101">
        <v>15.18</v>
      </c>
      <c r="T101">
        <v>12</v>
      </c>
      <c r="U101" t="s">
        <v>238</v>
      </c>
      <c r="V101">
        <v>1.92E-3</v>
      </c>
      <c r="W101" t="s">
        <v>17</v>
      </c>
      <c r="X101">
        <v>182.16</v>
      </c>
      <c r="Y101" t="s">
        <v>66</v>
      </c>
      <c r="Z101">
        <v>16</v>
      </c>
      <c r="AA101">
        <v>25.13</v>
      </c>
      <c r="AB101">
        <v>0</v>
      </c>
      <c r="AC101">
        <v>100044174</v>
      </c>
      <c r="AD101"/>
      <c r="AE101" t="s">
        <v>938</v>
      </c>
      <c r="AF101" s="33">
        <v>43528.490057870367</v>
      </c>
      <c r="AG101" t="s">
        <v>897</v>
      </c>
      <c r="AH101" s="15">
        <f t="shared" si="23"/>
        <v>2.0689655172413793E-2</v>
      </c>
      <c r="AI101" s="16">
        <f t="shared" si="24"/>
        <v>1.5703000000000002E-2</v>
      </c>
      <c r="AJ101" s="4" t="str">
        <f>VLOOKUP(A101,取数格式!$B$35:$C$47,2,0)</f>
        <v>天猫超市</v>
      </c>
      <c r="AK101" s="4" t="s">
        <v>297</v>
      </c>
      <c r="AL101" s="17">
        <f t="shared" si="27"/>
        <v>4.986E-3</v>
      </c>
      <c r="AM101" s="17">
        <f t="shared" si="28"/>
        <v>7.9799999999999999E-4</v>
      </c>
      <c r="AN101" s="3" t="s">
        <v>965</v>
      </c>
      <c r="AO101" s="3">
        <f>IF(U101="件",1,VLOOKUP(Q101,单位换算!B:F,5,))</f>
        <v>12</v>
      </c>
      <c r="AP101" s="15">
        <f t="shared" si="25"/>
        <v>2.0689655172413793E-2</v>
      </c>
      <c r="AQ101" s="15">
        <f>IFERROR(VLOOKUP(Q101,成本剔税!A:E,COLUMN(成本剔税!E100),),)*T101/AO101/10000</f>
        <v>7.2224137931034488E-3</v>
      </c>
      <c r="AR101" s="43">
        <f t="shared" si="26"/>
        <v>0.6509166666666667</v>
      </c>
    </row>
    <row r="102" spans="1:44" ht="15" customHeight="1">
      <c r="A102" t="s">
        <v>0</v>
      </c>
      <c r="B102" t="s">
        <v>72</v>
      </c>
      <c r="C102" t="s">
        <v>909</v>
      </c>
      <c r="D102" t="s">
        <v>910</v>
      </c>
      <c r="E102">
        <v>528408</v>
      </c>
      <c r="F102" t="s">
        <v>937</v>
      </c>
      <c r="G102" t="s">
        <v>58</v>
      </c>
      <c r="H102" t="s">
        <v>61</v>
      </c>
      <c r="I102">
        <v>942849</v>
      </c>
      <c r="J102" t="s">
        <v>59</v>
      </c>
      <c r="K102" s="32">
        <v>43528</v>
      </c>
      <c r="L102" s="32">
        <v>43528</v>
      </c>
      <c r="M102">
        <v>0</v>
      </c>
      <c r="N102"/>
      <c r="O102">
        <v>119</v>
      </c>
      <c r="P102" t="s">
        <v>60</v>
      </c>
      <c r="Q102" s="34">
        <v>246903000110</v>
      </c>
      <c r="R102" t="s">
        <v>166</v>
      </c>
      <c r="S102">
        <v>119</v>
      </c>
      <c r="T102">
        <v>6</v>
      </c>
      <c r="U102" t="s">
        <v>246</v>
      </c>
      <c r="V102">
        <v>5.4000000000000003E-3</v>
      </c>
      <c r="W102" t="s">
        <v>17</v>
      </c>
      <c r="X102">
        <v>714</v>
      </c>
      <c r="Y102" t="s">
        <v>66</v>
      </c>
      <c r="Z102">
        <v>16</v>
      </c>
      <c r="AA102">
        <v>98.48</v>
      </c>
      <c r="AB102">
        <v>0</v>
      </c>
      <c r="AC102">
        <v>100044174</v>
      </c>
      <c r="AD102"/>
      <c r="AE102" t="s">
        <v>938</v>
      </c>
      <c r="AF102" s="33">
        <v>43528.490057870367</v>
      </c>
      <c r="AG102" t="s">
        <v>897</v>
      </c>
      <c r="AH102" s="15">
        <f t="shared" si="23"/>
        <v>6.1551724137931037E-2</v>
      </c>
      <c r="AI102" s="16">
        <f t="shared" si="24"/>
        <v>6.1551999999999996E-2</v>
      </c>
      <c r="AJ102" s="4" t="str">
        <f>VLOOKUP(A102,取数格式!$B$35:$C$47,2,0)</f>
        <v>天猫超市</v>
      </c>
      <c r="AK102" s="4" t="s">
        <v>297</v>
      </c>
      <c r="AL102" s="17">
        <f t="shared" si="27"/>
        <v>0</v>
      </c>
      <c r="AM102" s="17">
        <f t="shared" si="28"/>
        <v>0</v>
      </c>
      <c r="AN102" s="3" t="s">
        <v>965</v>
      </c>
      <c r="AO102" s="3">
        <f>IF(U102="件",1,VLOOKUP(Q102,单位换算!B:F,5,))</f>
        <v>6</v>
      </c>
      <c r="AP102" s="15">
        <f t="shared" si="25"/>
        <v>6.1551724137931037E-2</v>
      </c>
      <c r="AQ102" s="15">
        <f>IFERROR(VLOOKUP(Q102,成本剔税!A:E,COLUMN(成本剔税!E101),),)*T102/AO102/10000</f>
        <v>2.5329310344827591E-2</v>
      </c>
      <c r="AR102" s="43">
        <f t="shared" si="26"/>
        <v>0.58848739495798308</v>
      </c>
    </row>
    <row r="103" spans="1:44" ht="15" customHeight="1">
      <c r="A103" t="s">
        <v>0</v>
      </c>
      <c r="B103" t="s">
        <v>72</v>
      </c>
      <c r="C103" t="s">
        <v>909</v>
      </c>
      <c r="D103" t="s">
        <v>910</v>
      </c>
      <c r="E103">
        <v>532168</v>
      </c>
      <c r="F103" t="s">
        <v>939</v>
      </c>
      <c r="G103" t="s">
        <v>58</v>
      </c>
      <c r="H103" t="s">
        <v>61</v>
      </c>
      <c r="I103">
        <v>942820</v>
      </c>
      <c r="J103" t="s">
        <v>59</v>
      </c>
      <c r="K103" s="32">
        <v>43528</v>
      </c>
      <c r="L103" s="32">
        <v>43528</v>
      </c>
      <c r="M103">
        <v>0</v>
      </c>
      <c r="N103">
        <v>2200.3200000000002</v>
      </c>
      <c r="O103">
        <v>29.5</v>
      </c>
      <c r="P103" t="s">
        <v>60</v>
      </c>
      <c r="Q103" s="34">
        <v>246205000110</v>
      </c>
      <c r="R103" t="s">
        <v>165</v>
      </c>
      <c r="S103">
        <v>23.77</v>
      </c>
      <c r="T103">
        <v>384</v>
      </c>
      <c r="U103" t="s">
        <v>250</v>
      </c>
      <c r="V103">
        <v>0.15359999999999999</v>
      </c>
      <c r="W103" t="s">
        <v>17</v>
      </c>
      <c r="X103">
        <v>9127.68</v>
      </c>
      <c r="Y103" t="s">
        <v>66</v>
      </c>
      <c r="Z103">
        <v>16</v>
      </c>
      <c r="AA103">
        <v>1258.99</v>
      </c>
      <c r="AB103">
        <v>0</v>
      </c>
      <c r="AC103">
        <v>100044175</v>
      </c>
      <c r="AD103"/>
      <c r="AE103" t="s">
        <v>940</v>
      </c>
      <c r="AF103" s="33">
        <v>43528.490115740744</v>
      </c>
      <c r="AG103" t="s">
        <v>897</v>
      </c>
      <c r="AH103" s="15">
        <f t="shared" si="23"/>
        <v>0.97655172413793112</v>
      </c>
      <c r="AI103" s="16">
        <f t="shared" si="24"/>
        <v>0.78686900000000004</v>
      </c>
      <c r="AJ103" s="4" t="str">
        <f>VLOOKUP(A103,取数格式!$B$35:$C$47,2,0)</f>
        <v>天猫超市</v>
      </c>
      <c r="AK103" s="4" t="s">
        <v>297</v>
      </c>
      <c r="AL103" s="17">
        <f t="shared" si="27"/>
        <v>0.18968299999999999</v>
      </c>
      <c r="AM103" s="17">
        <f t="shared" si="28"/>
        <v>3.0349000000000001E-2</v>
      </c>
      <c r="AN103" s="3" t="s">
        <v>965</v>
      </c>
      <c r="AO103" s="3">
        <f>IF(U103="件",1,VLOOKUP(Q103,单位换算!B:F,5,))</f>
        <v>24</v>
      </c>
      <c r="AP103" s="15">
        <f t="shared" si="25"/>
        <v>0.97655172413793112</v>
      </c>
      <c r="AQ103" s="15">
        <f>IFERROR(VLOOKUP(Q103,成本剔税!A:E,COLUMN(成本剔税!E102),),)*T103/AO103/10000</f>
        <v>0.38671448275862069</v>
      </c>
      <c r="AR103" s="43">
        <f t="shared" si="26"/>
        <v>0.60400000000000009</v>
      </c>
    </row>
    <row r="104" spans="1:44" ht="15" customHeight="1">
      <c r="A104" t="s">
        <v>0</v>
      </c>
      <c r="B104" t="s">
        <v>72</v>
      </c>
      <c r="C104" t="s">
        <v>909</v>
      </c>
      <c r="D104" t="s">
        <v>910</v>
      </c>
      <c r="E104">
        <v>532168</v>
      </c>
      <c r="F104" t="s">
        <v>939</v>
      </c>
      <c r="G104" t="s">
        <v>58</v>
      </c>
      <c r="H104" t="s">
        <v>61</v>
      </c>
      <c r="I104">
        <v>942820</v>
      </c>
      <c r="J104" t="s">
        <v>59</v>
      </c>
      <c r="K104" s="32">
        <v>43528</v>
      </c>
      <c r="L104" s="32">
        <v>43528</v>
      </c>
      <c r="M104">
        <v>0</v>
      </c>
      <c r="N104">
        <v>1133.28</v>
      </c>
      <c r="O104">
        <v>98</v>
      </c>
      <c r="P104" t="s">
        <v>60</v>
      </c>
      <c r="Q104" s="34">
        <v>246904000510</v>
      </c>
      <c r="R104" t="s">
        <v>181</v>
      </c>
      <c r="S104">
        <v>74.39</v>
      </c>
      <c r="T104">
        <v>48</v>
      </c>
      <c r="U104" t="s">
        <v>250</v>
      </c>
      <c r="V104">
        <v>4.8000000000000001E-2</v>
      </c>
      <c r="W104" t="s">
        <v>17</v>
      </c>
      <c r="X104">
        <v>3570.72</v>
      </c>
      <c r="Y104" t="s">
        <v>66</v>
      </c>
      <c r="Z104">
        <v>16</v>
      </c>
      <c r="AA104">
        <v>492.51</v>
      </c>
      <c r="AB104">
        <v>0</v>
      </c>
      <c r="AC104">
        <v>100044175</v>
      </c>
      <c r="AD104"/>
      <c r="AE104" t="s">
        <v>940</v>
      </c>
      <c r="AF104" s="33">
        <v>43528.490115740744</v>
      </c>
      <c r="AG104" t="s">
        <v>897</v>
      </c>
      <c r="AH104" s="15">
        <f t="shared" si="23"/>
        <v>0.40551724137931039</v>
      </c>
      <c r="AI104" s="16">
        <f t="shared" si="24"/>
        <v>0.30782100000000001</v>
      </c>
      <c r="AJ104" s="4" t="str">
        <f>VLOOKUP(A104,取数格式!$B$35:$C$47,2,0)</f>
        <v>天猫超市</v>
      </c>
      <c r="AK104" s="4" t="s">
        <v>297</v>
      </c>
      <c r="AL104" s="17">
        <f t="shared" si="27"/>
        <v>9.7697000000000006E-2</v>
      </c>
      <c r="AM104" s="17">
        <f t="shared" si="28"/>
        <v>1.5630999999999999E-2</v>
      </c>
      <c r="AN104" s="3" t="s">
        <v>965</v>
      </c>
      <c r="AO104" s="3">
        <f>IF(U104="件",1,VLOOKUP(Q104,单位换算!B:F,5,))</f>
        <v>8</v>
      </c>
      <c r="AP104" s="15">
        <f t="shared" si="25"/>
        <v>0.40551724137931039</v>
      </c>
      <c r="AQ104" s="15">
        <f>IFERROR(VLOOKUP(Q104,成本剔税!A:E,COLUMN(成本剔税!E103),),)*T104/AO104/10000</f>
        <v>0.1503889655172414</v>
      </c>
      <c r="AR104" s="43">
        <f t="shared" si="26"/>
        <v>0.62914285714285711</v>
      </c>
    </row>
    <row r="105" spans="1:44" ht="15" customHeight="1">
      <c r="A105" t="s">
        <v>0</v>
      </c>
      <c r="B105" t="s">
        <v>72</v>
      </c>
      <c r="C105" t="s">
        <v>909</v>
      </c>
      <c r="D105" t="s">
        <v>910</v>
      </c>
      <c r="E105">
        <v>532168</v>
      </c>
      <c r="F105" t="s">
        <v>939</v>
      </c>
      <c r="G105" t="s">
        <v>58</v>
      </c>
      <c r="H105" t="s">
        <v>61</v>
      </c>
      <c r="I105">
        <v>942820</v>
      </c>
      <c r="J105" t="s">
        <v>59</v>
      </c>
      <c r="K105" s="32">
        <v>43528</v>
      </c>
      <c r="L105" s="32">
        <v>43528</v>
      </c>
      <c r="M105">
        <v>0</v>
      </c>
      <c r="N105">
        <v>658.8</v>
      </c>
      <c r="O105">
        <v>51</v>
      </c>
      <c r="P105" t="s">
        <v>60</v>
      </c>
      <c r="Q105" s="34">
        <v>246105000110</v>
      </c>
      <c r="R105" t="s">
        <v>184</v>
      </c>
      <c r="S105">
        <v>41.85</v>
      </c>
      <c r="T105">
        <v>72</v>
      </c>
      <c r="U105" t="s">
        <v>250</v>
      </c>
      <c r="V105">
        <v>2.8799999999999999E-2</v>
      </c>
      <c r="W105" t="s">
        <v>17</v>
      </c>
      <c r="X105">
        <v>3013.2</v>
      </c>
      <c r="Y105" t="s">
        <v>66</v>
      </c>
      <c r="Z105">
        <v>16</v>
      </c>
      <c r="AA105">
        <v>415.61</v>
      </c>
      <c r="AB105">
        <v>0</v>
      </c>
      <c r="AC105">
        <v>100044175</v>
      </c>
      <c r="AD105"/>
      <c r="AE105" t="s">
        <v>940</v>
      </c>
      <c r="AF105" s="33">
        <v>43528.490115740744</v>
      </c>
      <c r="AG105" t="s">
        <v>897</v>
      </c>
      <c r="AH105" s="15">
        <f t="shared" ref="AH105:AH164" si="29">T105*O105/(1+Z105/100)/10000</f>
        <v>0.31655172413793109</v>
      </c>
      <c r="AI105" s="16">
        <f t="shared" si="24"/>
        <v>0.25975899999999996</v>
      </c>
      <c r="AJ105" s="4" t="str">
        <f>VLOOKUP(A105,取数格式!$B$35:$C$47,2,0)</f>
        <v>天猫超市</v>
      </c>
      <c r="AK105" s="4" t="s">
        <v>297</v>
      </c>
      <c r="AL105" s="17">
        <f t="shared" si="27"/>
        <v>5.6792999999999996E-2</v>
      </c>
      <c r="AM105" s="17">
        <f t="shared" si="28"/>
        <v>9.0869999999999996E-3</v>
      </c>
      <c r="AN105" s="3" t="s">
        <v>965</v>
      </c>
      <c r="AO105" s="3">
        <f>IF(U105="件",1,VLOOKUP(Q105,单位换算!B:F,5,))</f>
        <v>24</v>
      </c>
      <c r="AP105" s="15">
        <f t="shared" si="25"/>
        <v>0.31655172413793109</v>
      </c>
      <c r="AQ105" s="15">
        <f>IFERROR(VLOOKUP(Q105,成本剔税!A:E,COLUMN(成本剔税!E104),),)*T105/AO105/10000</f>
        <v>0.1245103448275862</v>
      </c>
      <c r="AR105" s="43">
        <f t="shared" si="26"/>
        <v>0.60666666666666669</v>
      </c>
    </row>
    <row r="106" spans="1:44" ht="15" customHeight="1">
      <c r="A106" t="s">
        <v>0</v>
      </c>
      <c r="B106" t="s">
        <v>72</v>
      </c>
      <c r="C106" t="s">
        <v>909</v>
      </c>
      <c r="D106" t="s">
        <v>910</v>
      </c>
      <c r="E106">
        <v>532168</v>
      </c>
      <c r="F106" t="s">
        <v>939</v>
      </c>
      <c r="G106" t="s">
        <v>58</v>
      </c>
      <c r="H106" t="s">
        <v>61</v>
      </c>
      <c r="I106">
        <v>942820</v>
      </c>
      <c r="J106" t="s">
        <v>59</v>
      </c>
      <c r="K106" s="32">
        <v>43528</v>
      </c>
      <c r="L106" s="32">
        <v>43528</v>
      </c>
      <c r="M106">
        <v>0</v>
      </c>
      <c r="N106">
        <v>2080.8000000000002</v>
      </c>
      <c r="O106">
        <v>45</v>
      </c>
      <c r="P106" t="s">
        <v>60</v>
      </c>
      <c r="Q106" s="34">
        <v>246103000110</v>
      </c>
      <c r="R106" t="s">
        <v>187</v>
      </c>
      <c r="S106">
        <v>36.33</v>
      </c>
      <c r="T106">
        <v>240</v>
      </c>
      <c r="U106" t="s">
        <v>250</v>
      </c>
      <c r="V106">
        <v>9.6000000000000002E-2</v>
      </c>
      <c r="W106" t="s">
        <v>17</v>
      </c>
      <c r="X106">
        <v>8719.2000000000007</v>
      </c>
      <c r="Y106" t="s">
        <v>66</v>
      </c>
      <c r="Z106">
        <v>16</v>
      </c>
      <c r="AA106">
        <v>1202.6500000000001</v>
      </c>
      <c r="AB106">
        <v>0</v>
      </c>
      <c r="AC106">
        <v>100044175</v>
      </c>
      <c r="AD106"/>
      <c r="AE106" t="s">
        <v>940</v>
      </c>
      <c r="AF106" s="33">
        <v>43528.490115740744</v>
      </c>
      <c r="AG106" t="s">
        <v>897</v>
      </c>
      <c r="AH106" s="15">
        <f t="shared" si="29"/>
        <v>0.93103448275862088</v>
      </c>
      <c r="AI106" s="16">
        <f t="shared" si="24"/>
        <v>0.75165500000000007</v>
      </c>
      <c r="AJ106" s="4" t="str">
        <f>VLOOKUP(A106,取数格式!$B$35:$C$47,2,0)</f>
        <v>天猫超市</v>
      </c>
      <c r="AK106" s="4" t="s">
        <v>297</v>
      </c>
      <c r="AL106" s="17">
        <f t="shared" si="27"/>
        <v>0.17937899999999998</v>
      </c>
      <c r="AM106" s="17">
        <f t="shared" si="28"/>
        <v>2.8701000000000001E-2</v>
      </c>
      <c r="AN106" s="3" t="s">
        <v>965</v>
      </c>
      <c r="AO106" s="3">
        <f>IF(U106="件",1,VLOOKUP(Q106,单位换算!B:F,5,))</f>
        <v>24</v>
      </c>
      <c r="AP106" s="15">
        <f t="shared" si="25"/>
        <v>0.93103448275862088</v>
      </c>
      <c r="AQ106" s="15">
        <f>IFERROR(VLOOKUP(Q106,成本剔税!A:E,COLUMN(成本剔税!E105),),)*T106/AO106/10000</f>
        <v>0.36620689655172411</v>
      </c>
      <c r="AR106" s="43">
        <f t="shared" si="26"/>
        <v>0.6066666666666668</v>
      </c>
    </row>
    <row r="107" spans="1:44" ht="15" customHeight="1">
      <c r="A107" t="s">
        <v>0</v>
      </c>
      <c r="B107" t="s">
        <v>72</v>
      </c>
      <c r="C107" t="s">
        <v>909</v>
      </c>
      <c r="D107" t="s">
        <v>910</v>
      </c>
      <c r="E107">
        <v>532168</v>
      </c>
      <c r="F107" t="s">
        <v>939</v>
      </c>
      <c r="G107" t="s">
        <v>58</v>
      </c>
      <c r="H107" t="s">
        <v>61</v>
      </c>
      <c r="I107">
        <v>942820</v>
      </c>
      <c r="J107" t="s">
        <v>59</v>
      </c>
      <c r="K107" s="32">
        <v>43528</v>
      </c>
      <c r="L107" s="32">
        <v>43528</v>
      </c>
      <c r="M107">
        <v>0</v>
      </c>
      <c r="N107">
        <v>2960.64</v>
      </c>
      <c r="O107">
        <v>32</v>
      </c>
      <c r="P107" t="s">
        <v>60</v>
      </c>
      <c r="Q107" s="34">
        <v>246201000110</v>
      </c>
      <c r="R107" t="s">
        <v>196</v>
      </c>
      <c r="S107">
        <v>24.29</v>
      </c>
      <c r="T107">
        <v>384</v>
      </c>
      <c r="U107" t="s">
        <v>250</v>
      </c>
      <c r="V107">
        <v>0.15359999999999999</v>
      </c>
      <c r="W107" t="s">
        <v>17</v>
      </c>
      <c r="X107">
        <v>9327.36</v>
      </c>
      <c r="Y107" t="s">
        <v>66</v>
      </c>
      <c r="Z107">
        <v>16</v>
      </c>
      <c r="AA107">
        <v>1286.53</v>
      </c>
      <c r="AB107">
        <v>0</v>
      </c>
      <c r="AC107">
        <v>100044175</v>
      </c>
      <c r="AD107"/>
      <c r="AE107" t="s">
        <v>940</v>
      </c>
      <c r="AF107" s="33">
        <v>43528.490115740744</v>
      </c>
      <c r="AG107" t="s">
        <v>897</v>
      </c>
      <c r="AH107" s="15">
        <f t="shared" si="29"/>
        <v>1.0593103448275862</v>
      </c>
      <c r="AI107" s="16">
        <f t="shared" si="24"/>
        <v>0.8040830000000001</v>
      </c>
      <c r="AJ107" s="4" t="str">
        <f>VLOOKUP(A107,取数格式!$B$35:$C$47,2,0)</f>
        <v>天猫超市</v>
      </c>
      <c r="AK107" s="4" t="s">
        <v>297</v>
      </c>
      <c r="AL107" s="17">
        <f t="shared" si="27"/>
        <v>0.25522800000000001</v>
      </c>
      <c r="AM107" s="17">
        <f t="shared" si="28"/>
        <v>4.0836000000000004E-2</v>
      </c>
      <c r="AN107" s="3" t="s">
        <v>965</v>
      </c>
      <c r="AO107" s="3">
        <f>IF(U107="件",1,VLOOKUP(Q107,单位换算!B:F,5,))</f>
        <v>24</v>
      </c>
      <c r="AP107" s="15">
        <f t="shared" si="25"/>
        <v>1.0593103448275862</v>
      </c>
      <c r="AQ107" s="15">
        <f>IFERROR(VLOOKUP(Q107,成本剔税!A:E,COLUMN(成本剔税!E106),),)*T107/AO107/10000</f>
        <v>0.43944827586206892</v>
      </c>
      <c r="AR107" s="43">
        <f t="shared" si="26"/>
        <v>0.58515625000000004</v>
      </c>
    </row>
    <row r="108" spans="1:44" ht="15" customHeight="1">
      <c r="A108" t="s">
        <v>0</v>
      </c>
      <c r="B108" t="s">
        <v>72</v>
      </c>
      <c r="C108" t="s">
        <v>909</v>
      </c>
      <c r="D108" t="s">
        <v>910</v>
      </c>
      <c r="E108">
        <v>532168</v>
      </c>
      <c r="F108" t="s">
        <v>939</v>
      </c>
      <c r="G108" t="s">
        <v>58</v>
      </c>
      <c r="H108" t="s">
        <v>61</v>
      </c>
      <c r="I108">
        <v>942820</v>
      </c>
      <c r="J108" t="s">
        <v>59</v>
      </c>
      <c r="K108" s="32">
        <v>43528</v>
      </c>
      <c r="L108" s="32">
        <v>43528</v>
      </c>
      <c r="M108">
        <v>0</v>
      </c>
      <c r="N108">
        <v>1248.48</v>
      </c>
      <c r="O108">
        <v>43</v>
      </c>
      <c r="P108" t="s">
        <v>60</v>
      </c>
      <c r="Q108" s="34">
        <v>246102000110</v>
      </c>
      <c r="R108" t="s">
        <v>188</v>
      </c>
      <c r="S108">
        <v>34.33</v>
      </c>
      <c r="T108">
        <v>144</v>
      </c>
      <c r="U108" t="s">
        <v>250</v>
      </c>
      <c r="V108">
        <v>5.7599999999999998E-2</v>
      </c>
      <c r="W108" t="s">
        <v>17</v>
      </c>
      <c r="X108">
        <v>4943.5200000000004</v>
      </c>
      <c r="Y108" t="s">
        <v>66</v>
      </c>
      <c r="Z108">
        <v>16</v>
      </c>
      <c r="AA108">
        <v>681.86</v>
      </c>
      <c r="AB108">
        <v>0</v>
      </c>
      <c r="AC108">
        <v>100044175</v>
      </c>
      <c r="AD108"/>
      <c r="AE108" t="s">
        <v>940</v>
      </c>
      <c r="AF108" s="33">
        <v>43528.490115740744</v>
      </c>
      <c r="AG108" t="s">
        <v>897</v>
      </c>
      <c r="AH108" s="15">
        <f t="shared" si="29"/>
        <v>0.53379310344827591</v>
      </c>
      <c r="AI108" s="16">
        <f t="shared" si="24"/>
        <v>0.4261660000000001</v>
      </c>
      <c r="AJ108" s="4" t="str">
        <f>VLOOKUP(A108,取数格式!$B$35:$C$47,2,0)</f>
        <v>天猫超市</v>
      </c>
      <c r="AK108" s="4" t="s">
        <v>297</v>
      </c>
      <c r="AL108" s="17">
        <f t="shared" si="27"/>
        <v>0.107628</v>
      </c>
      <c r="AM108" s="17">
        <f t="shared" si="28"/>
        <v>1.7219999999999999E-2</v>
      </c>
      <c r="AN108" s="3" t="s">
        <v>965</v>
      </c>
      <c r="AO108" s="3">
        <f>IF(U108="件",1,VLOOKUP(Q108,单位换算!B:F,5,))</f>
        <v>24</v>
      </c>
      <c r="AP108" s="15">
        <f t="shared" si="25"/>
        <v>0.53379310344827591</v>
      </c>
      <c r="AQ108" s="15">
        <f>IFERROR(VLOOKUP(Q108,成本剔税!A:E,COLUMN(成本剔税!E107),),)*T108/AO108/10000</f>
        <v>0.21240000000000001</v>
      </c>
      <c r="AR108" s="43">
        <f t="shared" si="26"/>
        <v>0.60209302325581393</v>
      </c>
    </row>
    <row r="109" spans="1:44" ht="15" customHeight="1">
      <c r="A109" t="s">
        <v>0</v>
      </c>
      <c r="B109" t="s">
        <v>72</v>
      </c>
      <c r="C109" t="s">
        <v>909</v>
      </c>
      <c r="D109" t="s">
        <v>910</v>
      </c>
      <c r="E109">
        <v>532168</v>
      </c>
      <c r="F109" t="s">
        <v>939</v>
      </c>
      <c r="G109" t="s">
        <v>58</v>
      </c>
      <c r="H109" t="s">
        <v>61</v>
      </c>
      <c r="I109">
        <v>942820</v>
      </c>
      <c r="J109" t="s">
        <v>59</v>
      </c>
      <c r="K109" s="32">
        <v>43528</v>
      </c>
      <c r="L109" s="32">
        <v>43528</v>
      </c>
      <c r="M109">
        <v>0</v>
      </c>
      <c r="N109">
        <v>832.32</v>
      </c>
      <c r="O109">
        <v>43</v>
      </c>
      <c r="P109" t="s">
        <v>60</v>
      </c>
      <c r="Q109" s="34">
        <v>246104000110</v>
      </c>
      <c r="R109" t="s">
        <v>197</v>
      </c>
      <c r="S109">
        <v>34.33</v>
      </c>
      <c r="T109">
        <v>96</v>
      </c>
      <c r="U109" t="s">
        <v>250</v>
      </c>
      <c r="V109">
        <v>3.8399999999999997E-2</v>
      </c>
      <c r="W109" t="s">
        <v>17</v>
      </c>
      <c r="X109">
        <v>3295.68</v>
      </c>
      <c r="Y109" t="s">
        <v>66</v>
      </c>
      <c r="Z109">
        <v>16</v>
      </c>
      <c r="AA109">
        <v>454.58</v>
      </c>
      <c r="AB109">
        <v>0</v>
      </c>
      <c r="AC109">
        <v>100044175</v>
      </c>
      <c r="AD109"/>
      <c r="AE109" t="s">
        <v>940</v>
      </c>
      <c r="AF109" s="33">
        <v>43528.490115740744</v>
      </c>
      <c r="AG109" t="s">
        <v>897</v>
      </c>
      <c r="AH109" s="15">
        <f t="shared" si="29"/>
        <v>0.35586206896551725</v>
      </c>
      <c r="AI109" s="16">
        <f t="shared" si="24"/>
        <v>0.28410999999999997</v>
      </c>
      <c r="AJ109" s="4" t="str">
        <f>VLOOKUP(A109,取数格式!$B$35:$C$47,2,0)</f>
        <v>天猫超市</v>
      </c>
      <c r="AK109" s="4" t="s">
        <v>297</v>
      </c>
      <c r="AL109" s="17">
        <f t="shared" si="27"/>
        <v>7.1751999999999996E-2</v>
      </c>
      <c r="AM109" s="17">
        <f t="shared" si="28"/>
        <v>1.1479999999999999E-2</v>
      </c>
      <c r="AN109" s="3" t="s">
        <v>965</v>
      </c>
      <c r="AO109" s="3">
        <f>IF(U109="件",1,VLOOKUP(Q109,单位换算!B:F,5,))</f>
        <v>24</v>
      </c>
      <c r="AP109" s="15">
        <f t="shared" si="25"/>
        <v>0.35586206896551725</v>
      </c>
      <c r="AQ109" s="15">
        <f>IFERROR(VLOOKUP(Q109,成本剔税!A:E,COLUMN(成本剔税!E108),),)*T109/AO109/10000</f>
        <v>0.1416</v>
      </c>
      <c r="AR109" s="43">
        <f t="shared" si="26"/>
        <v>0.60209302325581393</v>
      </c>
    </row>
    <row r="110" spans="1:44" ht="15" customHeight="1">
      <c r="A110" t="s">
        <v>0</v>
      </c>
      <c r="B110" t="s">
        <v>72</v>
      </c>
      <c r="C110" t="s">
        <v>909</v>
      </c>
      <c r="D110" t="s">
        <v>910</v>
      </c>
      <c r="E110">
        <v>532168</v>
      </c>
      <c r="F110" t="s">
        <v>939</v>
      </c>
      <c r="G110" t="s">
        <v>58</v>
      </c>
      <c r="H110" t="s">
        <v>61</v>
      </c>
      <c r="I110">
        <v>942820</v>
      </c>
      <c r="J110" t="s">
        <v>59</v>
      </c>
      <c r="K110" s="32">
        <v>43528</v>
      </c>
      <c r="L110" s="32">
        <v>43528</v>
      </c>
      <c r="M110">
        <v>0</v>
      </c>
      <c r="N110">
        <v>115.68</v>
      </c>
      <c r="O110">
        <v>20</v>
      </c>
      <c r="P110" t="s">
        <v>60</v>
      </c>
      <c r="Q110" s="34">
        <v>246801005210</v>
      </c>
      <c r="R110" t="s">
        <v>186</v>
      </c>
      <c r="S110">
        <v>15.18</v>
      </c>
      <c r="T110">
        <v>24</v>
      </c>
      <c r="U110" t="s">
        <v>238</v>
      </c>
      <c r="V110">
        <v>3.8400000000000001E-3</v>
      </c>
      <c r="W110" t="s">
        <v>17</v>
      </c>
      <c r="X110">
        <v>364.32</v>
      </c>
      <c r="Y110" t="s">
        <v>66</v>
      </c>
      <c r="Z110">
        <v>16</v>
      </c>
      <c r="AA110">
        <v>50.25</v>
      </c>
      <c r="AB110">
        <v>0</v>
      </c>
      <c r="AC110">
        <v>100044175</v>
      </c>
      <c r="AD110"/>
      <c r="AE110" t="s">
        <v>940</v>
      </c>
      <c r="AF110" s="33">
        <v>43528.490115740744</v>
      </c>
      <c r="AG110" t="s">
        <v>897</v>
      </c>
      <c r="AH110" s="15">
        <f t="shared" si="29"/>
        <v>4.1379310344827586E-2</v>
      </c>
      <c r="AI110" s="16">
        <f t="shared" si="24"/>
        <v>3.1406999999999997E-2</v>
      </c>
      <c r="AJ110" s="4" t="str">
        <f>VLOOKUP(A110,取数格式!$B$35:$C$47,2,0)</f>
        <v>天猫超市</v>
      </c>
      <c r="AK110" s="4" t="s">
        <v>297</v>
      </c>
      <c r="AL110" s="17">
        <f t="shared" si="27"/>
        <v>9.972E-3</v>
      </c>
      <c r="AM110" s="17">
        <f t="shared" si="28"/>
        <v>1.596E-3</v>
      </c>
      <c r="AN110" s="3" t="s">
        <v>965</v>
      </c>
      <c r="AO110" s="3">
        <f>IF(U110="件",1,VLOOKUP(Q110,单位换算!B:F,5,))</f>
        <v>12</v>
      </c>
      <c r="AP110" s="15">
        <f t="shared" si="25"/>
        <v>4.1379310344827586E-2</v>
      </c>
      <c r="AQ110" s="15">
        <f>IFERROR(VLOOKUP(Q110,成本剔税!A:E,COLUMN(成本剔税!E109),),)*T110/AO110/10000</f>
        <v>1.4444827586206898E-2</v>
      </c>
      <c r="AR110" s="43">
        <f t="shared" si="26"/>
        <v>0.6509166666666667</v>
      </c>
    </row>
    <row r="111" spans="1:44" ht="15" customHeight="1">
      <c r="A111" t="s">
        <v>0</v>
      </c>
      <c r="B111" t="s">
        <v>72</v>
      </c>
      <c r="C111" t="s">
        <v>909</v>
      </c>
      <c r="D111" t="s">
        <v>910</v>
      </c>
      <c r="E111">
        <v>532168</v>
      </c>
      <c r="F111" t="s">
        <v>939</v>
      </c>
      <c r="G111" t="s">
        <v>58</v>
      </c>
      <c r="H111" t="s">
        <v>61</v>
      </c>
      <c r="I111">
        <v>942820</v>
      </c>
      <c r="J111" t="s">
        <v>59</v>
      </c>
      <c r="K111" s="32">
        <v>43528</v>
      </c>
      <c r="L111" s="32">
        <v>43528</v>
      </c>
      <c r="M111">
        <v>0</v>
      </c>
      <c r="N111"/>
      <c r="O111">
        <v>119</v>
      </c>
      <c r="P111" t="s">
        <v>60</v>
      </c>
      <c r="Q111" s="34">
        <v>246903000110</v>
      </c>
      <c r="R111" t="s">
        <v>166</v>
      </c>
      <c r="S111">
        <v>119</v>
      </c>
      <c r="T111">
        <v>12</v>
      </c>
      <c r="U111" t="s">
        <v>246</v>
      </c>
      <c r="V111">
        <v>1.0800000000000001E-2</v>
      </c>
      <c r="W111" t="s">
        <v>17</v>
      </c>
      <c r="X111">
        <v>1428</v>
      </c>
      <c r="Y111" t="s">
        <v>66</v>
      </c>
      <c r="Z111">
        <v>16</v>
      </c>
      <c r="AA111">
        <v>196.97</v>
      </c>
      <c r="AB111">
        <v>0</v>
      </c>
      <c r="AC111">
        <v>100044175</v>
      </c>
      <c r="AD111"/>
      <c r="AE111" t="s">
        <v>940</v>
      </c>
      <c r="AF111" s="33">
        <v>43528.490115740744</v>
      </c>
      <c r="AG111" t="s">
        <v>897</v>
      </c>
      <c r="AH111" s="15">
        <f t="shared" si="29"/>
        <v>0.12310344827586207</v>
      </c>
      <c r="AI111" s="16">
        <f t="shared" si="24"/>
        <v>0.123103</v>
      </c>
      <c r="AJ111" s="4" t="str">
        <f>VLOOKUP(A111,取数格式!$B$35:$C$47,2,0)</f>
        <v>天猫超市</v>
      </c>
      <c r="AK111" s="4" t="s">
        <v>297</v>
      </c>
      <c r="AL111" s="17">
        <f t="shared" si="27"/>
        <v>0</v>
      </c>
      <c r="AM111" s="17">
        <f t="shared" si="28"/>
        <v>0</v>
      </c>
      <c r="AN111" s="3" t="s">
        <v>965</v>
      </c>
      <c r="AO111" s="3">
        <f>IF(U111="件",1,VLOOKUP(Q111,单位换算!B:F,5,))</f>
        <v>6</v>
      </c>
      <c r="AP111" s="15">
        <f t="shared" si="25"/>
        <v>0.12310344827586207</v>
      </c>
      <c r="AQ111" s="15">
        <f>IFERROR(VLOOKUP(Q111,成本剔税!A:E,COLUMN(成本剔税!E110),),)*T111/AO111/10000</f>
        <v>5.0658620689655182E-2</v>
      </c>
      <c r="AR111" s="43">
        <f t="shared" si="26"/>
        <v>0.58848739495798308</v>
      </c>
    </row>
    <row r="112" spans="1:44" ht="15" customHeight="1">
      <c r="A112" t="s">
        <v>0</v>
      </c>
      <c r="B112" t="s">
        <v>72</v>
      </c>
      <c r="C112" t="s">
        <v>909</v>
      </c>
      <c r="D112" t="s">
        <v>910</v>
      </c>
      <c r="E112">
        <v>523415</v>
      </c>
      <c r="F112" t="s">
        <v>941</v>
      </c>
      <c r="G112" t="s">
        <v>58</v>
      </c>
      <c r="H112" t="s">
        <v>61</v>
      </c>
      <c r="I112">
        <v>942823</v>
      </c>
      <c r="J112" t="s">
        <v>59</v>
      </c>
      <c r="K112" s="32">
        <v>43528</v>
      </c>
      <c r="L112" s="32">
        <v>43528</v>
      </c>
      <c r="M112">
        <v>0</v>
      </c>
      <c r="N112">
        <v>2220.48</v>
      </c>
      <c r="O112">
        <v>38</v>
      </c>
      <c r="P112" t="s">
        <v>60</v>
      </c>
      <c r="Q112" s="34">
        <v>246203000110</v>
      </c>
      <c r="R112" t="s">
        <v>262</v>
      </c>
      <c r="S112">
        <v>30.29</v>
      </c>
      <c r="T112">
        <v>288</v>
      </c>
      <c r="U112" t="s">
        <v>250</v>
      </c>
      <c r="V112">
        <v>0.1152</v>
      </c>
      <c r="W112" t="s">
        <v>17</v>
      </c>
      <c r="X112">
        <v>8723.52</v>
      </c>
      <c r="Y112" t="s">
        <v>66</v>
      </c>
      <c r="Z112">
        <v>16</v>
      </c>
      <c r="AA112">
        <v>1203.24</v>
      </c>
      <c r="AB112">
        <v>0</v>
      </c>
      <c r="AC112">
        <v>100044176</v>
      </c>
      <c r="AD112"/>
      <c r="AE112" t="s">
        <v>923</v>
      </c>
      <c r="AF112" s="33">
        <v>43528.490162037036</v>
      </c>
      <c r="AG112" t="s">
        <v>897</v>
      </c>
      <c r="AH112" s="15">
        <f t="shared" si="29"/>
        <v>0.94344827586206903</v>
      </c>
      <c r="AI112" s="16">
        <f t="shared" si="24"/>
        <v>0.75202800000000003</v>
      </c>
      <c r="AJ112" s="4" t="str">
        <f>VLOOKUP(A112,取数格式!$B$35:$C$47,2,0)</f>
        <v>天猫超市</v>
      </c>
      <c r="AK112" s="4" t="s">
        <v>297</v>
      </c>
      <c r="AL112" s="17">
        <f t="shared" si="27"/>
        <v>0.19142100000000001</v>
      </c>
      <c r="AM112" s="17">
        <f t="shared" si="28"/>
        <v>3.0626999999999998E-2</v>
      </c>
      <c r="AN112" s="3" t="s">
        <v>965</v>
      </c>
      <c r="AO112" s="3">
        <f>IF(U112="件",1,VLOOKUP(Q112,单位换算!B:F,5,))</f>
        <v>24</v>
      </c>
      <c r="AP112" s="15">
        <f t="shared" si="25"/>
        <v>0.94344827586206903</v>
      </c>
      <c r="AQ112" s="15">
        <f>IFERROR(VLOOKUP(Q112,成本剔税!A:E,COLUMN(成本剔税!E111),),)*T112/AO112/10000</f>
        <v>0.38085517241379307</v>
      </c>
      <c r="AR112" s="43">
        <f t="shared" si="26"/>
        <v>0.59631578947368424</v>
      </c>
    </row>
    <row r="113" spans="1:44" ht="15" customHeight="1">
      <c r="A113" t="s">
        <v>0</v>
      </c>
      <c r="B113" t="s">
        <v>72</v>
      </c>
      <c r="C113" t="s">
        <v>909</v>
      </c>
      <c r="D113" t="s">
        <v>910</v>
      </c>
      <c r="E113">
        <v>523415</v>
      </c>
      <c r="F113" t="s">
        <v>941</v>
      </c>
      <c r="G113" t="s">
        <v>58</v>
      </c>
      <c r="H113" t="s">
        <v>61</v>
      </c>
      <c r="I113">
        <v>942823</v>
      </c>
      <c r="J113" t="s">
        <v>59</v>
      </c>
      <c r="K113" s="32">
        <v>43528</v>
      </c>
      <c r="L113" s="32">
        <v>43528</v>
      </c>
      <c r="M113">
        <v>0</v>
      </c>
      <c r="N113">
        <v>1110.24</v>
      </c>
      <c r="O113">
        <v>32</v>
      </c>
      <c r="P113" t="s">
        <v>60</v>
      </c>
      <c r="Q113" s="34">
        <v>246201000110</v>
      </c>
      <c r="R113" t="s">
        <v>196</v>
      </c>
      <c r="S113">
        <v>24.29</v>
      </c>
      <c r="T113">
        <v>144</v>
      </c>
      <c r="U113" t="s">
        <v>250</v>
      </c>
      <c r="V113">
        <v>5.7599999999999998E-2</v>
      </c>
      <c r="W113" t="s">
        <v>17</v>
      </c>
      <c r="X113">
        <v>3497.76</v>
      </c>
      <c r="Y113" t="s">
        <v>66</v>
      </c>
      <c r="Z113">
        <v>16</v>
      </c>
      <c r="AA113">
        <v>482.45</v>
      </c>
      <c r="AB113">
        <v>0</v>
      </c>
      <c r="AC113">
        <v>100044176</v>
      </c>
      <c r="AD113"/>
      <c r="AE113" t="s">
        <v>923</v>
      </c>
      <c r="AF113" s="33">
        <v>43528.490162037036</v>
      </c>
      <c r="AG113" t="s">
        <v>897</v>
      </c>
      <c r="AH113" s="15">
        <f t="shared" si="29"/>
        <v>0.39724137931034481</v>
      </c>
      <c r="AI113" s="16">
        <f t="shared" ref="AI113:AI164" si="30">(X113-AA113)/10000</f>
        <v>0.30153100000000005</v>
      </c>
      <c r="AJ113" s="4" t="str">
        <f>VLOOKUP(A113,取数格式!$B$35:$C$47,2,0)</f>
        <v>天猫超市</v>
      </c>
      <c r="AK113" s="4" t="s">
        <v>297</v>
      </c>
      <c r="AL113" s="17">
        <f t="shared" si="27"/>
        <v>9.5710000000000003E-2</v>
      </c>
      <c r="AM113" s="17">
        <f t="shared" si="28"/>
        <v>1.5313999999999999E-2</v>
      </c>
      <c r="AN113" s="3" t="s">
        <v>965</v>
      </c>
      <c r="AO113" s="3">
        <f>IF(U113="件",1,VLOOKUP(Q113,单位换算!B:F,5,))</f>
        <v>24</v>
      </c>
      <c r="AP113" s="15">
        <f t="shared" si="25"/>
        <v>0.39724137931034481</v>
      </c>
      <c r="AQ113" s="15">
        <f>IFERROR(VLOOKUP(Q113,成本剔税!A:E,COLUMN(成本剔税!E112),),)*T113/AO113/10000</f>
        <v>0.16479310344827583</v>
      </c>
      <c r="AR113" s="43">
        <f t="shared" si="26"/>
        <v>0.58515625000000004</v>
      </c>
    </row>
    <row r="114" spans="1:44" ht="15" customHeight="1">
      <c r="A114" t="s">
        <v>0</v>
      </c>
      <c r="B114" t="s">
        <v>72</v>
      </c>
      <c r="C114" t="s">
        <v>909</v>
      </c>
      <c r="D114" t="s">
        <v>910</v>
      </c>
      <c r="E114">
        <v>523415</v>
      </c>
      <c r="F114" t="s">
        <v>941</v>
      </c>
      <c r="G114" t="s">
        <v>58</v>
      </c>
      <c r="H114" t="s">
        <v>61</v>
      </c>
      <c r="I114">
        <v>942823</v>
      </c>
      <c r="J114" t="s">
        <v>59</v>
      </c>
      <c r="K114" s="32">
        <v>43528</v>
      </c>
      <c r="L114" s="32">
        <v>43528</v>
      </c>
      <c r="M114">
        <v>0</v>
      </c>
      <c r="N114">
        <v>624.24</v>
      </c>
      <c r="O114">
        <v>43</v>
      </c>
      <c r="P114" t="s">
        <v>60</v>
      </c>
      <c r="Q114" s="34">
        <v>246102000110</v>
      </c>
      <c r="R114" t="s">
        <v>188</v>
      </c>
      <c r="S114">
        <v>34.33</v>
      </c>
      <c r="T114">
        <v>72</v>
      </c>
      <c r="U114" t="s">
        <v>250</v>
      </c>
      <c r="V114">
        <v>2.8799999999999999E-2</v>
      </c>
      <c r="W114" t="s">
        <v>17</v>
      </c>
      <c r="X114">
        <v>2471.7600000000002</v>
      </c>
      <c r="Y114" t="s">
        <v>66</v>
      </c>
      <c r="Z114">
        <v>16</v>
      </c>
      <c r="AA114">
        <v>340.93</v>
      </c>
      <c r="AB114">
        <v>0</v>
      </c>
      <c r="AC114">
        <v>100044176</v>
      </c>
      <c r="AD114"/>
      <c r="AE114" t="s">
        <v>923</v>
      </c>
      <c r="AF114" s="33">
        <v>43528.490162037036</v>
      </c>
      <c r="AG114" t="s">
        <v>897</v>
      </c>
      <c r="AH114" s="15">
        <f t="shared" si="29"/>
        <v>0.26689655172413795</v>
      </c>
      <c r="AI114" s="16">
        <f t="shared" si="30"/>
        <v>0.21308300000000005</v>
      </c>
      <c r="AJ114" s="4" t="str">
        <f>VLOOKUP(A114,取数格式!$B$35:$C$47,2,0)</f>
        <v>天猫超市</v>
      </c>
      <c r="AK114" s="4" t="s">
        <v>297</v>
      </c>
      <c r="AL114" s="17">
        <f t="shared" si="27"/>
        <v>5.3814000000000001E-2</v>
      </c>
      <c r="AM114" s="17">
        <f t="shared" si="28"/>
        <v>8.6099999999999996E-3</v>
      </c>
      <c r="AN114" s="3" t="s">
        <v>965</v>
      </c>
      <c r="AO114" s="3">
        <f>IF(U114="件",1,VLOOKUP(Q114,单位换算!B:F,5,))</f>
        <v>24</v>
      </c>
      <c r="AP114" s="15">
        <f t="shared" si="25"/>
        <v>0.26689655172413795</v>
      </c>
      <c r="AQ114" s="15">
        <f>IFERROR(VLOOKUP(Q114,成本剔税!A:E,COLUMN(成本剔税!E113),),)*T114/AO114/10000</f>
        <v>0.1062</v>
      </c>
      <c r="AR114" s="43">
        <f t="shared" si="26"/>
        <v>0.60209302325581393</v>
      </c>
    </row>
    <row r="115" spans="1:44" ht="15" customHeight="1">
      <c r="A115" t="s">
        <v>0</v>
      </c>
      <c r="B115" t="s">
        <v>72</v>
      </c>
      <c r="C115" t="s">
        <v>909</v>
      </c>
      <c r="D115" t="s">
        <v>910</v>
      </c>
      <c r="E115">
        <v>523415</v>
      </c>
      <c r="F115" t="s">
        <v>941</v>
      </c>
      <c r="G115" t="s">
        <v>58</v>
      </c>
      <c r="H115" t="s">
        <v>61</v>
      </c>
      <c r="I115">
        <v>942823</v>
      </c>
      <c r="J115" t="s">
        <v>59</v>
      </c>
      <c r="K115" s="32">
        <v>43528</v>
      </c>
      <c r="L115" s="32">
        <v>43528</v>
      </c>
      <c r="M115">
        <v>0</v>
      </c>
      <c r="N115"/>
      <c r="O115">
        <v>119</v>
      </c>
      <c r="P115" t="s">
        <v>60</v>
      </c>
      <c r="Q115" s="34">
        <v>246903000110</v>
      </c>
      <c r="R115" t="s">
        <v>166</v>
      </c>
      <c r="S115">
        <v>119</v>
      </c>
      <c r="T115">
        <v>6</v>
      </c>
      <c r="U115" t="s">
        <v>246</v>
      </c>
      <c r="V115">
        <v>5.4000000000000003E-3</v>
      </c>
      <c r="W115" t="s">
        <v>17</v>
      </c>
      <c r="X115">
        <v>714</v>
      </c>
      <c r="Y115" t="s">
        <v>66</v>
      </c>
      <c r="Z115">
        <v>16</v>
      </c>
      <c r="AA115">
        <v>98.48</v>
      </c>
      <c r="AB115">
        <v>0</v>
      </c>
      <c r="AC115">
        <v>100044176</v>
      </c>
      <c r="AD115"/>
      <c r="AE115" t="s">
        <v>923</v>
      </c>
      <c r="AF115" s="33">
        <v>43528.490162037036</v>
      </c>
      <c r="AG115" t="s">
        <v>897</v>
      </c>
      <c r="AH115" s="15">
        <f t="shared" si="29"/>
        <v>6.1551724137931037E-2</v>
      </c>
      <c r="AI115" s="16">
        <f t="shared" si="30"/>
        <v>6.1551999999999996E-2</v>
      </c>
      <c r="AJ115" s="4" t="str">
        <f>VLOOKUP(A115,取数格式!$B$35:$C$47,2,0)</f>
        <v>天猫超市</v>
      </c>
      <c r="AK115" s="4" t="s">
        <v>297</v>
      </c>
      <c r="AL115" s="17">
        <f t="shared" si="27"/>
        <v>0</v>
      </c>
      <c r="AM115" s="17">
        <f t="shared" si="28"/>
        <v>0</v>
      </c>
      <c r="AN115" s="3" t="s">
        <v>965</v>
      </c>
      <c r="AO115" s="3">
        <f>IF(U115="件",1,VLOOKUP(Q115,单位换算!B:F,5,))</f>
        <v>6</v>
      </c>
      <c r="AP115" s="15">
        <f t="shared" si="25"/>
        <v>6.1551724137931037E-2</v>
      </c>
      <c r="AQ115" s="15">
        <f>IFERROR(VLOOKUP(Q115,成本剔税!A:E,COLUMN(成本剔税!E114),),)*T115/AO115/10000</f>
        <v>2.5329310344827591E-2</v>
      </c>
      <c r="AR115" s="43">
        <f t="shared" si="26"/>
        <v>0.58848739495798308</v>
      </c>
    </row>
    <row r="116" spans="1:44" ht="15" customHeight="1">
      <c r="A116" t="s">
        <v>0</v>
      </c>
      <c r="B116" t="s">
        <v>72</v>
      </c>
      <c r="C116" t="s">
        <v>909</v>
      </c>
      <c r="D116" t="s">
        <v>910</v>
      </c>
      <c r="E116">
        <v>523415</v>
      </c>
      <c r="F116" t="s">
        <v>941</v>
      </c>
      <c r="G116" t="s">
        <v>58</v>
      </c>
      <c r="H116" t="s">
        <v>61</v>
      </c>
      <c r="I116">
        <v>942823</v>
      </c>
      <c r="J116" t="s">
        <v>59</v>
      </c>
      <c r="K116" s="32">
        <v>43528</v>
      </c>
      <c r="L116" s="32">
        <v>43528</v>
      </c>
      <c r="M116">
        <v>0</v>
      </c>
      <c r="N116">
        <v>1872.72</v>
      </c>
      <c r="O116">
        <v>45</v>
      </c>
      <c r="P116" t="s">
        <v>60</v>
      </c>
      <c r="Q116" s="34">
        <v>246103000110</v>
      </c>
      <c r="R116" t="s">
        <v>187</v>
      </c>
      <c r="S116">
        <v>36.33</v>
      </c>
      <c r="T116">
        <v>216</v>
      </c>
      <c r="U116" t="s">
        <v>250</v>
      </c>
      <c r="V116">
        <v>8.6400000000000005E-2</v>
      </c>
      <c r="W116" t="s">
        <v>17</v>
      </c>
      <c r="X116">
        <v>7847.28</v>
      </c>
      <c r="Y116" t="s">
        <v>66</v>
      </c>
      <c r="Z116">
        <v>16</v>
      </c>
      <c r="AA116">
        <v>1082.3800000000001</v>
      </c>
      <c r="AB116">
        <v>0</v>
      </c>
      <c r="AC116">
        <v>100044176</v>
      </c>
      <c r="AD116"/>
      <c r="AE116" t="s">
        <v>923</v>
      </c>
      <c r="AF116" s="33">
        <v>43528.490162037036</v>
      </c>
      <c r="AG116" t="s">
        <v>897</v>
      </c>
      <c r="AH116" s="15">
        <f t="shared" si="29"/>
        <v>0.83793103448275874</v>
      </c>
      <c r="AI116" s="16">
        <f t="shared" si="30"/>
        <v>0.67648999999999992</v>
      </c>
      <c r="AJ116" s="4" t="str">
        <f>VLOOKUP(A116,取数格式!$B$35:$C$47,2,0)</f>
        <v>天猫超市</v>
      </c>
      <c r="AK116" s="4" t="s">
        <v>297</v>
      </c>
      <c r="AL116" s="17">
        <f t="shared" si="27"/>
        <v>0.161441</v>
      </c>
      <c r="AM116" s="17">
        <f t="shared" si="28"/>
        <v>2.5831E-2</v>
      </c>
      <c r="AN116" s="3" t="s">
        <v>965</v>
      </c>
      <c r="AO116" s="3">
        <f>IF(U116="件",1,VLOOKUP(Q116,单位换算!B:F,5,))</f>
        <v>24</v>
      </c>
      <c r="AP116" s="15">
        <f t="shared" si="25"/>
        <v>0.83793103448275874</v>
      </c>
      <c r="AQ116" s="15">
        <f>IFERROR(VLOOKUP(Q116,成本剔税!A:E,COLUMN(成本剔税!E115),),)*T116/AO116/10000</f>
        <v>0.32958620689655166</v>
      </c>
      <c r="AR116" s="43">
        <f t="shared" si="26"/>
        <v>0.60666666666666669</v>
      </c>
    </row>
    <row r="117" spans="1:44" ht="15" customHeight="1">
      <c r="A117" t="s">
        <v>0</v>
      </c>
      <c r="B117" t="s">
        <v>72</v>
      </c>
      <c r="C117" t="s">
        <v>909</v>
      </c>
      <c r="D117" t="s">
        <v>910</v>
      </c>
      <c r="E117">
        <v>523415</v>
      </c>
      <c r="F117" t="s">
        <v>941</v>
      </c>
      <c r="G117" t="s">
        <v>58</v>
      </c>
      <c r="H117" t="s">
        <v>61</v>
      </c>
      <c r="I117">
        <v>942823</v>
      </c>
      <c r="J117" t="s">
        <v>59</v>
      </c>
      <c r="K117" s="32">
        <v>43528</v>
      </c>
      <c r="L117" s="32">
        <v>43528</v>
      </c>
      <c r="M117">
        <v>0</v>
      </c>
      <c r="N117"/>
      <c r="O117">
        <v>145</v>
      </c>
      <c r="P117" t="s">
        <v>60</v>
      </c>
      <c r="Q117" s="34">
        <v>246901000610</v>
      </c>
      <c r="R117" t="s">
        <v>198</v>
      </c>
      <c r="S117">
        <v>145</v>
      </c>
      <c r="T117">
        <v>6</v>
      </c>
      <c r="U117" t="s">
        <v>246</v>
      </c>
      <c r="V117">
        <v>5.4000000000000003E-3</v>
      </c>
      <c r="W117" t="s">
        <v>17</v>
      </c>
      <c r="X117">
        <v>870</v>
      </c>
      <c r="Y117" t="s">
        <v>66</v>
      </c>
      <c r="Z117">
        <v>16</v>
      </c>
      <c r="AA117">
        <v>120</v>
      </c>
      <c r="AB117">
        <v>0</v>
      </c>
      <c r="AC117">
        <v>100044176</v>
      </c>
      <c r="AD117"/>
      <c r="AE117" t="s">
        <v>923</v>
      </c>
      <c r="AF117" s="33">
        <v>43528.490162037036</v>
      </c>
      <c r="AG117" t="s">
        <v>897</v>
      </c>
      <c r="AH117" s="15">
        <f t="shared" si="29"/>
        <v>7.4999999999999997E-2</v>
      </c>
      <c r="AI117" s="16">
        <f t="shared" si="30"/>
        <v>7.4999999999999997E-2</v>
      </c>
      <c r="AJ117" s="4" t="str">
        <f>VLOOKUP(A117,取数格式!$B$35:$C$47,2,0)</f>
        <v>天猫超市</v>
      </c>
      <c r="AK117" s="4" t="s">
        <v>297</v>
      </c>
      <c r="AL117" s="17">
        <f t="shared" si="27"/>
        <v>0</v>
      </c>
      <c r="AM117" s="17">
        <f t="shared" si="28"/>
        <v>0</v>
      </c>
      <c r="AN117" s="3" t="s">
        <v>965</v>
      </c>
      <c r="AO117" s="3">
        <f>IF(U117="件",1,VLOOKUP(Q117,单位换算!B:F,5,))</f>
        <v>6</v>
      </c>
      <c r="AP117" s="15">
        <f t="shared" si="25"/>
        <v>7.4999999999999997E-2</v>
      </c>
      <c r="AQ117" s="15">
        <f>IFERROR(VLOOKUP(Q117,成本剔税!A:E,COLUMN(成本剔税!E116),),)*T117/AO117/10000</f>
        <v>2.8991379310344824E-2</v>
      </c>
      <c r="AR117" s="43">
        <f t="shared" si="26"/>
        <v>0.61344827586206896</v>
      </c>
    </row>
    <row r="118" spans="1:44" ht="15" customHeight="1">
      <c r="A118" t="s">
        <v>0</v>
      </c>
      <c r="B118" t="s">
        <v>72</v>
      </c>
      <c r="C118" t="s">
        <v>909</v>
      </c>
      <c r="D118" t="s">
        <v>910</v>
      </c>
      <c r="E118">
        <v>523415</v>
      </c>
      <c r="F118" t="s">
        <v>941</v>
      </c>
      <c r="G118" t="s">
        <v>58</v>
      </c>
      <c r="H118" t="s">
        <v>61</v>
      </c>
      <c r="I118">
        <v>942823</v>
      </c>
      <c r="J118" t="s">
        <v>59</v>
      </c>
      <c r="K118" s="32">
        <v>43528</v>
      </c>
      <c r="L118" s="32">
        <v>43528</v>
      </c>
      <c r="M118">
        <v>0</v>
      </c>
      <c r="N118">
        <v>878.4</v>
      </c>
      <c r="O118">
        <v>51</v>
      </c>
      <c r="P118" t="s">
        <v>60</v>
      </c>
      <c r="Q118" s="34">
        <v>246105000110</v>
      </c>
      <c r="R118" t="s">
        <v>184</v>
      </c>
      <c r="S118">
        <v>41.85</v>
      </c>
      <c r="T118">
        <v>96</v>
      </c>
      <c r="U118" t="s">
        <v>250</v>
      </c>
      <c r="V118">
        <v>3.8399999999999997E-2</v>
      </c>
      <c r="W118" t="s">
        <v>17</v>
      </c>
      <c r="X118">
        <v>4017.6</v>
      </c>
      <c r="Y118" t="s">
        <v>66</v>
      </c>
      <c r="Z118">
        <v>16</v>
      </c>
      <c r="AA118">
        <v>554.15</v>
      </c>
      <c r="AB118">
        <v>0</v>
      </c>
      <c r="AC118">
        <v>100044176</v>
      </c>
      <c r="AD118"/>
      <c r="AE118" t="s">
        <v>923</v>
      </c>
      <c r="AF118" s="33">
        <v>43528.490162037036</v>
      </c>
      <c r="AG118" t="s">
        <v>897</v>
      </c>
      <c r="AH118" s="15">
        <f t="shared" si="29"/>
        <v>0.42206896551724138</v>
      </c>
      <c r="AI118" s="16">
        <f t="shared" si="30"/>
        <v>0.34634499999999996</v>
      </c>
      <c r="AJ118" s="4" t="str">
        <f>VLOOKUP(A118,取数格式!$B$35:$C$47,2,0)</f>
        <v>天猫超市</v>
      </c>
      <c r="AK118" s="4" t="s">
        <v>297</v>
      </c>
      <c r="AL118" s="17">
        <f t="shared" si="27"/>
        <v>7.5724E-2</v>
      </c>
      <c r="AM118" s="17">
        <f t="shared" si="28"/>
        <v>1.2116E-2</v>
      </c>
      <c r="AN118" s="3" t="s">
        <v>965</v>
      </c>
      <c r="AO118" s="3">
        <f>IF(U118="件",1,VLOOKUP(Q118,单位换算!B:F,5,))</f>
        <v>24</v>
      </c>
      <c r="AP118" s="15">
        <f t="shared" si="25"/>
        <v>0.42206896551724138</v>
      </c>
      <c r="AQ118" s="15">
        <f>IFERROR(VLOOKUP(Q118,成本剔税!A:E,COLUMN(成本剔税!E117),),)*T118/AO118/10000</f>
        <v>0.16601379310344827</v>
      </c>
      <c r="AR118" s="43">
        <f t="shared" si="26"/>
        <v>0.60666666666666669</v>
      </c>
    </row>
    <row r="119" spans="1:44" ht="15" customHeight="1">
      <c r="A119" t="s">
        <v>0</v>
      </c>
      <c r="B119" t="s">
        <v>72</v>
      </c>
      <c r="C119" t="s">
        <v>909</v>
      </c>
      <c r="D119" t="s">
        <v>910</v>
      </c>
      <c r="E119">
        <v>523411</v>
      </c>
      <c r="F119" t="s">
        <v>942</v>
      </c>
      <c r="G119" t="s">
        <v>58</v>
      </c>
      <c r="H119" t="s">
        <v>61</v>
      </c>
      <c r="I119">
        <v>942829</v>
      </c>
      <c r="J119" t="s">
        <v>59</v>
      </c>
      <c r="K119" s="32">
        <v>43528</v>
      </c>
      <c r="L119" s="32">
        <v>43528</v>
      </c>
      <c r="M119">
        <v>0</v>
      </c>
      <c r="N119">
        <v>1110.24</v>
      </c>
      <c r="O119">
        <v>38</v>
      </c>
      <c r="P119" t="s">
        <v>60</v>
      </c>
      <c r="Q119" s="34">
        <v>246203000110</v>
      </c>
      <c r="R119" t="s">
        <v>262</v>
      </c>
      <c r="S119">
        <v>30.29</v>
      </c>
      <c r="T119">
        <v>144</v>
      </c>
      <c r="U119" t="s">
        <v>250</v>
      </c>
      <c r="V119">
        <v>5.7599999999999998E-2</v>
      </c>
      <c r="W119" t="s">
        <v>17</v>
      </c>
      <c r="X119">
        <v>4361.76</v>
      </c>
      <c r="Y119" t="s">
        <v>66</v>
      </c>
      <c r="Z119">
        <v>16</v>
      </c>
      <c r="AA119">
        <v>601.62</v>
      </c>
      <c r="AB119">
        <v>0</v>
      </c>
      <c r="AC119">
        <v>100044177</v>
      </c>
      <c r="AD119"/>
      <c r="AE119" t="s">
        <v>943</v>
      </c>
      <c r="AF119" s="33">
        <v>43528.490219907406</v>
      </c>
      <c r="AG119" t="s">
        <v>897</v>
      </c>
      <c r="AH119" s="15">
        <f t="shared" si="29"/>
        <v>0.47172413793103452</v>
      </c>
      <c r="AI119" s="16">
        <f t="shared" si="30"/>
        <v>0.37601400000000001</v>
      </c>
      <c r="AJ119" s="4" t="str">
        <f>VLOOKUP(A119,取数格式!$B$35:$C$47,2,0)</f>
        <v>天猫超市</v>
      </c>
      <c r="AK119" s="4" t="s">
        <v>297</v>
      </c>
      <c r="AL119" s="17">
        <f t="shared" si="27"/>
        <v>9.5710000000000003E-2</v>
      </c>
      <c r="AM119" s="17">
        <f t="shared" si="28"/>
        <v>1.5313999999999999E-2</v>
      </c>
      <c r="AN119" s="3" t="s">
        <v>965</v>
      </c>
      <c r="AO119" s="3">
        <f>IF(U119="件",1,VLOOKUP(Q119,单位换算!B:F,5,))</f>
        <v>24</v>
      </c>
      <c r="AP119" s="15">
        <f t="shared" si="25"/>
        <v>0.47172413793103452</v>
      </c>
      <c r="AQ119" s="15">
        <f>IFERROR(VLOOKUP(Q119,成本剔税!A:E,COLUMN(成本剔税!E118),),)*T119/AO119/10000</f>
        <v>0.19042758620689654</v>
      </c>
      <c r="AR119" s="43">
        <f t="shared" si="26"/>
        <v>0.59631578947368424</v>
      </c>
    </row>
    <row r="120" spans="1:44" ht="15" customHeight="1">
      <c r="A120" t="s">
        <v>0</v>
      </c>
      <c r="B120" t="s">
        <v>72</v>
      </c>
      <c r="C120" t="s">
        <v>909</v>
      </c>
      <c r="D120" t="s">
        <v>910</v>
      </c>
      <c r="E120">
        <v>523411</v>
      </c>
      <c r="F120" t="s">
        <v>942</v>
      </c>
      <c r="G120" t="s">
        <v>58</v>
      </c>
      <c r="H120" t="s">
        <v>61</v>
      </c>
      <c r="I120">
        <v>942829</v>
      </c>
      <c r="J120" t="s">
        <v>59</v>
      </c>
      <c r="K120" s="32">
        <v>43528</v>
      </c>
      <c r="L120" s="32">
        <v>43528</v>
      </c>
      <c r="M120">
        <v>0</v>
      </c>
      <c r="N120">
        <v>2496.96</v>
      </c>
      <c r="O120">
        <v>45</v>
      </c>
      <c r="P120" t="s">
        <v>60</v>
      </c>
      <c r="Q120" s="34">
        <v>246101000110</v>
      </c>
      <c r="R120" t="s">
        <v>185</v>
      </c>
      <c r="S120">
        <v>36.33</v>
      </c>
      <c r="T120">
        <v>288</v>
      </c>
      <c r="U120" t="s">
        <v>250</v>
      </c>
      <c r="V120">
        <v>0.1152</v>
      </c>
      <c r="W120" t="s">
        <v>17</v>
      </c>
      <c r="X120">
        <v>10463.040000000001</v>
      </c>
      <c r="Y120" t="s">
        <v>66</v>
      </c>
      <c r="Z120">
        <v>16</v>
      </c>
      <c r="AA120">
        <v>1443.18</v>
      </c>
      <c r="AB120">
        <v>0</v>
      </c>
      <c r="AC120">
        <v>100044177</v>
      </c>
      <c r="AD120"/>
      <c r="AE120" t="s">
        <v>943</v>
      </c>
      <c r="AF120" s="33">
        <v>43528.490219907406</v>
      </c>
      <c r="AG120" t="s">
        <v>897</v>
      </c>
      <c r="AH120" s="15">
        <f t="shared" si="29"/>
        <v>1.1172413793103448</v>
      </c>
      <c r="AI120" s="16">
        <f t="shared" si="30"/>
        <v>0.90198600000000007</v>
      </c>
      <c r="AJ120" s="4" t="str">
        <f>VLOOKUP(A120,取数格式!$B$35:$C$47,2,0)</f>
        <v>天猫超市</v>
      </c>
      <c r="AK120" s="4" t="s">
        <v>297</v>
      </c>
      <c r="AL120" s="17">
        <f t="shared" si="27"/>
        <v>0.21525500000000003</v>
      </c>
      <c r="AM120" s="17">
        <f t="shared" si="28"/>
        <v>3.4440999999999999E-2</v>
      </c>
      <c r="AN120" s="3" t="s">
        <v>965</v>
      </c>
      <c r="AO120" s="3">
        <f>IF(U120="件",1,VLOOKUP(Q120,单位换算!B:F,5,))</f>
        <v>24</v>
      </c>
      <c r="AP120" s="15">
        <f t="shared" si="25"/>
        <v>1.1172413793103448</v>
      </c>
      <c r="AQ120" s="15">
        <f>IFERROR(VLOOKUP(Q120,成本剔税!A:E,COLUMN(成本剔税!E119),),)*T120/AO120/10000</f>
        <v>0.43944827586206892</v>
      </c>
      <c r="AR120" s="43">
        <f t="shared" si="26"/>
        <v>0.60666666666666669</v>
      </c>
    </row>
    <row r="121" spans="1:44" ht="15" customHeight="1">
      <c r="A121" t="s">
        <v>0</v>
      </c>
      <c r="B121" t="s">
        <v>72</v>
      </c>
      <c r="C121" t="s">
        <v>909</v>
      </c>
      <c r="D121" t="s">
        <v>910</v>
      </c>
      <c r="E121">
        <v>523411</v>
      </c>
      <c r="F121" t="s">
        <v>942</v>
      </c>
      <c r="G121" t="s">
        <v>58</v>
      </c>
      <c r="H121" t="s">
        <v>61</v>
      </c>
      <c r="I121">
        <v>942829</v>
      </c>
      <c r="J121" t="s">
        <v>59</v>
      </c>
      <c r="K121" s="32">
        <v>43528</v>
      </c>
      <c r="L121" s="32">
        <v>43528</v>
      </c>
      <c r="M121">
        <v>0</v>
      </c>
      <c r="N121">
        <v>1242.5999999999999</v>
      </c>
      <c r="O121">
        <v>92</v>
      </c>
      <c r="P121" t="s">
        <v>60</v>
      </c>
      <c r="Q121" s="34">
        <v>246902000110</v>
      </c>
      <c r="R121" t="s">
        <v>189</v>
      </c>
      <c r="S121">
        <v>71.290000000000006</v>
      </c>
      <c r="T121">
        <v>60</v>
      </c>
      <c r="U121" t="s">
        <v>246</v>
      </c>
      <c r="V121">
        <v>5.3999999999999999E-2</v>
      </c>
      <c r="W121" t="s">
        <v>17</v>
      </c>
      <c r="X121">
        <v>4277.3999999999996</v>
      </c>
      <c r="Y121" t="s">
        <v>66</v>
      </c>
      <c r="Z121">
        <v>16</v>
      </c>
      <c r="AA121">
        <v>589.99</v>
      </c>
      <c r="AB121">
        <v>0</v>
      </c>
      <c r="AC121">
        <v>100044177</v>
      </c>
      <c r="AD121"/>
      <c r="AE121" t="s">
        <v>943</v>
      </c>
      <c r="AF121" s="33">
        <v>43528.490219907406</v>
      </c>
      <c r="AG121" t="s">
        <v>897</v>
      </c>
      <c r="AH121" s="15">
        <f t="shared" si="29"/>
        <v>0.4758620689655173</v>
      </c>
      <c r="AI121" s="16">
        <f t="shared" si="30"/>
        <v>0.36874099999999999</v>
      </c>
      <c r="AJ121" s="4" t="str">
        <f>VLOOKUP(A121,取数格式!$B$35:$C$47,2,0)</f>
        <v>天猫超市</v>
      </c>
      <c r="AK121" s="4" t="s">
        <v>297</v>
      </c>
      <c r="AL121" s="17">
        <f t="shared" si="27"/>
        <v>0.10712100000000001</v>
      </c>
      <c r="AM121" s="17">
        <f t="shared" si="28"/>
        <v>1.7138999999999998E-2</v>
      </c>
      <c r="AN121" s="3" t="s">
        <v>965</v>
      </c>
      <c r="AO121" s="3">
        <f>IF(U121="件",1,VLOOKUP(Q121,单位换算!B:F,5,))</f>
        <v>6</v>
      </c>
      <c r="AP121" s="15">
        <f t="shared" si="25"/>
        <v>0.4758620689655173</v>
      </c>
      <c r="AQ121" s="15">
        <f>IFERROR(VLOOKUP(Q121,成本剔税!A:E,COLUMN(成本剔税!E120),),)*T121/AO121/10000</f>
        <v>0.18768103448275861</v>
      </c>
      <c r="AR121" s="43">
        <f t="shared" si="26"/>
        <v>0.60559782608695656</v>
      </c>
    </row>
    <row r="122" spans="1:44" ht="15" customHeight="1">
      <c r="A122" t="s">
        <v>0</v>
      </c>
      <c r="B122" t="s">
        <v>72</v>
      </c>
      <c r="C122" t="s">
        <v>909</v>
      </c>
      <c r="D122" t="s">
        <v>910</v>
      </c>
      <c r="E122">
        <v>523411</v>
      </c>
      <c r="F122" t="s">
        <v>942</v>
      </c>
      <c r="G122" t="s">
        <v>58</v>
      </c>
      <c r="H122" t="s">
        <v>61</v>
      </c>
      <c r="I122">
        <v>942829</v>
      </c>
      <c r="J122" t="s">
        <v>59</v>
      </c>
      <c r="K122" s="32">
        <v>43528</v>
      </c>
      <c r="L122" s="32">
        <v>43528</v>
      </c>
      <c r="M122">
        <v>0</v>
      </c>
      <c r="N122">
        <v>1110.24</v>
      </c>
      <c r="O122">
        <v>32</v>
      </c>
      <c r="P122" t="s">
        <v>60</v>
      </c>
      <c r="Q122" s="34">
        <v>246201000110</v>
      </c>
      <c r="R122" t="s">
        <v>196</v>
      </c>
      <c r="S122">
        <v>24.29</v>
      </c>
      <c r="T122">
        <v>144</v>
      </c>
      <c r="U122" t="s">
        <v>250</v>
      </c>
      <c r="V122">
        <v>5.7599999999999998E-2</v>
      </c>
      <c r="W122" t="s">
        <v>17</v>
      </c>
      <c r="X122">
        <v>3497.76</v>
      </c>
      <c r="Y122" t="s">
        <v>66</v>
      </c>
      <c r="Z122">
        <v>16</v>
      </c>
      <c r="AA122">
        <v>482.45</v>
      </c>
      <c r="AB122">
        <v>0</v>
      </c>
      <c r="AC122">
        <v>100044177</v>
      </c>
      <c r="AD122"/>
      <c r="AE122" t="s">
        <v>943</v>
      </c>
      <c r="AF122" s="33">
        <v>43528.490219907406</v>
      </c>
      <c r="AG122" t="s">
        <v>897</v>
      </c>
      <c r="AH122" s="15">
        <f t="shared" si="29"/>
        <v>0.39724137931034481</v>
      </c>
      <c r="AI122" s="16">
        <f t="shared" si="30"/>
        <v>0.30153100000000005</v>
      </c>
      <c r="AJ122" s="4" t="str">
        <f>VLOOKUP(A122,取数格式!$B$35:$C$47,2,0)</f>
        <v>天猫超市</v>
      </c>
      <c r="AK122" s="4" t="s">
        <v>297</v>
      </c>
      <c r="AL122" s="17">
        <f t="shared" si="27"/>
        <v>9.5710000000000003E-2</v>
      </c>
      <c r="AM122" s="17">
        <f t="shared" si="28"/>
        <v>1.5313999999999999E-2</v>
      </c>
      <c r="AN122" s="3" t="s">
        <v>965</v>
      </c>
      <c r="AO122" s="3">
        <f>IF(U122="件",1,VLOOKUP(Q122,单位换算!B:F,5,))</f>
        <v>24</v>
      </c>
      <c r="AP122" s="15">
        <f t="shared" si="25"/>
        <v>0.39724137931034481</v>
      </c>
      <c r="AQ122" s="15">
        <f>IFERROR(VLOOKUP(Q122,成本剔税!A:E,COLUMN(成本剔税!E121),),)*T122/AO122/10000</f>
        <v>0.16479310344827583</v>
      </c>
      <c r="AR122" s="43">
        <f t="shared" si="26"/>
        <v>0.58515625000000004</v>
      </c>
    </row>
    <row r="123" spans="1:44" ht="15" customHeight="1">
      <c r="A123" t="s">
        <v>0</v>
      </c>
      <c r="B123" t="s">
        <v>72</v>
      </c>
      <c r="C123" t="s">
        <v>909</v>
      </c>
      <c r="D123" t="s">
        <v>910</v>
      </c>
      <c r="E123">
        <v>523411</v>
      </c>
      <c r="F123" t="s">
        <v>942</v>
      </c>
      <c r="G123" t="s">
        <v>58</v>
      </c>
      <c r="H123" t="s">
        <v>61</v>
      </c>
      <c r="I123">
        <v>942829</v>
      </c>
      <c r="J123" t="s">
        <v>59</v>
      </c>
      <c r="K123" s="32">
        <v>43528</v>
      </c>
      <c r="L123" s="32">
        <v>43528</v>
      </c>
      <c r="M123">
        <v>0</v>
      </c>
      <c r="N123"/>
      <c r="O123">
        <v>119</v>
      </c>
      <c r="P123" t="s">
        <v>60</v>
      </c>
      <c r="Q123" s="34">
        <v>246903000110</v>
      </c>
      <c r="R123" t="s">
        <v>166</v>
      </c>
      <c r="S123">
        <v>119</v>
      </c>
      <c r="T123">
        <v>6</v>
      </c>
      <c r="U123" t="s">
        <v>246</v>
      </c>
      <c r="V123">
        <v>5.4000000000000003E-3</v>
      </c>
      <c r="W123" t="s">
        <v>17</v>
      </c>
      <c r="X123">
        <v>714</v>
      </c>
      <c r="Y123" t="s">
        <v>66</v>
      </c>
      <c r="Z123">
        <v>16</v>
      </c>
      <c r="AA123">
        <v>98.48</v>
      </c>
      <c r="AB123">
        <v>0</v>
      </c>
      <c r="AC123">
        <v>100044177</v>
      </c>
      <c r="AD123"/>
      <c r="AE123" t="s">
        <v>943</v>
      </c>
      <c r="AF123" s="33">
        <v>43528.490219907406</v>
      </c>
      <c r="AG123" t="s">
        <v>897</v>
      </c>
      <c r="AH123" s="15">
        <f t="shared" si="29"/>
        <v>6.1551724137931037E-2</v>
      </c>
      <c r="AI123" s="16">
        <f t="shared" si="30"/>
        <v>6.1551999999999996E-2</v>
      </c>
      <c r="AJ123" s="4" t="str">
        <f>VLOOKUP(A123,取数格式!$B$35:$C$47,2,0)</f>
        <v>天猫超市</v>
      </c>
      <c r="AK123" s="4" t="s">
        <v>297</v>
      </c>
      <c r="AL123" s="17">
        <f t="shared" si="27"/>
        <v>0</v>
      </c>
      <c r="AM123" s="17">
        <f t="shared" si="28"/>
        <v>0</v>
      </c>
      <c r="AN123" s="3" t="s">
        <v>965</v>
      </c>
      <c r="AO123" s="3">
        <f>IF(U123="件",1,VLOOKUP(Q123,单位换算!B:F,5,))</f>
        <v>6</v>
      </c>
      <c r="AP123" s="15">
        <f t="shared" si="25"/>
        <v>6.1551724137931037E-2</v>
      </c>
      <c r="AQ123" s="15">
        <f>IFERROR(VLOOKUP(Q123,成本剔税!A:E,COLUMN(成本剔税!E122),),)*T123/AO123/10000</f>
        <v>2.5329310344827591E-2</v>
      </c>
      <c r="AR123" s="43">
        <f t="shared" si="26"/>
        <v>0.58848739495798308</v>
      </c>
    </row>
    <row r="124" spans="1:44" ht="15" customHeight="1">
      <c r="A124" t="s">
        <v>0</v>
      </c>
      <c r="B124" t="s">
        <v>72</v>
      </c>
      <c r="C124" t="s">
        <v>909</v>
      </c>
      <c r="D124" t="s">
        <v>910</v>
      </c>
      <c r="E124">
        <v>523411</v>
      </c>
      <c r="F124" t="s">
        <v>942</v>
      </c>
      <c r="G124" t="s">
        <v>58</v>
      </c>
      <c r="H124" t="s">
        <v>61</v>
      </c>
      <c r="I124">
        <v>942829</v>
      </c>
      <c r="J124" t="s">
        <v>59</v>
      </c>
      <c r="K124" s="32">
        <v>43528</v>
      </c>
      <c r="L124" s="32">
        <v>43528</v>
      </c>
      <c r="M124">
        <v>0</v>
      </c>
      <c r="N124">
        <v>755.52</v>
      </c>
      <c r="O124">
        <v>98</v>
      </c>
      <c r="P124" t="s">
        <v>60</v>
      </c>
      <c r="Q124" s="34">
        <v>246904000510</v>
      </c>
      <c r="R124" t="s">
        <v>181</v>
      </c>
      <c r="S124">
        <v>74.39</v>
      </c>
      <c r="T124">
        <v>32</v>
      </c>
      <c r="U124" t="s">
        <v>250</v>
      </c>
      <c r="V124">
        <v>3.2000000000000001E-2</v>
      </c>
      <c r="W124" t="s">
        <v>17</v>
      </c>
      <c r="X124">
        <v>2380.48</v>
      </c>
      <c r="Y124" t="s">
        <v>66</v>
      </c>
      <c r="Z124">
        <v>16</v>
      </c>
      <c r="AA124">
        <v>328.34</v>
      </c>
      <c r="AB124">
        <v>0</v>
      </c>
      <c r="AC124">
        <v>100044177</v>
      </c>
      <c r="AD124"/>
      <c r="AE124" t="s">
        <v>943</v>
      </c>
      <c r="AF124" s="33">
        <v>43528.490219907406</v>
      </c>
      <c r="AG124" t="s">
        <v>897</v>
      </c>
      <c r="AH124" s="15">
        <f t="shared" si="29"/>
        <v>0.27034482758620693</v>
      </c>
      <c r="AI124" s="16">
        <f t="shared" si="30"/>
        <v>0.20521399999999998</v>
      </c>
      <c r="AJ124" s="4" t="str">
        <f>VLOOKUP(A124,取数格式!$B$35:$C$47,2,0)</f>
        <v>天猫超市</v>
      </c>
      <c r="AK124" s="4" t="s">
        <v>297</v>
      </c>
      <c r="AL124" s="17">
        <f t="shared" si="27"/>
        <v>6.5130999999999994E-2</v>
      </c>
      <c r="AM124" s="17">
        <f t="shared" si="28"/>
        <v>1.0421E-2</v>
      </c>
      <c r="AN124" s="3" t="s">
        <v>965</v>
      </c>
      <c r="AO124" s="3">
        <f>IF(U124="件",1,VLOOKUP(Q124,单位换算!B:F,5,))</f>
        <v>8</v>
      </c>
      <c r="AP124" s="15">
        <f t="shared" si="25"/>
        <v>0.27034482758620693</v>
      </c>
      <c r="AQ124" s="15">
        <f>IFERROR(VLOOKUP(Q124,成本剔税!A:E,COLUMN(成本剔税!E123),),)*T124/AO124/10000</f>
        <v>0.1002593103448276</v>
      </c>
      <c r="AR124" s="43">
        <f t="shared" si="26"/>
        <v>0.62914285714285711</v>
      </c>
    </row>
    <row r="125" spans="1:44" ht="15" customHeight="1">
      <c r="A125" t="s">
        <v>0</v>
      </c>
      <c r="B125" t="s">
        <v>72</v>
      </c>
      <c r="C125" t="s">
        <v>909</v>
      </c>
      <c r="D125" t="s">
        <v>910</v>
      </c>
      <c r="E125">
        <v>523411</v>
      </c>
      <c r="F125" t="s">
        <v>942</v>
      </c>
      <c r="G125" t="s">
        <v>58</v>
      </c>
      <c r="H125" t="s">
        <v>61</v>
      </c>
      <c r="I125">
        <v>942829</v>
      </c>
      <c r="J125" t="s">
        <v>59</v>
      </c>
      <c r="K125" s="32">
        <v>43528</v>
      </c>
      <c r="L125" s="32">
        <v>43528</v>
      </c>
      <c r="M125">
        <v>0</v>
      </c>
      <c r="N125">
        <v>658.8</v>
      </c>
      <c r="O125">
        <v>51</v>
      </c>
      <c r="P125" t="s">
        <v>60</v>
      </c>
      <c r="Q125" s="34">
        <v>246105000110</v>
      </c>
      <c r="R125" t="s">
        <v>184</v>
      </c>
      <c r="S125">
        <v>41.85</v>
      </c>
      <c r="T125">
        <v>72</v>
      </c>
      <c r="U125" t="s">
        <v>250</v>
      </c>
      <c r="V125">
        <v>2.8799999999999999E-2</v>
      </c>
      <c r="W125" t="s">
        <v>17</v>
      </c>
      <c r="X125">
        <v>3013.2</v>
      </c>
      <c r="Y125" t="s">
        <v>66</v>
      </c>
      <c r="Z125">
        <v>16</v>
      </c>
      <c r="AA125">
        <v>415.61</v>
      </c>
      <c r="AB125">
        <v>0</v>
      </c>
      <c r="AC125">
        <v>100044177</v>
      </c>
      <c r="AD125"/>
      <c r="AE125" t="s">
        <v>943</v>
      </c>
      <c r="AF125" s="33">
        <v>43528.490219907406</v>
      </c>
      <c r="AG125" t="s">
        <v>897</v>
      </c>
      <c r="AH125" s="15">
        <f t="shared" si="29"/>
        <v>0.31655172413793109</v>
      </c>
      <c r="AI125" s="16">
        <f t="shared" si="30"/>
        <v>0.25975899999999996</v>
      </c>
      <c r="AJ125" s="4" t="str">
        <f>VLOOKUP(A125,取数格式!$B$35:$C$47,2,0)</f>
        <v>天猫超市</v>
      </c>
      <c r="AK125" s="4" t="s">
        <v>297</v>
      </c>
      <c r="AL125" s="17">
        <f t="shared" si="27"/>
        <v>5.6792999999999996E-2</v>
      </c>
      <c r="AM125" s="17">
        <f t="shared" si="28"/>
        <v>9.0869999999999996E-3</v>
      </c>
      <c r="AN125" s="3" t="s">
        <v>965</v>
      </c>
      <c r="AO125" s="3">
        <f>IF(U125="件",1,VLOOKUP(Q125,单位换算!B:F,5,))</f>
        <v>24</v>
      </c>
      <c r="AP125" s="15">
        <f t="shared" si="25"/>
        <v>0.31655172413793109</v>
      </c>
      <c r="AQ125" s="15">
        <f>IFERROR(VLOOKUP(Q125,成本剔税!A:E,COLUMN(成本剔税!E124),),)*T125/AO125/10000</f>
        <v>0.1245103448275862</v>
      </c>
      <c r="AR125" s="43">
        <f t="shared" si="26"/>
        <v>0.60666666666666669</v>
      </c>
    </row>
    <row r="126" spans="1:44" ht="15" customHeight="1">
      <c r="A126" t="s">
        <v>0</v>
      </c>
      <c r="B126" t="s">
        <v>72</v>
      </c>
      <c r="C126" t="s">
        <v>909</v>
      </c>
      <c r="D126" t="s">
        <v>910</v>
      </c>
      <c r="E126">
        <v>523411</v>
      </c>
      <c r="F126" t="s">
        <v>942</v>
      </c>
      <c r="G126" t="s">
        <v>58</v>
      </c>
      <c r="H126" t="s">
        <v>61</v>
      </c>
      <c r="I126">
        <v>942829</v>
      </c>
      <c r="J126" t="s">
        <v>59</v>
      </c>
      <c r="K126" s="32">
        <v>43528</v>
      </c>
      <c r="L126" s="32">
        <v>43528</v>
      </c>
      <c r="M126">
        <v>0</v>
      </c>
      <c r="N126">
        <v>624.24</v>
      </c>
      <c r="O126">
        <v>45</v>
      </c>
      <c r="P126" t="s">
        <v>60</v>
      </c>
      <c r="Q126" s="34">
        <v>246103000110</v>
      </c>
      <c r="R126" t="s">
        <v>187</v>
      </c>
      <c r="S126">
        <v>36.33</v>
      </c>
      <c r="T126">
        <v>72</v>
      </c>
      <c r="U126" t="s">
        <v>250</v>
      </c>
      <c r="V126">
        <v>2.8799999999999999E-2</v>
      </c>
      <c r="W126" t="s">
        <v>17</v>
      </c>
      <c r="X126">
        <v>2615.7600000000002</v>
      </c>
      <c r="Y126" t="s">
        <v>66</v>
      </c>
      <c r="Z126">
        <v>16</v>
      </c>
      <c r="AA126">
        <v>360.79</v>
      </c>
      <c r="AB126">
        <v>0</v>
      </c>
      <c r="AC126">
        <v>100044177</v>
      </c>
      <c r="AD126"/>
      <c r="AE126" t="s">
        <v>943</v>
      </c>
      <c r="AF126" s="33">
        <v>43528.490219907406</v>
      </c>
      <c r="AG126" t="s">
        <v>897</v>
      </c>
      <c r="AH126" s="15">
        <f t="shared" si="29"/>
        <v>0.27931034482758621</v>
      </c>
      <c r="AI126" s="16">
        <f t="shared" si="30"/>
        <v>0.22549700000000003</v>
      </c>
      <c r="AJ126" s="4" t="str">
        <f>VLOOKUP(A126,取数格式!$B$35:$C$47,2,0)</f>
        <v>天猫超市</v>
      </c>
      <c r="AK126" s="4" t="s">
        <v>297</v>
      </c>
      <c r="AL126" s="17">
        <f t="shared" si="27"/>
        <v>5.3814000000000001E-2</v>
      </c>
      <c r="AM126" s="17">
        <f t="shared" si="28"/>
        <v>8.6099999999999996E-3</v>
      </c>
      <c r="AN126" s="3" t="s">
        <v>965</v>
      </c>
      <c r="AO126" s="3">
        <f>IF(U126="件",1,VLOOKUP(Q126,单位换算!B:F,5,))</f>
        <v>24</v>
      </c>
      <c r="AP126" s="15">
        <f t="shared" si="25"/>
        <v>0.27931034482758621</v>
      </c>
      <c r="AQ126" s="15">
        <f>IFERROR(VLOOKUP(Q126,成本剔税!A:E,COLUMN(成本剔税!E125),),)*T126/AO126/10000</f>
        <v>0.10986206896551723</v>
      </c>
      <c r="AR126" s="43">
        <f t="shared" si="26"/>
        <v>0.60666666666666669</v>
      </c>
    </row>
    <row r="127" spans="1:44" ht="15" customHeight="1">
      <c r="A127" t="s">
        <v>0</v>
      </c>
      <c r="B127" t="s">
        <v>72</v>
      </c>
      <c r="C127" t="s">
        <v>909</v>
      </c>
      <c r="D127" t="s">
        <v>910</v>
      </c>
      <c r="E127">
        <v>523411</v>
      </c>
      <c r="F127" t="s">
        <v>942</v>
      </c>
      <c r="G127" t="s">
        <v>58</v>
      </c>
      <c r="H127" t="s">
        <v>61</v>
      </c>
      <c r="I127">
        <v>942829</v>
      </c>
      <c r="J127" t="s">
        <v>59</v>
      </c>
      <c r="K127" s="32">
        <v>43528</v>
      </c>
      <c r="L127" s="32">
        <v>43528</v>
      </c>
      <c r="M127">
        <v>0</v>
      </c>
      <c r="N127">
        <v>115.68</v>
      </c>
      <c r="O127">
        <v>20</v>
      </c>
      <c r="P127" t="s">
        <v>60</v>
      </c>
      <c r="Q127" s="34">
        <v>246801005210</v>
      </c>
      <c r="R127" t="s">
        <v>186</v>
      </c>
      <c r="S127">
        <v>15.18</v>
      </c>
      <c r="T127">
        <v>24</v>
      </c>
      <c r="U127" t="s">
        <v>238</v>
      </c>
      <c r="V127">
        <v>3.8400000000000001E-3</v>
      </c>
      <c r="W127" t="s">
        <v>17</v>
      </c>
      <c r="X127">
        <v>364.32</v>
      </c>
      <c r="Y127" t="s">
        <v>66</v>
      </c>
      <c r="Z127">
        <v>16</v>
      </c>
      <c r="AA127">
        <v>50.25</v>
      </c>
      <c r="AB127">
        <v>0</v>
      </c>
      <c r="AC127">
        <v>100044177</v>
      </c>
      <c r="AD127"/>
      <c r="AE127" t="s">
        <v>943</v>
      </c>
      <c r="AF127" s="33">
        <v>43528.490219907406</v>
      </c>
      <c r="AG127" t="s">
        <v>897</v>
      </c>
      <c r="AH127" s="15">
        <f t="shared" si="29"/>
        <v>4.1379310344827586E-2</v>
      </c>
      <c r="AI127" s="16">
        <f t="shared" si="30"/>
        <v>3.1406999999999997E-2</v>
      </c>
      <c r="AJ127" s="4" t="str">
        <f>VLOOKUP(A127,取数格式!$B$35:$C$47,2,0)</f>
        <v>天猫超市</v>
      </c>
      <c r="AK127" s="4" t="s">
        <v>297</v>
      </c>
      <c r="AL127" s="17">
        <f t="shared" si="27"/>
        <v>9.972E-3</v>
      </c>
      <c r="AM127" s="17">
        <f t="shared" si="28"/>
        <v>1.596E-3</v>
      </c>
      <c r="AN127" s="3" t="s">
        <v>965</v>
      </c>
      <c r="AO127" s="3">
        <f>IF(U127="件",1,VLOOKUP(Q127,单位换算!B:F,5,))</f>
        <v>12</v>
      </c>
      <c r="AP127" s="15">
        <f t="shared" si="25"/>
        <v>4.1379310344827586E-2</v>
      </c>
      <c r="AQ127" s="15">
        <f>IFERROR(VLOOKUP(Q127,成本剔税!A:E,COLUMN(成本剔税!E126),),)*T127/AO127/10000</f>
        <v>1.4444827586206898E-2</v>
      </c>
      <c r="AR127" s="43">
        <f t="shared" si="26"/>
        <v>0.6509166666666667</v>
      </c>
    </row>
    <row r="128" spans="1:44" ht="15" customHeight="1">
      <c r="A128" t="s">
        <v>0</v>
      </c>
      <c r="B128" t="s">
        <v>72</v>
      </c>
      <c r="C128" t="s">
        <v>909</v>
      </c>
      <c r="D128" t="s">
        <v>910</v>
      </c>
      <c r="E128">
        <v>528366</v>
      </c>
      <c r="F128" t="s">
        <v>944</v>
      </c>
      <c r="G128" t="s">
        <v>58</v>
      </c>
      <c r="H128" t="s">
        <v>61</v>
      </c>
      <c r="I128">
        <v>942833</v>
      </c>
      <c r="J128" t="s">
        <v>59</v>
      </c>
      <c r="K128" s="32">
        <v>43528</v>
      </c>
      <c r="L128" s="32">
        <v>43528</v>
      </c>
      <c r="M128">
        <v>0</v>
      </c>
      <c r="N128">
        <v>4161.6000000000004</v>
      </c>
      <c r="O128">
        <v>45</v>
      </c>
      <c r="P128" t="s">
        <v>60</v>
      </c>
      <c r="Q128" s="34">
        <v>246101000110</v>
      </c>
      <c r="R128" t="s">
        <v>185</v>
      </c>
      <c r="S128">
        <v>36.33</v>
      </c>
      <c r="T128">
        <v>480</v>
      </c>
      <c r="U128" t="s">
        <v>250</v>
      </c>
      <c r="V128">
        <v>0.192</v>
      </c>
      <c r="W128" t="s">
        <v>17</v>
      </c>
      <c r="X128">
        <v>17438.400000000001</v>
      </c>
      <c r="Y128" t="s">
        <v>66</v>
      </c>
      <c r="Z128">
        <v>16</v>
      </c>
      <c r="AA128">
        <v>2405.3000000000002</v>
      </c>
      <c r="AB128">
        <v>0</v>
      </c>
      <c r="AC128">
        <v>100044178</v>
      </c>
      <c r="AD128"/>
      <c r="AE128" t="s">
        <v>945</v>
      </c>
      <c r="AF128" s="33">
        <v>43528.490277777775</v>
      </c>
      <c r="AG128" t="s">
        <v>897</v>
      </c>
      <c r="AH128" s="15">
        <f t="shared" si="29"/>
        <v>1.8620689655172418</v>
      </c>
      <c r="AI128" s="16">
        <f t="shared" si="30"/>
        <v>1.5033100000000001</v>
      </c>
      <c r="AJ128" s="4" t="str">
        <f>VLOOKUP(A128,取数格式!$B$35:$C$47,2,0)</f>
        <v>天猫超市</v>
      </c>
      <c r="AK128" s="4" t="s">
        <v>297</v>
      </c>
      <c r="AL128" s="17">
        <f t="shared" si="27"/>
        <v>0.35875899999999999</v>
      </c>
      <c r="AM128" s="17">
        <f t="shared" si="28"/>
        <v>5.7401000000000001E-2</v>
      </c>
      <c r="AN128" s="3" t="s">
        <v>965</v>
      </c>
      <c r="AO128" s="3">
        <f>IF(U128="件",1,VLOOKUP(Q128,单位换算!B:F,5,))</f>
        <v>24</v>
      </c>
      <c r="AP128" s="15">
        <f t="shared" si="25"/>
        <v>1.8620689655172418</v>
      </c>
      <c r="AQ128" s="15">
        <f>IFERROR(VLOOKUP(Q128,成本剔税!A:E,COLUMN(成本剔税!E127),),)*T128/AO128/10000</f>
        <v>0.73241379310344823</v>
      </c>
      <c r="AR128" s="43">
        <f t="shared" si="26"/>
        <v>0.6066666666666668</v>
      </c>
    </row>
    <row r="129" spans="1:44" ht="15" customHeight="1">
      <c r="A129" t="s">
        <v>0</v>
      </c>
      <c r="B129" t="s">
        <v>72</v>
      </c>
      <c r="C129" t="s">
        <v>909</v>
      </c>
      <c r="D129" t="s">
        <v>910</v>
      </c>
      <c r="E129">
        <v>528366</v>
      </c>
      <c r="F129" t="s">
        <v>944</v>
      </c>
      <c r="G129" t="s">
        <v>58</v>
      </c>
      <c r="H129" t="s">
        <v>61</v>
      </c>
      <c r="I129">
        <v>942833</v>
      </c>
      <c r="J129" t="s">
        <v>59</v>
      </c>
      <c r="K129" s="32">
        <v>43528</v>
      </c>
      <c r="L129" s="32">
        <v>43528</v>
      </c>
      <c r="M129">
        <v>0</v>
      </c>
      <c r="N129">
        <v>364.2</v>
      </c>
      <c r="O129">
        <v>145</v>
      </c>
      <c r="P129" t="s">
        <v>60</v>
      </c>
      <c r="Q129" s="34">
        <v>246404000210</v>
      </c>
      <c r="R129" t="s">
        <v>164</v>
      </c>
      <c r="S129">
        <v>114.65</v>
      </c>
      <c r="T129">
        <v>12</v>
      </c>
      <c r="U129" t="s">
        <v>246</v>
      </c>
      <c r="V129">
        <v>1.0800000000000001E-2</v>
      </c>
      <c r="W129" t="s">
        <v>17</v>
      </c>
      <c r="X129">
        <v>1375.8</v>
      </c>
      <c r="Y129" t="s">
        <v>66</v>
      </c>
      <c r="Z129">
        <v>16</v>
      </c>
      <c r="AA129">
        <v>189.77</v>
      </c>
      <c r="AB129">
        <v>0</v>
      </c>
      <c r="AC129">
        <v>100044178</v>
      </c>
      <c r="AD129"/>
      <c r="AE129" t="s">
        <v>945</v>
      </c>
      <c r="AF129" s="33">
        <v>43528.490277777775</v>
      </c>
      <c r="AG129" t="s">
        <v>897</v>
      </c>
      <c r="AH129" s="15">
        <f t="shared" si="29"/>
        <v>0.15</v>
      </c>
      <c r="AI129" s="16">
        <f t="shared" si="30"/>
        <v>0.118603</v>
      </c>
      <c r="AJ129" s="4" t="str">
        <f>VLOOKUP(A129,取数格式!$B$35:$C$47,2,0)</f>
        <v>天猫超市</v>
      </c>
      <c r="AK129" s="4" t="s">
        <v>297</v>
      </c>
      <c r="AL129" s="17">
        <f t="shared" si="27"/>
        <v>3.1397000000000001E-2</v>
      </c>
      <c r="AM129" s="17">
        <f t="shared" si="28"/>
        <v>5.0229999999999997E-3</v>
      </c>
      <c r="AN129" s="3" t="s">
        <v>965</v>
      </c>
      <c r="AO129" s="3">
        <f>IF(U129="件",1,VLOOKUP(Q129,单位换算!B:F,5,))</f>
        <v>6</v>
      </c>
      <c r="AP129" s="15">
        <f t="shared" si="25"/>
        <v>0.15</v>
      </c>
      <c r="AQ129" s="15">
        <f>IFERROR(VLOOKUP(Q129,成本剔税!A:E,COLUMN(成本剔税!E128),),)*T129/AO129/10000</f>
        <v>5.7982758620689648E-2</v>
      </c>
      <c r="AR129" s="43">
        <f t="shared" si="26"/>
        <v>0.61344827586206896</v>
      </c>
    </row>
    <row r="130" spans="1:44" ht="15" customHeight="1">
      <c r="A130" t="s">
        <v>0</v>
      </c>
      <c r="B130" t="s">
        <v>72</v>
      </c>
      <c r="C130" t="s">
        <v>909</v>
      </c>
      <c r="D130" t="s">
        <v>910</v>
      </c>
      <c r="E130">
        <v>528366</v>
      </c>
      <c r="F130" t="s">
        <v>944</v>
      </c>
      <c r="G130" t="s">
        <v>58</v>
      </c>
      <c r="H130" t="s">
        <v>61</v>
      </c>
      <c r="I130">
        <v>942833</v>
      </c>
      <c r="J130" t="s">
        <v>59</v>
      </c>
      <c r="K130" s="32">
        <v>43528</v>
      </c>
      <c r="L130" s="32">
        <v>43528</v>
      </c>
      <c r="M130">
        <v>0</v>
      </c>
      <c r="N130">
        <v>2590.56</v>
      </c>
      <c r="O130">
        <v>32</v>
      </c>
      <c r="P130" t="s">
        <v>60</v>
      </c>
      <c r="Q130" s="34">
        <v>246201000110</v>
      </c>
      <c r="R130" t="s">
        <v>196</v>
      </c>
      <c r="S130">
        <v>24.29</v>
      </c>
      <c r="T130">
        <v>336</v>
      </c>
      <c r="U130" t="s">
        <v>250</v>
      </c>
      <c r="V130">
        <v>0.13439999999999999</v>
      </c>
      <c r="W130" t="s">
        <v>17</v>
      </c>
      <c r="X130">
        <v>8161.44</v>
      </c>
      <c r="Y130" t="s">
        <v>66</v>
      </c>
      <c r="Z130">
        <v>16</v>
      </c>
      <c r="AA130">
        <v>1125.72</v>
      </c>
      <c r="AB130">
        <v>0</v>
      </c>
      <c r="AC130">
        <v>100044178</v>
      </c>
      <c r="AD130"/>
      <c r="AE130" t="s">
        <v>945</v>
      </c>
      <c r="AF130" s="33">
        <v>43528.490277777775</v>
      </c>
      <c r="AG130" t="s">
        <v>897</v>
      </c>
      <c r="AH130" s="15">
        <f t="shared" si="29"/>
        <v>0.9268965517241381</v>
      </c>
      <c r="AI130" s="16">
        <f t="shared" si="30"/>
        <v>0.70357199999999998</v>
      </c>
      <c r="AJ130" s="4" t="str">
        <f>VLOOKUP(A130,取数格式!$B$35:$C$47,2,0)</f>
        <v>天猫超市</v>
      </c>
      <c r="AK130" s="4" t="s">
        <v>297</v>
      </c>
      <c r="AL130" s="17">
        <f t="shared" si="27"/>
        <v>0.22332399999999997</v>
      </c>
      <c r="AM130" s="17">
        <f t="shared" si="28"/>
        <v>3.5732E-2</v>
      </c>
      <c r="AN130" s="3" t="s">
        <v>965</v>
      </c>
      <c r="AO130" s="3">
        <f>IF(U130="件",1,VLOOKUP(Q130,单位换算!B:F,5,))</f>
        <v>24</v>
      </c>
      <c r="AP130" s="15">
        <f t="shared" si="25"/>
        <v>0.9268965517241381</v>
      </c>
      <c r="AQ130" s="15">
        <f>IFERROR(VLOOKUP(Q130,成本剔税!A:E,COLUMN(成本剔税!E129),),)*T130/AO130/10000</f>
        <v>0.38451724137931031</v>
      </c>
      <c r="AR130" s="43">
        <f t="shared" si="26"/>
        <v>0.58515625000000016</v>
      </c>
    </row>
    <row r="131" spans="1:44" ht="15" customHeight="1">
      <c r="A131" t="s">
        <v>0</v>
      </c>
      <c r="B131" t="s">
        <v>72</v>
      </c>
      <c r="C131" t="s">
        <v>909</v>
      </c>
      <c r="D131" t="s">
        <v>910</v>
      </c>
      <c r="E131">
        <v>528366</v>
      </c>
      <c r="F131" t="s">
        <v>944</v>
      </c>
      <c r="G131" t="s">
        <v>58</v>
      </c>
      <c r="H131" t="s">
        <v>61</v>
      </c>
      <c r="I131">
        <v>942833</v>
      </c>
      <c r="J131" t="s">
        <v>59</v>
      </c>
      <c r="K131" s="32">
        <v>43528</v>
      </c>
      <c r="L131" s="32">
        <v>43528</v>
      </c>
      <c r="M131">
        <v>0</v>
      </c>
      <c r="N131">
        <v>832.32</v>
      </c>
      <c r="O131">
        <v>43</v>
      </c>
      <c r="P131" t="s">
        <v>60</v>
      </c>
      <c r="Q131" s="34">
        <v>246102000110</v>
      </c>
      <c r="R131" t="s">
        <v>188</v>
      </c>
      <c r="S131">
        <v>34.33</v>
      </c>
      <c r="T131">
        <v>96</v>
      </c>
      <c r="U131" t="s">
        <v>250</v>
      </c>
      <c r="V131">
        <v>3.8399999999999997E-2</v>
      </c>
      <c r="W131" t="s">
        <v>17</v>
      </c>
      <c r="X131">
        <v>3295.68</v>
      </c>
      <c r="Y131" t="s">
        <v>66</v>
      </c>
      <c r="Z131">
        <v>16</v>
      </c>
      <c r="AA131">
        <v>454.58</v>
      </c>
      <c r="AB131">
        <v>0</v>
      </c>
      <c r="AC131">
        <v>100044178</v>
      </c>
      <c r="AD131"/>
      <c r="AE131" t="s">
        <v>945</v>
      </c>
      <c r="AF131" s="33">
        <v>43528.490277777775</v>
      </c>
      <c r="AG131" t="s">
        <v>897</v>
      </c>
      <c r="AH131" s="15">
        <f t="shared" si="29"/>
        <v>0.35586206896551725</v>
      </c>
      <c r="AI131" s="16">
        <f t="shared" si="30"/>
        <v>0.28410999999999997</v>
      </c>
      <c r="AJ131" s="4" t="str">
        <f>VLOOKUP(A131,取数格式!$B$35:$C$47,2,0)</f>
        <v>天猫超市</v>
      </c>
      <c r="AK131" s="4" t="s">
        <v>297</v>
      </c>
      <c r="AL131" s="17">
        <f t="shared" si="27"/>
        <v>7.1751999999999996E-2</v>
      </c>
      <c r="AM131" s="17">
        <f t="shared" si="28"/>
        <v>1.1479999999999999E-2</v>
      </c>
      <c r="AN131" s="3" t="s">
        <v>965</v>
      </c>
      <c r="AO131" s="3">
        <f>IF(U131="件",1,VLOOKUP(Q131,单位换算!B:F,5,))</f>
        <v>24</v>
      </c>
      <c r="AP131" s="15">
        <f t="shared" ref="AP131:AP174" si="31">O131*T131/(1+Z131%)/10000</f>
        <v>0.35586206896551725</v>
      </c>
      <c r="AQ131" s="15">
        <f>IFERROR(VLOOKUP(Q131,成本剔税!A:E,COLUMN(成本剔税!E130),),)*T131/AO131/10000</f>
        <v>0.1416</v>
      </c>
      <c r="AR131" s="43">
        <f t="shared" ref="AR131:AR174" si="32">IFERROR((AP131-AQ131)/AP131,)</f>
        <v>0.60209302325581393</v>
      </c>
    </row>
    <row r="132" spans="1:44" ht="15" customHeight="1">
      <c r="A132" t="s">
        <v>0</v>
      </c>
      <c r="B132" t="s">
        <v>72</v>
      </c>
      <c r="C132" t="s">
        <v>909</v>
      </c>
      <c r="D132" t="s">
        <v>910</v>
      </c>
      <c r="E132">
        <v>528366</v>
      </c>
      <c r="F132" t="s">
        <v>944</v>
      </c>
      <c r="G132" t="s">
        <v>58</v>
      </c>
      <c r="H132" t="s">
        <v>61</v>
      </c>
      <c r="I132">
        <v>942833</v>
      </c>
      <c r="J132" t="s">
        <v>59</v>
      </c>
      <c r="K132" s="32">
        <v>43528</v>
      </c>
      <c r="L132" s="32">
        <v>43528</v>
      </c>
      <c r="M132">
        <v>0</v>
      </c>
      <c r="N132">
        <v>416.16</v>
      </c>
      <c r="O132">
        <v>43</v>
      </c>
      <c r="P132" t="s">
        <v>60</v>
      </c>
      <c r="Q132" s="34">
        <v>246104000110</v>
      </c>
      <c r="R132" t="s">
        <v>197</v>
      </c>
      <c r="S132">
        <v>34.33</v>
      </c>
      <c r="T132">
        <v>48</v>
      </c>
      <c r="U132" t="s">
        <v>250</v>
      </c>
      <c r="V132">
        <v>1.9199999999999998E-2</v>
      </c>
      <c r="W132" t="s">
        <v>17</v>
      </c>
      <c r="X132">
        <v>1647.84</v>
      </c>
      <c r="Y132" t="s">
        <v>66</v>
      </c>
      <c r="Z132">
        <v>16</v>
      </c>
      <c r="AA132">
        <v>227.29</v>
      </c>
      <c r="AB132">
        <v>0</v>
      </c>
      <c r="AC132">
        <v>100044178</v>
      </c>
      <c r="AD132"/>
      <c r="AE132" t="s">
        <v>945</v>
      </c>
      <c r="AF132" s="33">
        <v>43528.490277777775</v>
      </c>
      <c r="AG132" t="s">
        <v>897</v>
      </c>
      <c r="AH132" s="15">
        <f t="shared" si="29"/>
        <v>0.17793103448275863</v>
      </c>
      <c r="AI132" s="16">
        <f t="shared" si="30"/>
        <v>0.14205499999999999</v>
      </c>
      <c r="AJ132" s="4" t="str">
        <f>VLOOKUP(A132,取数格式!$B$35:$C$47,2,0)</f>
        <v>天猫超市</v>
      </c>
      <c r="AK132" s="4" t="s">
        <v>297</v>
      </c>
      <c r="AL132" s="17">
        <f t="shared" si="27"/>
        <v>3.5875999999999998E-2</v>
      </c>
      <c r="AM132" s="17">
        <f t="shared" si="28"/>
        <v>5.7399999999999994E-3</v>
      </c>
      <c r="AN132" s="3" t="s">
        <v>965</v>
      </c>
      <c r="AO132" s="3">
        <f>IF(U132="件",1,VLOOKUP(Q132,单位换算!B:F,5,))</f>
        <v>24</v>
      </c>
      <c r="AP132" s="15">
        <f t="shared" si="31"/>
        <v>0.17793103448275863</v>
      </c>
      <c r="AQ132" s="15">
        <f>IFERROR(VLOOKUP(Q132,成本剔税!A:E,COLUMN(成本剔税!E131),),)*T132/AO132/10000</f>
        <v>7.0800000000000002E-2</v>
      </c>
      <c r="AR132" s="43">
        <f t="shared" si="32"/>
        <v>0.60209302325581393</v>
      </c>
    </row>
    <row r="133" spans="1:44" ht="15" customHeight="1">
      <c r="A133" t="s">
        <v>0</v>
      </c>
      <c r="B133" t="s">
        <v>72</v>
      </c>
      <c r="C133" t="s">
        <v>909</v>
      </c>
      <c r="D133" t="s">
        <v>910</v>
      </c>
      <c r="E133">
        <v>528366</v>
      </c>
      <c r="F133" t="s">
        <v>944</v>
      </c>
      <c r="G133" t="s">
        <v>58</v>
      </c>
      <c r="H133" t="s">
        <v>61</v>
      </c>
      <c r="I133">
        <v>942833</v>
      </c>
      <c r="J133" t="s">
        <v>59</v>
      </c>
      <c r="K133" s="32">
        <v>43528</v>
      </c>
      <c r="L133" s="32">
        <v>43528</v>
      </c>
      <c r="M133">
        <v>0</v>
      </c>
      <c r="N133"/>
      <c r="O133">
        <v>119</v>
      </c>
      <c r="P133" t="s">
        <v>60</v>
      </c>
      <c r="Q133" s="34">
        <v>246903000110</v>
      </c>
      <c r="R133" t="s">
        <v>166</v>
      </c>
      <c r="S133">
        <v>119</v>
      </c>
      <c r="T133">
        <v>6</v>
      </c>
      <c r="U133" t="s">
        <v>246</v>
      </c>
      <c r="V133">
        <v>5.4000000000000003E-3</v>
      </c>
      <c r="W133" t="s">
        <v>17</v>
      </c>
      <c r="X133">
        <v>714</v>
      </c>
      <c r="Y133" t="s">
        <v>66</v>
      </c>
      <c r="Z133">
        <v>16</v>
      </c>
      <c r="AA133">
        <v>98.48</v>
      </c>
      <c r="AB133">
        <v>0</v>
      </c>
      <c r="AC133">
        <v>100044178</v>
      </c>
      <c r="AD133"/>
      <c r="AE133" t="s">
        <v>945</v>
      </c>
      <c r="AF133" s="33">
        <v>43528.490277777775</v>
      </c>
      <c r="AG133" t="s">
        <v>897</v>
      </c>
      <c r="AH133" s="15">
        <f t="shared" si="29"/>
        <v>6.1551724137931037E-2</v>
      </c>
      <c r="AI133" s="16">
        <f t="shared" si="30"/>
        <v>6.1551999999999996E-2</v>
      </c>
      <c r="AJ133" s="4" t="str">
        <f>VLOOKUP(A133,取数格式!$B$35:$C$47,2,0)</f>
        <v>天猫超市</v>
      </c>
      <c r="AK133" s="4" t="s">
        <v>297</v>
      </c>
      <c r="AL133" s="17">
        <f t="shared" si="27"/>
        <v>0</v>
      </c>
      <c r="AM133" s="17">
        <f t="shared" si="28"/>
        <v>0</v>
      </c>
      <c r="AN133" s="3" t="s">
        <v>965</v>
      </c>
      <c r="AO133" s="3">
        <f>IF(U133="件",1,VLOOKUP(Q133,单位换算!B:F,5,))</f>
        <v>6</v>
      </c>
      <c r="AP133" s="15">
        <f t="shared" si="31"/>
        <v>6.1551724137931037E-2</v>
      </c>
      <c r="AQ133" s="15">
        <f>IFERROR(VLOOKUP(Q133,成本剔税!A:E,COLUMN(成本剔税!E132),),)*T133/AO133/10000</f>
        <v>2.5329310344827591E-2</v>
      </c>
      <c r="AR133" s="43">
        <f t="shared" si="32"/>
        <v>0.58848739495798308</v>
      </c>
    </row>
    <row r="134" spans="1:44" ht="15" customHeight="1">
      <c r="A134" t="s">
        <v>0</v>
      </c>
      <c r="B134" t="s">
        <v>72</v>
      </c>
      <c r="C134" t="s">
        <v>909</v>
      </c>
      <c r="D134" t="s">
        <v>910</v>
      </c>
      <c r="E134">
        <v>528366</v>
      </c>
      <c r="F134" t="s">
        <v>944</v>
      </c>
      <c r="G134" t="s">
        <v>58</v>
      </c>
      <c r="H134" t="s">
        <v>61</v>
      </c>
      <c r="I134">
        <v>942833</v>
      </c>
      <c r="J134" t="s">
        <v>59</v>
      </c>
      <c r="K134" s="32">
        <v>43528</v>
      </c>
      <c r="L134" s="32">
        <v>43528</v>
      </c>
      <c r="M134">
        <v>0</v>
      </c>
      <c r="N134">
        <v>2635.2</v>
      </c>
      <c r="O134">
        <v>51</v>
      </c>
      <c r="P134" t="s">
        <v>60</v>
      </c>
      <c r="Q134" s="34">
        <v>246105000110</v>
      </c>
      <c r="R134" t="s">
        <v>184</v>
      </c>
      <c r="S134">
        <v>41.85</v>
      </c>
      <c r="T134">
        <v>288</v>
      </c>
      <c r="U134" t="s">
        <v>250</v>
      </c>
      <c r="V134">
        <v>0.1152</v>
      </c>
      <c r="W134" t="s">
        <v>17</v>
      </c>
      <c r="X134">
        <v>12052.8</v>
      </c>
      <c r="Y134" t="s">
        <v>66</v>
      </c>
      <c r="Z134">
        <v>16</v>
      </c>
      <c r="AA134">
        <v>1662.46</v>
      </c>
      <c r="AB134">
        <v>0</v>
      </c>
      <c r="AC134">
        <v>100044178</v>
      </c>
      <c r="AD134"/>
      <c r="AE134" t="s">
        <v>945</v>
      </c>
      <c r="AF134" s="33">
        <v>43528.490277777775</v>
      </c>
      <c r="AG134" t="s">
        <v>897</v>
      </c>
      <c r="AH134" s="15">
        <f t="shared" si="29"/>
        <v>1.2662068965517244</v>
      </c>
      <c r="AI134" s="16">
        <f t="shared" si="30"/>
        <v>1.039034</v>
      </c>
      <c r="AJ134" s="4" t="str">
        <f>VLOOKUP(A134,取数格式!$B$35:$C$47,2,0)</f>
        <v>天猫超市</v>
      </c>
      <c r="AK134" s="4" t="s">
        <v>297</v>
      </c>
      <c r="AL134" s="17">
        <f t="shared" si="27"/>
        <v>0.22717199999999999</v>
      </c>
      <c r="AM134" s="17">
        <f t="shared" si="28"/>
        <v>3.6347999999999998E-2</v>
      </c>
      <c r="AN134" s="3" t="s">
        <v>965</v>
      </c>
      <c r="AO134" s="3">
        <f>IF(U134="件",1,VLOOKUP(Q134,单位换算!B:F,5,))</f>
        <v>24</v>
      </c>
      <c r="AP134" s="15">
        <f t="shared" si="31"/>
        <v>1.2662068965517244</v>
      </c>
      <c r="AQ134" s="15">
        <f>IFERROR(VLOOKUP(Q134,成本剔税!A:E,COLUMN(成本剔税!E133),),)*T134/AO134/10000</f>
        <v>0.49804137931034481</v>
      </c>
      <c r="AR134" s="43">
        <f t="shared" si="32"/>
        <v>0.60666666666666669</v>
      </c>
    </row>
    <row r="135" spans="1:44" ht="15" customHeight="1">
      <c r="A135" t="s">
        <v>0</v>
      </c>
      <c r="B135" t="s">
        <v>72</v>
      </c>
      <c r="C135" t="s">
        <v>909</v>
      </c>
      <c r="D135" t="s">
        <v>910</v>
      </c>
      <c r="E135">
        <v>528366</v>
      </c>
      <c r="F135" t="s">
        <v>944</v>
      </c>
      <c r="G135" t="s">
        <v>58</v>
      </c>
      <c r="H135" t="s">
        <v>61</v>
      </c>
      <c r="I135">
        <v>942833</v>
      </c>
      <c r="J135" t="s">
        <v>59</v>
      </c>
      <c r="K135" s="32">
        <v>43528</v>
      </c>
      <c r="L135" s="32">
        <v>43528</v>
      </c>
      <c r="M135">
        <v>0</v>
      </c>
      <c r="N135">
        <v>832.32</v>
      </c>
      <c r="O135">
        <v>45</v>
      </c>
      <c r="P135" t="s">
        <v>60</v>
      </c>
      <c r="Q135" s="34">
        <v>246103000110</v>
      </c>
      <c r="R135" t="s">
        <v>187</v>
      </c>
      <c r="S135">
        <v>36.33</v>
      </c>
      <c r="T135">
        <v>96</v>
      </c>
      <c r="U135" t="s">
        <v>250</v>
      </c>
      <c r="V135">
        <v>3.8399999999999997E-2</v>
      </c>
      <c r="W135" t="s">
        <v>17</v>
      </c>
      <c r="X135">
        <v>3487.68</v>
      </c>
      <c r="Y135" t="s">
        <v>66</v>
      </c>
      <c r="Z135">
        <v>16</v>
      </c>
      <c r="AA135">
        <v>481.06</v>
      </c>
      <c r="AB135">
        <v>0</v>
      </c>
      <c r="AC135">
        <v>100044178</v>
      </c>
      <c r="AD135"/>
      <c r="AE135" t="s">
        <v>945</v>
      </c>
      <c r="AF135" s="33">
        <v>43528.490277777775</v>
      </c>
      <c r="AG135" t="s">
        <v>897</v>
      </c>
      <c r="AH135" s="15">
        <f t="shared" si="29"/>
        <v>0.3724137931034483</v>
      </c>
      <c r="AI135" s="16">
        <f t="shared" si="30"/>
        <v>0.30066199999999998</v>
      </c>
      <c r="AJ135" s="4" t="str">
        <f>VLOOKUP(A135,取数格式!$B$35:$C$47,2,0)</f>
        <v>天猫超市</v>
      </c>
      <c r="AK135" s="4" t="s">
        <v>297</v>
      </c>
      <c r="AL135" s="17">
        <f t="shared" si="27"/>
        <v>7.1751999999999996E-2</v>
      </c>
      <c r="AM135" s="17">
        <f t="shared" si="28"/>
        <v>1.1479999999999999E-2</v>
      </c>
      <c r="AN135" s="3" t="s">
        <v>965</v>
      </c>
      <c r="AO135" s="3">
        <f>IF(U135="件",1,VLOOKUP(Q135,单位换算!B:F,5,))</f>
        <v>24</v>
      </c>
      <c r="AP135" s="15">
        <f t="shared" si="31"/>
        <v>0.3724137931034483</v>
      </c>
      <c r="AQ135" s="15">
        <f>IFERROR(VLOOKUP(Q135,成本剔税!A:E,COLUMN(成本剔税!E134),),)*T135/AO135/10000</f>
        <v>0.14648275862068966</v>
      </c>
      <c r="AR135" s="43">
        <f t="shared" si="32"/>
        <v>0.60666666666666669</v>
      </c>
    </row>
    <row r="136" spans="1:44" ht="15" customHeight="1">
      <c r="A136" t="s">
        <v>0</v>
      </c>
      <c r="B136" t="s">
        <v>72</v>
      </c>
      <c r="C136" t="s">
        <v>909</v>
      </c>
      <c r="D136" t="s">
        <v>910</v>
      </c>
      <c r="E136">
        <v>528366</v>
      </c>
      <c r="F136" t="s">
        <v>944</v>
      </c>
      <c r="G136" t="s">
        <v>58</v>
      </c>
      <c r="H136" t="s">
        <v>61</v>
      </c>
      <c r="I136">
        <v>942833</v>
      </c>
      <c r="J136" t="s">
        <v>59</v>
      </c>
      <c r="K136" s="32">
        <v>43528</v>
      </c>
      <c r="L136" s="32">
        <v>43528</v>
      </c>
      <c r="M136">
        <v>0</v>
      </c>
      <c r="N136">
        <v>825.12</v>
      </c>
      <c r="O136">
        <v>29.5</v>
      </c>
      <c r="P136" t="s">
        <v>60</v>
      </c>
      <c r="Q136" s="34">
        <v>246205000110</v>
      </c>
      <c r="R136" t="s">
        <v>165</v>
      </c>
      <c r="S136">
        <v>23.77</v>
      </c>
      <c r="T136">
        <v>144</v>
      </c>
      <c r="U136" t="s">
        <v>250</v>
      </c>
      <c r="V136">
        <v>5.7599999999999998E-2</v>
      </c>
      <c r="W136" t="s">
        <v>17</v>
      </c>
      <c r="X136">
        <v>3422.88</v>
      </c>
      <c r="Y136" t="s">
        <v>66</v>
      </c>
      <c r="Z136">
        <v>16</v>
      </c>
      <c r="AA136">
        <v>472.12</v>
      </c>
      <c r="AB136">
        <v>0</v>
      </c>
      <c r="AC136">
        <v>100044178</v>
      </c>
      <c r="AD136"/>
      <c r="AE136" t="s">
        <v>945</v>
      </c>
      <c r="AF136" s="33">
        <v>43528.490277777775</v>
      </c>
      <c r="AG136" t="s">
        <v>897</v>
      </c>
      <c r="AH136" s="15">
        <f t="shared" si="29"/>
        <v>0.36620689655172417</v>
      </c>
      <c r="AI136" s="16">
        <f t="shared" si="30"/>
        <v>0.295076</v>
      </c>
      <c r="AJ136" s="4" t="str">
        <f>VLOOKUP(A136,取数格式!$B$35:$C$47,2,0)</f>
        <v>天猫超市</v>
      </c>
      <c r="AK136" s="4" t="s">
        <v>297</v>
      </c>
      <c r="AL136" s="17">
        <f t="shared" si="27"/>
        <v>7.1131E-2</v>
      </c>
      <c r="AM136" s="17">
        <f t="shared" si="28"/>
        <v>1.1381E-2</v>
      </c>
      <c r="AN136" s="3" t="s">
        <v>965</v>
      </c>
      <c r="AO136" s="3">
        <f>IF(U136="件",1,VLOOKUP(Q136,单位换算!B:F,5,))</f>
        <v>24</v>
      </c>
      <c r="AP136" s="15">
        <f t="shared" si="31"/>
        <v>0.36620689655172417</v>
      </c>
      <c r="AQ136" s="15">
        <f>IFERROR(VLOOKUP(Q136,成本剔税!A:E,COLUMN(成本剔税!E135),),)*T136/AO136/10000</f>
        <v>0.14501793103448279</v>
      </c>
      <c r="AR136" s="43">
        <f t="shared" si="32"/>
        <v>0.60399999999999998</v>
      </c>
    </row>
    <row r="137" spans="1:44" ht="15" customHeight="1">
      <c r="A137" t="s">
        <v>0</v>
      </c>
      <c r="B137" t="s">
        <v>72</v>
      </c>
      <c r="C137" t="s">
        <v>909</v>
      </c>
      <c r="D137" t="s">
        <v>910</v>
      </c>
      <c r="E137">
        <v>528345</v>
      </c>
      <c r="F137" t="s">
        <v>946</v>
      </c>
      <c r="G137" t="s">
        <v>58</v>
      </c>
      <c r="H137" t="s">
        <v>61</v>
      </c>
      <c r="I137">
        <v>942838</v>
      </c>
      <c r="J137" t="s">
        <v>59</v>
      </c>
      <c r="K137" s="32">
        <v>43528</v>
      </c>
      <c r="L137" s="32">
        <v>43528</v>
      </c>
      <c r="M137">
        <v>0</v>
      </c>
      <c r="N137">
        <v>416.16</v>
      </c>
      <c r="O137">
        <v>45</v>
      </c>
      <c r="P137" t="s">
        <v>60</v>
      </c>
      <c r="Q137" s="34">
        <v>246101000110</v>
      </c>
      <c r="R137" t="s">
        <v>185</v>
      </c>
      <c r="S137">
        <v>36.33</v>
      </c>
      <c r="T137">
        <v>48</v>
      </c>
      <c r="U137" t="s">
        <v>250</v>
      </c>
      <c r="V137">
        <v>1.9199999999999998E-2</v>
      </c>
      <c r="W137" t="s">
        <v>17</v>
      </c>
      <c r="X137">
        <v>1743.84</v>
      </c>
      <c r="Y137" t="s">
        <v>66</v>
      </c>
      <c r="Z137">
        <v>16</v>
      </c>
      <c r="AA137">
        <v>240.53</v>
      </c>
      <c r="AB137">
        <v>0</v>
      </c>
      <c r="AC137">
        <v>100044179</v>
      </c>
      <c r="AD137"/>
      <c r="AE137" t="s">
        <v>947</v>
      </c>
      <c r="AF137" s="33">
        <v>43528.490324074075</v>
      </c>
      <c r="AG137" t="s">
        <v>897</v>
      </c>
      <c r="AH137" s="15">
        <f t="shared" si="29"/>
        <v>0.18620689655172415</v>
      </c>
      <c r="AI137" s="16">
        <f t="shared" si="30"/>
        <v>0.15033099999999999</v>
      </c>
      <c r="AJ137" s="4" t="str">
        <f>VLOOKUP(A137,取数格式!$B$35:$C$47,2,0)</f>
        <v>天猫超市</v>
      </c>
      <c r="AK137" s="4" t="s">
        <v>297</v>
      </c>
      <c r="AL137" s="17">
        <f t="shared" si="27"/>
        <v>3.5875999999999998E-2</v>
      </c>
      <c r="AM137" s="17">
        <f t="shared" si="28"/>
        <v>5.7399999999999994E-3</v>
      </c>
      <c r="AN137" s="3" t="s">
        <v>965</v>
      </c>
      <c r="AO137" s="3">
        <f>IF(U137="件",1,VLOOKUP(Q137,单位换算!B:F,5,))</f>
        <v>24</v>
      </c>
      <c r="AP137" s="15">
        <f t="shared" si="31"/>
        <v>0.18620689655172415</v>
      </c>
      <c r="AQ137" s="15">
        <f>IFERROR(VLOOKUP(Q137,成本剔税!A:E,COLUMN(成本剔税!E136),),)*T137/AO137/10000</f>
        <v>7.3241379310344829E-2</v>
      </c>
      <c r="AR137" s="43">
        <f t="shared" si="32"/>
        <v>0.60666666666666669</v>
      </c>
    </row>
    <row r="138" spans="1:44" ht="15" customHeight="1">
      <c r="A138" t="s">
        <v>0</v>
      </c>
      <c r="B138" t="s">
        <v>72</v>
      </c>
      <c r="C138" t="s">
        <v>909</v>
      </c>
      <c r="D138" t="s">
        <v>910</v>
      </c>
      <c r="E138">
        <v>528345</v>
      </c>
      <c r="F138" t="s">
        <v>946</v>
      </c>
      <c r="G138" t="s">
        <v>58</v>
      </c>
      <c r="H138" t="s">
        <v>61</v>
      </c>
      <c r="I138">
        <v>942838</v>
      </c>
      <c r="J138" t="s">
        <v>59</v>
      </c>
      <c r="K138" s="32">
        <v>43528</v>
      </c>
      <c r="L138" s="32">
        <v>43528</v>
      </c>
      <c r="M138">
        <v>0</v>
      </c>
      <c r="N138">
        <v>3121.2</v>
      </c>
      <c r="O138">
        <v>43</v>
      </c>
      <c r="P138" t="s">
        <v>60</v>
      </c>
      <c r="Q138" s="34">
        <v>246102000110</v>
      </c>
      <c r="R138" t="s">
        <v>188</v>
      </c>
      <c r="S138">
        <v>34.33</v>
      </c>
      <c r="T138">
        <v>360</v>
      </c>
      <c r="U138" t="s">
        <v>250</v>
      </c>
      <c r="V138">
        <v>0.14399999999999999</v>
      </c>
      <c r="W138" t="s">
        <v>17</v>
      </c>
      <c r="X138">
        <v>12358.8</v>
      </c>
      <c r="Y138" t="s">
        <v>66</v>
      </c>
      <c r="Z138">
        <v>16</v>
      </c>
      <c r="AA138">
        <v>1704.66</v>
      </c>
      <c r="AB138">
        <v>0</v>
      </c>
      <c r="AC138">
        <v>100044179</v>
      </c>
      <c r="AD138"/>
      <c r="AE138" t="s">
        <v>947</v>
      </c>
      <c r="AF138" s="33">
        <v>43528.490324074075</v>
      </c>
      <c r="AG138" t="s">
        <v>897</v>
      </c>
      <c r="AH138" s="15">
        <f t="shared" si="29"/>
        <v>1.3344827586206898</v>
      </c>
      <c r="AI138" s="16">
        <f t="shared" si="30"/>
        <v>1.0654139999999999</v>
      </c>
      <c r="AJ138" s="4" t="str">
        <f>VLOOKUP(A138,取数格式!$B$35:$C$47,2,0)</f>
        <v>天猫超市</v>
      </c>
      <c r="AK138" s="4" t="s">
        <v>297</v>
      </c>
      <c r="AL138" s="17">
        <f t="shared" si="27"/>
        <v>0.269069</v>
      </c>
      <c r="AM138" s="17">
        <f t="shared" si="28"/>
        <v>4.3050999999999999E-2</v>
      </c>
      <c r="AN138" s="3" t="s">
        <v>965</v>
      </c>
      <c r="AO138" s="3">
        <f>IF(U138="件",1,VLOOKUP(Q138,单位换算!B:F,5,))</f>
        <v>24</v>
      </c>
      <c r="AP138" s="15">
        <f t="shared" si="31"/>
        <v>1.3344827586206898</v>
      </c>
      <c r="AQ138" s="15">
        <f>IFERROR(VLOOKUP(Q138,成本剔税!A:E,COLUMN(成本剔税!E137),),)*T138/AO138/10000</f>
        <v>0.53100000000000003</v>
      </c>
      <c r="AR138" s="43">
        <f t="shared" si="32"/>
        <v>0.60209302325581393</v>
      </c>
    </row>
    <row r="139" spans="1:44" ht="15" customHeight="1">
      <c r="A139" t="s">
        <v>0</v>
      </c>
      <c r="B139" t="s">
        <v>72</v>
      </c>
      <c r="C139" t="s">
        <v>909</v>
      </c>
      <c r="D139" t="s">
        <v>910</v>
      </c>
      <c r="E139">
        <v>528345</v>
      </c>
      <c r="F139" t="s">
        <v>946</v>
      </c>
      <c r="G139" t="s">
        <v>58</v>
      </c>
      <c r="H139" t="s">
        <v>61</v>
      </c>
      <c r="I139">
        <v>942838</v>
      </c>
      <c r="J139" t="s">
        <v>59</v>
      </c>
      <c r="K139" s="32">
        <v>43528</v>
      </c>
      <c r="L139" s="32">
        <v>43528</v>
      </c>
      <c r="M139">
        <v>0</v>
      </c>
      <c r="N139">
        <v>208.08</v>
      </c>
      <c r="O139">
        <v>43</v>
      </c>
      <c r="P139" t="s">
        <v>60</v>
      </c>
      <c r="Q139" s="34">
        <v>246104000110</v>
      </c>
      <c r="R139" t="s">
        <v>197</v>
      </c>
      <c r="S139">
        <v>34.33</v>
      </c>
      <c r="T139">
        <v>24</v>
      </c>
      <c r="U139" t="s">
        <v>250</v>
      </c>
      <c r="V139">
        <v>9.5999999999999992E-3</v>
      </c>
      <c r="W139" t="s">
        <v>17</v>
      </c>
      <c r="X139">
        <v>823.92</v>
      </c>
      <c r="Y139" t="s">
        <v>66</v>
      </c>
      <c r="Z139">
        <v>16</v>
      </c>
      <c r="AA139">
        <v>113.64</v>
      </c>
      <c r="AB139">
        <v>0</v>
      </c>
      <c r="AC139">
        <v>100044179</v>
      </c>
      <c r="AD139"/>
      <c r="AE139" t="s">
        <v>947</v>
      </c>
      <c r="AF139" s="33">
        <v>43528.490324074075</v>
      </c>
      <c r="AG139" t="s">
        <v>897</v>
      </c>
      <c r="AH139" s="15">
        <f t="shared" si="29"/>
        <v>8.8965517241379313E-2</v>
      </c>
      <c r="AI139" s="16">
        <f t="shared" si="30"/>
        <v>7.1027999999999994E-2</v>
      </c>
      <c r="AJ139" s="4" t="str">
        <f>VLOOKUP(A139,取数格式!$B$35:$C$47,2,0)</f>
        <v>天猫超市</v>
      </c>
      <c r="AK139" s="4" t="s">
        <v>297</v>
      </c>
      <c r="AL139" s="17">
        <f t="shared" si="27"/>
        <v>1.7937999999999999E-2</v>
      </c>
      <c r="AM139" s="17">
        <f t="shared" si="28"/>
        <v>2.8699999999999997E-3</v>
      </c>
      <c r="AN139" s="3" t="s">
        <v>965</v>
      </c>
      <c r="AO139" s="3">
        <f>IF(U139="件",1,VLOOKUP(Q139,单位换算!B:F,5,))</f>
        <v>24</v>
      </c>
      <c r="AP139" s="15">
        <f t="shared" si="31"/>
        <v>8.8965517241379313E-2</v>
      </c>
      <c r="AQ139" s="15">
        <f>IFERROR(VLOOKUP(Q139,成本剔税!A:E,COLUMN(成本剔税!E138),),)*T139/AO139/10000</f>
        <v>3.5400000000000001E-2</v>
      </c>
      <c r="AR139" s="43">
        <f t="shared" si="32"/>
        <v>0.60209302325581393</v>
      </c>
    </row>
    <row r="140" spans="1:44" ht="15" customHeight="1">
      <c r="A140" t="s">
        <v>0</v>
      </c>
      <c r="B140" t="s">
        <v>72</v>
      </c>
      <c r="C140" t="s">
        <v>909</v>
      </c>
      <c r="D140" t="s">
        <v>910</v>
      </c>
      <c r="E140">
        <v>528345</v>
      </c>
      <c r="F140" t="s">
        <v>946</v>
      </c>
      <c r="G140" t="s">
        <v>58</v>
      </c>
      <c r="H140" t="s">
        <v>61</v>
      </c>
      <c r="I140">
        <v>942838</v>
      </c>
      <c r="J140" t="s">
        <v>59</v>
      </c>
      <c r="K140" s="32">
        <v>43528</v>
      </c>
      <c r="L140" s="32">
        <v>43528</v>
      </c>
      <c r="M140">
        <v>0</v>
      </c>
      <c r="N140">
        <v>1512.72</v>
      </c>
      <c r="O140">
        <v>29.5</v>
      </c>
      <c r="P140" t="s">
        <v>60</v>
      </c>
      <c r="Q140" s="34">
        <v>246205000110</v>
      </c>
      <c r="R140" t="s">
        <v>165</v>
      </c>
      <c r="S140">
        <v>23.77</v>
      </c>
      <c r="T140">
        <v>264</v>
      </c>
      <c r="U140" t="s">
        <v>250</v>
      </c>
      <c r="V140">
        <v>0.1056</v>
      </c>
      <c r="W140" t="s">
        <v>17</v>
      </c>
      <c r="X140">
        <v>6275.28</v>
      </c>
      <c r="Y140" t="s">
        <v>66</v>
      </c>
      <c r="Z140">
        <v>16</v>
      </c>
      <c r="AA140">
        <v>865.56</v>
      </c>
      <c r="AB140">
        <v>0</v>
      </c>
      <c r="AC140">
        <v>100044179</v>
      </c>
      <c r="AD140"/>
      <c r="AE140" t="s">
        <v>947</v>
      </c>
      <c r="AF140" s="33">
        <v>43528.490324074075</v>
      </c>
      <c r="AG140" t="s">
        <v>897</v>
      </c>
      <c r="AH140" s="15">
        <f t="shared" si="29"/>
        <v>0.67137931034482767</v>
      </c>
      <c r="AI140" s="16">
        <f t="shared" si="30"/>
        <v>0.5409719999999999</v>
      </c>
      <c r="AJ140" s="4" t="str">
        <f>VLOOKUP(A140,取数格式!$B$35:$C$47,2,0)</f>
        <v>天猫超市</v>
      </c>
      <c r="AK140" s="4" t="s">
        <v>297</v>
      </c>
      <c r="AL140" s="17">
        <f t="shared" si="27"/>
        <v>0.130407</v>
      </c>
      <c r="AM140" s="17">
        <f t="shared" si="28"/>
        <v>2.0865000000000002E-2</v>
      </c>
      <c r="AN140" s="3" t="s">
        <v>965</v>
      </c>
      <c r="AO140" s="3">
        <f>IF(U140="件",1,VLOOKUP(Q140,单位换算!B:F,5,))</f>
        <v>24</v>
      </c>
      <c r="AP140" s="15">
        <f t="shared" si="31"/>
        <v>0.67137931034482767</v>
      </c>
      <c r="AQ140" s="15">
        <f>IFERROR(VLOOKUP(Q140,成本剔税!A:E,COLUMN(成本剔税!E139),),)*T140/AO140/10000</f>
        <v>0.26586620689655172</v>
      </c>
      <c r="AR140" s="43">
        <f t="shared" si="32"/>
        <v>0.60400000000000009</v>
      </c>
    </row>
    <row r="141" spans="1:44" ht="15" customHeight="1">
      <c r="A141" t="s">
        <v>0</v>
      </c>
      <c r="B141" t="s">
        <v>72</v>
      </c>
      <c r="C141" t="s">
        <v>909</v>
      </c>
      <c r="D141" t="s">
        <v>910</v>
      </c>
      <c r="E141">
        <v>528345</v>
      </c>
      <c r="F141" t="s">
        <v>946</v>
      </c>
      <c r="G141" t="s">
        <v>58</v>
      </c>
      <c r="H141" t="s">
        <v>61</v>
      </c>
      <c r="I141">
        <v>942838</v>
      </c>
      <c r="J141" t="s">
        <v>59</v>
      </c>
      <c r="K141" s="32">
        <v>43528</v>
      </c>
      <c r="L141" s="32">
        <v>43528</v>
      </c>
      <c r="M141">
        <v>0</v>
      </c>
      <c r="N141">
        <v>377.76</v>
      </c>
      <c r="O141">
        <v>98</v>
      </c>
      <c r="P141" t="s">
        <v>60</v>
      </c>
      <c r="Q141" s="34">
        <v>246904000510</v>
      </c>
      <c r="R141" t="s">
        <v>181</v>
      </c>
      <c r="S141">
        <v>74.39</v>
      </c>
      <c r="T141">
        <v>16</v>
      </c>
      <c r="U141" t="s">
        <v>250</v>
      </c>
      <c r="V141">
        <v>1.6E-2</v>
      </c>
      <c r="W141" t="s">
        <v>17</v>
      </c>
      <c r="X141">
        <v>1190.24</v>
      </c>
      <c r="Y141" t="s">
        <v>66</v>
      </c>
      <c r="Z141">
        <v>16</v>
      </c>
      <c r="AA141">
        <v>164.17</v>
      </c>
      <c r="AB141">
        <v>0</v>
      </c>
      <c r="AC141">
        <v>100044179</v>
      </c>
      <c r="AD141"/>
      <c r="AE141" t="s">
        <v>947</v>
      </c>
      <c r="AF141" s="33">
        <v>43528.490324074075</v>
      </c>
      <c r="AG141" t="s">
        <v>897</v>
      </c>
      <c r="AH141" s="15">
        <f t="shared" si="29"/>
        <v>0.13517241379310346</v>
      </c>
      <c r="AI141" s="16">
        <f t="shared" si="30"/>
        <v>0.10260699999999999</v>
      </c>
      <c r="AJ141" s="4" t="str">
        <f>VLOOKUP(A141,取数格式!$B$35:$C$47,2,0)</f>
        <v>天猫超市</v>
      </c>
      <c r="AK141" s="4" t="s">
        <v>297</v>
      </c>
      <c r="AL141" s="17">
        <f t="shared" si="27"/>
        <v>3.2566000000000005E-2</v>
      </c>
      <c r="AM141" s="17">
        <f t="shared" si="28"/>
        <v>5.2100000000000002E-3</v>
      </c>
      <c r="AN141" s="3" t="s">
        <v>965</v>
      </c>
      <c r="AO141" s="3">
        <f>IF(U141="件",1,VLOOKUP(Q141,单位换算!B:F,5,))</f>
        <v>8</v>
      </c>
      <c r="AP141" s="15">
        <f t="shared" si="31"/>
        <v>0.13517241379310346</v>
      </c>
      <c r="AQ141" s="15">
        <f>IFERROR(VLOOKUP(Q141,成本剔税!A:E,COLUMN(成本剔税!E140),),)*T141/AO141/10000</f>
        <v>5.0129655172413801E-2</v>
      </c>
      <c r="AR141" s="43">
        <f t="shared" si="32"/>
        <v>0.62914285714285711</v>
      </c>
    </row>
    <row r="142" spans="1:44" ht="15" customHeight="1">
      <c r="A142" t="s">
        <v>0</v>
      </c>
      <c r="B142" t="s">
        <v>72</v>
      </c>
      <c r="C142" t="s">
        <v>909</v>
      </c>
      <c r="D142" t="s">
        <v>910</v>
      </c>
      <c r="E142">
        <v>528345</v>
      </c>
      <c r="F142" t="s">
        <v>946</v>
      </c>
      <c r="G142" t="s">
        <v>58</v>
      </c>
      <c r="H142" t="s">
        <v>61</v>
      </c>
      <c r="I142">
        <v>942838</v>
      </c>
      <c r="J142" t="s">
        <v>59</v>
      </c>
      <c r="K142" s="32">
        <v>43528</v>
      </c>
      <c r="L142" s="32">
        <v>43528</v>
      </c>
      <c r="M142">
        <v>0</v>
      </c>
      <c r="N142">
        <v>2635.2</v>
      </c>
      <c r="O142">
        <v>51</v>
      </c>
      <c r="P142" t="s">
        <v>60</v>
      </c>
      <c r="Q142" s="34">
        <v>246105000110</v>
      </c>
      <c r="R142" t="s">
        <v>184</v>
      </c>
      <c r="S142">
        <v>41.85</v>
      </c>
      <c r="T142">
        <v>288</v>
      </c>
      <c r="U142" t="s">
        <v>250</v>
      </c>
      <c r="V142">
        <v>0.1152</v>
      </c>
      <c r="W142" t="s">
        <v>17</v>
      </c>
      <c r="X142">
        <v>12052.8</v>
      </c>
      <c r="Y142" t="s">
        <v>66</v>
      </c>
      <c r="Z142">
        <v>16</v>
      </c>
      <c r="AA142">
        <v>1662.46</v>
      </c>
      <c r="AB142">
        <v>0</v>
      </c>
      <c r="AC142">
        <v>100044179</v>
      </c>
      <c r="AD142"/>
      <c r="AE142" t="s">
        <v>947</v>
      </c>
      <c r="AF142" s="33">
        <v>43528.490324074075</v>
      </c>
      <c r="AG142" t="s">
        <v>897</v>
      </c>
      <c r="AH142" s="15">
        <f t="shared" si="29"/>
        <v>1.2662068965517244</v>
      </c>
      <c r="AI142" s="16">
        <f t="shared" si="30"/>
        <v>1.039034</v>
      </c>
      <c r="AJ142" s="4" t="str">
        <f>VLOOKUP(A142,取数格式!$B$35:$C$47,2,0)</f>
        <v>天猫超市</v>
      </c>
      <c r="AK142" s="4" t="s">
        <v>297</v>
      </c>
      <c r="AL142" s="17">
        <f t="shared" si="27"/>
        <v>0.22717199999999999</v>
      </c>
      <c r="AM142" s="17">
        <f t="shared" si="28"/>
        <v>3.6347999999999998E-2</v>
      </c>
      <c r="AN142" s="3" t="s">
        <v>965</v>
      </c>
      <c r="AO142" s="3">
        <f>IF(U142="件",1,VLOOKUP(Q142,单位换算!B:F,5,))</f>
        <v>24</v>
      </c>
      <c r="AP142" s="15">
        <f t="shared" si="31"/>
        <v>1.2662068965517244</v>
      </c>
      <c r="AQ142" s="15">
        <f>IFERROR(VLOOKUP(Q142,成本剔税!A:E,COLUMN(成本剔税!E141),),)*T142/AO142/10000</f>
        <v>0.49804137931034481</v>
      </c>
      <c r="AR142" s="43">
        <f t="shared" si="32"/>
        <v>0.60666666666666669</v>
      </c>
    </row>
    <row r="143" spans="1:44" ht="15" customHeight="1">
      <c r="A143" t="s">
        <v>0</v>
      </c>
      <c r="B143" t="s">
        <v>72</v>
      </c>
      <c r="C143" t="s">
        <v>909</v>
      </c>
      <c r="D143" t="s">
        <v>910</v>
      </c>
      <c r="E143">
        <v>528345</v>
      </c>
      <c r="F143" t="s">
        <v>946</v>
      </c>
      <c r="G143" t="s">
        <v>58</v>
      </c>
      <c r="H143" t="s">
        <v>61</v>
      </c>
      <c r="I143">
        <v>942838</v>
      </c>
      <c r="J143" t="s">
        <v>59</v>
      </c>
      <c r="K143" s="32">
        <v>43528</v>
      </c>
      <c r="L143" s="32">
        <v>43528</v>
      </c>
      <c r="M143">
        <v>0</v>
      </c>
      <c r="N143"/>
      <c r="O143">
        <v>145</v>
      </c>
      <c r="P143" t="s">
        <v>60</v>
      </c>
      <c r="Q143" s="34">
        <v>246901000610</v>
      </c>
      <c r="R143" t="s">
        <v>198</v>
      </c>
      <c r="S143">
        <v>145</v>
      </c>
      <c r="T143">
        <v>6</v>
      </c>
      <c r="U143" t="s">
        <v>246</v>
      </c>
      <c r="V143">
        <v>5.4000000000000003E-3</v>
      </c>
      <c r="W143" t="s">
        <v>17</v>
      </c>
      <c r="X143">
        <v>870</v>
      </c>
      <c r="Y143" t="s">
        <v>66</v>
      </c>
      <c r="Z143">
        <v>16</v>
      </c>
      <c r="AA143">
        <v>120</v>
      </c>
      <c r="AB143">
        <v>0</v>
      </c>
      <c r="AC143">
        <v>100044179</v>
      </c>
      <c r="AD143"/>
      <c r="AE143" t="s">
        <v>947</v>
      </c>
      <c r="AF143" s="33">
        <v>43528.490324074075</v>
      </c>
      <c r="AG143" t="s">
        <v>897</v>
      </c>
      <c r="AH143" s="15">
        <f t="shared" si="29"/>
        <v>7.4999999999999997E-2</v>
      </c>
      <c r="AI143" s="16">
        <f t="shared" si="30"/>
        <v>7.4999999999999997E-2</v>
      </c>
      <c r="AJ143" s="4" t="str">
        <f>VLOOKUP(A143,取数格式!$B$35:$C$47,2,0)</f>
        <v>天猫超市</v>
      </c>
      <c r="AK143" s="4" t="s">
        <v>297</v>
      </c>
      <c r="AL143" s="17">
        <f t="shared" si="27"/>
        <v>0</v>
      </c>
      <c r="AM143" s="17">
        <f t="shared" si="28"/>
        <v>0</v>
      </c>
      <c r="AN143" s="3" t="s">
        <v>965</v>
      </c>
      <c r="AO143" s="3">
        <f>IF(U143="件",1,VLOOKUP(Q143,单位换算!B:F,5,))</f>
        <v>6</v>
      </c>
      <c r="AP143" s="15">
        <f t="shared" si="31"/>
        <v>7.4999999999999997E-2</v>
      </c>
      <c r="AQ143" s="15">
        <f>IFERROR(VLOOKUP(Q143,成本剔税!A:E,COLUMN(成本剔税!E142),),)*T143/AO143/10000</f>
        <v>2.8991379310344824E-2</v>
      </c>
      <c r="AR143" s="43">
        <f t="shared" si="32"/>
        <v>0.61344827586206896</v>
      </c>
    </row>
    <row r="144" spans="1:44" ht="15" customHeight="1">
      <c r="A144" t="s">
        <v>0</v>
      </c>
      <c r="B144" t="s">
        <v>72</v>
      </c>
      <c r="C144" t="s">
        <v>909</v>
      </c>
      <c r="D144" t="s">
        <v>910</v>
      </c>
      <c r="E144">
        <v>523355</v>
      </c>
      <c r="F144" t="s">
        <v>948</v>
      </c>
      <c r="G144" t="s">
        <v>58</v>
      </c>
      <c r="H144" t="s">
        <v>61</v>
      </c>
      <c r="I144">
        <v>942843</v>
      </c>
      <c r="J144" t="s">
        <v>59</v>
      </c>
      <c r="K144" s="32">
        <v>43528</v>
      </c>
      <c r="L144" s="32">
        <v>43528</v>
      </c>
      <c r="M144">
        <v>0</v>
      </c>
      <c r="N144">
        <v>275.04000000000002</v>
      </c>
      <c r="O144">
        <v>29.5</v>
      </c>
      <c r="P144" t="s">
        <v>60</v>
      </c>
      <c r="Q144" s="34">
        <v>246205000110</v>
      </c>
      <c r="R144" t="s">
        <v>165</v>
      </c>
      <c r="S144">
        <v>23.77</v>
      </c>
      <c r="T144">
        <v>48</v>
      </c>
      <c r="U144" t="s">
        <v>250</v>
      </c>
      <c r="V144">
        <v>1.9199999999999998E-2</v>
      </c>
      <c r="W144" t="s">
        <v>17</v>
      </c>
      <c r="X144">
        <v>1140.96</v>
      </c>
      <c r="Y144" t="s">
        <v>66</v>
      </c>
      <c r="Z144">
        <v>16</v>
      </c>
      <c r="AA144">
        <v>157.37</v>
      </c>
      <c r="AB144">
        <v>0</v>
      </c>
      <c r="AC144">
        <v>100044180</v>
      </c>
      <c r="AD144"/>
      <c r="AE144" t="s">
        <v>949</v>
      </c>
      <c r="AF144" s="33">
        <v>43528.490358796298</v>
      </c>
      <c r="AG144" t="s">
        <v>897</v>
      </c>
      <c r="AH144" s="15">
        <f t="shared" si="29"/>
        <v>0.12206896551724139</v>
      </c>
      <c r="AI144" s="16">
        <f t="shared" si="30"/>
        <v>9.8359000000000002E-2</v>
      </c>
      <c r="AJ144" s="4" t="str">
        <f>VLOOKUP(A144,取数格式!$B$35:$C$47,2,0)</f>
        <v>天猫超市</v>
      </c>
      <c r="AK144" s="4" t="s">
        <v>297</v>
      </c>
      <c r="AL144" s="17">
        <f t="shared" si="27"/>
        <v>2.3709999999999998E-2</v>
      </c>
      <c r="AM144" s="17">
        <f t="shared" si="28"/>
        <v>3.7939999999999996E-3</v>
      </c>
      <c r="AN144" s="3" t="s">
        <v>965</v>
      </c>
      <c r="AO144" s="3">
        <f>IF(U144="件",1,VLOOKUP(Q144,单位换算!B:F,5,))</f>
        <v>24</v>
      </c>
      <c r="AP144" s="15">
        <f t="shared" si="31"/>
        <v>0.12206896551724139</v>
      </c>
      <c r="AQ144" s="15">
        <f>IFERROR(VLOOKUP(Q144,成本剔税!A:E,COLUMN(成本剔税!E143),),)*T144/AO144/10000</f>
        <v>4.8339310344827587E-2</v>
      </c>
      <c r="AR144" s="43">
        <f t="shared" si="32"/>
        <v>0.60400000000000009</v>
      </c>
    </row>
    <row r="145" spans="1:44" ht="15" customHeight="1">
      <c r="A145" t="s">
        <v>0</v>
      </c>
      <c r="B145" t="s">
        <v>72</v>
      </c>
      <c r="C145" t="s">
        <v>909</v>
      </c>
      <c r="D145" t="s">
        <v>910</v>
      </c>
      <c r="E145">
        <v>523355</v>
      </c>
      <c r="F145" t="s">
        <v>948</v>
      </c>
      <c r="G145" t="s">
        <v>58</v>
      </c>
      <c r="H145" t="s">
        <v>61</v>
      </c>
      <c r="I145">
        <v>942843</v>
      </c>
      <c r="J145" t="s">
        <v>59</v>
      </c>
      <c r="K145" s="32">
        <v>43528</v>
      </c>
      <c r="L145" s="32">
        <v>43528</v>
      </c>
      <c r="M145">
        <v>0</v>
      </c>
      <c r="N145">
        <v>57.84</v>
      </c>
      <c r="O145">
        <v>20</v>
      </c>
      <c r="P145" t="s">
        <v>60</v>
      </c>
      <c r="Q145" s="34">
        <v>246801005210</v>
      </c>
      <c r="R145" t="s">
        <v>186</v>
      </c>
      <c r="S145">
        <v>15.18</v>
      </c>
      <c r="T145">
        <v>12</v>
      </c>
      <c r="U145" t="s">
        <v>238</v>
      </c>
      <c r="V145">
        <v>1.92E-3</v>
      </c>
      <c r="W145" t="s">
        <v>17</v>
      </c>
      <c r="X145">
        <v>182.16</v>
      </c>
      <c r="Y145" t="s">
        <v>66</v>
      </c>
      <c r="Z145">
        <v>16</v>
      </c>
      <c r="AA145">
        <v>25.13</v>
      </c>
      <c r="AB145">
        <v>0</v>
      </c>
      <c r="AC145">
        <v>100044180</v>
      </c>
      <c r="AD145"/>
      <c r="AE145" t="s">
        <v>949</v>
      </c>
      <c r="AF145" s="33">
        <v>43528.490358796298</v>
      </c>
      <c r="AG145" t="s">
        <v>897</v>
      </c>
      <c r="AH145" s="15">
        <f t="shared" si="29"/>
        <v>2.0689655172413793E-2</v>
      </c>
      <c r="AI145" s="16">
        <f t="shared" si="30"/>
        <v>1.5703000000000002E-2</v>
      </c>
      <c r="AJ145" s="4" t="str">
        <f>VLOOKUP(A145,取数格式!$B$35:$C$47,2,0)</f>
        <v>天猫超市</v>
      </c>
      <c r="AK145" s="4" t="s">
        <v>297</v>
      </c>
      <c r="AL145" s="17">
        <f t="shared" si="27"/>
        <v>4.986E-3</v>
      </c>
      <c r="AM145" s="17">
        <f t="shared" si="28"/>
        <v>7.9799999999999999E-4</v>
      </c>
      <c r="AN145" s="3" t="s">
        <v>965</v>
      </c>
      <c r="AO145" s="3">
        <f>IF(U145="件",1,VLOOKUP(Q145,单位换算!B:F,5,))</f>
        <v>12</v>
      </c>
      <c r="AP145" s="15">
        <f t="shared" si="31"/>
        <v>2.0689655172413793E-2</v>
      </c>
      <c r="AQ145" s="15">
        <f>IFERROR(VLOOKUP(Q145,成本剔税!A:E,COLUMN(成本剔税!E144),),)*T145/AO145/10000</f>
        <v>7.2224137931034488E-3</v>
      </c>
      <c r="AR145" s="43">
        <f t="shared" si="32"/>
        <v>0.6509166666666667</v>
      </c>
    </row>
    <row r="146" spans="1:44" ht="15" customHeight="1">
      <c r="A146" t="s">
        <v>0</v>
      </c>
      <c r="B146" t="s">
        <v>72</v>
      </c>
      <c r="C146" t="s">
        <v>909</v>
      </c>
      <c r="D146" t="s">
        <v>910</v>
      </c>
      <c r="E146">
        <v>523355</v>
      </c>
      <c r="F146" t="s">
        <v>948</v>
      </c>
      <c r="G146" t="s">
        <v>58</v>
      </c>
      <c r="H146" t="s">
        <v>61</v>
      </c>
      <c r="I146">
        <v>942843</v>
      </c>
      <c r="J146" t="s">
        <v>59</v>
      </c>
      <c r="K146" s="32">
        <v>43528</v>
      </c>
      <c r="L146" s="32">
        <v>43528</v>
      </c>
      <c r="M146">
        <v>0</v>
      </c>
      <c r="N146">
        <v>1110.24</v>
      </c>
      <c r="O146">
        <v>38</v>
      </c>
      <c r="P146" t="s">
        <v>60</v>
      </c>
      <c r="Q146" s="34">
        <v>246203000110</v>
      </c>
      <c r="R146" t="s">
        <v>262</v>
      </c>
      <c r="S146">
        <v>30.29</v>
      </c>
      <c r="T146">
        <v>144</v>
      </c>
      <c r="U146" t="s">
        <v>250</v>
      </c>
      <c r="V146">
        <v>5.7599999999999998E-2</v>
      </c>
      <c r="W146" t="s">
        <v>17</v>
      </c>
      <c r="X146">
        <v>4361.76</v>
      </c>
      <c r="Y146" t="s">
        <v>66</v>
      </c>
      <c r="Z146">
        <v>16</v>
      </c>
      <c r="AA146">
        <v>601.62</v>
      </c>
      <c r="AB146">
        <v>0</v>
      </c>
      <c r="AC146">
        <v>100044180</v>
      </c>
      <c r="AD146"/>
      <c r="AE146" t="s">
        <v>949</v>
      </c>
      <c r="AF146" s="33">
        <v>43528.490358796298</v>
      </c>
      <c r="AG146" t="s">
        <v>897</v>
      </c>
      <c r="AH146" s="15">
        <f t="shared" si="29"/>
        <v>0.47172413793103452</v>
      </c>
      <c r="AI146" s="16">
        <f t="shared" si="30"/>
        <v>0.37601400000000001</v>
      </c>
      <c r="AJ146" s="4" t="str">
        <f>VLOOKUP(A146,取数格式!$B$35:$C$47,2,0)</f>
        <v>天猫超市</v>
      </c>
      <c r="AK146" s="4" t="s">
        <v>297</v>
      </c>
      <c r="AL146" s="17">
        <f t="shared" si="27"/>
        <v>9.5710000000000003E-2</v>
      </c>
      <c r="AM146" s="17">
        <f t="shared" si="28"/>
        <v>1.5313999999999999E-2</v>
      </c>
      <c r="AN146" s="3" t="s">
        <v>965</v>
      </c>
      <c r="AO146" s="3">
        <f>IF(U146="件",1,VLOOKUP(Q146,单位换算!B:F,5,))</f>
        <v>24</v>
      </c>
      <c r="AP146" s="15">
        <f t="shared" si="31"/>
        <v>0.47172413793103452</v>
      </c>
      <c r="AQ146" s="15">
        <f>IFERROR(VLOOKUP(Q146,成本剔税!A:E,COLUMN(成本剔税!E145),),)*T146/AO146/10000</f>
        <v>0.19042758620689654</v>
      </c>
      <c r="AR146" s="43">
        <f t="shared" si="32"/>
        <v>0.59631578947368424</v>
      </c>
    </row>
    <row r="147" spans="1:44" ht="15" customHeight="1">
      <c r="A147" t="s">
        <v>0</v>
      </c>
      <c r="B147" t="s">
        <v>72</v>
      </c>
      <c r="C147" t="s">
        <v>909</v>
      </c>
      <c r="D147" t="s">
        <v>910</v>
      </c>
      <c r="E147">
        <v>523355</v>
      </c>
      <c r="F147" t="s">
        <v>948</v>
      </c>
      <c r="G147" t="s">
        <v>58</v>
      </c>
      <c r="H147" t="s">
        <v>61</v>
      </c>
      <c r="I147">
        <v>942843</v>
      </c>
      <c r="J147" t="s">
        <v>59</v>
      </c>
      <c r="K147" s="32">
        <v>43528</v>
      </c>
      <c r="L147" s="32">
        <v>43528</v>
      </c>
      <c r="M147">
        <v>0</v>
      </c>
      <c r="N147">
        <v>1664.64</v>
      </c>
      <c r="O147">
        <v>45</v>
      </c>
      <c r="P147" t="s">
        <v>60</v>
      </c>
      <c r="Q147" s="34">
        <v>246101000110</v>
      </c>
      <c r="R147" t="s">
        <v>185</v>
      </c>
      <c r="S147">
        <v>36.33</v>
      </c>
      <c r="T147">
        <v>192</v>
      </c>
      <c r="U147" t="s">
        <v>250</v>
      </c>
      <c r="V147">
        <v>7.6799999999999993E-2</v>
      </c>
      <c r="W147" t="s">
        <v>17</v>
      </c>
      <c r="X147">
        <v>6975.36</v>
      </c>
      <c r="Y147" t="s">
        <v>66</v>
      </c>
      <c r="Z147">
        <v>16</v>
      </c>
      <c r="AA147">
        <v>962.12</v>
      </c>
      <c r="AB147">
        <v>0</v>
      </c>
      <c r="AC147">
        <v>100044180</v>
      </c>
      <c r="AD147"/>
      <c r="AE147" t="s">
        <v>949</v>
      </c>
      <c r="AF147" s="33">
        <v>43528.490358796298</v>
      </c>
      <c r="AG147" t="s">
        <v>897</v>
      </c>
      <c r="AH147" s="15">
        <f t="shared" si="29"/>
        <v>0.7448275862068966</v>
      </c>
      <c r="AI147" s="16">
        <f t="shared" si="30"/>
        <v>0.60132399999999997</v>
      </c>
      <c r="AJ147" s="4" t="str">
        <f>VLOOKUP(A147,取数格式!$B$35:$C$47,2,0)</f>
        <v>天猫超市</v>
      </c>
      <c r="AK147" s="4" t="s">
        <v>297</v>
      </c>
      <c r="AL147" s="17">
        <f t="shared" si="27"/>
        <v>0.14350299999999999</v>
      </c>
      <c r="AM147" s="17">
        <f t="shared" si="28"/>
        <v>2.2961000000000002E-2</v>
      </c>
      <c r="AN147" s="3" t="s">
        <v>965</v>
      </c>
      <c r="AO147" s="3">
        <f>IF(U147="件",1,VLOOKUP(Q147,单位换算!B:F,5,))</f>
        <v>24</v>
      </c>
      <c r="AP147" s="15">
        <f t="shared" si="31"/>
        <v>0.7448275862068966</v>
      </c>
      <c r="AQ147" s="15">
        <f>IFERROR(VLOOKUP(Q147,成本剔税!A:E,COLUMN(成本剔税!E146),),)*T147/AO147/10000</f>
        <v>0.29296551724137931</v>
      </c>
      <c r="AR147" s="43">
        <f t="shared" si="32"/>
        <v>0.60666666666666669</v>
      </c>
    </row>
    <row r="148" spans="1:44" ht="15" customHeight="1">
      <c r="A148" t="s">
        <v>0</v>
      </c>
      <c r="B148" t="s">
        <v>72</v>
      </c>
      <c r="C148" t="s">
        <v>909</v>
      </c>
      <c r="D148" t="s">
        <v>910</v>
      </c>
      <c r="E148">
        <v>523355</v>
      </c>
      <c r="F148" t="s">
        <v>948</v>
      </c>
      <c r="G148" t="s">
        <v>58</v>
      </c>
      <c r="H148" t="s">
        <v>61</v>
      </c>
      <c r="I148">
        <v>942843</v>
      </c>
      <c r="J148" t="s">
        <v>59</v>
      </c>
      <c r="K148" s="32">
        <v>43528</v>
      </c>
      <c r="L148" s="32">
        <v>43528</v>
      </c>
      <c r="M148">
        <v>0</v>
      </c>
      <c r="N148">
        <v>869.82</v>
      </c>
      <c r="O148">
        <v>92</v>
      </c>
      <c r="P148" t="s">
        <v>60</v>
      </c>
      <c r="Q148" s="34">
        <v>246902000110</v>
      </c>
      <c r="R148" t="s">
        <v>189</v>
      </c>
      <c r="S148">
        <v>71.290000000000006</v>
      </c>
      <c r="T148">
        <v>42</v>
      </c>
      <c r="U148" t="s">
        <v>246</v>
      </c>
      <c r="V148">
        <v>3.78E-2</v>
      </c>
      <c r="W148" t="s">
        <v>17</v>
      </c>
      <c r="X148">
        <v>2994.18</v>
      </c>
      <c r="Y148" t="s">
        <v>66</v>
      </c>
      <c r="Z148">
        <v>16</v>
      </c>
      <c r="AA148">
        <v>412.99</v>
      </c>
      <c r="AB148">
        <v>0</v>
      </c>
      <c r="AC148">
        <v>100044180</v>
      </c>
      <c r="AD148"/>
      <c r="AE148" t="s">
        <v>949</v>
      </c>
      <c r="AF148" s="33">
        <v>43528.490358796298</v>
      </c>
      <c r="AG148" t="s">
        <v>897</v>
      </c>
      <c r="AH148" s="15">
        <f t="shared" si="29"/>
        <v>0.33310344827586208</v>
      </c>
      <c r="AI148" s="16">
        <f t="shared" si="30"/>
        <v>0.25811899999999999</v>
      </c>
      <c r="AJ148" s="4" t="str">
        <f>VLOOKUP(A148,取数格式!$B$35:$C$47,2,0)</f>
        <v>天猫超市</v>
      </c>
      <c r="AK148" s="4" t="s">
        <v>297</v>
      </c>
      <c r="AL148" s="17">
        <f t="shared" si="27"/>
        <v>7.4984000000000009E-2</v>
      </c>
      <c r="AM148" s="17">
        <f t="shared" si="28"/>
        <v>1.1998E-2</v>
      </c>
      <c r="AN148" s="3" t="s">
        <v>965</v>
      </c>
      <c r="AO148" s="3">
        <f>IF(U148="件",1,VLOOKUP(Q148,单位换算!B:F,5,))</f>
        <v>6</v>
      </c>
      <c r="AP148" s="15">
        <f t="shared" si="31"/>
        <v>0.33310344827586208</v>
      </c>
      <c r="AQ148" s="15">
        <f>IFERROR(VLOOKUP(Q148,成本剔税!A:E,COLUMN(成本剔税!E147),),)*T148/AO148/10000</f>
        <v>0.13137672413793103</v>
      </c>
      <c r="AR148" s="43">
        <f t="shared" si="32"/>
        <v>0.60559782608695656</v>
      </c>
    </row>
    <row r="149" spans="1:44" ht="15" customHeight="1">
      <c r="A149" t="s">
        <v>0</v>
      </c>
      <c r="B149" t="s">
        <v>72</v>
      </c>
      <c r="C149" t="s">
        <v>909</v>
      </c>
      <c r="D149" t="s">
        <v>910</v>
      </c>
      <c r="E149">
        <v>523423</v>
      </c>
      <c r="F149" t="s">
        <v>950</v>
      </c>
      <c r="G149" t="s">
        <v>58</v>
      </c>
      <c r="H149" t="s">
        <v>61</v>
      </c>
      <c r="I149">
        <v>942847</v>
      </c>
      <c r="J149" t="s">
        <v>59</v>
      </c>
      <c r="K149" s="32">
        <v>43528</v>
      </c>
      <c r="L149" s="32">
        <v>43528</v>
      </c>
      <c r="M149">
        <v>0</v>
      </c>
      <c r="N149">
        <v>185.04</v>
      </c>
      <c r="O149">
        <v>38</v>
      </c>
      <c r="P149" t="s">
        <v>60</v>
      </c>
      <c r="Q149" s="34">
        <v>246203000110</v>
      </c>
      <c r="R149" t="s">
        <v>262</v>
      </c>
      <c r="S149">
        <v>30.29</v>
      </c>
      <c r="T149">
        <v>24</v>
      </c>
      <c r="U149" t="s">
        <v>250</v>
      </c>
      <c r="V149">
        <v>9.5999999999999992E-3</v>
      </c>
      <c r="W149" t="s">
        <v>17</v>
      </c>
      <c r="X149">
        <v>726.96</v>
      </c>
      <c r="Y149" t="s">
        <v>66</v>
      </c>
      <c r="Z149">
        <v>16</v>
      </c>
      <c r="AA149">
        <v>100.27</v>
      </c>
      <c r="AB149">
        <v>0</v>
      </c>
      <c r="AC149">
        <v>100044181</v>
      </c>
      <c r="AD149"/>
      <c r="AE149" t="s">
        <v>951</v>
      </c>
      <c r="AF149" s="33">
        <v>43528.490405092591</v>
      </c>
      <c r="AG149" t="s">
        <v>897</v>
      </c>
      <c r="AH149" s="15">
        <f t="shared" si="29"/>
        <v>7.8620689655172424E-2</v>
      </c>
      <c r="AI149" s="16">
        <f t="shared" si="30"/>
        <v>6.2669000000000002E-2</v>
      </c>
      <c r="AJ149" s="4" t="str">
        <f>VLOOKUP(A149,取数格式!$B$35:$C$47,2,0)</f>
        <v>天猫超市</v>
      </c>
      <c r="AK149" s="4" t="s">
        <v>297</v>
      </c>
      <c r="AL149" s="17">
        <f t="shared" si="27"/>
        <v>1.5952000000000001E-2</v>
      </c>
      <c r="AM149" s="17">
        <f t="shared" si="28"/>
        <v>2.552E-3</v>
      </c>
      <c r="AN149" s="3" t="s">
        <v>965</v>
      </c>
      <c r="AO149" s="3">
        <f>IF(U149="件",1,VLOOKUP(Q149,单位换算!B:F,5,))</f>
        <v>24</v>
      </c>
      <c r="AP149" s="15">
        <f t="shared" si="31"/>
        <v>7.8620689655172424E-2</v>
      </c>
      <c r="AQ149" s="15">
        <f>IFERROR(VLOOKUP(Q149,成本剔税!A:E,COLUMN(成本剔税!E148),),)*T149/AO149/10000</f>
        <v>3.1737931034482754E-2</v>
      </c>
      <c r="AR149" s="43">
        <f t="shared" si="32"/>
        <v>0.59631578947368435</v>
      </c>
    </row>
    <row r="150" spans="1:44" ht="15" customHeight="1">
      <c r="A150" t="s">
        <v>0</v>
      </c>
      <c r="B150" t="s">
        <v>72</v>
      </c>
      <c r="C150" t="s">
        <v>909</v>
      </c>
      <c r="D150" t="s">
        <v>910</v>
      </c>
      <c r="E150">
        <v>523423</v>
      </c>
      <c r="F150" t="s">
        <v>950</v>
      </c>
      <c r="G150" t="s">
        <v>58</v>
      </c>
      <c r="H150" t="s">
        <v>61</v>
      </c>
      <c r="I150">
        <v>942847</v>
      </c>
      <c r="J150" t="s">
        <v>59</v>
      </c>
      <c r="K150" s="32">
        <v>43528</v>
      </c>
      <c r="L150" s="32">
        <v>43528</v>
      </c>
      <c r="M150">
        <v>0</v>
      </c>
      <c r="N150"/>
      <c r="O150">
        <v>119</v>
      </c>
      <c r="P150" t="s">
        <v>60</v>
      </c>
      <c r="Q150" s="34">
        <v>246903000110</v>
      </c>
      <c r="R150" t="s">
        <v>166</v>
      </c>
      <c r="S150">
        <v>119</v>
      </c>
      <c r="T150">
        <v>12</v>
      </c>
      <c r="U150" t="s">
        <v>246</v>
      </c>
      <c r="V150">
        <v>1.0800000000000001E-2</v>
      </c>
      <c r="W150" t="s">
        <v>17</v>
      </c>
      <c r="X150">
        <v>1428</v>
      </c>
      <c r="Y150" t="s">
        <v>66</v>
      </c>
      <c r="Z150">
        <v>16</v>
      </c>
      <c r="AA150">
        <v>196.97</v>
      </c>
      <c r="AB150">
        <v>0</v>
      </c>
      <c r="AC150">
        <v>100044181</v>
      </c>
      <c r="AD150"/>
      <c r="AE150" t="s">
        <v>951</v>
      </c>
      <c r="AF150" s="33">
        <v>43528.490405092591</v>
      </c>
      <c r="AG150" t="s">
        <v>897</v>
      </c>
      <c r="AH150" s="15">
        <f t="shared" si="29"/>
        <v>0.12310344827586207</v>
      </c>
      <c r="AI150" s="16">
        <f t="shared" si="30"/>
        <v>0.123103</v>
      </c>
      <c r="AJ150" s="4" t="str">
        <f>VLOOKUP(A150,取数格式!$B$35:$C$47,2,0)</f>
        <v>天猫超市</v>
      </c>
      <c r="AK150" s="4" t="s">
        <v>297</v>
      </c>
      <c r="AL150" s="17">
        <f t="shared" si="27"/>
        <v>0</v>
      </c>
      <c r="AM150" s="17">
        <f t="shared" si="28"/>
        <v>0</v>
      </c>
      <c r="AN150" s="3" t="s">
        <v>965</v>
      </c>
      <c r="AO150" s="3">
        <f>IF(U150="件",1,VLOOKUP(Q150,单位换算!B:F,5,))</f>
        <v>6</v>
      </c>
      <c r="AP150" s="15">
        <f t="shared" si="31"/>
        <v>0.12310344827586207</v>
      </c>
      <c r="AQ150" s="15">
        <f>IFERROR(VLOOKUP(Q150,成本剔税!A:E,COLUMN(成本剔税!E149),),)*T150/AO150/10000</f>
        <v>5.0658620689655182E-2</v>
      </c>
      <c r="AR150" s="43">
        <f t="shared" si="32"/>
        <v>0.58848739495798308</v>
      </c>
    </row>
    <row r="151" spans="1:44" ht="15" customHeight="1">
      <c r="A151" t="s">
        <v>0</v>
      </c>
      <c r="B151" t="s">
        <v>72</v>
      </c>
      <c r="C151" t="s">
        <v>909</v>
      </c>
      <c r="D151" t="s">
        <v>910</v>
      </c>
      <c r="E151">
        <v>523423</v>
      </c>
      <c r="F151" t="s">
        <v>950</v>
      </c>
      <c r="G151" t="s">
        <v>58</v>
      </c>
      <c r="H151" t="s">
        <v>61</v>
      </c>
      <c r="I151">
        <v>942847</v>
      </c>
      <c r="J151" t="s">
        <v>59</v>
      </c>
      <c r="K151" s="32">
        <v>43528</v>
      </c>
      <c r="L151" s="32">
        <v>43528</v>
      </c>
      <c r="M151">
        <v>0</v>
      </c>
      <c r="N151">
        <v>439.2</v>
      </c>
      <c r="O151">
        <v>51</v>
      </c>
      <c r="P151" t="s">
        <v>60</v>
      </c>
      <c r="Q151" s="34">
        <v>246105000110</v>
      </c>
      <c r="R151" t="s">
        <v>184</v>
      </c>
      <c r="S151">
        <v>41.85</v>
      </c>
      <c r="T151">
        <v>48</v>
      </c>
      <c r="U151" t="s">
        <v>250</v>
      </c>
      <c r="V151">
        <v>1.9199999999999998E-2</v>
      </c>
      <c r="W151" t="s">
        <v>17</v>
      </c>
      <c r="X151">
        <v>2008.8</v>
      </c>
      <c r="Y151" t="s">
        <v>66</v>
      </c>
      <c r="Z151">
        <v>16</v>
      </c>
      <c r="AA151">
        <v>277.08</v>
      </c>
      <c r="AB151">
        <v>0</v>
      </c>
      <c r="AC151">
        <v>100044181</v>
      </c>
      <c r="AD151"/>
      <c r="AE151" t="s">
        <v>951</v>
      </c>
      <c r="AF151" s="33">
        <v>43528.490405092591</v>
      </c>
      <c r="AG151" t="s">
        <v>897</v>
      </c>
      <c r="AH151" s="15">
        <f t="shared" si="29"/>
        <v>0.21103448275862069</v>
      </c>
      <c r="AI151" s="16">
        <f t="shared" si="30"/>
        <v>0.17317199999999999</v>
      </c>
      <c r="AJ151" s="4" t="str">
        <f>VLOOKUP(A151,取数格式!$B$35:$C$47,2,0)</f>
        <v>天猫超市</v>
      </c>
      <c r="AK151" s="4" t="s">
        <v>297</v>
      </c>
      <c r="AL151" s="17">
        <f t="shared" si="27"/>
        <v>3.7862E-2</v>
      </c>
      <c r="AM151" s="17">
        <f t="shared" si="28"/>
        <v>6.058E-3</v>
      </c>
      <c r="AN151" s="3" t="s">
        <v>965</v>
      </c>
      <c r="AO151" s="3">
        <f>IF(U151="件",1,VLOOKUP(Q151,单位换算!B:F,5,))</f>
        <v>24</v>
      </c>
      <c r="AP151" s="15">
        <f t="shared" si="31"/>
        <v>0.21103448275862069</v>
      </c>
      <c r="AQ151" s="15">
        <f>IFERROR(VLOOKUP(Q151,成本剔税!A:E,COLUMN(成本剔税!E150),),)*T151/AO151/10000</f>
        <v>8.3006896551724135E-2</v>
      </c>
      <c r="AR151" s="43">
        <f t="shared" si="32"/>
        <v>0.60666666666666669</v>
      </c>
    </row>
    <row r="152" spans="1:44" ht="15" customHeight="1">
      <c r="A152" t="s">
        <v>0</v>
      </c>
      <c r="B152" t="s">
        <v>72</v>
      </c>
      <c r="C152" t="s">
        <v>909</v>
      </c>
      <c r="D152" t="s">
        <v>910</v>
      </c>
      <c r="E152">
        <v>523423</v>
      </c>
      <c r="F152" t="s">
        <v>950</v>
      </c>
      <c r="G152" t="s">
        <v>58</v>
      </c>
      <c r="H152" t="s">
        <v>61</v>
      </c>
      <c r="I152">
        <v>942847</v>
      </c>
      <c r="J152" t="s">
        <v>59</v>
      </c>
      <c r="K152" s="32">
        <v>43528</v>
      </c>
      <c r="L152" s="32">
        <v>43528</v>
      </c>
      <c r="M152">
        <v>0</v>
      </c>
      <c r="N152"/>
      <c r="O152">
        <v>145</v>
      </c>
      <c r="P152" t="s">
        <v>60</v>
      </c>
      <c r="Q152" s="34">
        <v>246901000610</v>
      </c>
      <c r="R152" t="s">
        <v>198</v>
      </c>
      <c r="S152">
        <v>145</v>
      </c>
      <c r="T152">
        <v>6</v>
      </c>
      <c r="U152" t="s">
        <v>246</v>
      </c>
      <c r="V152">
        <v>5.4000000000000003E-3</v>
      </c>
      <c r="W152" t="s">
        <v>17</v>
      </c>
      <c r="X152">
        <v>870</v>
      </c>
      <c r="Y152" t="s">
        <v>66</v>
      </c>
      <c r="Z152">
        <v>16</v>
      </c>
      <c r="AA152">
        <v>120</v>
      </c>
      <c r="AB152">
        <v>0</v>
      </c>
      <c r="AC152">
        <v>100044181</v>
      </c>
      <c r="AD152"/>
      <c r="AE152" t="s">
        <v>951</v>
      </c>
      <c r="AF152" s="33">
        <v>43528.490405092591</v>
      </c>
      <c r="AG152" t="s">
        <v>897</v>
      </c>
      <c r="AH152" s="15">
        <f t="shared" si="29"/>
        <v>7.4999999999999997E-2</v>
      </c>
      <c r="AI152" s="16">
        <f t="shared" si="30"/>
        <v>7.4999999999999997E-2</v>
      </c>
      <c r="AJ152" s="4" t="str">
        <f>VLOOKUP(A152,取数格式!$B$35:$C$47,2,0)</f>
        <v>天猫超市</v>
      </c>
      <c r="AK152" s="4" t="s">
        <v>297</v>
      </c>
      <c r="AL152" s="17">
        <f t="shared" si="27"/>
        <v>0</v>
      </c>
      <c r="AM152" s="17">
        <f t="shared" si="28"/>
        <v>0</v>
      </c>
      <c r="AN152" s="3" t="s">
        <v>965</v>
      </c>
      <c r="AO152" s="3">
        <f>IF(U152="件",1,VLOOKUP(Q152,单位换算!B:F,5,))</f>
        <v>6</v>
      </c>
      <c r="AP152" s="15">
        <f t="shared" si="31"/>
        <v>7.4999999999999997E-2</v>
      </c>
      <c r="AQ152" s="15">
        <f>IFERROR(VLOOKUP(Q152,成本剔税!A:E,COLUMN(成本剔税!E151),),)*T152/AO152/10000</f>
        <v>2.8991379310344824E-2</v>
      </c>
      <c r="AR152" s="43">
        <f t="shared" si="32"/>
        <v>0.61344827586206896</v>
      </c>
    </row>
    <row r="153" spans="1:44" ht="15" customHeight="1">
      <c r="A153" t="s">
        <v>0</v>
      </c>
      <c r="B153" t="s">
        <v>72</v>
      </c>
      <c r="C153" t="s">
        <v>909</v>
      </c>
      <c r="D153" t="s">
        <v>910</v>
      </c>
      <c r="E153">
        <v>523423</v>
      </c>
      <c r="F153" t="s">
        <v>950</v>
      </c>
      <c r="G153" t="s">
        <v>58</v>
      </c>
      <c r="H153" t="s">
        <v>61</v>
      </c>
      <c r="I153">
        <v>942847</v>
      </c>
      <c r="J153" t="s">
        <v>59</v>
      </c>
      <c r="K153" s="32">
        <v>43528</v>
      </c>
      <c r="L153" s="32">
        <v>43528</v>
      </c>
      <c r="M153">
        <v>0</v>
      </c>
      <c r="N153">
        <v>115.68</v>
      </c>
      <c r="O153">
        <v>20</v>
      </c>
      <c r="P153" t="s">
        <v>60</v>
      </c>
      <c r="Q153" s="34">
        <v>246801005210</v>
      </c>
      <c r="R153" t="s">
        <v>186</v>
      </c>
      <c r="S153">
        <v>15.18</v>
      </c>
      <c r="T153">
        <v>24</v>
      </c>
      <c r="U153" t="s">
        <v>238</v>
      </c>
      <c r="V153">
        <v>3.8400000000000001E-3</v>
      </c>
      <c r="W153" t="s">
        <v>17</v>
      </c>
      <c r="X153">
        <v>364.32</v>
      </c>
      <c r="Y153" t="s">
        <v>66</v>
      </c>
      <c r="Z153">
        <v>16</v>
      </c>
      <c r="AA153">
        <v>50.25</v>
      </c>
      <c r="AB153">
        <v>0</v>
      </c>
      <c r="AC153">
        <v>100044181</v>
      </c>
      <c r="AD153"/>
      <c r="AE153" t="s">
        <v>951</v>
      </c>
      <c r="AF153" s="33">
        <v>43528.490405092591</v>
      </c>
      <c r="AG153" t="s">
        <v>897</v>
      </c>
      <c r="AH153" s="15">
        <f t="shared" si="29"/>
        <v>4.1379310344827586E-2</v>
      </c>
      <c r="AI153" s="16">
        <f t="shared" si="30"/>
        <v>3.1406999999999997E-2</v>
      </c>
      <c r="AJ153" s="4" t="str">
        <f>VLOOKUP(A153,取数格式!$B$35:$C$47,2,0)</f>
        <v>天猫超市</v>
      </c>
      <c r="AK153" s="4" t="s">
        <v>297</v>
      </c>
      <c r="AL153" s="17">
        <f t="shared" si="27"/>
        <v>9.972E-3</v>
      </c>
      <c r="AM153" s="17">
        <f t="shared" si="28"/>
        <v>1.596E-3</v>
      </c>
      <c r="AN153" s="3" t="s">
        <v>965</v>
      </c>
      <c r="AO153" s="3">
        <f>IF(U153="件",1,VLOOKUP(Q153,单位换算!B:F,5,))</f>
        <v>12</v>
      </c>
      <c r="AP153" s="15">
        <f t="shared" si="31"/>
        <v>4.1379310344827586E-2</v>
      </c>
      <c r="AQ153" s="15">
        <f>IFERROR(VLOOKUP(Q153,成本剔税!A:E,COLUMN(成本剔税!E152),),)*T153/AO153/10000</f>
        <v>1.4444827586206898E-2</v>
      </c>
      <c r="AR153" s="43">
        <f t="shared" si="32"/>
        <v>0.6509166666666667</v>
      </c>
    </row>
    <row r="154" spans="1:44" ht="15" customHeight="1">
      <c r="A154" t="s">
        <v>0</v>
      </c>
      <c r="B154" t="s">
        <v>72</v>
      </c>
      <c r="C154" t="s">
        <v>909</v>
      </c>
      <c r="D154" t="s">
        <v>910</v>
      </c>
      <c r="E154">
        <v>523425</v>
      </c>
      <c r="F154" t="s">
        <v>952</v>
      </c>
      <c r="G154" t="s">
        <v>58</v>
      </c>
      <c r="H154" t="s">
        <v>61</v>
      </c>
      <c r="I154">
        <v>942851</v>
      </c>
      <c r="J154" t="s">
        <v>59</v>
      </c>
      <c r="K154" s="32">
        <v>43528</v>
      </c>
      <c r="L154" s="32">
        <v>43528</v>
      </c>
      <c r="M154">
        <v>0</v>
      </c>
      <c r="N154">
        <v>185.04</v>
      </c>
      <c r="O154">
        <v>38</v>
      </c>
      <c r="P154" t="s">
        <v>60</v>
      </c>
      <c r="Q154" s="34">
        <v>246203000110</v>
      </c>
      <c r="R154" t="s">
        <v>262</v>
      </c>
      <c r="S154">
        <v>30.29</v>
      </c>
      <c r="T154">
        <v>24</v>
      </c>
      <c r="U154" t="s">
        <v>250</v>
      </c>
      <c r="V154">
        <v>9.5999999999999992E-3</v>
      </c>
      <c r="W154" t="s">
        <v>17</v>
      </c>
      <c r="X154">
        <v>726.96</v>
      </c>
      <c r="Y154" t="s">
        <v>66</v>
      </c>
      <c r="Z154">
        <v>16</v>
      </c>
      <c r="AA154">
        <v>100.27</v>
      </c>
      <c r="AB154">
        <v>0</v>
      </c>
      <c r="AC154">
        <v>100044182</v>
      </c>
      <c r="AD154"/>
      <c r="AE154" t="s">
        <v>953</v>
      </c>
      <c r="AF154" s="33">
        <v>43528.490451388891</v>
      </c>
      <c r="AG154" t="s">
        <v>897</v>
      </c>
      <c r="AH154" s="15">
        <f t="shared" si="29"/>
        <v>7.8620689655172424E-2</v>
      </c>
      <c r="AI154" s="16">
        <f t="shared" si="30"/>
        <v>6.2669000000000002E-2</v>
      </c>
      <c r="AJ154" s="4" t="str">
        <f>VLOOKUP(A154,取数格式!$B$35:$C$47,2,0)</f>
        <v>天猫超市</v>
      </c>
      <c r="AK154" s="4" t="s">
        <v>297</v>
      </c>
      <c r="AL154" s="17">
        <f t="shared" si="27"/>
        <v>1.5952000000000001E-2</v>
      </c>
      <c r="AM154" s="17">
        <f t="shared" si="28"/>
        <v>2.552E-3</v>
      </c>
      <c r="AN154" s="3" t="s">
        <v>965</v>
      </c>
      <c r="AO154" s="3">
        <f>IF(U154="件",1,VLOOKUP(Q154,单位换算!B:F,5,))</f>
        <v>24</v>
      </c>
      <c r="AP154" s="15">
        <f t="shared" si="31"/>
        <v>7.8620689655172424E-2</v>
      </c>
      <c r="AQ154" s="15">
        <f>IFERROR(VLOOKUP(Q154,成本剔税!A:E,COLUMN(成本剔税!E153),),)*T154/AO154/10000</f>
        <v>3.1737931034482754E-2</v>
      </c>
      <c r="AR154" s="43">
        <f t="shared" si="32"/>
        <v>0.59631578947368435</v>
      </c>
    </row>
    <row r="155" spans="1:44" ht="15" customHeight="1">
      <c r="A155" t="s">
        <v>0</v>
      </c>
      <c r="B155" t="s">
        <v>72</v>
      </c>
      <c r="C155" t="s">
        <v>909</v>
      </c>
      <c r="D155" t="s">
        <v>910</v>
      </c>
      <c r="E155">
        <v>523425</v>
      </c>
      <c r="F155" t="s">
        <v>952</v>
      </c>
      <c r="G155" t="s">
        <v>58</v>
      </c>
      <c r="H155" t="s">
        <v>61</v>
      </c>
      <c r="I155">
        <v>942851</v>
      </c>
      <c r="J155" t="s">
        <v>59</v>
      </c>
      <c r="K155" s="32">
        <v>43528</v>
      </c>
      <c r="L155" s="32">
        <v>43528</v>
      </c>
      <c r="M155">
        <v>0</v>
      </c>
      <c r="N155">
        <v>832.32</v>
      </c>
      <c r="O155">
        <v>45</v>
      </c>
      <c r="P155" t="s">
        <v>60</v>
      </c>
      <c r="Q155" s="34">
        <v>246101000110</v>
      </c>
      <c r="R155" t="s">
        <v>185</v>
      </c>
      <c r="S155">
        <v>36.33</v>
      </c>
      <c r="T155">
        <v>96</v>
      </c>
      <c r="U155" t="s">
        <v>250</v>
      </c>
      <c r="V155">
        <v>3.8399999999999997E-2</v>
      </c>
      <c r="W155" t="s">
        <v>17</v>
      </c>
      <c r="X155">
        <v>3487.68</v>
      </c>
      <c r="Y155" t="s">
        <v>66</v>
      </c>
      <c r="Z155">
        <v>16</v>
      </c>
      <c r="AA155">
        <v>481.06</v>
      </c>
      <c r="AB155">
        <v>0</v>
      </c>
      <c r="AC155">
        <v>100044182</v>
      </c>
      <c r="AD155"/>
      <c r="AE155" t="s">
        <v>953</v>
      </c>
      <c r="AF155" s="33">
        <v>43528.490451388891</v>
      </c>
      <c r="AG155" t="s">
        <v>897</v>
      </c>
      <c r="AH155" s="15">
        <f t="shared" si="29"/>
        <v>0.3724137931034483</v>
      </c>
      <c r="AI155" s="16">
        <f t="shared" si="30"/>
        <v>0.30066199999999998</v>
      </c>
      <c r="AJ155" s="4" t="str">
        <f>VLOOKUP(A155,取数格式!$B$35:$C$47,2,0)</f>
        <v>天猫超市</v>
      </c>
      <c r="AK155" s="4" t="s">
        <v>297</v>
      </c>
      <c r="AL155" s="17">
        <f t="shared" si="27"/>
        <v>7.1751999999999996E-2</v>
      </c>
      <c r="AM155" s="17">
        <f t="shared" si="28"/>
        <v>1.1479999999999999E-2</v>
      </c>
      <c r="AN155" s="3" t="s">
        <v>965</v>
      </c>
      <c r="AO155" s="3">
        <f>IF(U155="件",1,VLOOKUP(Q155,单位换算!B:F,5,))</f>
        <v>24</v>
      </c>
      <c r="AP155" s="15">
        <f t="shared" si="31"/>
        <v>0.3724137931034483</v>
      </c>
      <c r="AQ155" s="15">
        <f>IFERROR(VLOOKUP(Q155,成本剔税!A:E,COLUMN(成本剔税!E154),),)*T155/AO155/10000</f>
        <v>0.14648275862068966</v>
      </c>
      <c r="AR155" s="43">
        <f t="shared" si="32"/>
        <v>0.60666666666666669</v>
      </c>
    </row>
    <row r="156" spans="1:44" ht="15" customHeight="1">
      <c r="A156" t="s">
        <v>0</v>
      </c>
      <c r="B156" t="s">
        <v>72</v>
      </c>
      <c r="C156" t="s">
        <v>909</v>
      </c>
      <c r="D156" t="s">
        <v>910</v>
      </c>
      <c r="E156">
        <v>523425</v>
      </c>
      <c r="F156" t="s">
        <v>952</v>
      </c>
      <c r="G156" t="s">
        <v>58</v>
      </c>
      <c r="H156" t="s">
        <v>61</v>
      </c>
      <c r="I156">
        <v>942851</v>
      </c>
      <c r="J156" t="s">
        <v>59</v>
      </c>
      <c r="K156" s="32">
        <v>43528</v>
      </c>
      <c r="L156" s="32">
        <v>43528</v>
      </c>
      <c r="M156">
        <v>0</v>
      </c>
      <c r="N156">
        <v>1118.3399999999999</v>
      </c>
      <c r="O156">
        <v>92</v>
      </c>
      <c r="P156" t="s">
        <v>60</v>
      </c>
      <c r="Q156" s="34">
        <v>246902000110</v>
      </c>
      <c r="R156" t="s">
        <v>189</v>
      </c>
      <c r="S156">
        <v>71.290000000000006</v>
      </c>
      <c r="T156">
        <v>54</v>
      </c>
      <c r="U156" t="s">
        <v>246</v>
      </c>
      <c r="V156">
        <v>4.8599999999999997E-2</v>
      </c>
      <c r="W156" t="s">
        <v>17</v>
      </c>
      <c r="X156">
        <v>3849.66</v>
      </c>
      <c r="Y156" t="s">
        <v>66</v>
      </c>
      <c r="Z156">
        <v>16</v>
      </c>
      <c r="AA156">
        <v>530.99</v>
      </c>
      <c r="AB156">
        <v>0</v>
      </c>
      <c r="AC156">
        <v>100044182</v>
      </c>
      <c r="AD156"/>
      <c r="AE156" t="s">
        <v>953</v>
      </c>
      <c r="AF156" s="33">
        <v>43528.490451388891</v>
      </c>
      <c r="AG156" t="s">
        <v>897</v>
      </c>
      <c r="AH156" s="15">
        <f t="shared" si="29"/>
        <v>0.42827586206896556</v>
      </c>
      <c r="AI156" s="16">
        <f t="shared" si="30"/>
        <v>0.33186700000000002</v>
      </c>
      <c r="AJ156" s="4" t="str">
        <f>VLOOKUP(A156,取数格式!$B$35:$C$47,2,0)</f>
        <v>天猫超市</v>
      </c>
      <c r="AK156" s="4" t="s">
        <v>297</v>
      </c>
      <c r="AL156" s="17">
        <f t="shared" si="27"/>
        <v>9.6409000000000009E-2</v>
      </c>
      <c r="AM156" s="17">
        <f t="shared" si="28"/>
        <v>1.5424999999999999E-2</v>
      </c>
      <c r="AN156" s="3" t="s">
        <v>965</v>
      </c>
      <c r="AO156" s="3">
        <f>IF(U156="件",1,VLOOKUP(Q156,单位换算!B:F,5,))</f>
        <v>6</v>
      </c>
      <c r="AP156" s="15">
        <f t="shared" si="31"/>
        <v>0.42827586206896556</v>
      </c>
      <c r="AQ156" s="15">
        <f>IFERROR(VLOOKUP(Q156,成本剔税!A:E,COLUMN(成本剔税!E155),),)*T156/AO156/10000</f>
        <v>0.16891293103448271</v>
      </c>
      <c r="AR156" s="43">
        <f t="shared" si="32"/>
        <v>0.60559782608695656</v>
      </c>
    </row>
    <row r="157" spans="1:44" ht="15" customHeight="1">
      <c r="A157" t="s">
        <v>0</v>
      </c>
      <c r="B157" t="s">
        <v>72</v>
      </c>
      <c r="C157" t="s">
        <v>909</v>
      </c>
      <c r="D157" t="s">
        <v>910</v>
      </c>
      <c r="E157">
        <v>523425</v>
      </c>
      <c r="F157" t="s">
        <v>952</v>
      </c>
      <c r="G157" t="s">
        <v>58</v>
      </c>
      <c r="H157" t="s">
        <v>61</v>
      </c>
      <c r="I157">
        <v>942851</v>
      </c>
      <c r="J157" t="s">
        <v>59</v>
      </c>
      <c r="K157" s="32">
        <v>43528</v>
      </c>
      <c r="L157" s="32">
        <v>43528</v>
      </c>
      <c r="M157">
        <v>0</v>
      </c>
      <c r="N157">
        <v>546.29999999999995</v>
      </c>
      <c r="O157">
        <v>145</v>
      </c>
      <c r="P157" t="s">
        <v>60</v>
      </c>
      <c r="Q157" s="34">
        <v>246404000210</v>
      </c>
      <c r="R157" t="s">
        <v>164</v>
      </c>
      <c r="S157">
        <v>114.65</v>
      </c>
      <c r="T157">
        <v>18</v>
      </c>
      <c r="U157" t="s">
        <v>246</v>
      </c>
      <c r="V157">
        <v>1.6199999999999999E-2</v>
      </c>
      <c r="W157" t="s">
        <v>17</v>
      </c>
      <c r="X157">
        <v>2063.6999999999998</v>
      </c>
      <c r="Y157" t="s">
        <v>66</v>
      </c>
      <c r="Z157">
        <v>16</v>
      </c>
      <c r="AA157">
        <v>284.64999999999998</v>
      </c>
      <c r="AB157">
        <v>0</v>
      </c>
      <c r="AC157">
        <v>100044182</v>
      </c>
      <c r="AD157"/>
      <c r="AE157" t="s">
        <v>953</v>
      </c>
      <c r="AF157" s="33">
        <v>43528.490451388891</v>
      </c>
      <c r="AG157" t="s">
        <v>897</v>
      </c>
      <c r="AH157" s="15">
        <f t="shared" si="29"/>
        <v>0.22500000000000001</v>
      </c>
      <c r="AI157" s="16">
        <f t="shared" si="30"/>
        <v>0.17790499999999998</v>
      </c>
      <c r="AJ157" s="4" t="str">
        <f>VLOOKUP(A157,取数格式!$B$35:$C$47,2,0)</f>
        <v>天猫超市</v>
      </c>
      <c r="AK157" s="4" t="s">
        <v>297</v>
      </c>
      <c r="AL157" s="17">
        <f t="shared" si="27"/>
        <v>4.7094999999999998E-2</v>
      </c>
      <c r="AM157" s="17">
        <f t="shared" si="28"/>
        <v>7.5349999999999992E-3</v>
      </c>
      <c r="AN157" s="3" t="s">
        <v>965</v>
      </c>
      <c r="AO157" s="3">
        <f>IF(U157="件",1,VLOOKUP(Q157,单位换算!B:F,5,))</f>
        <v>6</v>
      </c>
      <c r="AP157" s="15">
        <f t="shared" si="31"/>
        <v>0.22500000000000001</v>
      </c>
      <c r="AQ157" s="15">
        <f>IFERROR(VLOOKUP(Q157,成本剔税!A:E,COLUMN(成本剔税!E156),),)*T157/AO157/10000</f>
        <v>8.6974137931034479E-2</v>
      </c>
      <c r="AR157" s="43">
        <f t="shared" si="32"/>
        <v>0.61344827586206896</v>
      </c>
    </row>
    <row r="158" spans="1:44" ht="15" customHeight="1">
      <c r="A158" t="s">
        <v>0</v>
      </c>
      <c r="B158" t="s">
        <v>72</v>
      </c>
      <c r="C158" t="s">
        <v>909</v>
      </c>
      <c r="D158" t="s">
        <v>910</v>
      </c>
      <c r="E158">
        <v>523425</v>
      </c>
      <c r="F158" t="s">
        <v>952</v>
      </c>
      <c r="G158" t="s">
        <v>58</v>
      </c>
      <c r="H158" t="s">
        <v>61</v>
      </c>
      <c r="I158">
        <v>942851</v>
      </c>
      <c r="J158" t="s">
        <v>59</v>
      </c>
      <c r="K158" s="32">
        <v>43528</v>
      </c>
      <c r="L158" s="32">
        <v>43528</v>
      </c>
      <c r="M158">
        <v>0</v>
      </c>
      <c r="N158">
        <v>1665.36</v>
      </c>
      <c r="O158">
        <v>32</v>
      </c>
      <c r="P158" t="s">
        <v>60</v>
      </c>
      <c r="Q158" s="34">
        <v>246201000110</v>
      </c>
      <c r="R158" t="s">
        <v>196</v>
      </c>
      <c r="S158">
        <v>24.29</v>
      </c>
      <c r="T158">
        <v>216</v>
      </c>
      <c r="U158" t="s">
        <v>250</v>
      </c>
      <c r="V158">
        <v>8.6400000000000005E-2</v>
      </c>
      <c r="W158" t="s">
        <v>17</v>
      </c>
      <c r="X158">
        <v>5246.64</v>
      </c>
      <c r="Y158" t="s">
        <v>66</v>
      </c>
      <c r="Z158">
        <v>16</v>
      </c>
      <c r="AA158">
        <v>723.67</v>
      </c>
      <c r="AB158">
        <v>0</v>
      </c>
      <c r="AC158">
        <v>100044182</v>
      </c>
      <c r="AD158"/>
      <c r="AE158" t="s">
        <v>953</v>
      </c>
      <c r="AF158" s="33">
        <v>43528.490451388891</v>
      </c>
      <c r="AG158" t="s">
        <v>897</v>
      </c>
      <c r="AH158" s="15">
        <f t="shared" si="29"/>
        <v>0.5958620689655173</v>
      </c>
      <c r="AI158" s="16">
        <f t="shared" si="30"/>
        <v>0.452297</v>
      </c>
      <c r="AJ158" s="4" t="str">
        <f>VLOOKUP(A158,取数格式!$B$35:$C$47,2,0)</f>
        <v>天猫超市</v>
      </c>
      <c r="AK158" s="4" t="s">
        <v>297</v>
      </c>
      <c r="AL158" s="17">
        <f t="shared" si="27"/>
        <v>0.143566</v>
      </c>
      <c r="AM158" s="17">
        <f t="shared" si="28"/>
        <v>2.2969999999999997E-2</v>
      </c>
      <c r="AN158" s="3" t="s">
        <v>965</v>
      </c>
      <c r="AO158" s="3">
        <f>IF(U158="件",1,VLOOKUP(Q158,单位换算!B:F,5,))</f>
        <v>24</v>
      </c>
      <c r="AP158" s="15">
        <f t="shared" si="31"/>
        <v>0.5958620689655173</v>
      </c>
      <c r="AQ158" s="15">
        <f>IFERROR(VLOOKUP(Q158,成本剔税!A:E,COLUMN(成本剔税!E157),),)*T158/AO158/10000</f>
        <v>0.24718965517241376</v>
      </c>
      <c r="AR158" s="43">
        <f t="shared" si="32"/>
        <v>0.58515625000000004</v>
      </c>
    </row>
    <row r="159" spans="1:44" ht="15" customHeight="1">
      <c r="A159" t="s">
        <v>0</v>
      </c>
      <c r="B159" t="s">
        <v>72</v>
      </c>
      <c r="C159" t="s">
        <v>909</v>
      </c>
      <c r="D159" t="s">
        <v>910</v>
      </c>
      <c r="E159">
        <v>523425</v>
      </c>
      <c r="F159" t="s">
        <v>952</v>
      </c>
      <c r="G159" t="s">
        <v>58</v>
      </c>
      <c r="H159" t="s">
        <v>61</v>
      </c>
      <c r="I159">
        <v>942851</v>
      </c>
      <c r="J159" t="s">
        <v>59</v>
      </c>
      <c r="K159" s="32">
        <v>43528</v>
      </c>
      <c r="L159" s="32">
        <v>43528</v>
      </c>
      <c r="M159">
        <v>0</v>
      </c>
      <c r="N159">
        <v>1040.4000000000001</v>
      </c>
      <c r="O159">
        <v>43</v>
      </c>
      <c r="P159" t="s">
        <v>60</v>
      </c>
      <c r="Q159" s="34">
        <v>246102000110</v>
      </c>
      <c r="R159" t="s">
        <v>188</v>
      </c>
      <c r="S159">
        <v>34.33</v>
      </c>
      <c r="T159">
        <v>120</v>
      </c>
      <c r="U159" t="s">
        <v>250</v>
      </c>
      <c r="V159">
        <v>4.8000000000000001E-2</v>
      </c>
      <c r="W159" t="s">
        <v>17</v>
      </c>
      <c r="X159">
        <v>4119.6000000000004</v>
      </c>
      <c r="Y159" t="s">
        <v>66</v>
      </c>
      <c r="Z159">
        <v>16</v>
      </c>
      <c r="AA159">
        <v>568.22</v>
      </c>
      <c r="AB159">
        <v>0</v>
      </c>
      <c r="AC159">
        <v>100044182</v>
      </c>
      <c r="AD159"/>
      <c r="AE159" t="s">
        <v>953</v>
      </c>
      <c r="AF159" s="33">
        <v>43528.490451388891</v>
      </c>
      <c r="AG159" t="s">
        <v>897</v>
      </c>
      <c r="AH159" s="15">
        <f t="shared" si="29"/>
        <v>0.44482758620689655</v>
      </c>
      <c r="AI159" s="16">
        <f t="shared" si="30"/>
        <v>0.35513800000000001</v>
      </c>
      <c r="AJ159" s="4" t="str">
        <f>VLOOKUP(A159,取数格式!$B$35:$C$47,2,0)</f>
        <v>天猫超市</v>
      </c>
      <c r="AK159" s="4" t="s">
        <v>297</v>
      </c>
      <c r="AL159" s="17">
        <f t="shared" si="27"/>
        <v>8.9689999999999992E-2</v>
      </c>
      <c r="AM159" s="17">
        <f t="shared" si="28"/>
        <v>1.435E-2</v>
      </c>
      <c r="AN159" s="3" t="s">
        <v>965</v>
      </c>
      <c r="AO159" s="3">
        <f>IF(U159="件",1,VLOOKUP(Q159,单位换算!B:F,5,))</f>
        <v>24</v>
      </c>
      <c r="AP159" s="15">
        <f t="shared" si="31"/>
        <v>0.44482758620689655</v>
      </c>
      <c r="AQ159" s="15">
        <f>IFERROR(VLOOKUP(Q159,成本剔税!A:E,COLUMN(成本剔税!E158),),)*T159/AO159/10000</f>
        <v>0.17699999999999999</v>
      </c>
      <c r="AR159" s="43">
        <f t="shared" si="32"/>
        <v>0.60209302325581393</v>
      </c>
    </row>
    <row r="160" spans="1:44" ht="15" customHeight="1">
      <c r="A160" t="s">
        <v>0</v>
      </c>
      <c r="B160" t="s">
        <v>72</v>
      </c>
      <c r="C160" t="s">
        <v>909</v>
      </c>
      <c r="D160" t="s">
        <v>910</v>
      </c>
      <c r="E160">
        <v>523425</v>
      </c>
      <c r="F160" t="s">
        <v>952</v>
      </c>
      <c r="G160" t="s">
        <v>58</v>
      </c>
      <c r="H160" t="s">
        <v>61</v>
      </c>
      <c r="I160">
        <v>942851</v>
      </c>
      <c r="J160" t="s">
        <v>59</v>
      </c>
      <c r="K160" s="32">
        <v>43528</v>
      </c>
      <c r="L160" s="32">
        <v>43528</v>
      </c>
      <c r="M160">
        <v>0</v>
      </c>
      <c r="N160">
        <v>1248.48</v>
      </c>
      <c r="O160">
        <v>43</v>
      </c>
      <c r="P160" t="s">
        <v>60</v>
      </c>
      <c r="Q160" s="34">
        <v>246104000110</v>
      </c>
      <c r="R160" t="s">
        <v>197</v>
      </c>
      <c r="S160">
        <v>34.33</v>
      </c>
      <c r="T160">
        <v>144</v>
      </c>
      <c r="U160" t="s">
        <v>250</v>
      </c>
      <c r="V160">
        <v>5.7599999999999998E-2</v>
      </c>
      <c r="W160" t="s">
        <v>17</v>
      </c>
      <c r="X160">
        <v>4943.5200000000004</v>
      </c>
      <c r="Y160" t="s">
        <v>66</v>
      </c>
      <c r="Z160">
        <v>16</v>
      </c>
      <c r="AA160">
        <v>681.86</v>
      </c>
      <c r="AB160">
        <v>0</v>
      </c>
      <c r="AC160">
        <v>100044182</v>
      </c>
      <c r="AD160"/>
      <c r="AE160" t="s">
        <v>953</v>
      </c>
      <c r="AF160" s="33">
        <v>43528.490451388891</v>
      </c>
      <c r="AG160" t="s">
        <v>897</v>
      </c>
      <c r="AH160" s="15">
        <f t="shared" si="29"/>
        <v>0.53379310344827591</v>
      </c>
      <c r="AI160" s="16">
        <f t="shared" si="30"/>
        <v>0.4261660000000001</v>
      </c>
      <c r="AJ160" s="4" t="str">
        <f>VLOOKUP(A160,取数格式!$B$35:$C$47,2,0)</f>
        <v>天猫超市</v>
      </c>
      <c r="AK160" s="4" t="s">
        <v>297</v>
      </c>
      <c r="AL160" s="17">
        <f t="shared" si="27"/>
        <v>0.107628</v>
      </c>
      <c r="AM160" s="17">
        <f t="shared" si="28"/>
        <v>1.7219999999999999E-2</v>
      </c>
      <c r="AN160" s="3" t="s">
        <v>965</v>
      </c>
      <c r="AO160" s="3">
        <f>IF(U160="件",1,VLOOKUP(Q160,单位换算!B:F,5,))</f>
        <v>24</v>
      </c>
      <c r="AP160" s="15">
        <f t="shared" si="31"/>
        <v>0.53379310344827591</v>
      </c>
      <c r="AQ160" s="15">
        <f>IFERROR(VLOOKUP(Q160,成本剔税!A:E,COLUMN(成本剔税!E159),),)*T160/AO160/10000</f>
        <v>0.21240000000000001</v>
      </c>
      <c r="AR160" s="43">
        <f t="shared" si="32"/>
        <v>0.60209302325581393</v>
      </c>
    </row>
    <row r="161" spans="1:44" ht="15" customHeight="1">
      <c r="A161" t="s">
        <v>0</v>
      </c>
      <c r="B161" t="s">
        <v>72</v>
      </c>
      <c r="C161" t="s">
        <v>909</v>
      </c>
      <c r="D161" t="s">
        <v>910</v>
      </c>
      <c r="E161">
        <v>523425</v>
      </c>
      <c r="F161" t="s">
        <v>952</v>
      </c>
      <c r="G161" t="s">
        <v>58</v>
      </c>
      <c r="H161" t="s">
        <v>61</v>
      </c>
      <c r="I161">
        <v>942851</v>
      </c>
      <c r="J161" t="s">
        <v>59</v>
      </c>
      <c r="K161" s="32">
        <v>43528</v>
      </c>
      <c r="L161" s="32">
        <v>43528</v>
      </c>
      <c r="M161">
        <v>0</v>
      </c>
      <c r="N161">
        <v>412.56</v>
      </c>
      <c r="O161">
        <v>29.5</v>
      </c>
      <c r="P161" t="s">
        <v>60</v>
      </c>
      <c r="Q161" s="34">
        <v>246205000110</v>
      </c>
      <c r="R161" t="s">
        <v>165</v>
      </c>
      <c r="S161">
        <v>23.77</v>
      </c>
      <c r="T161">
        <v>72</v>
      </c>
      <c r="U161" t="s">
        <v>250</v>
      </c>
      <c r="V161">
        <v>2.8799999999999999E-2</v>
      </c>
      <c r="W161" t="s">
        <v>17</v>
      </c>
      <c r="X161">
        <v>1711.44</v>
      </c>
      <c r="Y161" t="s">
        <v>66</v>
      </c>
      <c r="Z161">
        <v>16</v>
      </c>
      <c r="AA161">
        <v>236.06</v>
      </c>
      <c r="AB161">
        <v>0</v>
      </c>
      <c r="AC161">
        <v>100044182</v>
      </c>
      <c r="AD161"/>
      <c r="AE161" t="s">
        <v>953</v>
      </c>
      <c r="AF161" s="33">
        <v>43528.490451388891</v>
      </c>
      <c r="AG161" t="s">
        <v>897</v>
      </c>
      <c r="AH161" s="15">
        <f t="shared" si="29"/>
        <v>0.18310344827586209</v>
      </c>
      <c r="AI161" s="16">
        <f t="shared" si="30"/>
        <v>0.147538</v>
      </c>
      <c r="AJ161" s="4" t="str">
        <f>VLOOKUP(A161,取数格式!$B$35:$C$47,2,0)</f>
        <v>天猫超市</v>
      </c>
      <c r="AK161" s="4" t="s">
        <v>297</v>
      </c>
      <c r="AL161" s="17">
        <f t="shared" ref="AL161:AL204" si="33">IF(AE161="Z51:电子商务分公司上海产品库",ROUND(N161/(1+Z161%),2)/10000-AI161,ROUND(N161/(1+Z161%),2)/10000)</f>
        <v>3.5566E-2</v>
      </c>
      <c r="AM161" s="17">
        <f t="shared" ref="AM161:AM204" si="34">IF(AE161="Z51:电子商务分公司上海产品库",ROUND(N161/(1+Z161%)*Z161%-AA161,2)/10000,ROUND(N161/(1+Z161%)*Z161%,2)/10000)</f>
        <v>5.6899999999999997E-3</v>
      </c>
      <c r="AN161" s="3" t="s">
        <v>965</v>
      </c>
      <c r="AO161" s="3">
        <f>IF(U161="件",1,VLOOKUP(Q161,单位换算!B:F,5,))</f>
        <v>24</v>
      </c>
      <c r="AP161" s="15">
        <f t="shared" si="31"/>
        <v>0.18310344827586209</v>
      </c>
      <c r="AQ161" s="15">
        <f>IFERROR(VLOOKUP(Q161,成本剔税!A:E,COLUMN(成本剔税!E160),),)*T161/AO161/10000</f>
        <v>7.2508965517241397E-2</v>
      </c>
      <c r="AR161" s="43">
        <f t="shared" si="32"/>
        <v>0.60399999999999998</v>
      </c>
    </row>
    <row r="162" spans="1:44" ht="15" customHeight="1">
      <c r="A162" t="s">
        <v>0</v>
      </c>
      <c r="B162" t="s">
        <v>72</v>
      </c>
      <c r="C162" t="s">
        <v>909</v>
      </c>
      <c r="D162" t="s">
        <v>910</v>
      </c>
      <c r="E162">
        <v>523425</v>
      </c>
      <c r="F162" t="s">
        <v>952</v>
      </c>
      <c r="G162" t="s">
        <v>58</v>
      </c>
      <c r="H162" t="s">
        <v>61</v>
      </c>
      <c r="I162">
        <v>942851</v>
      </c>
      <c r="J162" t="s">
        <v>59</v>
      </c>
      <c r="K162" s="32">
        <v>43528</v>
      </c>
      <c r="L162" s="32">
        <v>43528</v>
      </c>
      <c r="M162">
        <v>0</v>
      </c>
      <c r="N162">
        <v>624.24</v>
      </c>
      <c r="O162">
        <v>45</v>
      </c>
      <c r="P162" t="s">
        <v>60</v>
      </c>
      <c r="Q162" s="34">
        <v>246103000110</v>
      </c>
      <c r="R162" t="s">
        <v>187</v>
      </c>
      <c r="S162">
        <v>36.33</v>
      </c>
      <c r="T162">
        <v>72</v>
      </c>
      <c r="U162" t="s">
        <v>250</v>
      </c>
      <c r="V162">
        <v>2.8799999999999999E-2</v>
      </c>
      <c r="W162" t="s">
        <v>17</v>
      </c>
      <c r="X162">
        <v>2615.7600000000002</v>
      </c>
      <c r="Y162" t="s">
        <v>66</v>
      </c>
      <c r="Z162">
        <v>16</v>
      </c>
      <c r="AA162">
        <v>360.79</v>
      </c>
      <c r="AB162">
        <v>0</v>
      </c>
      <c r="AC162">
        <v>100044182</v>
      </c>
      <c r="AD162"/>
      <c r="AE162" t="s">
        <v>953</v>
      </c>
      <c r="AF162" s="33">
        <v>43528.490451388891</v>
      </c>
      <c r="AG162" t="s">
        <v>897</v>
      </c>
      <c r="AH162" s="15">
        <f t="shared" si="29"/>
        <v>0.27931034482758621</v>
      </c>
      <c r="AI162" s="16">
        <f t="shared" si="30"/>
        <v>0.22549700000000003</v>
      </c>
      <c r="AJ162" s="4" t="str">
        <f>VLOOKUP(A162,取数格式!$B$35:$C$47,2,0)</f>
        <v>天猫超市</v>
      </c>
      <c r="AK162" s="4" t="s">
        <v>297</v>
      </c>
      <c r="AL162" s="17">
        <f t="shared" si="33"/>
        <v>5.3814000000000001E-2</v>
      </c>
      <c r="AM162" s="17">
        <f t="shared" si="34"/>
        <v>8.6099999999999996E-3</v>
      </c>
      <c r="AN162" s="3" t="s">
        <v>965</v>
      </c>
      <c r="AO162" s="3">
        <f>IF(U162="件",1,VLOOKUP(Q162,单位换算!B:F,5,))</f>
        <v>24</v>
      </c>
      <c r="AP162" s="15">
        <f t="shared" si="31"/>
        <v>0.27931034482758621</v>
      </c>
      <c r="AQ162" s="15">
        <f>IFERROR(VLOOKUP(Q162,成本剔税!A:E,COLUMN(成本剔税!E161),),)*T162/AO162/10000</f>
        <v>0.10986206896551723</v>
      </c>
      <c r="AR162" s="43">
        <f t="shared" si="32"/>
        <v>0.60666666666666669</v>
      </c>
    </row>
    <row r="163" spans="1:44" ht="15" customHeight="1">
      <c r="A163" t="s">
        <v>0</v>
      </c>
      <c r="B163" t="s">
        <v>72</v>
      </c>
      <c r="C163" t="s">
        <v>909</v>
      </c>
      <c r="D163" t="s">
        <v>910</v>
      </c>
      <c r="E163">
        <v>523425</v>
      </c>
      <c r="F163" t="s">
        <v>952</v>
      </c>
      <c r="G163" t="s">
        <v>58</v>
      </c>
      <c r="H163" t="s">
        <v>61</v>
      </c>
      <c r="I163">
        <v>942851</v>
      </c>
      <c r="J163" t="s">
        <v>59</v>
      </c>
      <c r="K163" s="32">
        <v>43528</v>
      </c>
      <c r="L163" s="32">
        <v>43528</v>
      </c>
      <c r="M163">
        <v>0</v>
      </c>
      <c r="N163">
        <v>57.84</v>
      </c>
      <c r="O163">
        <v>20</v>
      </c>
      <c r="P163" t="s">
        <v>60</v>
      </c>
      <c r="Q163" s="34">
        <v>246801005210</v>
      </c>
      <c r="R163" t="s">
        <v>186</v>
      </c>
      <c r="S163">
        <v>15.18</v>
      </c>
      <c r="T163">
        <v>12</v>
      </c>
      <c r="U163" t="s">
        <v>238</v>
      </c>
      <c r="V163">
        <v>1.92E-3</v>
      </c>
      <c r="W163" t="s">
        <v>17</v>
      </c>
      <c r="X163">
        <v>182.16</v>
      </c>
      <c r="Y163" t="s">
        <v>66</v>
      </c>
      <c r="Z163">
        <v>16</v>
      </c>
      <c r="AA163">
        <v>25.13</v>
      </c>
      <c r="AB163">
        <v>0</v>
      </c>
      <c r="AC163">
        <v>100044182</v>
      </c>
      <c r="AD163"/>
      <c r="AE163" t="s">
        <v>953</v>
      </c>
      <c r="AF163" s="33">
        <v>43528.490451388891</v>
      </c>
      <c r="AG163" t="s">
        <v>897</v>
      </c>
      <c r="AH163" s="15">
        <f t="shared" si="29"/>
        <v>2.0689655172413793E-2</v>
      </c>
      <c r="AI163" s="16">
        <f t="shared" si="30"/>
        <v>1.5703000000000002E-2</v>
      </c>
      <c r="AJ163" s="4" t="str">
        <f>VLOOKUP(A163,取数格式!$B$35:$C$47,2,0)</f>
        <v>天猫超市</v>
      </c>
      <c r="AK163" s="4" t="s">
        <v>297</v>
      </c>
      <c r="AL163" s="17">
        <f t="shared" si="33"/>
        <v>4.986E-3</v>
      </c>
      <c r="AM163" s="17">
        <f t="shared" si="34"/>
        <v>7.9799999999999999E-4</v>
      </c>
      <c r="AN163" s="3" t="s">
        <v>965</v>
      </c>
      <c r="AO163" s="3">
        <f>IF(U163="件",1,VLOOKUP(Q163,单位换算!B:F,5,))</f>
        <v>12</v>
      </c>
      <c r="AP163" s="15">
        <f t="shared" si="31"/>
        <v>2.0689655172413793E-2</v>
      </c>
      <c r="AQ163" s="15">
        <f>IFERROR(VLOOKUP(Q163,成本剔税!A:E,COLUMN(成本剔税!E162),),)*T163/AO163/10000</f>
        <v>7.2224137931034488E-3</v>
      </c>
      <c r="AR163" s="43">
        <f t="shared" si="32"/>
        <v>0.6509166666666667</v>
      </c>
    </row>
    <row r="164" spans="1:44" ht="15" customHeight="1">
      <c r="A164" t="s">
        <v>0</v>
      </c>
      <c r="B164" t="s">
        <v>72</v>
      </c>
      <c r="C164" t="s">
        <v>909</v>
      </c>
      <c r="D164" t="s">
        <v>910</v>
      </c>
      <c r="E164">
        <v>523360</v>
      </c>
      <c r="F164" t="s">
        <v>954</v>
      </c>
      <c r="G164" t="s">
        <v>58</v>
      </c>
      <c r="H164" t="s">
        <v>61</v>
      </c>
      <c r="I164">
        <v>942821</v>
      </c>
      <c r="J164" t="s">
        <v>59</v>
      </c>
      <c r="K164" s="32">
        <v>43528</v>
      </c>
      <c r="L164" s="32">
        <v>43528</v>
      </c>
      <c r="M164">
        <v>0</v>
      </c>
      <c r="N164">
        <v>3121.2</v>
      </c>
      <c r="O164">
        <v>43</v>
      </c>
      <c r="P164" t="s">
        <v>60</v>
      </c>
      <c r="Q164" s="34">
        <v>246102000110</v>
      </c>
      <c r="R164" t="s">
        <v>188</v>
      </c>
      <c r="S164">
        <v>34.33</v>
      </c>
      <c r="T164">
        <v>360</v>
      </c>
      <c r="U164" t="s">
        <v>250</v>
      </c>
      <c r="V164">
        <v>0.14399999999999999</v>
      </c>
      <c r="W164" t="s">
        <v>17</v>
      </c>
      <c r="X164">
        <v>12358.8</v>
      </c>
      <c r="Y164" t="s">
        <v>66</v>
      </c>
      <c r="Z164">
        <v>16</v>
      </c>
      <c r="AA164">
        <v>1704.66</v>
      </c>
      <c r="AB164">
        <v>0</v>
      </c>
      <c r="AC164">
        <v>100044183</v>
      </c>
      <c r="AD164"/>
      <c r="AE164" t="s">
        <v>955</v>
      </c>
      <c r="AF164" s="33">
        <v>43528.490520833337</v>
      </c>
      <c r="AG164" t="s">
        <v>897</v>
      </c>
      <c r="AH164" s="15">
        <f t="shared" si="29"/>
        <v>1.3344827586206898</v>
      </c>
      <c r="AI164" s="16">
        <f t="shared" si="30"/>
        <v>1.0654139999999999</v>
      </c>
      <c r="AJ164" s="4" t="str">
        <f>VLOOKUP(A164,取数格式!$B$35:$C$47,2,0)</f>
        <v>天猫超市</v>
      </c>
      <c r="AK164" s="4" t="s">
        <v>297</v>
      </c>
      <c r="AL164" s="17">
        <f t="shared" si="33"/>
        <v>0.269069</v>
      </c>
      <c r="AM164" s="17">
        <f t="shared" si="34"/>
        <v>4.3050999999999999E-2</v>
      </c>
      <c r="AN164" s="3" t="s">
        <v>965</v>
      </c>
      <c r="AO164" s="3">
        <f>IF(U164="件",1,VLOOKUP(Q164,单位换算!B:F,5,))</f>
        <v>24</v>
      </c>
      <c r="AP164" s="15">
        <f t="shared" si="31"/>
        <v>1.3344827586206898</v>
      </c>
      <c r="AQ164" s="15">
        <f>IFERROR(VLOOKUP(Q164,成本剔税!A:E,COLUMN(成本剔税!E163),),)*T164/AO164/10000</f>
        <v>0.53100000000000003</v>
      </c>
      <c r="AR164" s="43">
        <f t="shared" si="32"/>
        <v>0.60209302325581393</v>
      </c>
    </row>
    <row r="165" spans="1:44" ht="15" customHeight="1">
      <c r="A165" s="3" t="s">
        <v>0</v>
      </c>
      <c r="B165" s="3" t="s">
        <v>72</v>
      </c>
      <c r="C165" s="3" t="s">
        <v>909</v>
      </c>
      <c r="D165" s="3" t="s">
        <v>910</v>
      </c>
      <c r="E165" s="3">
        <v>523360</v>
      </c>
      <c r="F165" s="3" t="s">
        <v>954</v>
      </c>
      <c r="G165" s="3" t="s">
        <v>58</v>
      </c>
      <c r="H165" s="3" t="s">
        <v>61</v>
      </c>
      <c r="I165" s="3">
        <v>942821</v>
      </c>
      <c r="J165" s="3" t="s">
        <v>59</v>
      </c>
      <c r="K165" s="3">
        <v>43528</v>
      </c>
      <c r="L165" s="14">
        <v>43528</v>
      </c>
      <c r="M165" s="3">
        <v>0</v>
      </c>
      <c r="N165" s="15">
        <v>2913.12</v>
      </c>
      <c r="O165" s="3">
        <v>43</v>
      </c>
      <c r="P165" s="3" t="s">
        <v>60</v>
      </c>
      <c r="Q165" s="41">
        <v>246104000110</v>
      </c>
      <c r="R165" s="3" t="s">
        <v>197</v>
      </c>
      <c r="S165" s="3">
        <v>34.33</v>
      </c>
      <c r="T165" s="3">
        <v>336</v>
      </c>
      <c r="U165" s="3" t="s">
        <v>250</v>
      </c>
      <c r="V165" s="3">
        <v>0.13439999999999999</v>
      </c>
      <c r="W165" s="3" t="s">
        <v>17</v>
      </c>
      <c r="X165" s="30">
        <v>11534.88</v>
      </c>
      <c r="Y165" s="3" t="s">
        <v>66</v>
      </c>
      <c r="Z165" s="3">
        <v>16</v>
      </c>
      <c r="AA165" s="3">
        <v>1591.02</v>
      </c>
      <c r="AB165" s="3">
        <v>0</v>
      </c>
      <c r="AC165" s="3">
        <v>100044183</v>
      </c>
      <c r="AE165" s="3" t="s">
        <v>955</v>
      </c>
      <c r="AF165" s="3">
        <v>43528.490520833337</v>
      </c>
      <c r="AG165" s="3" t="s">
        <v>897</v>
      </c>
      <c r="AH165" s="15">
        <f t="shared" ref="AH165:AH228" si="35">T165*O165/(1+Z165/100)/10000</f>
        <v>1.2455172413793105</v>
      </c>
      <c r="AI165" s="16">
        <f t="shared" ref="AI165:AI228" si="36">(X165-AA165)/10000</f>
        <v>0.99438599999999988</v>
      </c>
      <c r="AJ165" s="4" t="str">
        <f>VLOOKUP(A165,取数格式!$B$35:$C$47,2,0)</f>
        <v>天猫超市</v>
      </c>
      <c r="AK165" s="4" t="s">
        <v>297</v>
      </c>
      <c r="AL165" s="17">
        <f t="shared" si="33"/>
        <v>0.25113099999999999</v>
      </c>
      <c r="AM165" s="17">
        <f t="shared" si="34"/>
        <v>4.0181000000000001E-2</v>
      </c>
      <c r="AN165" s="3" t="s">
        <v>965</v>
      </c>
      <c r="AO165" s="3">
        <f>IF(U165="件",1,VLOOKUP(Q165,单位换算!B:F,5,))</f>
        <v>24</v>
      </c>
      <c r="AP165" s="15">
        <f t="shared" si="31"/>
        <v>1.2455172413793105</v>
      </c>
      <c r="AQ165" s="15">
        <f>IFERROR(VLOOKUP(Q165,成本剔税!A:E,COLUMN(成本剔税!E164),),)*T165/AO165/10000</f>
        <v>0.49559999999999998</v>
      </c>
      <c r="AR165" s="43">
        <f t="shared" si="32"/>
        <v>0.60209302325581393</v>
      </c>
    </row>
    <row r="166" spans="1:44" ht="15" customHeight="1">
      <c r="A166" s="3" t="s">
        <v>0</v>
      </c>
      <c r="B166" s="3" t="s">
        <v>72</v>
      </c>
      <c r="C166" s="3" t="s">
        <v>909</v>
      </c>
      <c r="D166" s="3" t="s">
        <v>910</v>
      </c>
      <c r="E166" s="3">
        <v>523360</v>
      </c>
      <c r="F166" s="3" t="s">
        <v>954</v>
      </c>
      <c r="G166" s="3" t="s">
        <v>58</v>
      </c>
      <c r="H166" s="3" t="s">
        <v>61</v>
      </c>
      <c r="I166" s="3">
        <v>942821</v>
      </c>
      <c r="J166" s="3" t="s">
        <v>59</v>
      </c>
      <c r="K166" s="3">
        <v>43528</v>
      </c>
      <c r="L166" s="14">
        <v>43528</v>
      </c>
      <c r="M166" s="3">
        <v>0</v>
      </c>
      <c r="N166" s="15">
        <v>17393.759999999998</v>
      </c>
      <c r="O166" s="3">
        <v>32</v>
      </c>
      <c r="P166" s="3" t="s">
        <v>60</v>
      </c>
      <c r="Q166" s="41">
        <v>246201000110</v>
      </c>
      <c r="R166" s="3" t="s">
        <v>196</v>
      </c>
      <c r="S166" s="3">
        <v>24.29</v>
      </c>
      <c r="T166" s="3">
        <v>2256</v>
      </c>
      <c r="U166" s="3" t="s">
        <v>250</v>
      </c>
      <c r="V166" s="3">
        <v>0.90239999999999998</v>
      </c>
      <c r="W166" s="3" t="s">
        <v>17</v>
      </c>
      <c r="X166" s="30">
        <v>54798.239999999998</v>
      </c>
      <c r="Y166" s="3" t="s">
        <v>66</v>
      </c>
      <c r="Z166" s="3">
        <v>16</v>
      </c>
      <c r="AA166" s="3">
        <v>7558.38</v>
      </c>
      <c r="AB166" s="3">
        <v>0</v>
      </c>
      <c r="AC166" s="3">
        <v>100044183</v>
      </c>
      <c r="AE166" s="3" t="s">
        <v>955</v>
      </c>
      <c r="AF166" s="3">
        <v>43528.490520833337</v>
      </c>
      <c r="AG166" s="3" t="s">
        <v>897</v>
      </c>
      <c r="AH166" s="15">
        <f t="shared" si="35"/>
        <v>6.2234482758620695</v>
      </c>
      <c r="AI166" s="16">
        <f t="shared" si="36"/>
        <v>4.723986</v>
      </c>
      <c r="AJ166" s="4" t="str">
        <f>VLOOKUP(A166,取数格式!$B$35:$C$47,2,0)</f>
        <v>天猫超市</v>
      </c>
      <c r="AK166" s="4" t="s">
        <v>297</v>
      </c>
      <c r="AL166" s="17">
        <f t="shared" si="33"/>
        <v>1.4994620000000001</v>
      </c>
      <c r="AM166" s="17">
        <f t="shared" si="34"/>
        <v>0.23991399999999999</v>
      </c>
      <c r="AN166" s="3" t="s">
        <v>965</v>
      </c>
      <c r="AO166" s="3">
        <f>IF(U166="件",1,VLOOKUP(Q166,单位换算!B:F,5,))</f>
        <v>24</v>
      </c>
      <c r="AP166" s="15">
        <f t="shared" si="31"/>
        <v>6.2234482758620695</v>
      </c>
      <c r="AQ166" s="15">
        <f>IFERROR(VLOOKUP(Q166,成本剔税!A:E,COLUMN(成本剔税!E165),),)*T166/AO166/10000</f>
        <v>2.581758620689655</v>
      </c>
      <c r="AR166" s="43">
        <f t="shared" si="32"/>
        <v>0.58515625000000004</v>
      </c>
    </row>
    <row r="167" spans="1:44" ht="15" customHeight="1">
      <c r="A167" s="3" t="s">
        <v>0</v>
      </c>
      <c r="B167" s="3" t="s">
        <v>72</v>
      </c>
      <c r="C167" s="3" t="s">
        <v>909</v>
      </c>
      <c r="D167" s="3" t="s">
        <v>910</v>
      </c>
      <c r="E167" s="3">
        <v>523360</v>
      </c>
      <c r="F167" s="3" t="s">
        <v>954</v>
      </c>
      <c r="G167" s="3" t="s">
        <v>58</v>
      </c>
      <c r="H167" s="3" t="s">
        <v>61</v>
      </c>
      <c r="I167" s="3">
        <v>942821</v>
      </c>
      <c r="J167" s="3" t="s">
        <v>59</v>
      </c>
      <c r="K167" s="3">
        <v>43528</v>
      </c>
      <c r="L167" s="14">
        <v>43528</v>
      </c>
      <c r="M167" s="3">
        <v>0</v>
      </c>
      <c r="O167" s="3">
        <v>119</v>
      </c>
      <c r="P167" s="3" t="s">
        <v>60</v>
      </c>
      <c r="Q167" s="41">
        <v>246903000110</v>
      </c>
      <c r="R167" s="3" t="s">
        <v>166</v>
      </c>
      <c r="S167" s="3">
        <v>119</v>
      </c>
      <c r="T167" s="3">
        <v>6</v>
      </c>
      <c r="U167" s="3" t="s">
        <v>246</v>
      </c>
      <c r="V167" s="3">
        <v>5.4000000000000003E-3</v>
      </c>
      <c r="W167" s="3" t="s">
        <v>17</v>
      </c>
      <c r="X167" s="30">
        <v>714</v>
      </c>
      <c r="Y167" s="3" t="s">
        <v>66</v>
      </c>
      <c r="Z167" s="3">
        <v>16</v>
      </c>
      <c r="AA167" s="3">
        <v>98.48</v>
      </c>
      <c r="AB167" s="3">
        <v>0</v>
      </c>
      <c r="AC167" s="3">
        <v>100044183</v>
      </c>
      <c r="AE167" s="3" t="s">
        <v>955</v>
      </c>
      <c r="AF167" s="3">
        <v>43528.490520833337</v>
      </c>
      <c r="AG167" s="3" t="s">
        <v>897</v>
      </c>
      <c r="AH167" s="15">
        <f t="shared" si="35"/>
        <v>6.1551724137931037E-2</v>
      </c>
      <c r="AI167" s="16">
        <f t="shared" si="36"/>
        <v>6.1551999999999996E-2</v>
      </c>
      <c r="AJ167" s="4" t="str">
        <f>VLOOKUP(A167,取数格式!$B$35:$C$47,2,0)</f>
        <v>天猫超市</v>
      </c>
      <c r="AK167" s="4" t="s">
        <v>297</v>
      </c>
      <c r="AL167" s="17">
        <f t="shared" si="33"/>
        <v>0</v>
      </c>
      <c r="AM167" s="17">
        <f t="shared" si="34"/>
        <v>0</v>
      </c>
      <c r="AN167" s="3" t="s">
        <v>965</v>
      </c>
      <c r="AO167" s="3">
        <f>IF(U167="件",1,VLOOKUP(Q167,单位换算!B:F,5,))</f>
        <v>6</v>
      </c>
      <c r="AP167" s="15">
        <f t="shared" si="31"/>
        <v>6.1551724137931037E-2</v>
      </c>
      <c r="AQ167" s="15">
        <f>IFERROR(VLOOKUP(Q167,成本剔税!A:E,COLUMN(成本剔税!E166),),)*T167/AO167/10000</f>
        <v>2.5329310344827591E-2</v>
      </c>
      <c r="AR167" s="43">
        <f t="shared" si="32"/>
        <v>0.58848739495798308</v>
      </c>
    </row>
    <row r="168" spans="1:44" ht="15" customHeight="1">
      <c r="A168" s="3" t="s">
        <v>0</v>
      </c>
      <c r="B168" s="3" t="s">
        <v>72</v>
      </c>
      <c r="C168" s="3" t="s">
        <v>909</v>
      </c>
      <c r="D168" s="3" t="s">
        <v>910</v>
      </c>
      <c r="E168" s="3">
        <v>523360</v>
      </c>
      <c r="F168" s="3" t="s">
        <v>954</v>
      </c>
      <c r="G168" s="3" t="s">
        <v>58</v>
      </c>
      <c r="H168" s="3" t="s">
        <v>61</v>
      </c>
      <c r="I168" s="3">
        <v>942821</v>
      </c>
      <c r="J168" s="3" t="s">
        <v>59</v>
      </c>
      <c r="K168" s="3">
        <v>43528</v>
      </c>
      <c r="L168" s="14">
        <v>43528</v>
      </c>
      <c r="M168" s="3">
        <v>0</v>
      </c>
      <c r="N168" s="15">
        <v>1512.72</v>
      </c>
      <c r="O168" s="3">
        <v>29.5</v>
      </c>
      <c r="P168" s="3" t="s">
        <v>60</v>
      </c>
      <c r="Q168" s="41">
        <v>246205000110</v>
      </c>
      <c r="R168" s="3" t="s">
        <v>165</v>
      </c>
      <c r="S168" s="3">
        <v>23.77</v>
      </c>
      <c r="T168" s="3">
        <v>264</v>
      </c>
      <c r="U168" s="3" t="s">
        <v>250</v>
      </c>
      <c r="V168" s="3">
        <v>0.1056</v>
      </c>
      <c r="W168" s="3" t="s">
        <v>17</v>
      </c>
      <c r="X168" s="30">
        <v>6275.28</v>
      </c>
      <c r="Y168" s="3" t="s">
        <v>66</v>
      </c>
      <c r="Z168" s="3">
        <v>16</v>
      </c>
      <c r="AA168" s="3">
        <v>865.56</v>
      </c>
      <c r="AB168" s="3">
        <v>0</v>
      </c>
      <c r="AC168" s="3">
        <v>100044183</v>
      </c>
      <c r="AE168" s="3" t="s">
        <v>955</v>
      </c>
      <c r="AF168" s="3">
        <v>43528.490520833337</v>
      </c>
      <c r="AG168" s="3" t="s">
        <v>897</v>
      </c>
      <c r="AH168" s="15">
        <f t="shared" si="35"/>
        <v>0.67137931034482767</v>
      </c>
      <c r="AI168" s="16">
        <f t="shared" si="36"/>
        <v>0.5409719999999999</v>
      </c>
      <c r="AJ168" s="4" t="str">
        <f>VLOOKUP(A168,取数格式!$B$35:$C$47,2,0)</f>
        <v>天猫超市</v>
      </c>
      <c r="AK168" s="4" t="s">
        <v>297</v>
      </c>
      <c r="AL168" s="17">
        <f t="shared" si="33"/>
        <v>0.130407</v>
      </c>
      <c r="AM168" s="17">
        <f t="shared" si="34"/>
        <v>2.0865000000000002E-2</v>
      </c>
      <c r="AN168" s="3" t="s">
        <v>965</v>
      </c>
      <c r="AO168" s="3">
        <f>IF(U168="件",1,VLOOKUP(Q168,单位换算!B:F,5,))</f>
        <v>24</v>
      </c>
      <c r="AP168" s="15">
        <f t="shared" si="31"/>
        <v>0.67137931034482767</v>
      </c>
      <c r="AQ168" s="15">
        <f>IFERROR(VLOOKUP(Q168,成本剔税!A:E,COLUMN(成本剔税!E167),),)*T168/AO168/10000</f>
        <v>0.26586620689655172</v>
      </c>
      <c r="AR168" s="43">
        <f t="shared" si="32"/>
        <v>0.60400000000000009</v>
      </c>
    </row>
    <row r="169" spans="1:44" ht="15" customHeight="1">
      <c r="A169" s="3" t="s">
        <v>0</v>
      </c>
      <c r="B169" s="3" t="s">
        <v>72</v>
      </c>
      <c r="C169" s="3" t="s">
        <v>909</v>
      </c>
      <c r="D169" s="3" t="s">
        <v>910</v>
      </c>
      <c r="E169" s="3">
        <v>523360</v>
      </c>
      <c r="F169" s="3" t="s">
        <v>954</v>
      </c>
      <c r="G169" s="3" t="s">
        <v>58</v>
      </c>
      <c r="H169" s="3" t="s">
        <v>61</v>
      </c>
      <c r="I169" s="3">
        <v>942821</v>
      </c>
      <c r="J169" s="3" t="s">
        <v>59</v>
      </c>
      <c r="K169" s="3">
        <v>43528</v>
      </c>
      <c r="L169" s="14">
        <v>43528</v>
      </c>
      <c r="M169" s="3">
        <v>0</v>
      </c>
      <c r="N169" s="15">
        <v>3777.6</v>
      </c>
      <c r="O169" s="3">
        <v>98</v>
      </c>
      <c r="P169" s="3" t="s">
        <v>60</v>
      </c>
      <c r="Q169" s="41">
        <v>246904000510</v>
      </c>
      <c r="R169" s="3" t="s">
        <v>181</v>
      </c>
      <c r="S169" s="3">
        <v>74.39</v>
      </c>
      <c r="T169" s="3">
        <v>160</v>
      </c>
      <c r="U169" s="3" t="s">
        <v>250</v>
      </c>
      <c r="V169" s="3">
        <v>0.16</v>
      </c>
      <c r="W169" s="3" t="s">
        <v>17</v>
      </c>
      <c r="X169" s="30">
        <v>11902.4</v>
      </c>
      <c r="Y169" s="3" t="s">
        <v>66</v>
      </c>
      <c r="Z169" s="3">
        <v>16</v>
      </c>
      <c r="AA169" s="3">
        <v>1641.71</v>
      </c>
      <c r="AB169" s="3">
        <v>0</v>
      </c>
      <c r="AC169" s="3">
        <v>100044183</v>
      </c>
      <c r="AE169" s="3" t="s">
        <v>955</v>
      </c>
      <c r="AF169" s="3">
        <v>43528.490520833337</v>
      </c>
      <c r="AG169" s="3" t="s">
        <v>897</v>
      </c>
      <c r="AH169" s="15">
        <f t="shared" si="35"/>
        <v>1.3517241379310345</v>
      </c>
      <c r="AI169" s="16">
        <f t="shared" si="36"/>
        <v>1.0260689999999999</v>
      </c>
      <c r="AJ169" s="4" t="str">
        <f>VLOOKUP(A169,取数格式!$B$35:$C$47,2,0)</f>
        <v>天猫超市</v>
      </c>
      <c r="AK169" s="4" t="s">
        <v>297</v>
      </c>
      <c r="AL169" s="17">
        <f t="shared" si="33"/>
        <v>0.32565500000000003</v>
      </c>
      <c r="AM169" s="17">
        <f t="shared" si="34"/>
        <v>5.2104999999999999E-2</v>
      </c>
      <c r="AN169" s="3" t="s">
        <v>965</v>
      </c>
      <c r="AO169" s="3">
        <f>IF(U169="件",1,VLOOKUP(Q169,单位换算!B:F,5,))</f>
        <v>8</v>
      </c>
      <c r="AP169" s="15">
        <f t="shared" si="31"/>
        <v>1.3517241379310345</v>
      </c>
      <c r="AQ169" s="15">
        <f>IFERROR(VLOOKUP(Q169,成本剔税!A:E,COLUMN(成本剔税!E168),),)*T169/AO169/10000</f>
        <v>0.50129655172413801</v>
      </c>
      <c r="AR169" s="43">
        <f t="shared" si="32"/>
        <v>0.62914285714285711</v>
      </c>
    </row>
    <row r="170" spans="1:44" ht="15" customHeight="1">
      <c r="A170" s="3" t="s">
        <v>0</v>
      </c>
      <c r="B170" s="3" t="s">
        <v>72</v>
      </c>
      <c r="C170" s="3" t="s">
        <v>909</v>
      </c>
      <c r="D170" s="3" t="s">
        <v>910</v>
      </c>
      <c r="E170" s="3">
        <v>523360</v>
      </c>
      <c r="F170" s="3" t="s">
        <v>954</v>
      </c>
      <c r="G170" s="3" t="s">
        <v>58</v>
      </c>
      <c r="H170" s="3" t="s">
        <v>61</v>
      </c>
      <c r="I170" s="3">
        <v>942821</v>
      </c>
      <c r="J170" s="3" t="s">
        <v>59</v>
      </c>
      <c r="K170" s="3">
        <v>43528</v>
      </c>
      <c r="L170" s="14">
        <v>43528</v>
      </c>
      <c r="M170" s="3">
        <v>0</v>
      </c>
      <c r="N170" s="15">
        <v>5929.2</v>
      </c>
      <c r="O170" s="3">
        <v>51</v>
      </c>
      <c r="P170" s="3" t="s">
        <v>60</v>
      </c>
      <c r="Q170" s="41">
        <v>246105000110</v>
      </c>
      <c r="R170" s="3" t="s">
        <v>184</v>
      </c>
      <c r="S170" s="3">
        <v>41.85</v>
      </c>
      <c r="T170" s="3">
        <v>648</v>
      </c>
      <c r="U170" s="3" t="s">
        <v>250</v>
      </c>
      <c r="V170" s="3">
        <v>0.25919999999999999</v>
      </c>
      <c r="W170" s="3" t="s">
        <v>17</v>
      </c>
      <c r="X170" s="30">
        <v>27118.799999999999</v>
      </c>
      <c r="Y170" s="3" t="s">
        <v>66</v>
      </c>
      <c r="Z170" s="3">
        <v>16</v>
      </c>
      <c r="AA170" s="3">
        <v>3740.52</v>
      </c>
      <c r="AB170" s="3">
        <v>0</v>
      </c>
      <c r="AC170" s="3">
        <v>100044183</v>
      </c>
      <c r="AE170" s="3" t="s">
        <v>955</v>
      </c>
      <c r="AF170" s="3">
        <v>43528.490520833337</v>
      </c>
      <c r="AG170" s="3" t="s">
        <v>897</v>
      </c>
      <c r="AH170" s="15">
        <f t="shared" si="35"/>
        <v>2.8489655172413793</v>
      </c>
      <c r="AI170" s="16">
        <f t="shared" si="36"/>
        <v>2.337828</v>
      </c>
      <c r="AJ170" s="4" t="str">
        <f>VLOOKUP(A170,取数格式!$B$35:$C$47,2,0)</f>
        <v>天猫超市</v>
      </c>
      <c r="AK170" s="4" t="s">
        <v>297</v>
      </c>
      <c r="AL170" s="17">
        <f t="shared" si="33"/>
        <v>0.51113799999999998</v>
      </c>
      <c r="AM170" s="17">
        <f t="shared" si="34"/>
        <v>8.1782000000000007E-2</v>
      </c>
      <c r="AN170" s="3" t="s">
        <v>965</v>
      </c>
      <c r="AO170" s="3">
        <f>IF(U170="件",1,VLOOKUP(Q170,单位换算!B:F,5,))</f>
        <v>24</v>
      </c>
      <c r="AP170" s="15">
        <f t="shared" si="31"/>
        <v>2.8489655172413793</v>
      </c>
      <c r="AQ170" s="15">
        <f>IFERROR(VLOOKUP(Q170,成本剔税!A:E,COLUMN(成本剔税!E169),),)*T170/AO170/10000</f>
        <v>1.1205931034482759</v>
      </c>
      <c r="AR170" s="43">
        <f t="shared" si="32"/>
        <v>0.60666666666666669</v>
      </c>
    </row>
    <row r="171" spans="1:44" ht="15" customHeight="1">
      <c r="A171" s="3" t="s">
        <v>0</v>
      </c>
      <c r="B171" s="3" t="s">
        <v>72</v>
      </c>
      <c r="C171" s="3" t="s">
        <v>909</v>
      </c>
      <c r="D171" s="3" t="s">
        <v>910</v>
      </c>
      <c r="E171" s="3">
        <v>523360</v>
      </c>
      <c r="F171" s="3" t="s">
        <v>954</v>
      </c>
      <c r="G171" s="3" t="s">
        <v>58</v>
      </c>
      <c r="H171" s="3" t="s">
        <v>61</v>
      </c>
      <c r="I171" s="3">
        <v>942821</v>
      </c>
      <c r="J171" s="3" t="s">
        <v>59</v>
      </c>
      <c r="K171" s="3">
        <v>43528</v>
      </c>
      <c r="L171" s="14">
        <v>43528</v>
      </c>
      <c r="M171" s="3">
        <v>0</v>
      </c>
      <c r="N171" s="15">
        <v>4785.84</v>
      </c>
      <c r="O171" s="3">
        <v>45</v>
      </c>
      <c r="P171" s="3" t="s">
        <v>60</v>
      </c>
      <c r="Q171" s="41">
        <v>246103000110</v>
      </c>
      <c r="R171" s="3" t="s">
        <v>187</v>
      </c>
      <c r="S171" s="3">
        <v>36.33</v>
      </c>
      <c r="T171" s="3">
        <v>552</v>
      </c>
      <c r="U171" s="3" t="s">
        <v>250</v>
      </c>
      <c r="V171" s="3">
        <v>0.2208</v>
      </c>
      <c r="W171" s="3" t="s">
        <v>17</v>
      </c>
      <c r="X171" s="30">
        <v>20054.16</v>
      </c>
      <c r="Y171" s="3" t="s">
        <v>66</v>
      </c>
      <c r="Z171" s="3">
        <v>16</v>
      </c>
      <c r="AA171" s="3">
        <v>2766.09</v>
      </c>
      <c r="AB171" s="3">
        <v>0</v>
      </c>
      <c r="AC171" s="3">
        <v>100044183</v>
      </c>
      <c r="AE171" s="3" t="s">
        <v>955</v>
      </c>
      <c r="AF171" s="3">
        <v>43528.490520833337</v>
      </c>
      <c r="AG171" s="3" t="s">
        <v>897</v>
      </c>
      <c r="AH171" s="15">
        <f t="shared" si="35"/>
        <v>2.1413793103448278</v>
      </c>
      <c r="AI171" s="16">
        <f t="shared" si="36"/>
        <v>1.728807</v>
      </c>
      <c r="AJ171" s="4" t="str">
        <f>VLOOKUP(A171,取数格式!$B$35:$C$47,2,0)</f>
        <v>天猫超市</v>
      </c>
      <c r="AK171" s="4" t="s">
        <v>297</v>
      </c>
      <c r="AL171" s="17">
        <f t="shared" si="33"/>
        <v>0.41257200000000005</v>
      </c>
      <c r="AM171" s="17">
        <f t="shared" si="34"/>
        <v>6.6012000000000001E-2</v>
      </c>
      <c r="AN171" s="3" t="s">
        <v>965</v>
      </c>
      <c r="AO171" s="3">
        <f>IF(U171="件",1,VLOOKUP(Q171,单位换算!B:F,5,))</f>
        <v>24</v>
      </c>
      <c r="AP171" s="15">
        <f t="shared" si="31"/>
        <v>2.1413793103448278</v>
      </c>
      <c r="AQ171" s="15">
        <f>IFERROR(VLOOKUP(Q171,成本剔税!A:E,COLUMN(成本剔税!E170),),)*T171/AO171/10000</f>
        <v>0.84227586206896543</v>
      </c>
      <c r="AR171" s="43">
        <f t="shared" si="32"/>
        <v>0.60666666666666669</v>
      </c>
    </row>
    <row r="172" spans="1:44" ht="15" customHeight="1">
      <c r="A172" s="3" t="s">
        <v>0</v>
      </c>
      <c r="B172" s="3" t="s">
        <v>72</v>
      </c>
      <c r="C172" s="3" t="s">
        <v>909</v>
      </c>
      <c r="D172" s="3" t="s">
        <v>910</v>
      </c>
      <c r="E172" s="3">
        <v>523360</v>
      </c>
      <c r="F172" s="3" t="s">
        <v>954</v>
      </c>
      <c r="G172" s="3" t="s">
        <v>58</v>
      </c>
      <c r="H172" s="3" t="s">
        <v>61</v>
      </c>
      <c r="I172" s="3">
        <v>942821</v>
      </c>
      <c r="J172" s="3" t="s">
        <v>59</v>
      </c>
      <c r="K172" s="3">
        <v>43528</v>
      </c>
      <c r="L172" s="14">
        <v>43528</v>
      </c>
      <c r="M172" s="3">
        <v>0</v>
      </c>
      <c r="O172" s="3">
        <v>145</v>
      </c>
      <c r="P172" s="3" t="s">
        <v>60</v>
      </c>
      <c r="Q172" s="41">
        <v>246901000610</v>
      </c>
      <c r="R172" s="3" t="s">
        <v>198</v>
      </c>
      <c r="S172" s="3">
        <v>145</v>
      </c>
      <c r="T172" s="3">
        <v>6</v>
      </c>
      <c r="U172" s="3" t="s">
        <v>246</v>
      </c>
      <c r="V172" s="3">
        <v>5.4000000000000003E-3</v>
      </c>
      <c r="W172" s="3" t="s">
        <v>17</v>
      </c>
      <c r="X172" s="30">
        <v>870</v>
      </c>
      <c r="Y172" s="3" t="s">
        <v>66</v>
      </c>
      <c r="Z172" s="3">
        <v>16</v>
      </c>
      <c r="AA172" s="3">
        <v>120</v>
      </c>
      <c r="AB172" s="3">
        <v>0</v>
      </c>
      <c r="AC172" s="3">
        <v>100044183</v>
      </c>
      <c r="AE172" s="3" t="s">
        <v>955</v>
      </c>
      <c r="AF172" s="3">
        <v>43528.490520833337</v>
      </c>
      <c r="AG172" s="3" t="s">
        <v>897</v>
      </c>
      <c r="AH172" s="15">
        <f t="shared" si="35"/>
        <v>7.4999999999999997E-2</v>
      </c>
      <c r="AI172" s="16">
        <f t="shared" si="36"/>
        <v>7.4999999999999997E-2</v>
      </c>
      <c r="AJ172" s="4" t="str">
        <f>VLOOKUP(A172,取数格式!$B$35:$C$47,2,0)</f>
        <v>天猫超市</v>
      </c>
      <c r="AK172" s="4" t="s">
        <v>297</v>
      </c>
      <c r="AL172" s="17">
        <f t="shared" si="33"/>
        <v>0</v>
      </c>
      <c r="AM172" s="17">
        <f t="shared" si="34"/>
        <v>0</v>
      </c>
      <c r="AN172" s="3" t="s">
        <v>965</v>
      </c>
      <c r="AO172" s="3">
        <f>IF(U172="件",1,VLOOKUP(Q172,单位换算!B:F,5,))</f>
        <v>6</v>
      </c>
      <c r="AP172" s="15">
        <f t="shared" si="31"/>
        <v>7.4999999999999997E-2</v>
      </c>
      <c r="AQ172" s="15">
        <f>IFERROR(VLOOKUP(Q172,成本剔税!A:E,COLUMN(成本剔税!E171),),)*T172/AO172/10000</f>
        <v>2.8991379310344824E-2</v>
      </c>
      <c r="AR172" s="43">
        <f t="shared" si="32"/>
        <v>0.61344827586206896</v>
      </c>
    </row>
    <row r="173" spans="1:44" ht="15" customHeight="1">
      <c r="A173" s="3" t="s">
        <v>0</v>
      </c>
      <c r="B173" s="3" t="s">
        <v>72</v>
      </c>
      <c r="C173" s="3" t="s">
        <v>909</v>
      </c>
      <c r="D173" s="3" t="s">
        <v>910</v>
      </c>
      <c r="E173" s="3">
        <v>523360</v>
      </c>
      <c r="F173" s="3" t="s">
        <v>954</v>
      </c>
      <c r="G173" s="3" t="s">
        <v>58</v>
      </c>
      <c r="H173" s="3" t="s">
        <v>61</v>
      </c>
      <c r="I173" s="3">
        <v>942821</v>
      </c>
      <c r="J173" s="3" t="s">
        <v>59</v>
      </c>
      <c r="K173" s="3">
        <v>43528</v>
      </c>
      <c r="L173" s="14">
        <v>43528</v>
      </c>
      <c r="M173" s="3">
        <v>0</v>
      </c>
      <c r="N173" s="15">
        <v>7586.64</v>
      </c>
      <c r="O173" s="3">
        <v>38</v>
      </c>
      <c r="P173" s="3" t="s">
        <v>60</v>
      </c>
      <c r="Q173" s="41">
        <v>246203000110</v>
      </c>
      <c r="R173" s="3" t="s">
        <v>262</v>
      </c>
      <c r="S173" s="3">
        <v>30.29</v>
      </c>
      <c r="T173" s="3">
        <v>984</v>
      </c>
      <c r="U173" s="3" t="s">
        <v>250</v>
      </c>
      <c r="V173" s="3">
        <v>0.39360000000000001</v>
      </c>
      <c r="W173" s="3" t="s">
        <v>17</v>
      </c>
      <c r="X173" s="30">
        <v>29805.360000000001</v>
      </c>
      <c r="Y173" s="3" t="s">
        <v>66</v>
      </c>
      <c r="Z173" s="3">
        <v>16</v>
      </c>
      <c r="AA173" s="3">
        <v>4111.08</v>
      </c>
      <c r="AB173" s="3">
        <v>0</v>
      </c>
      <c r="AC173" s="3">
        <v>100044183</v>
      </c>
      <c r="AE173" s="3" t="s">
        <v>955</v>
      </c>
      <c r="AF173" s="3">
        <v>43528.490520833337</v>
      </c>
      <c r="AG173" s="3" t="s">
        <v>897</v>
      </c>
      <c r="AH173" s="15">
        <f t="shared" si="35"/>
        <v>3.2234482758620691</v>
      </c>
      <c r="AI173" s="16">
        <f t="shared" si="36"/>
        <v>2.5694279999999998</v>
      </c>
      <c r="AJ173" s="4" t="str">
        <f>VLOOKUP(A173,取数格式!$B$35:$C$47,2,0)</f>
        <v>天猫超市</v>
      </c>
      <c r="AK173" s="4" t="s">
        <v>297</v>
      </c>
      <c r="AL173" s="17">
        <f t="shared" si="33"/>
        <v>0.65402099999999996</v>
      </c>
      <c r="AM173" s="17">
        <f t="shared" si="34"/>
        <v>0.104643</v>
      </c>
      <c r="AN173" s="3" t="s">
        <v>965</v>
      </c>
      <c r="AO173" s="3">
        <f>IF(U173="件",1,VLOOKUP(Q173,单位换算!B:F,5,))</f>
        <v>24</v>
      </c>
      <c r="AP173" s="15">
        <f t="shared" si="31"/>
        <v>3.2234482758620691</v>
      </c>
      <c r="AQ173" s="15">
        <f>IFERROR(VLOOKUP(Q173,成本剔税!A:E,COLUMN(成本剔税!E172),),)*T173/AO173/10000</f>
        <v>1.3012551724137928</v>
      </c>
      <c r="AR173" s="43">
        <f t="shared" si="32"/>
        <v>0.59631578947368435</v>
      </c>
    </row>
    <row r="174" spans="1:44" ht="15" customHeight="1">
      <c r="A174" s="3" t="s">
        <v>0</v>
      </c>
      <c r="B174" s="3" t="s">
        <v>72</v>
      </c>
      <c r="C174" s="3" t="s">
        <v>909</v>
      </c>
      <c r="D174" s="3" t="s">
        <v>910</v>
      </c>
      <c r="E174" s="3">
        <v>523360</v>
      </c>
      <c r="F174" s="3" t="s">
        <v>954</v>
      </c>
      <c r="G174" s="3" t="s">
        <v>58</v>
      </c>
      <c r="H174" s="3" t="s">
        <v>61</v>
      </c>
      <c r="I174" s="3">
        <v>942821</v>
      </c>
      <c r="J174" s="3" t="s">
        <v>59</v>
      </c>
      <c r="K174" s="3">
        <v>43528</v>
      </c>
      <c r="L174" s="14">
        <v>43528</v>
      </c>
      <c r="M174" s="3">
        <v>0</v>
      </c>
      <c r="N174" s="15">
        <v>10437.84</v>
      </c>
      <c r="O174" s="3">
        <v>92</v>
      </c>
      <c r="P174" s="3" t="s">
        <v>60</v>
      </c>
      <c r="Q174" s="41">
        <v>246902000110</v>
      </c>
      <c r="R174" s="3" t="s">
        <v>189</v>
      </c>
      <c r="S174" s="3">
        <v>71.290000000000006</v>
      </c>
      <c r="T174" s="3">
        <v>504</v>
      </c>
      <c r="U174" s="3" t="s">
        <v>246</v>
      </c>
      <c r="V174" s="3">
        <v>0.4536</v>
      </c>
      <c r="W174" s="3" t="s">
        <v>17</v>
      </c>
      <c r="X174" s="30">
        <v>35930.160000000003</v>
      </c>
      <c r="Y174" s="3" t="s">
        <v>66</v>
      </c>
      <c r="Z174" s="3">
        <v>16</v>
      </c>
      <c r="AA174" s="3">
        <v>4955.88</v>
      </c>
      <c r="AB174" s="3">
        <v>0</v>
      </c>
      <c r="AC174" s="3">
        <v>100044183</v>
      </c>
      <c r="AE174" s="3" t="s">
        <v>955</v>
      </c>
      <c r="AF174" s="3">
        <v>43528.490520833337</v>
      </c>
      <c r="AG174" s="3" t="s">
        <v>897</v>
      </c>
      <c r="AH174" s="15">
        <f t="shared" si="35"/>
        <v>3.9972413793103447</v>
      </c>
      <c r="AI174" s="16">
        <f t="shared" si="36"/>
        <v>3.0974280000000003</v>
      </c>
      <c r="AJ174" s="4" t="str">
        <f>VLOOKUP(A174,取数格式!$B$35:$C$47,2,0)</f>
        <v>天猫超市</v>
      </c>
      <c r="AK174" s="4" t="s">
        <v>297</v>
      </c>
      <c r="AL174" s="17">
        <f t="shared" si="33"/>
        <v>0.89981399999999989</v>
      </c>
      <c r="AM174" s="17">
        <f t="shared" si="34"/>
        <v>0.14397000000000001</v>
      </c>
      <c r="AN174" s="3" t="s">
        <v>965</v>
      </c>
      <c r="AO174" s="3">
        <f>IF(U174="件",1,VLOOKUP(Q174,单位换算!B:F,5,))</f>
        <v>6</v>
      </c>
      <c r="AP174" s="15">
        <f t="shared" si="31"/>
        <v>3.9972413793103447</v>
      </c>
      <c r="AQ174" s="15">
        <f>IFERROR(VLOOKUP(Q174,成本剔税!A:E,COLUMN(成本剔税!E173),),)*T174/AO174/10000</f>
        <v>1.5765206896551722</v>
      </c>
      <c r="AR174" s="43">
        <f t="shared" si="32"/>
        <v>0.60559782608695656</v>
      </c>
    </row>
    <row r="175" spans="1:44" ht="15" customHeight="1">
      <c r="A175" s="3" t="s">
        <v>0</v>
      </c>
      <c r="B175" s="3" t="s">
        <v>72</v>
      </c>
      <c r="C175" s="3" t="s">
        <v>909</v>
      </c>
      <c r="D175" s="3" t="s">
        <v>910</v>
      </c>
      <c r="E175" s="3">
        <v>523360</v>
      </c>
      <c r="F175" s="3" t="s">
        <v>954</v>
      </c>
      <c r="G175" s="3" t="s">
        <v>58</v>
      </c>
      <c r="H175" s="3" t="s">
        <v>61</v>
      </c>
      <c r="I175" s="3">
        <v>942821</v>
      </c>
      <c r="J175" s="3" t="s">
        <v>59</v>
      </c>
      <c r="K175" s="3">
        <v>43528</v>
      </c>
      <c r="L175" s="14">
        <v>43528</v>
      </c>
      <c r="M175" s="3">
        <v>0</v>
      </c>
      <c r="N175" s="15">
        <v>728.4</v>
      </c>
      <c r="O175" s="3">
        <v>145</v>
      </c>
      <c r="P175" s="3" t="s">
        <v>60</v>
      </c>
      <c r="Q175" s="41">
        <v>246404000210</v>
      </c>
      <c r="R175" s="3" t="s">
        <v>164</v>
      </c>
      <c r="S175" s="3">
        <v>114.65</v>
      </c>
      <c r="T175" s="3">
        <v>24</v>
      </c>
      <c r="U175" s="3" t="s">
        <v>246</v>
      </c>
      <c r="V175" s="3">
        <v>2.1600000000000001E-2</v>
      </c>
      <c r="W175" s="3" t="s">
        <v>17</v>
      </c>
      <c r="X175" s="30">
        <v>2751.6</v>
      </c>
      <c r="Y175" s="3" t="s">
        <v>66</v>
      </c>
      <c r="Z175" s="3">
        <v>16</v>
      </c>
      <c r="AA175" s="3">
        <v>379.53</v>
      </c>
      <c r="AB175" s="3">
        <v>0</v>
      </c>
      <c r="AC175" s="3">
        <v>100044183</v>
      </c>
      <c r="AE175" s="3" t="s">
        <v>955</v>
      </c>
      <c r="AF175" s="3">
        <v>43528.490520833337</v>
      </c>
      <c r="AG175" s="3" t="s">
        <v>897</v>
      </c>
      <c r="AH175" s="15">
        <f t="shared" si="35"/>
        <v>0.3</v>
      </c>
      <c r="AI175" s="16">
        <f t="shared" si="36"/>
        <v>0.23720699999999997</v>
      </c>
      <c r="AJ175" s="4" t="str">
        <f>VLOOKUP(A175,取数格式!$B$35:$C$47,2,0)</f>
        <v>天猫超市</v>
      </c>
      <c r="AK175" s="4" t="s">
        <v>297</v>
      </c>
      <c r="AL175" s="17">
        <f t="shared" si="33"/>
        <v>6.2793000000000002E-2</v>
      </c>
      <c r="AM175" s="17">
        <f t="shared" si="34"/>
        <v>1.0047E-2</v>
      </c>
      <c r="AN175" s="3" t="s">
        <v>965</v>
      </c>
      <c r="AO175" s="3">
        <f>IF(U175="件",1,VLOOKUP(Q175,单位换算!B:F,5,))</f>
        <v>6</v>
      </c>
      <c r="AP175" s="15">
        <f t="shared" ref="AP175:AP238" si="37">O175*T175/(1+Z175%)/10000</f>
        <v>0.3</v>
      </c>
      <c r="AQ175" s="15">
        <f>IFERROR(VLOOKUP(Q175,成本剔税!A:E,COLUMN(成本剔税!E174),),)*T175/AO175/10000</f>
        <v>0.1159655172413793</v>
      </c>
      <c r="AR175" s="43">
        <f t="shared" ref="AR175:AR238" si="38">IFERROR((AP175-AQ175)/AP175,)</f>
        <v>0.61344827586206896</v>
      </c>
    </row>
    <row r="176" spans="1:44" ht="15" customHeight="1">
      <c r="A176" s="3" t="s">
        <v>0</v>
      </c>
      <c r="B176" s="3" t="s">
        <v>72</v>
      </c>
      <c r="C176" s="3" t="s">
        <v>909</v>
      </c>
      <c r="D176" s="3" t="s">
        <v>910</v>
      </c>
      <c r="E176" s="3">
        <v>523360</v>
      </c>
      <c r="F176" s="3" t="s">
        <v>954</v>
      </c>
      <c r="G176" s="3" t="s">
        <v>58</v>
      </c>
      <c r="H176" s="3" t="s">
        <v>61</v>
      </c>
      <c r="I176" s="3">
        <v>942821</v>
      </c>
      <c r="J176" s="3" t="s">
        <v>59</v>
      </c>
      <c r="K176" s="3">
        <v>43528</v>
      </c>
      <c r="L176" s="14">
        <v>43528</v>
      </c>
      <c r="M176" s="3">
        <v>0</v>
      </c>
      <c r="N176" s="15">
        <v>173.52</v>
      </c>
      <c r="O176" s="3">
        <v>20</v>
      </c>
      <c r="P176" s="3" t="s">
        <v>60</v>
      </c>
      <c r="Q176" s="41">
        <v>246801005210</v>
      </c>
      <c r="R176" s="3" t="s">
        <v>186</v>
      </c>
      <c r="S176" s="3">
        <v>15.18</v>
      </c>
      <c r="T176" s="3">
        <v>36</v>
      </c>
      <c r="U176" s="3" t="s">
        <v>238</v>
      </c>
      <c r="V176" s="3">
        <v>5.7600000000000004E-3</v>
      </c>
      <c r="W176" s="3" t="s">
        <v>17</v>
      </c>
      <c r="X176" s="30">
        <v>546.48</v>
      </c>
      <c r="Y176" s="3" t="s">
        <v>66</v>
      </c>
      <c r="Z176" s="3">
        <v>16</v>
      </c>
      <c r="AA176" s="3">
        <v>75.38</v>
      </c>
      <c r="AB176" s="3">
        <v>0</v>
      </c>
      <c r="AC176" s="3">
        <v>100044183</v>
      </c>
      <c r="AE176" s="3" t="s">
        <v>955</v>
      </c>
      <c r="AF176" s="3">
        <v>43528.490520833337</v>
      </c>
      <c r="AG176" s="3" t="s">
        <v>897</v>
      </c>
      <c r="AH176" s="15">
        <f t="shared" si="35"/>
        <v>6.2068965517241385E-2</v>
      </c>
      <c r="AI176" s="16">
        <f t="shared" si="36"/>
        <v>4.7109999999999999E-2</v>
      </c>
      <c r="AJ176" s="4" t="str">
        <f>VLOOKUP(A176,取数格式!$B$35:$C$47,2,0)</f>
        <v>天猫超市</v>
      </c>
      <c r="AK176" s="4" t="s">
        <v>297</v>
      </c>
      <c r="AL176" s="17">
        <f t="shared" si="33"/>
        <v>1.4959E-2</v>
      </c>
      <c r="AM176" s="17">
        <f t="shared" si="34"/>
        <v>2.3930000000000002E-3</v>
      </c>
      <c r="AN176" s="3" t="s">
        <v>965</v>
      </c>
      <c r="AO176" s="3">
        <f>IF(U176="件",1,VLOOKUP(Q176,单位换算!B:F,5,))</f>
        <v>12</v>
      </c>
      <c r="AP176" s="15">
        <f t="shared" si="37"/>
        <v>6.2068965517241385E-2</v>
      </c>
      <c r="AQ176" s="15">
        <f>IFERROR(VLOOKUP(Q176,成本剔税!A:E,COLUMN(成本剔税!E175),),)*T176/AO176/10000</f>
        <v>2.1667241379310347E-2</v>
      </c>
      <c r="AR176" s="43">
        <f t="shared" si="38"/>
        <v>0.6509166666666667</v>
      </c>
    </row>
    <row r="177" spans="1:44" ht="15" customHeight="1">
      <c r="A177" s="3" t="s">
        <v>0</v>
      </c>
      <c r="B177" s="3" t="s">
        <v>72</v>
      </c>
      <c r="C177" s="3" t="s">
        <v>909</v>
      </c>
      <c r="D177" s="3" t="s">
        <v>910</v>
      </c>
      <c r="E177" s="3">
        <v>523355</v>
      </c>
      <c r="F177" s="3" t="s">
        <v>948</v>
      </c>
      <c r="G177" s="3" t="s">
        <v>58</v>
      </c>
      <c r="H177" s="3" t="s">
        <v>61</v>
      </c>
      <c r="I177" s="3">
        <v>942824</v>
      </c>
      <c r="J177" s="3" t="s">
        <v>59</v>
      </c>
      <c r="K177" s="3">
        <v>43528</v>
      </c>
      <c r="L177" s="14">
        <v>43528</v>
      </c>
      <c r="M177" s="3">
        <v>0</v>
      </c>
      <c r="N177" s="15">
        <v>10694.64</v>
      </c>
      <c r="O177" s="3">
        <v>358</v>
      </c>
      <c r="P177" s="3" t="s">
        <v>60</v>
      </c>
      <c r="Q177" s="41">
        <v>245907001310</v>
      </c>
      <c r="R177" s="3" t="s">
        <v>212</v>
      </c>
      <c r="S177" s="3">
        <v>276.98</v>
      </c>
      <c r="T177" s="3">
        <v>132</v>
      </c>
      <c r="U177" s="3" t="s">
        <v>246</v>
      </c>
      <c r="V177" s="3">
        <v>0.1188</v>
      </c>
      <c r="W177" s="3" t="s">
        <v>17</v>
      </c>
      <c r="X177" s="30">
        <v>36561.360000000001</v>
      </c>
      <c r="Y177" s="3" t="s">
        <v>66</v>
      </c>
      <c r="Z177" s="3">
        <v>16</v>
      </c>
      <c r="AA177" s="3">
        <v>5042.95</v>
      </c>
      <c r="AB177" s="3">
        <v>0</v>
      </c>
      <c r="AC177" s="3">
        <v>100044184</v>
      </c>
      <c r="AE177" s="3" t="s">
        <v>949</v>
      </c>
      <c r="AF177" s="3">
        <v>43528.490543981483</v>
      </c>
      <c r="AG177" s="3" t="s">
        <v>897</v>
      </c>
      <c r="AH177" s="15">
        <f t="shared" si="35"/>
        <v>4.0737931034482759</v>
      </c>
      <c r="AI177" s="16">
        <f t="shared" si="36"/>
        <v>3.1518410000000001</v>
      </c>
      <c r="AJ177" s="4" t="str">
        <f>VLOOKUP(A177,取数格式!$B$35:$C$47,2,0)</f>
        <v>天猫超市</v>
      </c>
      <c r="AK177" s="4" t="s">
        <v>298</v>
      </c>
      <c r="AL177" s="17">
        <f t="shared" si="33"/>
        <v>0.92195199999999999</v>
      </c>
      <c r="AM177" s="17">
        <f t="shared" si="34"/>
        <v>0.14751199999999998</v>
      </c>
      <c r="AN177" s="3" t="s">
        <v>965</v>
      </c>
      <c r="AO177" s="3">
        <f>IF(U177="件",1,VLOOKUP(Q177,单位换算!B:F,5,))</f>
        <v>6</v>
      </c>
      <c r="AP177" s="15">
        <f t="shared" si="37"/>
        <v>4.0737931034482759</v>
      </c>
      <c r="AQ177" s="15">
        <f>IFERROR(VLOOKUP(Q177,成本剔税!A:E,COLUMN(成本剔税!E176),),)*T177/AO177/10000</f>
        <v>1.3964689655172413</v>
      </c>
      <c r="AR177" s="43">
        <f t="shared" si="38"/>
        <v>0.65720670391061453</v>
      </c>
    </row>
    <row r="178" spans="1:44" ht="15" customHeight="1">
      <c r="A178" s="3" t="s">
        <v>0</v>
      </c>
      <c r="B178" s="3" t="s">
        <v>72</v>
      </c>
      <c r="C178" s="3" t="s">
        <v>909</v>
      </c>
      <c r="D178" s="3" t="s">
        <v>910</v>
      </c>
      <c r="E178" s="3">
        <v>523360</v>
      </c>
      <c r="F178" s="3" t="s">
        <v>954</v>
      </c>
      <c r="G178" s="3" t="s">
        <v>58</v>
      </c>
      <c r="H178" s="3" t="s">
        <v>61</v>
      </c>
      <c r="I178" s="3">
        <v>942825</v>
      </c>
      <c r="J178" s="3" t="s">
        <v>59</v>
      </c>
      <c r="K178" s="3">
        <v>43528</v>
      </c>
      <c r="L178" s="14">
        <v>43528</v>
      </c>
      <c r="M178" s="3">
        <v>0</v>
      </c>
      <c r="N178" s="15">
        <v>32332.48</v>
      </c>
      <c r="O178" s="3">
        <v>187</v>
      </c>
      <c r="P178" s="3" t="s">
        <v>60</v>
      </c>
      <c r="Q178" s="41">
        <v>245904001010</v>
      </c>
      <c r="R178" s="3" t="s">
        <v>176</v>
      </c>
      <c r="S178" s="3">
        <v>144.68</v>
      </c>
      <c r="T178" s="3">
        <v>764</v>
      </c>
      <c r="U178" s="3" t="s">
        <v>238</v>
      </c>
      <c r="V178" s="3">
        <v>0.91679999999999995</v>
      </c>
      <c r="W178" s="3" t="s">
        <v>17</v>
      </c>
      <c r="X178" s="30">
        <v>110535.52</v>
      </c>
      <c r="Y178" s="3" t="s">
        <v>66</v>
      </c>
      <c r="Z178" s="3">
        <v>16</v>
      </c>
      <c r="AA178" s="3">
        <v>15246.28</v>
      </c>
      <c r="AB178" s="3">
        <v>0</v>
      </c>
      <c r="AC178" s="3">
        <v>100044185</v>
      </c>
      <c r="AE178" s="3" t="s">
        <v>955</v>
      </c>
      <c r="AF178" s="3">
        <v>43528.490578703706</v>
      </c>
      <c r="AG178" s="3" t="s">
        <v>897</v>
      </c>
      <c r="AH178" s="15">
        <f t="shared" si="35"/>
        <v>12.316206896551725</v>
      </c>
      <c r="AI178" s="16">
        <f t="shared" si="36"/>
        <v>9.5289239999999999</v>
      </c>
      <c r="AJ178" s="4" t="str">
        <f>VLOOKUP(A178,取数格式!$B$35:$C$47,2,0)</f>
        <v>天猫超市</v>
      </c>
      <c r="AK178" s="4" t="s">
        <v>298</v>
      </c>
      <c r="AL178" s="17">
        <f t="shared" si="33"/>
        <v>2.787283</v>
      </c>
      <c r="AM178" s="17">
        <f t="shared" si="34"/>
        <v>0.44596499999999994</v>
      </c>
      <c r="AN178" s="3" t="s">
        <v>965</v>
      </c>
      <c r="AO178" s="3">
        <f>IF(U178="件",1,VLOOKUP(Q178,单位换算!B:F,5,))</f>
        <v>4</v>
      </c>
      <c r="AP178" s="15">
        <f t="shared" si="37"/>
        <v>12.316206896551725</v>
      </c>
      <c r="AQ178" s="15">
        <f>IFERROR(VLOOKUP(Q178,成本剔税!A:E,COLUMN(成本剔税!E177),),)*T178/AO178/10000</f>
        <v>4.2161603448275873</v>
      </c>
      <c r="AR178" s="43">
        <f t="shared" si="38"/>
        <v>0.65767379679144378</v>
      </c>
    </row>
    <row r="179" spans="1:44" ht="15" customHeight="1">
      <c r="A179" s="3" t="s">
        <v>0</v>
      </c>
      <c r="B179" s="3" t="s">
        <v>72</v>
      </c>
      <c r="C179" s="3" t="s">
        <v>909</v>
      </c>
      <c r="D179" s="3" t="s">
        <v>910</v>
      </c>
      <c r="E179" s="3">
        <v>523360</v>
      </c>
      <c r="F179" s="3" t="s">
        <v>954</v>
      </c>
      <c r="G179" s="3" t="s">
        <v>58</v>
      </c>
      <c r="H179" s="3" t="s">
        <v>61</v>
      </c>
      <c r="I179" s="3">
        <v>942825</v>
      </c>
      <c r="J179" s="3" t="s">
        <v>59</v>
      </c>
      <c r="K179" s="3">
        <v>43528</v>
      </c>
      <c r="L179" s="14">
        <v>43528</v>
      </c>
      <c r="M179" s="3">
        <v>0</v>
      </c>
      <c r="N179" s="15">
        <v>4105.92</v>
      </c>
      <c r="O179" s="3">
        <v>378</v>
      </c>
      <c r="P179" s="3" t="s">
        <v>60</v>
      </c>
      <c r="Q179" s="41">
        <v>245907001210</v>
      </c>
      <c r="R179" s="3" t="s">
        <v>207</v>
      </c>
      <c r="S179" s="3">
        <v>292.45999999999998</v>
      </c>
      <c r="T179" s="3">
        <v>48</v>
      </c>
      <c r="U179" s="3" t="s">
        <v>246</v>
      </c>
      <c r="V179" s="3">
        <v>4.3200000000000002E-2</v>
      </c>
      <c r="W179" s="3" t="s">
        <v>17</v>
      </c>
      <c r="X179" s="30">
        <v>14038.08</v>
      </c>
      <c r="Y179" s="3" t="s">
        <v>66</v>
      </c>
      <c r="Z179" s="3">
        <v>16</v>
      </c>
      <c r="AA179" s="3">
        <v>1936.29</v>
      </c>
      <c r="AB179" s="3">
        <v>0</v>
      </c>
      <c r="AC179" s="3">
        <v>100044185</v>
      </c>
      <c r="AE179" s="3" t="s">
        <v>955</v>
      </c>
      <c r="AF179" s="3">
        <v>43528.490578703706</v>
      </c>
      <c r="AG179" s="3" t="s">
        <v>897</v>
      </c>
      <c r="AH179" s="15">
        <f t="shared" si="35"/>
        <v>1.5641379310344827</v>
      </c>
      <c r="AI179" s="16">
        <f t="shared" si="36"/>
        <v>1.2101790000000001</v>
      </c>
      <c r="AJ179" s="4" t="str">
        <f>VLOOKUP(A179,取数格式!$B$35:$C$47,2,0)</f>
        <v>天猫超市</v>
      </c>
      <c r="AK179" s="4" t="s">
        <v>298</v>
      </c>
      <c r="AL179" s="17">
        <f t="shared" si="33"/>
        <v>0.35395900000000002</v>
      </c>
      <c r="AM179" s="17">
        <f t="shared" si="34"/>
        <v>5.6633000000000003E-2</v>
      </c>
      <c r="AN179" s="3" t="s">
        <v>965</v>
      </c>
      <c r="AO179" s="3">
        <f>IF(U179="件",1,VLOOKUP(Q179,单位换算!B:F,5,))</f>
        <v>6</v>
      </c>
      <c r="AP179" s="15">
        <f t="shared" si="37"/>
        <v>1.5641379310344827</v>
      </c>
      <c r="AQ179" s="15">
        <f>IFERROR(VLOOKUP(Q179,成本剔税!A:E,COLUMN(成本剔税!E178),),)*T179/AO179/10000</f>
        <v>0.53710344827586209</v>
      </c>
      <c r="AR179" s="43">
        <f t="shared" si="38"/>
        <v>0.65661375661375654</v>
      </c>
    </row>
    <row r="180" spans="1:44" ht="15" customHeight="1">
      <c r="A180" s="3" t="s">
        <v>0</v>
      </c>
      <c r="B180" s="3" t="s">
        <v>72</v>
      </c>
      <c r="C180" s="3" t="s">
        <v>909</v>
      </c>
      <c r="D180" s="3" t="s">
        <v>910</v>
      </c>
      <c r="E180" s="3">
        <v>523360</v>
      </c>
      <c r="F180" s="3" t="s">
        <v>954</v>
      </c>
      <c r="G180" s="3" t="s">
        <v>58</v>
      </c>
      <c r="H180" s="3" t="s">
        <v>61</v>
      </c>
      <c r="I180" s="3">
        <v>942825</v>
      </c>
      <c r="J180" s="3" t="s">
        <v>59</v>
      </c>
      <c r="K180" s="3">
        <v>43528</v>
      </c>
      <c r="L180" s="14">
        <v>43528</v>
      </c>
      <c r="M180" s="3">
        <v>0</v>
      </c>
      <c r="N180" s="15">
        <v>4195.8</v>
      </c>
      <c r="O180" s="3">
        <v>206</v>
      </c>
      <c r="P180" s="3" t="s">
        <v>60</v>
      </c>
      <c r="Q180" s="41">
        <v>246702000210</v>
      </c>
      <c r="R180" s="3" t="s">
        <v>205</v>
      </c>
      <c r="S180" s="3">
        <v>159.38</v>
      </c>
      <c r="T180" s="3">
        <v>90</v>
      </c>
      <c r="U180" s="3" t="s">
        <v>246</v>
      </c>
      <c r="V180" s="3">
        <v>8.1000000000000003E-2</v>
      </c>
      <c r="W180" s="3" t="s">
        <v>17</v>
      </c>
      <c r="X180" s="30">
        <v>14344.2</v>
      </c>
      <c r="Y180" s="3" t="s">
        <v>66</v>
      </c>
      <c r="Z180" s="3">
        <v>16</v>
      </c>
      <c r="AA180" s="3">
        <v>1978.51</v>
      </c>
      <c r="AB180" s="3">
        <v>0</v>
      </c>
      <c r="AC180" s="3">
        <v>100044185</v>
      </c>
      <c r="AE180" s="3" t="s">
        <v>955</v>
      </c>
      <c r="AF180" s="3">
        <v>43528.490578703706</v>
      </c>
      <c r="AG180" s="3" t="s">
        <v>897</v>
      </c>
      <c r="AH180" s="15">
        <f t="shared" si="35"/>
        <v>1.5982758620689657</v>
      </c>
      <c r="AI180" s="16">
        <f t="shared" si="36"/>
        <v>1.236569</v>
      </c>
      <c r="AJ180" s="4" t="str">
        <f>VLOOKUP(A180,取数格式!$B$35:$C$47,2,0)</f>
        <v>天猫超市</v>
      </c>
      <c r="AK180" s="4" t="s">
        <v>298</v>
      </c>
      <c r="AL180" s="17">
        <f t="shared" si="33"/>
        <v>0.361707</v>
      </c>
      <c r="AM180" s="17">
        <f t="shared" si="34"/>
        <v>5.7873000000000001E-2</v>
      </c>
      <c r="AN180" s="3" t="s">
        <v>965</v>
      </c>
      <c r="AO180" s="3">
        <f>IF(U180="件",1,VLOOKUP(Q180,单位换算!B:F,5,))</f>
        <v>6</v>
      </c>
      <c r="AP180" s="15">
        <f t="shared" si="37"/>
        <v>1.5982758620689657</v>
      </c>
      <c r="AQ180" s="15">
        <f>IFERROR(VLOOKUP(Q180,成本剔税!A:E,COLUMN(成本剔税!E179),),)*T180/AO180/10000</f>
        <v>0.52825344827586207</v>
      </c>
      <c r="AR180" s="43">
        <f t="shared" si="38"/>
        <v>0.66948543689320394</v>
      </c>
    </row>
    <row r="181" spans="1:44" ht="15" customHeight="1">
      <c r="A181" s="3" t="s">
        <v>0</v>
      </c>
      <c r="B181" s="3" t="s">
        <v>72</v>
      </c>
      <c r="C181" s="3" t="s">
        <v>909</v>
      </c>
      <c r="D181" s="3" t="s">
        <v>910</v>
      </c>
      <c r="E181" s="3">
        <v>523360</v>
      </c>
      <c r="F181" s="3" t="s">
        <v>954</v>
      </c>
      <c r="G181" s="3" t="s">
        <v>58</v>
      </c>
      <c r="H181" s="3" t="s">
        <v>61</v>
      </c>
      <c r="I181" s="3">
        <v>942825</v>
      </c>
      <c r="J181" s="3" t="s">
        <v>59</v>
      </c>
      <c r="K181" s="3">
        <v>43528</v>
      </c>
      <c r="L181" s="14">
        <v>43528</v>
      </c>
      <c r="M181" s="3">
        <v>0</v>
      </c>
      <c r="N181" s="15">
        <v>8264.0400000000009</v>
      </c>
      <c r="O181" s="3">
        <v>358</v>
      </c>
      <c r="P181" s="3" t="s">
        <v>60</v>
      </c>
      <c r="Q181" s="41">
        <v>245907001310</v>
      </c>
      <c r="R181" s="3" t="s">
        <v>212</v>
      </c>
      <c r="S181" s="3">
        <v>276.98</v>
      </c>
      <c r="T181" s="3">
        <v>102</v>
      </c>
      <c r="U181" s="3" t="s">
        <v>246</v>
      </c>
      <c r="V181" s="3">
        <v>9.1800000000000007E-2</v>
      </c>
      <c r="W181" s="3" t="s">
        <v>17</v>
      </c>
      <c r="X181" s="30">
        <v>28251.96</v>
      </c>
      <c r="Y181" s="3" t="s">
        <v>66</v>
      </c>
      <c r="Z181" s="3">
        <v>16</v>
      </c>
      <c r="AA181" s="3">
        <v>3896.82</v>
      </c>
      <c r="AB181" s="3">
        <v>0</v>
      </c>
      <c r="AC181" s="3">
        <v>100044185</v>
      </c>
      <c r="AE181" s="3" t="s">
        <v>955</v>
      </c>
      <c r="AF181" s="3">
        <v>43528.490578703706</v>
      </c>
      <c r="AG181" s="3" t="s">
        <v>897</v>
      </c>
      <c r="AH181" s="15">
        <f t="shared" si="35"/>
        <v>3.1479310344827587</v>
      </c>
      <c r="AI181" s="16">
        <f t="shared" si="36"/>
        <v>2.435514</v>
      </c>
      <c r="AJ181" s="4" t="str">
        <f>VLOOKUP(A181,取数格式!$B$35:$C$47,2,0)</f>
        <v>天猫超市</v>
      </c>
      <c r="AK181" s="4" t="s">
        <v>298</v>
      </c>
      <c r="AL181" s="17">
        <f t="shared" si="33"/>
        <v>0.71241699999999997</v>
      </c>
      <c r="AM181" s="17">
        <f t="shared" si="34"/>
        <v>0.11398699999999999</v>
      </c>
      <c r="AN181" s="3" t="s">
        <v>965</v>
      </c>
      <c r="AO181" s="3">
        <f>IF(U181="件",1,VLOOKUP(Q181,单位换算!B:F,5,))</f>
        <v>6</v>
      </c>
      <c r="AP181" s="15">
        <f t="shared" si="37"/>
        <v>3.1479310344827587</v>
      </c>
      <c r="AQ181" s="15">
        <f>IFERROR(VLOOKUP(Q181,成本剔税!A:E,COLUMN(成本剔税!E180),),)*T181/AO181/10000</f>
        <v>1.0790896551724136</v>
      </c>
      <c r="AR181" s="43">
        <f t="shared" si="38"/>
        <v>0.65720670391061453</v>
      </c>
    </row>
    <row r="182" spans="1:44" ht="15" customHeight="1">
      <c r="A182" s="3" t="s">
        <v>0</v>
      </c>
      <c r="B182" s="3" t="s">
        <v>72</v>
      </c>
      <c r="C182" s="3" t="s">
        <v>909</v>
      </c>
      <c r="D182" s="3" t="s">
        <v>910</v>
      </c>
      <c r="E182" s="3">
        <v>523360</v>
      </c>
      <c r="F182" s="3" t="s">
        <v>954</v>
      </c>
      <c r="G182" s="3" t="s">
        <v>58</v>
      </c>
      <c r="H182" s="3" t="s">
        <v>61</v>
      </c>
      <c r="I182" s="3">
        <v>942825</v>
      </c>
      <c r="J182" s="3" t="s">
        <v>59</v>
      </c>
      <c r="K182" s="3">
        <v>43528</v>
      </c>
      <c r="L182" s="14">
        <v>43528</v>
      </c>
      <c r="M182" s="3">
        <v>0</v>
      </c>
      <c r="N182" s="15">
        <v>13889.7</v>
      </c>
      <c r="O182" s="3">
        <v>186</v>
      </c>
      <c r="P182" s="3" t="s">
        <v>60</v>
      </c>
      <c r="Q182" s="41">
        <v>246703000210</v>
      </c>
      <c r="R182" s="3" t="s">
        <v>168</v>
      </c>
      <c r="S182" s="3">
        <v>143.91</v>
      </c>
      <c r="T182" s="3">
        <v>330</v>
      </c>
      <c r="U182" s="3" t="s">
        <v>246</v>
      </c>
      <c r="V182" s="3">
        <v>0.29699999999999999</v>
      </c>
      <c r="W182" s="3" t="s">
        <v>17</v>
      </c>
      <c r="X182" s="30">
        <v>47490.3</v>
      </c>
      <c r="Y182" s="3" t="s">
        <v>66</v>
      </c>
      <c r="Z182" s="3">
        <v>16</v>
      </c>
      <c r="AA182" s="3">
        <v>6550.39</v>
      </c>
      <c r="AB182" s="3">
        <v>0</v>
      </c>
      <c r="AC182" s="3">
        <v>100044185</v>
      </c>
      <c r="AE182" s="3" t="s">
        <v>955</v>
      </c>
      <c r="AF182" s="3">
        <v>43528.490578703706</v>
      </c>
      <c r="AG182" s="3" t="s">
        <v>897</v>
      </c>
      <c r="AH182" s="15">
        <f t="shared" si="35"/>
        <v>5.2913793103448281</v>
      </c>
      <c r="AI182" s="16">
        <f t="shared" si="36"/>
        <v>4.0939909999999999</v>
      </c>
      <c r="AJ182" s="4" t="str">
        <f>VLOOKUP(A182,取数格式!$B$35:$C$47,2,0)</f>
        <v>天猫超市</v>
      </c>
      <c r="AK182" s="4" t="s">
        <v>298</v>
      </c>
      <c r="AL182" s="17">
        <f t="shared" si="33"/>
        <v>1.1973879999999999</v>
      </c>
      <c r="AM182" s="17">
        <f t="shared" si="34"/>
        <v>0.191582</v>
      </c>
      <c r="AN182" s="3" t="s">
        <v>965</v>
      </c>
      <c r="AO182" s="3">
        <f>IF(U182="件",1,VLOOKUP(Q182,单位换算!B:F,5,))</f>
        <v>6</v>
      </c>
      <c r="AP182" s="15">
        <f t="shared" si="37"/>
        <v>5.2913793103448281</v>
      </c>
      <c r="AQ182" s="15">
        <f>IFERROR(VLOOKUP(Q182,成本剔税!A:E,COLUMN(成本剔税!E181),),)*T182/AO182/10000</f>
        <v>1.7489431034482756</v>
      </c>
      <c r="AR182" s="43">
        <f t="shared" si="38"/>
        <v>0.66947311827957001</v>
      </c>
    </row>
    <row r="183" spans="1:44" ht="15" customHeight="1">
      <c r="A183" s="3" t="s">
        <v>0</v>
      </c>
      <c r="B183" s="3" t="s">
        <v>72</v>
      </c>
      <c r="C183" s="3" t="s">
        <v>909</v>
      </c>
      <c r="D183" s="3" t="s">
        <v>910</v>
      </c>
      <c r="E183" s="3">
        <v>523422</v>
      </c>
      <c r="F183" s="3" t="s">
        <v>933</v>
      </c>
      <c r="G183" s="3" t="s">
        <v>58</v>
      </c>
      <c r="H183" s="3" t="s">
        <v>61</v>
      </c>
      <c r="I183" s="3">
        <v>942827</v>
      </c>
      <c r="J183" s="3" t="s">
        <v>59</v>
      </c>
      <c r="K183" s="3">
        <v>43528</v>
      </c>
      <c r="L183" s="14">
        <v>43528</v>
      </c>
      <c r="M183" s="3">
        <v>0</v>
      </c>
      <c r="N183" s="15">
        <v>1865.52</v>
      </c>
      <c r="O183" s="3">
        <v>229</v>
      </c>
      <c r="P183" s="3" t="s">
        <v>60</v>
      </c>
      <c r="Q183" s="41">
        <v>246701000210</v>
      </c>
      <c r="R183" s="3" t="s">
        <v>177</v>
      </c>
      <c r="S183" s="3">
        <v>177.18</v>
      </c>
      <c r="T183" s="3">
        <v>36</v>
      </c>
      <c r="U183" s="3" t="s">
        <v>246</v>
      </c>
      <c r="V183" s="3">
        <v>3.2399999999999998E-2</v>
      </c>
      <c r="W183" s="3" t="s">
        <v>17</v>
      </c>
      <c r="X183" s="30">
        <v>6378.48</v>
      </c>
      <c r="Y183" s="3" t="s">
        <v>66</v>
      </c>
      <c r="Z183" s="3">
        <v>16</v>
      </c>
      <c r="AA183" s="3">
        <v>879.79</v>
      </c>
      <c r="AB183" s="3">
        <v>0</v>
      </c>
      <c r="AC183" s="3">
        <v>100044186</v>
      </c>
      <c r="AE183" s="3" t="s">
        <v>934</v>
      </c>
      <c r="AF183" s="3">
        <v>43528.490601851852</v>
      </c>
      <c r="AG183" s="3" t="s">
        <v>897</v>
      </c>
      <c r="AH183" s="15">
        <f t="shared" si="35"/>
        <v>0.71068965517241389</v>
      </c>
      <c r="AI183" s="16">
        <f t="shared" si="36"/>
        <v>0.54986899999999994</v>
      </c>
      <c r="AJ183" s="4" t="str">
        <f>VLOOKUP(A183,取数格式!$B$35:$C$47,2,0)</f>
        <v>天猫超市</v>
      </c>
      <c r="AK183" s="4" t="s">
        <v>298</v>
      </c>
      <c r="AL183" s="17">
        <f t="shared" si="33"/>
        <v>0.16082099999999999</v>
      </c>
      <c r="AM183" s="17">
        <f t="shared" si="34"/>
        <v>2.5731E-2</v>
      </c>
      <c r="AN183" s="3" t="s">
        <v>965</v>
      </c>
      <c r="AO183" s="3">
        <f>IF(U183="件",1,VLOOKUP(Q183,单位换算!B:F,5,))</f>
        <v>6</v>
      </c>
      <c r="AP183" s="15">
        <f t="shared" si="37"/>
        <v>0.71068965517241389</v>
      </c>
      <c r="AQ183" s="15">
        <f>IFERROR(VLOOKUP(Q183,成本剔税!A:E,COLUMN(成本剔税!E182),),)*T183/AO183/10000</f>
        <v>0.22649896551724141</v>
      </c>
      <c r="AR183" s="43">
        <f t="shared" si="38"/>
        <v>0.68129694323144108</v>
      </c>
    </row>
    <row r="184" spans="1:44" ht="15" customHeight="1">
      <c r="A184" s="3" t="s">
        <v>0</v>
      </c>
      <c r="B184" s="3" t="s">
        <v>72</v>
      </c>
      <c r="C184" s="3" t="s">
        <v>909</v>
      </c>
      <c r="D184" s="3" t="s">
        <v>910</v>
      </c>
      <c r="E184" s="3">
        <v>528354</v>
      </c>
      <c r="F184" s="3" t="s">
        <v>956</v>
      </c>
      <c r="G184" s="3" t="s">
        <v>58</v>
      </c>
      <c r="H184" s="3" t="s">
        <v>61</v>
      </c>
      <c r="I184" s="3">
        <v>942830</v>
      </c>
      <c r="J184" s="3" t="s">
        <v>59</v>
      </c>
      <c r="K184" s="3">
        <v>43528</v>
      </c>
      <c r="L184" s="14">
        <v>43528</v>
      </c>
      <c r="M184" s="3">
        <v>0</v>
      </c>
      <c r="N184" s="15">
        <v>12346.75</v>
      </c>
      <c r="O184" s="3">
        <v>74.400000000000006</v>
      </c>
      <c r="P184" s="3" t="s">
        <v>60</v>
      </c>
      <c r="Q184" s="41">
        <v>204004000402</v>
      </c>
      <c r="R184" s="3" t="s">
        <v>62</v>
      </c>
      <c r="S184" s="3">
        <v>55.55</v>
      </c>
      <c r="T184" s="3">
        <v>655</v>
      </c>
      <c r="U184" s="3" t="s">
        <v>17</v>
      </c>
      <c r="V184" s="3">
        <v>4.0872000000000002</v>
      </c>
      <c r="W184" s="3" t="s">
        <v>17</v>
      </c>
      <c r="X184" s="30">
        <v>36385.25</v>
      </c>
      <c r="Y184" s="3" t="s">
        <v>66</v>
      </c>
      <c r="Z184" s="3">
        <v>16</v>
      </c>
      <c r="AA184" s="3">
        <v>5018.66</v>
      </c>
      <c r="AB184" s="3">
        <v>0</v>
      </c>
      <c r="AC184" s="3">
        <v>100044187</v>
      </c>
      <c r="AE184" s="3" t="s">
        <v>957</v>
      </c>
      <c r="AF184" s="3">
        <v>43528.490671296298</v>
      </c>
      <c r="AG184" s="3" t="s">
        <v>897</v>
      </c>
      <c r="AH184" s="15">
        <f t="shared" si="35"/>
        <v>4.2010344827586215</v>
      </c>
      <c r="AI184" s="16">
        <f t="shared" si="36"/>
        <v>3.1366589999999999</v>
      </c>
      <c r="AJ184" s="4" t="str">
        <f>VLOOKUP(A184,取数格式!$B$35:$C$47,2,0)</f>
        <v>天猫超市</v>
      </c>
      <c r="AK184" s="4" t="s">
        <v>296</v>
      </c>
      <c r="AL184" s="17">
        <f t="shared" si="33"/>
        <v>1.0643750000000001</v>
      </c>
      <c r="AM184" s="17">
        <f t="shared" si="34"/>
        <v>0.17030000000000001</v>
      </c>
      <c r="AN184" s="3" t="s">
        <v>965</v>
      </c>
      <c r="AO184" s="3">
        <f>IF(U184="件",1,VLOOKUP(Q184,单位换算!B:F,5,))</f>
        <v>1</v>
      </c>
      <c r="AP184" s="15">
        <f t="shared" si="37"/>
        <v>4.2010344827586215</v>
      </c>
      <c r="AQ184" s="15">
        <f>IFERROR(VLOOKUP(Q184,成本剔税!A:E,COLUMN(成本剔税!E183),),)*T184/AO184/10000</f>
        <v>2.7991086206896556</v>
      </c>
      <c r="AR184" s="43">
        <f t="shared" si="38"/>
        <v>0.33370967741935487</v>
      </c>
    </row>
    <row r="185" spans="1:44" ht="15" customHeight="1">
      <c r="A185" s="3" t="s">
        <v>0</v>
      </c>
      <c r="B185" s="3" t="s">
        <v>72</v>
      </c>
      <c r="C185" s="3" t="s">
        <v>909</v>
      </c>
      <c r="D185" s="3" t="s">
        <v>910</v>
      </c>
      <c r="E185" s="3">
        <v>528354</v>
      </c>
      <c r="F185" s="3" t="s">
        <v>956</v>
      </c>
      <c r="G185" s="3" t="s">
        <v>58</v>
      </c>
      <c r="H185" s="3" t="s">
        <v>61</v>
      </c>
      <c r="I185" s="3">
        <v>942830</v>
      </c>
      <c r="J185" s="3" t="s">
        <v>59</v>
      </c>
      <c r="K185" s="3">
        <v>43528</v>
      </c>
      <c r="L185" s="14">
        <v>43528</v>
      </c>
      <c r="M185" s="3">
        <v>0</v>
      </c>
      <c r="N185" s="15">
        <v>1225.25</v>
      </c>
      <c r="O185" s="3">
        <v>74.400000000000006</v>
      </c>
      <c r="P185" s="3" t="s">
        <v>60</v>
      </c>
      <c r="Q185" s="41">
        <v>204004000400</v>
      </c>
      <c r="R185" s="3" t="s">
        <v>236</v>
      </c>
      <c r="S185" s="3">
        <v>55.55</v>
      </c>
      <c r="T185" s="3">
        <v>65</v>
      </c>
      <c r="U185" s="3" t="s">
        <v>17</v>
      </c>
      <c r="V185" s="3">
        <v>0.40560000000000002</v>
      </c>
      <c r="W185" s="3" t="s">
        <v>17</v>
      </c>
      <c r="X185" s="30">
        <v>3610.75</v>
      </c>
      <c r="Y185" s="3" t="s">
        <v>66</v>
      </c>
      <c r="Z185" s="3">
        <v>16</v>
      </c>
      <c r="AA185" s="3">
        <v>498.03</v>
      </c>
      <c r="AB185" s="3">
        <v>0</v>
      </c>
      <c r="AC185" s="3">
        <v>100044187</v>
      </c>
      <c r="AE185" s="3" t="s">
        <v>957</v>
      </c>
      <c r="AF185" s="3">
        <v>43528.490671296298</v>
      </c>
      <c r="AG185" s="3" t="s">
        <v>897</v>
      </c>
      <c r="AH185" s="15">
        <f t="shared" si="35"/>
        <v>0.41689655172413798</v>
      </c>
      <c r="AI185" s="16">
        <f t="shared" si="36"/>
        <v>0.31127200000000005</v>
      </c>
      <c r="AJ185" s="4" t="str">
        <f>VLOOKUP(A185,取数格式!$B$35:$C$47,2,0)</f>
        <v>天猫超市</v>
      </c>
      <c r="AK185" s="4" t="s">
        <v>296</v>
      </c>
      <c r="AL185" s="17">
        <f t="shared" si="33"/>
        <v>0.105625</v>
      </c>
      <c r="AM185" s="17">
        <f t="shared" si="34"/>
        <v>1.6899999999999998E-2</v>
      </c>
      <c r="AN185" s="3" t="s">
        <v>965</v>
      </c>
      <c r="AO185" s="3">
        <f>IF(U185="件",1,VLOOKUP(Q185,单位换算!B:F,5,))</f>
        <v>1</v>
      </c>
      <c r="AP185" s="15">
        <f t="shared" si="37"/>
        <v>0.41689655172413798</v>
      </c>
      <c r="AQ185" s="15">
        <f>IFERROR(VLOOKUP(Q185,成本剔税!A:E,COLUMN(成本剔税!E184),),)*T185/AO185/10000</f>
        <v>0.2777741379310345</v>
      </c>
      <c r="AR185" s="43">
        <f t="shared" si="38"/>
        <v>0.33370967741935487</v>
      </c>
    </row>
    <row r="186" spans="1:44" ht="15" customHeight="1">
      <c r="A186" s="3" t="s">
        <v>0</v>
      </c>
      <c r="B186" s="3" t="s">
        <v>72</v>
      </c>
      <c r="C186" s="3" t="s">
        <v>909</v>
      </c>
      <c r="D186" s="3" t="s">
        <v>910</v>
      </c>
      <c r="E186" s="3">
        <v>528354</v>
      </c>
      <c r="F186" s="3" t="s">
        <v>956</v>
      </c>
      <c r="G186" s="3" t="s">
        <v>58</v>
      </c>
      <c r="H186" s="3" t="s">
        <v>61</v>
      </c>
      <c r="I186" s="3">
        <v>942830</v>
      </c>
      <c r="J186" s="3" t="s">
        <v>59</v>
      </c>
      <c r="K186" s="3">
        <v>43528</v>
      </c>
      <c r="L186" s="14">
        <v>43528</v>
      </c>
      <c r="M186" s="3">
        <v>0</v>
      </c>
      <c r="N186" s="15">
        <v>3520.32</v>
      </c>
      <c r="O186" s="3">
        <v>72</v>
      </c>
      <c r="P186" s="3" t="s">
        <v>60</v>
      </c>
      <c r="Q186" s="41">
        <v>204001000300</v>
      </c>
      <c r="R186" s="3" t="s">
        <v>140</v>
      </c>
      <c r="S186" s="3">
        <v>53.76</v>
      </c>
      <c r="T186" s="3">
        <v>193</v>
      </c>
      <c r="U186" s="3" t="s">
        <v>17</v>
      </c>
      <c r="V186" s="3">
        <v>1.2043200000000001</v>
      </c>
      <c r="W186" s="3" t="s">
        <v>17</v>
      </c>
      <c r="X186" s="30">
        <v>10375.68</v>
      </c>
      <c r="Y186" s="3" t="s">
        <v>67</v>
      </c>
      <c r="Z186" s="3">
        <v>10</v>
      </c>
      <c r="AA186" s="3">
        <v>943.24</v>
      </c>
      <c r="AB186" s="3">
        <v>0</v>
      </c>
      <c r="AC186" s="3">
        <v>100044187</v>
      </c>
      <c r="AE186" s="3" t="s">
        <v>957</v>
      </c>
      <c r="AF186" s="3">
        <v>43528.490671296298</v>
      </c>
      <c r="AG186" s="3" t="s">
        <v>897</v>
      </c>
      <c r="AH186" s="15">
        <f t="shared" si="35"/>
        <v>1.2632727272727271</v>
      </c>
      <c r="AI186" s="16">
        <f t="shared" si="36"/>
        <v>0.94324400000000008</v>
      </c>
      <c r="AJ186" s="4" t="str">
        <f>VLOOKUP(A186,取数格式!$B$35:$C$47,2,0)</f>
        <v>天猫超市</v>
      </c>
      <c r="AK186" s="4" t="s">
        <v>296</v>
      </c>
      <c r="AL186" s="17">
        <f t="shared" si="33"/>
        <v>0.32002900000000001</v>
      </c>
      <c r="AM186" s="17">
        <f t="shared" si="34"/>
        <v>3.2002999999999997E-2</v>
      </c>
      <c r="AN186" s="3" t="s">
        <v>965</v>
      </c>
      <c r="AO186" s="3">
        <f>IF(U186="件",1,VLOOKUP(Q186,单位换算!B:F,5,))</f>
        <v>1</v>
      </c>
      <c r="AP186" s="15">
        <f t="shared" si="37"/>
        <v>1.2632727272727271</v>
      </c>
      <c r="AQ186" s="15">
        <f>IFERROR(VLOOKUP(Q186,成本剔税!A:E,COLUMN(成本剔税!E185),),)*T186/AO186/10000</f>
        <v>0.82286427272727269</v>
      </c>
      <c r="AR186" s="43">
        <f t="shared" si="38"/>
        <v>0.34862499999999996</v>
      </c>
    </row>
    <row r="187" spans="1:44" ht="15" customHeight="1">
      <c r="A187" s="3" t="s">
        <v>0</v>
      </c>
      <c r="B187" s="3" t="s">
        <v>72</v>
      </c>
      <c r="C187" s="3" t="s">
        <v>909</v>
      </c>
      <c r="D187" s="3" t="s">
        <v>910</v>
      </c>
      <c r="E187" s="3">
        <v>528354</v>
      </c>
      <c r="F187" s="3" t="s">
        <v>956</v>
      </c>
      <c r="G187" s="3" t="s">
        <v>58</v>
      </c>
      <c r="H187" s="3" t="s">
        <v>61</v>
      </c>
      <c r="I187" s="3">
        <v>942830</v>
      </c>
      <c r="J187" s="3" t="s">
        <v>59</v>
      </c>
      <c r="K187" s="3">
        <v>43528</v>
      </c>
      <c r="L187" s="14">
        <v>43528</v>
      </c>
      <c r="M187" s="3">
        <v>0</v>
      </c>
      <c r="O187" s="3">
        <v>78</v>
      </c>
      <c r="P187" s="3" t="s">
        <v>60</v>
      </c>
      <c r="Q187" s="41" t="s">
        <v>107</v>
      </c>
      <c r="R187" s="3" t="s">
        <v>108</v>
      </c>
      <c r="S187" s="3">
        <v>78</v>
      </c>
      <c r="T187" s="3">
        <v>105</v>
      </c>
      <c r="U187" s="3" t="s">
        <v>17</v>
      </c>
      <c r="V187" s="3">
        <v>0.24149999999999999</v>
      </c>
      <c r="W187" s="3" t="s">
        <v>17</v>
      </c>
      <c r="X187" s="30">
        <v>8190</v>
      </c>
      <c r="Y187" s="3" t="s">
        <v>66</v>
      </c>
      <c r="Z187" s="3">
        <v>16</v>
      </c>
      <c r="AA187" s="3">
        <v>1129.6600000000001</v>
      </c>
      <c r="AB187" s="3">
        <v>0</v>
      </c>
      <c r="AC187" s="3">
        <v>100044187</v>
      </c>
      <c r="AE187" s="3" t="s">
        <v>957</v>
      </c>
      <c r="AF187" s="3">
        <v>43528.490671296298</v>
      </c>
      <c r="AG187" s="3" t="s">
        <v>897</v>
      </c>
      <c r="AH187" s="15">
        <f t="shared" si="35"/>
        <v>0.7060344827586208</v>
      </c>
      <c r="AI187" s="16">
        <f t="shared" si="36"/>
        <v>0.70603400000000005</v>
      </c>
      <c r="AJ187" s="4" t="str">
        <f>VLOOKUP(A187,取数格式!$B$35:$C$47,2,0)</f>
        <v>天猫超市</v>
      </c>
      <c r="AK187" s="4" t="s">
        <v>296</v>
      </c>
      <c r="AL187" s="17">
        <f t="shared" si="33"/>
        <v>0</v>
      </c>
      <c r="AM187" s="17">
        <f t="shared" si="34"/>
        <v>0</v>
      </c>
      <c r="AN187" s="3" t="s">
        <v>965</v>
      </c>
      <c r="AO187" s="3">
        <f>IF(U187="件",1,VLOOKUP(Q187,单位换算!B:F,5,))</f>
        <v>1</v>
      </c>
      <c r="AP187" s="15">
        <f t="shared" si="37"/>
        <v>0.7060344827586208</v>
      </c>
      <c r="AQ187" s="15">
        <f>IFERROR(VLOOKUP(Q187,成本剔税!A:E,COLUMN(成本剔税!E186),),)*T187/AO187/10000</f>
        <v>0.40374310344827596</v>
      </c>
      <c r="AR187" s="43">
        <f t="shared" si="38"/>
        <v>0.42815384615384611</v>
      </c>
    </row>
    <row r="188" spans="1:44" ht="15" customHeight="1">
      <c r="A188" s="3" t="s">
        <v>0</v>
      </c>
      <c r="B188" s="3" t="s">
        <v>72</v>
      </c>
      <c r="C188" s="3" t="s">
        <v>909</v>
      </c>
      <c r="D188" s="3" t="s">
        <v>910</v>
      </c>
      <c r="E188" s="3">
        <v>528354</v>
      </c>
      <c r="F188" s="3" t="s">
        <v>956</v>
      </c>
      <c r="G188" s="3" t="s">
        <v>58</v>
      </c>
      <c r="H188" s="3" t="s">
        <v>61</v>
      </c>
      <c r="I188" s="3">
        <v>942830</v>
      </c>
      <c r="J188" s="3" t="s">
        <v>59</v>
      </c>
      <c r="K188" s="3">
        <v>43528</v>
      </c>
      <c r="L188" s="14">
        <v>43528</v>
      </c>
      <c r="M188" s="3">
        <v>0</v>
      </c>
      <c r="O188" s="3">
        <v>53</v>
      </c>
      <c r="P188" s="3" t="s">
        <v>60</v>
      </c>
      <c r="Q188" s="41">
        <v>204104001355</v>
      </c>
      <c r="R188" s="3" t="s">
        <v>102</v>
      </c>
      <c r="S188" s="3">
        <v>53</v>
      </c>
      <c r="T188" s="3">
        <v>78</v>
      </c>
      <c r="U188" s="3" t="s">
        <v>17</v>
      </c>
      <c r="V188" s="3">
        <v>0.232128</v>
      </c>
      <c r="W188" s="3" t="s">
        <v>17</v>
      </c>
      <c r="X188" s="30">
        <v>4134</v>
      </c>
      <c r="Y188" s="3" t="s">
        <v>66</v>
      </c>
      <c r="Z188" s="3">
        <v>16</v>
      </c>
      <c r="AA188" s="3">
        <v>570.21</v>
      </c>
      <c r="AB188" s="3">
        <v>0</v>
      </c>
      <c r="AC188" s="3">
        <v>100044187</v>
      </c>
      <c r="AE188" s="3" t="s">
        <v>957</v>
      </c>
      <c r="AF188" s="3">
        <v>43528.490671296298</v>
      </c>
      <c r="AG188" s="3" t="s">
        <v>897</v>
      </c>
      <c r="AH188" s="15">
        <f t="shared" si="35"/>
        <v>0.35637931034482762</v>
      </c>
      <c r="AI188" s="16">
        <f t="shared" si="36"/>
        <v>0.356379</v>
      </c>
      <c r="AJ188" s="4" t="str">
        <f>VLOOKUP(A188,取数格式!$B$35:$C$47,2,0)</f>
        <v>天猫超市</v>
      </c>
      <c r="AK188" s="4" t="s">
        <v>296</v>
      </c>
      <c r="AL188" s="17">
        <f t="shared" si="33"/>
        <v>0</v>
      </c>
      <c r="AM188" s="17">
        <f t="shared" si="34"/>
        <v>0</v>
      </c>
      <c r="AN188" s="3" t="s">
        <v>965</v>
      </c>
      <c r="AO188" s="3">
        <f>IF(U188="件",1,VLOOKUP(Q188,单位换算!B:F,5,))</f>
        <v>1</v>
      </c>
      <c r="AP188" s="15">
        <f t="shared" si="37"/>
        <v>0.35637931034482762</v>
      </c>
      <c r="AQ188" s="15">
        <f>IFERROR(VLOOKUP(Q188,成本剔税!A:E,COLUMN(成本剔税!E187),),)*T188/AO188/10000</f>
        <v>0.20969224137931036</v>
      </c>
      <c r="AR188" s="43">
        <f t="shared" si="38"/>
        <v>0.41160377358490569</v>
      </c>
    </row>
    <row r="189" spans="1:44" ht="15" customHeight="1">
      <c r="A189" s="3" t="s">
        <v>0</v>
      </c>
      <c r="B189" s="3" t="s">
        <v>72</v>
      </c>
      <c r="C189" s="3" t="s">
        <v>909</v>
      </c>
      <c r="D189" s="3" t="s">
        <v>910</v>
      </c>
      <c r="E189" s="3">
        <v>528354</v>
      </c>
      <c r="F189" s="3" t="s">
        <v>956</v>
      </c>
      <c r="G189" s="3" t="s">
        <v>58</v>
      </c>
      <c r="H189" s="3" t="s">
        <v>61</v>
      </c>
      <c r="I189" s="3">
        <v>942830</v>
      </c>
      <c r="J189" s="3" t="s">
        <v>59</v>
      </c>
      <c r="K189" s="3">
        <v>43528</v>
      </c>
      <c r="L189" s="14">
        <v>43528</v>
      </c>
      <c r="M189" s="3">
        <v>0</v>
      </c>
      <c r="O189" s="3">
        <v>78</v>
      </c>
      <c r="P189" s="3" t="s">
        <v>60</v>
      </c>
      <c r="Q189" s="41" t="s">
        <v>107</v>
      </c>
      <c r="R189" s="3" t="s">
        <v>108</v>
      </c>
      <c r="S189" s="3">
        <v>78</v>
      </c>
      <c r="T189" s="3">
        <v>182</v>
      </c>
      <c r="U189" s="3" t="s">
        <v>17</v>
      </c>
      <c r="V189" s="3">
        <v>0.41860000000000003</v>
      </c>
      <c r="W189" s="3" t="s">
        <v>17</v>
      </c>
      <c r="X189" s="30">
        <v>14196</v>
      </c>
      <c r="Y189" s="3" t="s">
        <v>66</v>
      </c>
      <c r="Z189" s="3">
        <v>16</v>
      </c>
      <c r="AA189" s="3">
        <v>1958.07</v>
      </c>
      <c r="AB189" s="3">
        <v>0</v>
      </c>
      <c r="AC189" s="3">
        <v>100044187</v>
      </c>
      <c r="AE189" s="3" t="s">
        <v>957</v>
      </c>
      <c r="AF189" s="3">
        <v>43528.490671296298</v>
      </c>
      <c r="AG189" s="3" t="s">
        <v>897</v>
      </c>
      <c r="AH189" s="15">
        <f t="shared" si="35"/>
        <v>1.2237931034482759</v>
      </c>
      <c r="AI189" s="16">
        <f t="shared" si="36"/>
        <v>1.2237930000000001</v>
      </c>
      <c r="AJ189" s="4" t="str">
        <f>VLOOKUP(A189,取数格式!$B$35:$C$47,2,0)</f>
        <v>天猫超市</v>
      </c>
      <c r="AK189" s="4" t="s">
        <v>296</v>
      </c>
      <c r="AL189" s="17">
        <f t="shared" si="33"/>
        <v>0</v>
      </c>
      <c r="AM189" s="17">
        <f t="shared" si="34"/>
        <v>0</v>
      </c>
      <c r="AN189" s="3" t="s">
        <v>965</v>
      </c>
      <c r="AO189" s="3">
        <f>IF(U189="件",1,VLOOKUP(Q189,单位换算!B:F,5,))</f>
        <v>1</v>
      </c>
      <c r="AP189" s="15">
        <f t="shared" si="37"/>
        <v>1.2237931034482759</v>
      </c>
      <c r="AQ189" s="15">
        <f>IFERROR(VLOOKUP(Q189,成本剔税!A:E,COLUMN(成本剔税!E188),),)*T189/AO189/10000</f>
        <v>0.69982137931034505</v>
      </c>
      <c r="AR189" s="43">
        <f t="shared" si="38"/>
        <v>0.428153846153846</v>
      </c>
    </row>
    <row r="190" spans="1:44" ht="15" customHeight="1">
      <c r="A190" s="3" t="s">
        <v>0</v>
      </c>
      <c r="B190" s="3" t="s">
        <v>72</v>
      </c>
      <c r="C190" s="3" t="s">
        <v>909</v>
      </c>
      <c r="D190" s="3" t="s">
        <v>910</v>
      </c>
      <c r="E190" s="3">
        <v>528354</v>
      </c>
      <c r="F190" s="3" t="s">
        <v>956</v>
      </c>
      <c r="G190" s="3" t="s">
        <v>58</v>
      </c>
      <c r="H190" s="3" t="s">
        <v>61</v>
      </c>
      <c r="I190" s="3">
        <v>942830</v>
      </c>
      <c r="J190" s="3" t="s">
        <v>59</v>
      </c>
      <c r="K190" s="3">
        <v>43528</v>
      </c>
      <c r="L190" s="14">
        <v>43528</v>
      </c>
      <c r="M190" s="3">
        <v>0</v>
      </c>
      <c r="N190" s="15">
        <v>26183.52</v>
      </c>
      <c r="O190" s="3">
        <v>66</v>
      </c>
      <c r="P190" s="3" t="s">
        <v>60</v>
      </c>
      <c r="Q190" s="41">
        <v>204401000700</v>
      </c>
      <c r="R190" s="3" t="s">
        <v>124</v>
      </c>
      <c r="S190" s="3">
        <v>49.28</v>
      </c>
      <c r="T190" s="3">
        <v>1566</v>
      </c>
      <c r="U190" s="3" t="s">
        <v>17</v>
      </c>
      <c r="V190" s="3">
        <v>3.85236</v>
      </c>
      <c r="W190" s="3" t="s">
        <v>17</v>
      </c>
      <c r="X190" s="30">
        <v>77172.479999999996</v>
      </c>
      <c r="Y190" s="3" t="s">
        <v>66</v>
      </c>
      <c r="Z190" s="3">
        <v>16</v>
      </c>
      <c r="AA190" s="3">
        <v>10644.48</v>
      </c>
      <c r="AB190" s="3">
        <v>0</v>
      </c>
      <c r="AC190" s="3">
        <v>100044187</v>
      </c>
      <c r="AE190" s="3" t="s">
        <v>957</v>
      </c>
      <c r="AF190" s="3">
        <v>43528.490671296298</v>
      </c>
      <c r="AG190" s="3" t="s">
        <v>897</v>
      </c>
      <c r="AH190" s="15">
        <f t="shared" si="35"/>
        <v>8.91</v>
      </c>
      <c r="AI190" s="16">
        <f t="shared" si="36"/>
        <v>6.6528</v>
      </c>
      <c r="AJ190" s="4" t="str">
        <f>VLOOKUP(A190,取数格式!$B$35:$C$47,2,0)</f>
        <v>天猫超市</v>
      </c>
      <c r="AK190" s="4" t="s">
        <v>296</v>
      </c>
      <c r="AL190" s="17">
        <f t="shared" si="33"/>
        <v>2.2572000000000001</v>
      </c>
      <c r="AM190" s="17">
        <f t="shared" si="34"/>
        <v>0.36115199999999997</v>
      </c>
      <c r="AN190" s="3" t="s">
        <v>965</v>
      </c>
      <c r="AO190" s="3">
        <f>IF(U190="件",1,VLOOKUP(Q190,单位换算!B:F,5,))</f>
        <v>1</v>
      </c>
      <c r="AP190" s="15">
        <f t="shared" si="37"/>
        <v>8.91</v>
      </c>
      <c r="AQ190" s="15">
        <f>IFERROR(VLOOKUP(Q190,成本剔税!A:E,COLUMN(成本剔税!E189),),)*T190/AO190/10000</f>
        <v>4.8903749999999997</v>
      </c>
      <c r="AR190" s="43">
        <f t="shared" si="38"/>
        <v>0.45113636363636367</v>
      </c>
    </row>
    <row r="191" spans="1:44" ht="15" customHeight="1">
      <c r="A191" s="3" t="s">
        <v>0</v>
      </c>
      <c r="B191" s="3" t="s">
        <v>72</v>
      </c>
      <c r="C191" s="3" t="s">
        <v>909</v>
      </c>
      <c r="D191" s="3" t="s">
        <v>910</v>
      </c>
      <c r="E191" s="3">
        <v>528354</v>
      </c>
      <c r="F191" s="3" t="s">
        <v>956</v>
      </c>
      <c r="G191" s="3" t="s">
        <v>58</v>
      </c>
      <c r="H191" s="3" t="s">
        <v>61</v>
      </c>
      <c r="I191" s="3">
        <v>942830</v>
      </c>
      <c r="J191" s="3" t="s">
        <v>59</v>
      </c>
      <c r="K191" s="3">
        <v>43528</v>
      </c>
      <c r="L191" s="14">
        <v>43528</v>
      </c>
      <c r="M191" s="3">
        <v>0</v>
      </c>
      <c r="O191" s="3">
        <v>59.8</v>
      </c>
      <c r="P191" s="3" t="s">
        <v>60</v>
      </c>
      <c r="Q191" s="41">
        <v>204006000902</v>
      </c>
      <c r="R191" s="3" t="s">
        <v>109</v>
      </c>
      <c r="S191" s="3">
        <v>59.8</v>
      </c>
      <c r="T191" s="3">
        <v>18</v>
      </c>
      <c r="U191" s="3" t="s">
        <v>17</v>
      </c>
      <c r="V191" s="3">
        <v>5.3865000000000003E-2</v>
      </c>
      <c r="W191" s="3" t="s">
        <v>17</v>
      </c>
      <c r="X191" s="30">
        <v>1076.4000000000001</v>
      </c>
      <c r="Y191" s="3" t="s">
        <v>66</v>
      </c>
      <c r="Z191" s="3">
        <v>16</v>
      </c>
      <c r="AA191" s="3">
        <v>148.47</v>
      </c>
      <c r="AB191" s="3">
        <v>0</v>
      </c>
      <c r="AC191" s="3">
        <v>100044187</v>
      </c>
      <c r="AE191" s="3" t="s">
        <v>957</v>
      </c>
      <c r="AF191" s="3">
        <v>43528.490671296298</v>
      </c>
      <c r="AG191" s="3" t="s">
        <v>897</v>
      </c>
      <c r="AH191" s="15">
        <f t="shared" si="35"/>
        <v>9.2793103448275863E-2</v>
      </c>
      <c r="AI191" s="16">
        <f t="shared" si="36"/>
        <v>9.2793E-2</v>
      </c>
      <c r="AJ191" s="4" t="str">
        <f>VLOOKUP(A191,取数格式!$B$35:$C$47,2,0)</f>
        <v>天猫超市</v>
      </c>
      <c r="AK191" s="4" t="s">
        <v>296</v>
      </c>
      <c r="AL191" s="17">
        <f t="shared" si="33"/>
        <v>0</v>
      </c>
      <c r="AM191" s="17">
        <f t="shared" si="34"/>
        <v>0</v>
      </c>
      <c r="AN191" s="3" t="s">
        <v>965</v>
      </c>
      <c r="AO191" s="3">
        <f>IF(U191="件",1,VLOOKUP(Q191,单位换算!B:F,5,))</f>
        <v>1</v>
      </c>
      <c r="AP191" s="15">
        <f t="shared" si="37"/>
        <v>9.2793103448275863E-2</v>
      </c>
      <c r="AQ191" s="15">
        <f>IFERROR(VLOOKUP(Q191,成本剔税!A:E,COLUMN(成本剔税!E190),),)*T191/AO191/10000</f>
        <v>5.3795172413793113E-2</v>
      </c>
      <c r="AR191" s="43">
        <f t="shared" si="38"/>
        <v>0.42026755852842801</v>
      </c>
    </row>
    <row r="192" spans="1:44" ht="15" customHeight="1">
      <c r="A192" s="3" t="s">
        <v>0</v>
      </c>
      <c r="B192" s="3" t="s">
        <v>72</v>
      </c>
      <c r="C192" s="3" t="s">
        <v>909</v>
      </c>
      <c r="D192" s="3" t="s">
        <v>910</v>
      </c>
      <c r="E192" s="3">
        <v>528354</v>
      </c>
      <c r="F192" s="3" t="s">
        <v>956</v>
      </c>
      <c r="G192" s="3" t="s">
        <v>58</v>
      </c>
      <c r="H192" s="3" t="s">
        <v>61</v>
      </c>
      <c r="I192" s="3">
        <v>942830</v>
      </c>
      <c r="J192" s="3" t="s">
        <v>59</v>
      </c>
      <c r="K192" s="3">
        <v>43528</v>
      </c>
      <c r="L192" s="14">
        <v>43528</v>
      </c>
      <c r="M192" s="3">
        <v>0</v>
      </c>
      <c r="N192" s="15">
        <v>10837.8</v>
      </c>
      <c r="O192" s="3">
        <v>52.8</v>
      </c>
      <c r="P192" s="3" t="s">
        <v>60</v>
      </c>
      <c r="Q192" s="41">
        <v>204005001700</v>
      </c>
      <c r="R192" s="3" t="s">
        <v>141</v>
      </c>
      <c r="S192" s="3">
        <v>39.42</v>
      </c>
      <c r="T192" s="3">
        <v>810</v>
      </c>
      <c r="U192" s="3" t="s">
        <v>17</v>
      </c>
      <c r="V192" s="3">
        <v>2.5033859999999999</v>
      </c>
      <c r="W192" s="3" t="s">
        <v>17</v>
      </c>
      <c r="X192" s="30">
        <v>31930.2</v>
      </c>
      <c r="Y192" s="3" t="s">
        <v>66</v>
      </c>
      <c r="Z192" s="3">
        <v>16</v>
      </c>
      <c r="AA192" s="3">
        <v>4404.17</v>
      </c>
      <c r="AB192" s="3">
        <v>0</v>
      </c>
      <c r="AC192" s="3">
        <v>100044187</v>
      </c>
      <c r="AE192" s="3" t="s">
        <v>957</v>
      </c>
      <c r="AF192" s="3">
        <v>43528.490671296298</v>
      </c>
      <c r="AG192" s="3" t="s">
        <v>897</v>
      </c>
      <c r="AH192" s="15">
        <f t="shared" si="35"/>
        <v>3.6868965517241383</v>
      </c>
      <c r="AI192" s="16">
        <f t="shared" si="36"/>
        <v>2.7526029999999997</v>
      </c>
      <c r="AJ192" s="4" t="str">
        <f>VLOOKUP(A192,取数格式!$B$35:$C$47,2,0)</f>
        <v>天猫超市</v>
      </c>
      <c r="AK192" s="4" t="s">
        <v>296</v>
      </c>
      <c r="AL192" s="17">
        <f t="shared" si="33"/>
        <v>0.93429300000000004</v>
      </c>
      <c r="AM192" s="17">
        <f t="shared" si="34"/>
        <v>0.14948699999999998</v>
      </c>
      <c r="AN192" s="3" t="s">
        <v>965</v>
      </c>
      <c r="AO192" s="3">
        <f>IF(U192="件",1,VLOOKUP(Q192,单位换算!B:F,5,))</f>
        <v>1</v>
      </c>
      <c r="AP192" s="15">
        <f t="shared" si="37"/>
        <v>3.6868965517241383</v>
      </c>
      <c r="AQ192" s="15">
        <f>IFERROR(VLOOKUP(Q192,成本剔税!A:E,COLUMN(成本剔税!E191),),)*T192/AO192/10000</f>
        <v>2.1775732758620694</v>
      </c>
      <c r="AR192" s="43">
        <f t="shared" si="38"/>
        <v>0.40937499999999993</v>
      </c>
    </row>
    <row r="193" spans="1:44" ht="15" customHeight="1">
      <c r="A193" s="3" t="s">
        <v>0</v>
      </c>
      <c r="B193" s="3" t="s">
        <v>72</v>
      </c>
      <c r="C193" s="3" t="s">
        <v>909</v>
      </c>
      <c r="D193" s="3" t="s">
        <v>910</v>
      </c>
      <c r="E193" s="3">
        <v>528354</v>
      </c>
      <c r="F193" s="3" t="s">
        <v>956</v>
      </c>
      <c r="G193" s="3" t="s">
        <v>58</v>
      </c>
      <c r="H193" s="3" t="s">
        <v>61</v>
      </c>
      <c r="I193" s="3">
        <v>942830</v>
      </c>
      <c r="J193" s="3" t="s">
        <v>59</v>
      </c>
      <c r="K193" s="3">
        <v>43528</v>
      </c>
      <c r="L193" s="14">
        <v>43528</v>
      </c>
      <c r="M193" s="3">
        <v>0</v>
      </c>
      <c r="N193" s="15">
        <v>7581.2</v>
      </c>
      <c r="O193" s="3">
        <v>68</v>
      </c>
      <c r="P193" s="3" t="s">
        <v>60</v>
      </c>
      <c r="Q193" s="41" t="s">
        <v>116</v>
      </c>
      <c r="R193" s="3" t="s">
        <v>117</v>
      </c>
      <c r="S193" s="3">
        <v>50.77</v>
      </c>
      <c r="T193" s="3">
        <v>440</v>
      </c>
      <c r="U193" s="3" t="s">
        <v>17</v>
      </c>
      <c r="V193" s="3">
        <v>0.88</v>
      </c>
      <c r="W193" s="3" t="s">
        <v>17</v>
      </c>
      <c r="X193" s="30">
        <v>22338.799999999999</v>
      </c>
      <c r="Y193" s="3" t="s">
        <v>66</v>
      </c>
      <c r="Z193" s="3">
        <v>16</v>
      </c>
      <c r="AA193" s="3">
        <v>3081.21</v>
      </c>
      <c r="AB193" s="3">
        <v>0</v>
      </c>
      <c r="AC193" s="3">
        <v>100044187</v>
      </c>
      <c r="AE193" s="3" t="s">
        <v>957</v>
      </c>
      <c r="AF193" s="3">
        <v>43528.490671296298</v>
      </c>
      <c r="AG193" s="3" t="s">
        <v>897</v>
      </c>
      <c r="AH193" s="15">
        <f t="shared" si="35"/>
        <v>2.579310344827586</v>
      </c>
      <c r="AI193" s="16">
        <f t="shared" si="36"/>
        <v>1.925759</v>
      </c>
      <c r="AJ193" s="4" t="str">
        <f>VLOOKUP(A193,取数格式!$B$35:$C$47,2,0)</f>
        <v>天猫超市</v>
      </c>
      <c r="AK193" s="4" t="s">
        <v>296</v>
      </c>
      <c r="AL193" s="17">
        <f t="shared" si="33"/>
        <v>0.65355200000000002</v>
      </c>
      <c r="AM193" s="17">
        <f t="shared" si="34"/>
        <v>0.10456800000000001</v>
      </c>
      <c r="AN193" s="3" t="s">
        <v>965</v>
      </c>
      <c r="AO193" s="3">
        <f>IF(U193="件",1,VLOOKUP(Q193,单位换算!B:F,5,))</f>
        <v>1</v>
      </c>
      <c r="AP193" s="15">
        <f t="shared" si="37"/>
        <v>2.579310344827586</v>
      </c>
      <c r="AQ193" s="15">
        <f>IFERROR(VLOOKUP(Q193,成本剔税!A:E,COLUMN(成本剔税!E192),),)*T193/AO193/10000</f>
        <v>1.4286724137931035</v>
      </c>
      <c r="AR193" s="43">
        <f t="shared" si="38"/>
        <v>0.44610294117647054</v>
      </c>
    </row>
    <row r="194" spans="1:44" ht="15" customHeight="1">
      <c r="A194" s="3" t="s">
        <v>0</v>
      </c>
      <c r="B194" s="3" t="s">
        <v>72</v>
      </c>
      <c r="C194" s="3" t="s">
        <v>909</v>
      </c>
      <c r="D194" s="3" t="s">
        <v>910</v>
      </c>
      <c r="E194" s="3">
        <v>528354</v>
      </c>
      <c r="F194" s="3" t="s">
        <v>956</v>
      </c>
      <c r="G194" s="3" t="s">
        <v>58</v>
      </c>
      <c r="H194" s="3" t="s">
        <v>61</v>
      </c>
      <c r="I194" s="3">
        <v>942830</v>
      </c>
      <c r="J194" s="3" t="s">
        <v>59</v>
      </c>
      <c r="K194" s="3">
        <v>43528</v>
      </c>
      <c r="L194" s="14">
        <v>43528</v>
      </c>
      <c r="M194" s="3">
        <v>0</v>
      </c>
      <c r="N194" s="15">
        <v>8180.64</v>
      </c>
      <c r="O194" s="3">
        <v>78</v>
      </c>
      <c r="P194" s="3" t="s">
        <v>60</v>
      </c>
      <c r="Q194" s="41" t="s">
        <v>63</v>
      </c>
      <c r="R194" s="3" t="s">
        <v>64</v>
      </c>
      <c r="S194" s="3">
        <v>58.24</v>
      </c>
      <c r="T194" s="3">
        <v>414</v>
      </c>
      <c r="U194" s="3" t="s">
        <v>17</v>
      </c>
      <c r="V194" s="3">
        <v>0.95220000000000005</v>
      </c>
      <c r="W194" s="3" t="s">
        <v>17</v>
      </c>
      <c r="X194" s="30">
        <v>24111.360000000001</v>
      </c>
      <c r="Y194" s="3" t="s">
        <v>66</v>
      </c>
      <c r="Z194" s="3">
        <v>16</v>
      </c>
      <c r="AA194" s="3">
        <v>3325.7</v>
      </c>
      <c r="AB194" s="3">
        <v>0</v>
      </c>
      <c r="AC194" s="3">
        <v>100044187</v>
      </c>
      <c r="AE194" s="3" t="s">
        <v>957</v>
      </c>
      <c r="AF194" s="3">
        <v>43528.490671296298</v>
      </c>
      <c r="AG194" s="3" t="s">
        <v>897</v>
      </c>
      <c r="AH194" s="15">
        <f t="shared" si="35"/>
        <v>2.7837931034482759</v>
      </c>
      <c r="AI194" s="16">
        <f t="shared" si="36"/>
        <v>2.0785659999999999</v>
      </c>
      <c r="AJ194" s="4" t="str">
        <f>VLOOKUP(A194,取数格式!$B$35:$C$47,2,0)</f>
        <v>天猫超市</v>
      </c>
      <c r="AK194" s="4" t="s">
        <v>296</v>
      </c>
      <c r="AL194" s="17">
        <f t="shared" si="33"/>
        <v>0.70522799999999997</v>
      </c>
      <c r="AM194" s="17">
        <f t="shared" si="34"/>
        <v>0.11283599999999999</v>
      </c>
      <c r="AN194" s="3" t="s">
        <v>965</v>
      </c>
      <c r="AO194" s="3">
        <f>IF(U194="件",1,VLOOKUP(Q194,单位换算!B:F,5,))</f>
        <v>1</v>
      </c>
      <c r="AP194" s="15">
        <f t="shared" si="37"/>
        <v>2.7837931034482759</v>
      </c>
      <c r="AQ194" s="15">
        <f>IFERROR(VLOOKUP(Q194,成本剔税!A:E,COLUMN(成本剔税!E193),),)*T194/AO194/10000</f>
        <v>1.5784106896551728</v>
      </c>
      <c r="AR194" s="43">
        <f t="shared" si="38"/>
        <v>0.43299999999999983</v>
      </c>
    </row>
    <row r="195" spans="1:44" ht="15" customHeight="1">
      <c r="A195" s="3" t="s">
        <v>0</v>
      </c>
      <c r="B195" s="3" t="s">
        <v>72</v>
      </c>
      <c r="C195" s="3" t="s">
        <v>909</v>
      </c>
      <c r="D195" s="3" t="s">
        <v>910</v>
      </c>
      <c r="E195" s="3">
        <v>528354</v>
      </c>
      <c r="F195" s="3" t="s">
        <v>956</v>
      </c>
      <c r="G195" s="3" t="s">
        <v>58</v>
      </c>
      <c r="H195" s="3" t="s">
        <v>61</v>
      </c>
      <c r="I195" s="3">
        <v>942830</v>
      </c>
      <c r="J195" s="3" t="s">
        <v>59</v>
      </c>
      <c r="K195" s="3">
        <v>43528</v>
      </c>
      <c r="L195" s="14">
        <v>43528</v>
      </c>
      <c r="M195" s="3">
        <v>0</v>
      </c>
      <c r="O195" s="3">
        <v>102</v>
      </c>
      <c r="P195" s="3" t="s">
        <v>60</v>
      </c>
      <c r="Q195" s="41">
        <v>204003000700</v>
      </c>
      <c r="R195" s="3" t="s">
        <v>125</v>
      </c>
      <c r="S195" s="3">
        <v>102</v>
      </c>
      <c r="T195" s="3">
        <v>1228</v>
      </c>
      <c r="U195" s="3" t="s">
        <v>17</v>
      </c>
      <c r="V195" s="3">
        <v>5.0642719999999999</v>
      </c>
      <c r="W195" s="3" t="s">
        <v>17</v>
      </c>
      <c r="X195" s="30">
        <v>125256</v>
      </c>
      <c r="Y195" s="3" t="s">
        <v>67</v>
      </c>
      <c r="Z195" s="3">
        <v>10</v>
      </c>
      <c r="AA195" s="3">
        <v>11386.91</v>
      </c>
      <c r="AB195" s="3">
        <v>0</v>
      </c>
      <c r="AC195" s="3">
        <v>100044187</v>
      </c>
      <c r="AE195" s="3" t="s">
        <v>957</v>
      </c>
      <c r="AF195" s="3">
        <v>43528.490671296298</v>
      </c>
      <c r="AG195" s="3" t="s">
        <v>897</v>
      </c>
      <c r="AH195" s="15">
        <f t="shared" si="35"/>
        <v>11.386909090909089</v>
      </c>
      <c r="AI195" s="16">
        <f t="shared" si="36"/>
        <v>11.386908999999999</v>
      </c>
      <c r="AJ195" s="4" t="str">
        <f>VLOOKUP(A195,取数格式!$B$35:$C$47,2,0)</f>
        <v>天猫超市</v>
      </c>
      <c r="AK195" s="4" t="s">
        <v>296</v>
      </c>
      <c r="AL195" s="17">
        <f t="shared" si="33"/>
        <v>0</v>
      </c>
      <c r="AM195" s="17">
        <f t="shared" si="34"/>
        <v>0</v>
      </c>
      <c r="AN195" s="3" t="s">
        <v>965</v>
      </c>
      <c r="AO195" s="3">
        <f>IF(U195="件",1,VLOOKUP(Q195,单位换算!B:F,5,))</f>
        <v>1</v>
      </c>
      <c r="AP195" s="15">
        <f t="shared" si="37"/>
        <v>11.386909090909089</v>
      </c>
      <c r="AQ195" s="15">
        <f>IFERROR(VLOOKUP(Q195,成本剔税!A:E,COLUMN(成本剔税!E194),),)*T195/AO195/10000</f>
        <v>6.2393563636363627</v>
      </c>
      <c r="AR195" s="43">
        <f t="shared" si="38"/>
        <v>0.45205882352941179</v>
      </c>
    </row>
    <row r="196" spans="1:44" ht="15" customHeight="1">
      <c r="A196" s="3" t="s">
        <v>0</v>
      </c>
      <c r="B196" s="3" t="s">
        <v>72</v>
      </c>
      <c r="C196" s="3" t="s">
        <v>909</v>
      </c>
      <c r="D196" s="3" t="s">
        <v>910</v>
      </c>
      <c r="E196" s="3">
        <v>528411</v>
      </c>
      <c r="F196" s="3" t="s">
        <v>958</v>
      </c>
      <c r="G196" s="3" t="s">
        <v>58</v>
      </c>
      <c r="H196" s="3" t="s">
        <v>61</v>
      </c>
      <c r="I196" s="3">
        <v>942834</v>
      </c>
      <c r="J196" s="3" t="s">
        <v>59</v>
      </c>
      <c r="K196" s="3">
        <v>43528</v>
      </c>
      <c r="L196" s="14">
        <v>43528</v>
      </c>
      <c r="M196" s="3">
        <v>0</v>
      </c>
      <c r="N196" s="15">
        <v>14328.9</v>
      </c>
      <c r="O196" s="3">
        <v>65</v>
      </c>
      <c r="P196" s="3" t="s">
        <v>60</v>
      </c>
      <c r="Q196" s="41">
        <v>204002000100</v>
      </c>
      <c r="R196" s="3" t="s">
        <v>106</v>
      </c>
      <c r="S196" s="3">
        <v>48.53</v>
      </c>
      <c r="T196" s="3">
        <v>870</v>
      </c>
      <c r="U196" s="3" t="s">
        <v>17</v>
      </c>
      <c r="V196" s="3">
        <v>2.7143999999999999</v>
      </c>
      <c r="W196" s="3" t="s">
        <v>17</v>
      </c>
      <c r="X196" s="30">
        <v>42221.1</v>
      </c>
      <c r="Y196" s="3" t="s">
        <v>67</v>
      </c>
      <c r="Z196" s="3">
        <v>10</v>
      </c>
      <c r="AA196" s="3">
        <v>3838.28</v>
      </c>
      <c r="AB196" s="3">
        <v>0</v>
      </c>
      <c r="AC196" s="3">
        <v>100044188</v>
      </c>
      <c r="AE196" s="3" t="s">
        <v>949</v>
      </c>
      <c r="AF196" s="3">
        <v>43528.490740740737</v>
      </c>
      <c r="AG196" s="3" t="s">
        <v>897</v>
      </c>
      <c r="AH196" s="15">
        <f t="shared" si="35"/>
        <v>5.1409090909090907</v>
      </c>
      <c r="AI196" s="16">
        <f t="shared" si="36"/>
        <v>3.838282</v>
      </c>
      <c r="AJ196" s="4" t="str">
        <f>VLOOKUP(A196,取数格式!$B$35:$C$47,2,0)</f>
        <v>天猫超市</v>
      </c>
      <c r="AK196" s="4" t="s">
        <v>296</v>
      </c>
      <c r="AL196" s="17">
        <f t="shared" si="33"/>
        <v>1.302627</v>
      </c>
      <c r="AM196" s="17">
        <f t="shared" si="34"/>
        <v>0.13026300000000002</v>
      </c>
      <c r="AN196" s="3" t="s">
        <v>965</v>
      </c>
      <c r="AO196" s="3">
        <f>IF(U196="件",1,VLOOKUP(Q196,单位换算!B:F,5,))</f>
        <v>1</v>
      </c>
      <c r="AP196" s="15">
        <f t="shared" si="37"/>
        <v>5.1409090909090907</v>
      </c>
      <c r="AQ196" s="15">
        <f>IFERROR(VLOOKUP(Q196,成本剔税!A:E,COLUMN(成本剔税!E195),),)*T196/AO196/10000</f>
        <v>2.8508318181818173</v>
      </c>
      <c r="AR196" s="43">
        <f t="shared" si="38"/>
        <v>0.44546153846153863</v>
      </c>
    </row>
    <row r="197" spans="1:44" ht="15" customHeight="1">
      <c r="A197" s="3" t="s">
        <v>0</v>
      </c>
      <c r="B197" s="3" t="s">
        <v>72</v>
      </c>
      <c r="C197" s="3" t="s">
        <v>909</v>
      </c>
      <c r="D197" s="3" t="s">
        <v>910</v>
      </c>
      <c r="E197" s="3">
        <v>528411</v>
      </c>
      <c r="F197" s="3" t="s">
        <v>958</v>
      </c>
      <c r="G197" s="3" t="s">
        <v>58</v>
      </c>
      <c r="H197" s="3" t="s">
        <v>61</v>
      </c>
      <c r="I197" s="3">
        <v>942834</v>
      </c>
      <c r="J197" s="3" t="s">
        <v>59</v>
      </c>
      <c r="K197" s="3">
        <v>43528</v>
      </c>
      <c r="L197" s="14">
        <v>43528</v>
      </c>
      <c r="M197" s="3">
        <v>0</v>
      </c>
      <c r="N197" s="15">
        <v>22702.720000000001</v>
      </c>
      <c r="O197" s="3">
        <v>48</v>
      </c>
      <c r="P197" s="3" t="s">
        <v>60</v>
      </c>
      <c r="Q197" s="41">
        <v>204102012100</v>
      </c>
      <c r="R197" s="3" t="s">
        <v>139</v>
      </c>
      <c r="S197" s="3">
        <v>35.840000000000003</v>
      </c>
      <c r="T197" s="3">
        <v>1867</v>
      </c>
      <c r="U197" s="3" t="s">
        <v>17</v>
      </c>
      <c r="V197" s="3">
        <v>4.6600320000000002</v>
      </c>
      <c r="W197" s="3" t="s">
        <v>17</v>
      </c>
      <c r="X197" s="30">
        <v>66913.279999999999</v>
      </c>
      <c r="Y197" s="3" t="s">
        <v>66</v>
      </c>
      <c r="Z197" s="3">
        <v>16</v>
      </c>
      <c r="AA197" s="3">
        <v>9229.42</v>
      </c>
      <c r="AB197" s="3">
        <v>0</v>
      </c>
      <c r="AC197" s="3">
        <v>100044188</v>
      </c>
      <c r="AE197" s="3" t="s">
        <v>949</v>
      </c>
      <c r="AF197" s="3">
        <v>43528.490740740737</v>
      </c>
      <c r="AG197" s="3" t="s">
        <v>897</v>
      </c>
      <c r="AH197" s="15">
        <f t="shared" si="35"/>
        <v>7.7255172413793112</v>
      </c>
      <c r="AI197" s="16">
        <f t="shared" si="36"/>
        <v>5.7683860000000005</v>
      </c>
      <c r="AJ197" s="4" t="str">
        <f>VLOOKUP(A197,取数格式!$B$35:$C$47,2,0)</f>
        <v>天猫超市</v>
      </c>
      <c r="AK197" s="4" t="s">
        <v>296</v>
      </c>
      <c r="AL197" s="17">
        <f t="shared" si="33"/>
        <v>1.9571310000000002</v>
      </c>
      <c r="AM197" s="17">
        <f t="shared" si="34"/>
        <v>0.313141</v>
      </c>
      <c r="AN197" s="3" t="s">
        <v>965</v>
      </c>
      <c r="AO197" s="3">
        <f>IF(U197="件",1,VLOOKUP(Q197,单位换算!B:F,5,))</f>
        <v>1</v>
      </c>
      <c r="AP197" s="15">
        <f t="shared" si="37"/>
        <v>7.7255172413793112</v>
      </c>
      <c r="AQ197" s="15">
        <f>IFERROR(VLOOKUP(Q197,成本剔税!A:E,COLUMN(成本剔税!E196),),)*T197/AO197/10000</f>
        <v>4.3803682758620681</v>
      </c>
      <c r="AR197" s="43">
        <f t="shared" si="38"/>
        <v>0.43300000000000016</v>
      </c>
    </row>
    <row r="198" spans="1:44" ht="15" customHeight="1">
      <c r="A198" s="3" t="s">
        <v>0</v>
      </c>
      <c r="B198" s="3" t="s">
        <v>72</v>
      </c>
      <c r="C198" s="3" t="s">
        <v>909</v>
      </c>
      <c r="D198" s="3" t="s">
        <v>910</v>
      </c>
      <c r="E198" s="3">
        <v>528411</v>
      </c>
      <c r="F198" s="3" t="s">
        <v>958</v>
      </c>
      <c r="G198" s="3" t="s">
        <v>58</v>
      </c>
      <c r="H198" s="3" t="s">
        <v>61</v>
      </c>
      <c r="I198" s="3">
        <v>942834</v>
      </c>
      <c r="J198" s="3" t="s">
        <v>59</v>
      </c>
      <c r="K198" s="3">
        <v>43528</v>
      </c>
      <c r="L198" s="14">
        <v>43528</v>
      </c>
      <c r="M198" s="3">
        <v>0</v>
      </c>
      <c r="N198" s="15">
        <v>23894.400000000001</v>
      </c>
      <c r="O198" s="3">
        <v>60</v>
      </c>
      <c r="P198" s="3" t="s">
        <v>60</v>
      </c>
      <c r="Q198" s="41">
        <v>204103001500</v>
      </c>
      <c r="R198" s="3" t="s">
        <v>93</v>
      </c>
      <c r="S198" s="3">
        <v>44.8</v>
      </c>
      <c r="T198" s="3">
        <v>1572</v>
      </c>
      <c r="U198" s="3" t="s">
        <v>17</v>
      </c>
      <c r="V198" s="3">
        <v>4.7631600000000001</v>
      </c>
      <c r="W198" s="3" t="s">
        <v>17</v>
      </c>
      <c r="X198" s="30">
        <v>70425.600000000006</v>
      </c>
      <c r="Y198" s="3" t="s">
        <v>66</v>
      </c>
      <c r="Z198" s="3">
        <v>16</v>
      </c>
      <c r="AA198" s="3">
        <v>9713.8799999999992</v>
      </c>
      <c r="AB198" s="3">
        <v>0</v>
      </c>
      <c r="AC198" s="3">
        <v>100044188</v>
      </c>
      <c r="AE198" s="3" t="s">
        <v>949</v>
      </c>
      <c r="AF198" s="3">
        <v>43528.490740740737</v>
      </c>
      <c r="AG198" s="3" t="s">
        <v>897</v>
      </c>
      <c r="AH198" s="15">
        <f t="shared" si="35"/>
        <v>8.1310344827586221</v>
      </c>
      <c r="AI198" s="16">
        <f t="shared" si="36"/>
        <v>6.0711720000000007</v>
      </c>
      <c r="AJ198" s="4" t="str">
        <f>VLOOKUP(A198,取数格式!$B$35:$C$47,2,0)</f>
        <v>天猫超市</v>
      </c>
      <c r="AK198" s="4" t="s">
        <v>296</v>
      </c>
      <c r="AL198" s="17">
        <f t="shared" si="33"/>
        <v>2.0598619999999999</v>
      </c>
      <c r="AM198" s="17">
        <f t="shared" si="34"/>
        <v>0.32957800000000004</v>
      </c>
      <c r="AN198" s="3" t="s">
        <v>965</v>
      </c>
      <c r="AO198" s="3">
        <f>IF(U198="件",1,VLOOKUP(Q198,单位换算!B:F,5,))</f>
        <v>1</v>
      </c>
      <c r="AP198" s="15">
        <f t="shared" si="37"/>
        <v>8.1310344827586221</v>
      </c>
      <c r="AQ198" s="15">
        <f>IFERROR(VLOOKUP(Q198,成本剔税!A:E,COLUMN(成本剔税!E197),),)*T198/AO198/10000</f>
        <v>4.5005275862068963</v>
      </c>
      <c r="AR198" s="43">
        <f t="shared" si="38"/>
        <v>0.44650000000000012</v>
      </c>
    </row>
    <row r="199" spans="1:44" ht="15" customHeight="1">
      <c r="A199" s="3" t="s">
        <v>0</v>
      </c>
      <c r="B199" s="3" t="s">
        <v>72</v>
      </c>
      <c r="C199" s="3" t="s">
        <v>909</v>
      </c>
      <c r="D199" s="3" t="s">
        <v>910</v>
      </c>
      <c r="E199" s="3">
        <v>528411</v>
      </c>
      <c r="F199" s="3" t="s">
        <v>958</v>
      </c>
      <c r="G199" s="3" t="s">
        <v>58</v>
      </c>
      <c r="H199" s="3" t="s">
        <v>61</v>
      </c>
      <c r="I199" s="3">
        <v>942834</v>
      </c>
      <c r="J199" s="3" t="s">
        <v>59</v>
      </c>
      <c r="K199" s="3">
        <v>43528</v>
      </c>
      <c r="L199" s="14">
        <v>43528</v>
      </c>
      <c r="M199" s="3">
        <v>0</v>
      </c>
      <c r="O199" s="3">
        <v>48</v>
      </c>
      <c r="P199" s="3" t="s">
        <v>60</v>
      </c>
      <c r="Q199" s="41">
        <v>204103002500</v>
      </c>
      <c r="R199" s="3" t="s">
        <v>925</v>
      </c>
      <c r="S199" s="3">
        <v>48</v>
      </c>
      <c r="T199" s="3">
        <v>50</v>
      </c>
      <c r="U199" s="3" t="s">
        <v>17</v>
      </c>
      <c r="V199" s="3">
        <v>0.14932799999999999</v>
      </c>
      <c r="W199" s="3" t="s">
        <v>17</v>
      </c>
      <c r="X199" s="30">
        <v>2400</v>
      </c>
      <c r="Y199" s="3" t="s">
        <v>66</v>
      </c>
      <c r="Z199" s="3">
        <v>16</v>
      </c>
      <c r="AA199" s="3">
        <v>331.03</v>
      </c>
      <c r="AB199" s="3">
        <v>0</v>
      </c>
      <c r="AC199" s="3">
        <v>100044188</v>
      </c>
      <c r="AE199" s="3" t="s">
        <v>949</v>
      </c>
      <c r="AF199" s="3">
        <v>43528.490740740737</v>
      </c>
      <c r="AG199" s="3" t="s">
        <v>897</v>
      </c>
      <c r="AH199" s="15">
        <f t="shared" si="35"/>
        <v>0.20689655172413796</v>
      </c>
      <c r="AI199" s="16">
        <f t="shared" si="36"/>
        <v>0.20689700000000003</v>
      </c>
      <c r="AJ199" s="4" t="str">
        <f>VLOOKUP(A199,取数格式!$B$35:$C$47,2,0)</f>
        <v>天猫超市</v>
      </c>
      <c r="AK199" s="4" t="s">
        <v>296</v>
      </c>
      <c r="AL199" s="17">
        <f t="shared" si="33"/>
        <v>0</v>
      </c>
      <c r="AM199" s="17">
        <f t="shared" si="34"/>
        <v>0</v>
      </c>
      <c r="AN199" s="3" t="s">
        <v>965</v>
      </c>
      <c r="AO199" s="3">
        <f>IF(U199="件",1,VLOOKUP(Q199,单位换算!B:F,5,))</f>
        <v>1</v>
      </c>
      <c r="AP199" s="15">
        <f t="shared" si="37"/>
        <v>0.20689655172413796</v>
      </c>
      <c r="AQ199" s="15">
        <f>IFERROR(VLOOKUP(Q199,成本剔税!A:E,COLUMN(成本剔税!E198),),)*T199/AO199/10000</f>
        <v>0</v>
      </c>
      <c r="AR199" s="43">
        <f t="shared" si="38"/>
        <v>1</v>
      </c>
    </row>
    <row r="200" spans="1:44" ht="15" customHeight="1">
      <c r="A200" s="3" t="s">
        <v>0</v>
      </c>
      <c r="B200" s="3" t="s">
        <v>72</v>
      </c>
      <c r="C200" s="3" t="s">
        <v>909</v>
      </c>
      <c r="D200" s="3" t="s">
        <v>910</v>
      </c>
      <c r="E200" s="3">
        <v>528411</v>
      </c>
      <c r="F200" s="3" t="s">
        <v>958</v>
      </c>
      <c r="G200" s="3" t="s">
        <v>58</v>
      </c>
      <c r="H200" s="3" t="s">
        <v>61</v>
      </c>
      <c r="I200" s="3">
        <v>942834</v>
      </c>
      <c r="J200" s="3" t="s">
        <v>59</v>
      </c>
      <c r="K200" s="3">
        <v>43528</v>
      </c>
      <c r="L200" s="14">
        <v>43528</v>
      </c>
      <c r="M200" s="3">
        <v>0</v>
      </c>
      <c r="O200" s="3">
        <v>72</v>
      </c>
      <c r="P200" s="3" t="s">
        <v>60</v>
      </c>
      <c r="Q200" s="41">
        <v>204220000100</v>
      </c>
      <c r="R200" s="3" t="s">
        <v>217</v>
      </c>
      <c r="S200" s="3">
        <v>72</v>
      </c>
      <c r="T200" s="3">
        <v>257</v>
      </c>
      <c r="U200" s="3" t="s">
        <v>17</v>
      </c>
      <c r="V200" s="3">
        <v>1.5111600000000001</v>
      </c>
      <c r="W200" s="3" t="s">
        <v>17</v>
      </c>
      <c r="X200" s="30">
        <v>18504</v>
      </c>
      <c r="Y200" s="3" t="s">
        <v>66</v>
      </c>
      <c r="Z200" s="3">
        <v>16</v>
      </c>
      <c r="AA200" s="3">
        <v>2552.2800000000002</v>
      </c>
      <c r="AB200" s="3">
        <v>0</v>
      </c>
      <c r="AC200" s="3">
        <v>100044188</v>
      </c>
      <c r="AE200" s="3" t="s">
        <v>949</v>
      </c>
      <c r="AF200" s="3">
        <v>43528.490740740737</v>
      </c>
      <c r="AG200" s="3" t="s">
        <v>897</v>
      </c>
      <c r="AH200" s="15">
        <f t="shared" si="35"/>
        <v>1.5951724137931036</v>
      </c>
      <c r="AI200" s="16">
        <f t="shared" si="36"/>
        <v>1.595172</v>
      </c>
      <c r="AJ200" s="4" t="str">
        <f>VLOOKUP(A200,取数格式!$B$35:$C$47,2,0)</f>
        <v>天猫超市</v>
      </c>
      <c r="AK200" s="4" t="s">
        <v>296</v>
      </c>
      <c r="AL200" s="17">
        <f t="shared" si="33"/>
        <v>0</v>
      </c>
      <c r="AM200" s="17">
        <f t="shared" si="34"/>
        <v>0</v>
      </c>
      <c r="AN200" s="3" t="s">
        <v>965</v>
      </c>
      <c r="AO200" s="3">
        <f>IF(U200="件",1,VLOOKUP(Q200,单位换算!B:F,5,))</f>
        <v>1</v>
      </c>
      <c r="AP200" s="15">
        <f t="shared" si="37"/>
        <v>1.5951724137931036</v>
      </c>
      <c r="AQ200" s="15">
        <f>IFERROR(VLOOKUP(Q200,成本剔税!A:E,COLUMN(成本剔税!E199),),)*T200/AO200/10000</f>
        <v>0.91168534482758623</v>
      </c>
      <c r="AR200" s="43">
        <f t="shared" si="38"/>
        <v>0.42847222222222225</v>
      </c>
    </row>
    <row r="201" spans="1:44" ht="15" customHeight="1">
      <c r="A201" s="3" t="s">
        <v>0</v>
      </c>
      <c r="B201" s="3" t="s">
        <v>72</v>
      </c>
      <c r="C201" s="3" t="s">
        <v>909</v>
      </c>
      <c r="D201" s="3" t="s">
        <v>910</v>
      </c>
      <c r="E201" s="3">
        <v>528411</v>
      </c>
      <c r="F201" s="3" t="s">
        <v>958</v>
      </c>
      <c r="G201" s="3" t="s">
        <v>58</v>
      </c>
      <c r="H201" s="3" t="s">
        <v>61</v>
      </c>
      <c r="I201" s="3">
        <v>942834</v>
      </c>
      <c r="J201" s="3" t="s">
        <v>59</v>
      </c>
      <c r="K201" s="3">
        <v>43528</v>
      </c>
      <c r="L201" s="14">
        <v>43528</v>
      </c>
      <c r="M201" s="3">
        <v>0</v>
      </c>
      <c r="O201" s="3">
        <v>88</v>
      </c>
      <c r="P201" s="3" t="s">
        <v>60</v>
      </c>
      <c r="Q201" s="41" t="s">
        <v>222</v>
      </c>
      <c r="R201" s="3" t="s">
        <v>223</v>
      </c>
      <c r="S201" s="3">
        <v>88</v>
      </c>
      <c r="T201" s="3">
        <v>96</v>
      </c>
      <c r="U201" s="3" t="s">
        <v>17</v>
      </c>
      <c r="V201" s="3">
        <v>0.2208</v>
      </c>
      <c r="W201" s="3" t="s">
        <v>17</v>
      </c>
      <c r="X201" s="30">
        <v>8448</v>
      </c>
      <c r="Y201" s="3" t="s">
        <v>66</v>
      </c>
      <c r="Z201" s="3">
        <v>16</v>
      </c>
      <c r="AA201" s="3">
        <v>1165.24</v>
      </c>
      <c r="AB201" s="3">
        <v>0</v>
      </c>
      <c r="AC201" s="3">
        <v>100044188</v>
      </c>
      <c r="AE201" s="3" t="s">
        <v>949</v>
      </c>
      <c r="AF201" s="3">
        <v>43528.490740740737</v>
      </c>
      <c r="AG201" s="3" t="s">
        <v>897</v>
      </c>
      <c r="AH201" s="15">
        <f t="shared" si="35"/>
        <v>0.72827586206896555</v>
      </c>
      <c r="AI201" s="16">
        <f t="shared" si="36"/>
        <v>0.72827600000000003</v>
      </c>
      <c r="AJ201" s="4" t="str">
        <f>VLOOKUP(A201,取数格式!$B$35:$C$47,2,0)</f>
        <v>天猫超市</v>
      </c>
      <c r="AK201" s="4" t="s">
        <v>296</v>
      </c>
      <c r="AL201" s="17">
        <f t="shared" si="33"/>
        <v>0</v>
      </c>
      <c r="AM201" s="17">
        <f t="shared" si="34"/>
        <v>0</v>
      </c>
      <c r="AN201" s="3" t="s">
        <v>965</v>
      </c>
      <c r="AO201" s="3">
        <f>IF(U201="件",1,VLOOKUP(Q201,单位换算!B:F,5,))</f>
        <v>1</v>
      </c>
      <c r="AP201" s="15">
        <f t="shared" si="37"/>
        <v>0.72827586206896555</v>
      </c>
      <c r="AQ201" s="15">
        <f>IFERROR(VLOOKUP(Q201,成本剔税!A:E,COLUMN(成本剔税!E200),),)*T201/AO201/10000</f>
        <v>0.41293241379310358</v>
      </c>
      <c r="AR201" s="43">
        <f t="shared" si="38"/>
        <v>0.43299999999999983</v>
      </c>
    </row>
    <row r="202" spans="1:44" ht="15" customHeight="1">
      <c r="A202" s="3" t="s">
        <v>0</v>
      </c>
      <c r="B202" s="3" t="s">
        <v>72</v>
      </c>
      <c r="C202" s="3" t="s">
        <v>909</v>
      </c>
      <c r="D202" s="3" t="s">
        <v>910</v>
      </c>
      <c r="E202" s="3">
        <v>528411</v>
      </c>
      <c r="F202" s="3" t="s">
        <v>958</v>
      </c>
      <c r="G202" s="3" t="s">
        <v>58</v>
      </c>
      <c r="H202" s="3" t="s">
        <v>61</v>
      </c>
      <c r="I202" s="3">
        <v>942834</v>
      </c>
      <c r="J202" s="3" t="s">
        <v>59</v>
      </c>
      <c r="K202" s="3">
        <v>43528</v>
      </c>
      <c r="L202" s="14">
        <v>43528</v>
      </c>
      <c r="M202" s="3">
        <v>0</v>
      </c>
      <c r="O202" s="3">
        <v>50</v>
      </c>
      <c r="P202" s="3" t="s">
        <v>60</v>
      </c>
      <c r="Q202" s="41" t="s">
        <v>228</v>
      </c>
      <c r="R202" s="3" t="s">
        <v>229</v>
      </c>
      <c r="S202" s="3">
        <v>50</v>
      </c>
      <c r="T202" s="3">
        <v>100</v>
      </c>
      <c r="U202" s="3" t="s">
        <v>17</v>
      </c>
      <c r="V202" s="3">
        <v>0.32571</v>
      </c>
      <c r="W202" s="3" t="s">
        <v>17</v>
      </c>
      <c r="X202" s="30">
        <v>5000</v>
      </c>
      <c r="Y202" s="3" t="s">
        <v>66</v>
      </c>
      <c r="Z202" s="3">
        <v>16</v>
      </c>
      <c r="AA202" s="3">
        <v>689.66</v>
      </c>
      <c r="AB202" s="3">
        <v>0</v>
      </c>
      <c r="AC202" s="3">
        <v>100044188</v>
      </c>
      <c r="AE202" s="3" t="s">
        <v>949</v>
      </c>
      <c r="AF202" s="3">
        <v>43528.490740740737</v>
      </c>
      <c r="AG202" s="3" t="s">
        <v>897</v>
      </c>
      <c r="AH202" s="15">
        <f t="shared" si="35"/>
        <v>0.43103448275862072</v>
      </c>
      <c r="AI202" s="16">
        <f t="shared" si="36"/>
        <v>0.43103400000000003</v>
      </c>
      <c r="AJ202" s="4" t="str">
        <f>VLOOKUP(A202,取数格式!$B$35:$C$47,2,0)</f>
        <v>天猫超市</v>
      </c>
      <c r="AK202" s="4" t="s">
        <v>296</v>
      </c>
      <c r="AL202" s="17">
        <f t="shared" si="33"/>
        <v>0</v>
      </c>
      <c r="AM202" s="17">
        <f t="shared" si="34"/>
        <v>0</v>
      </c>
      <c r="AN202" s="3" t="s">
        <v>965</v>
      </c>
      <c r="AO202" s="3">
        <f>IF(U202="件",1,VLOOKUP(Q202,单位换算!B:F,5,))</f>
        <v>1</v>
      </c>
      <c r="AP202" s="15">
        <f t="shared" si="37"/>
        <v>0.43103448275862072</v>
      </c>
      <c r="AQ202" s="15">
        <f>IFERROR(VLOOKUP(Q202,成本剔税!A:E,COLUMN(成本剔税!E201),),)*T202/AO202/10000</f>
        <v>0.23741379310344829</v>
      </c>
      <c r="AR202" s="43">
        <f t="shared" si="38"/>
        <v>0.44919999999999999</v>
      </c>
    </row>
    <row r="203" spans="1:44" ht="15" customHeight="1">
      <c r="A203" s="3" t="s">
        <v>0</v>
      </c>
      <c r="B203" s="3" t="s">
        <v>72</v>
      </c>
      <c r="C203" s="3" t="s">
        <v>909</v>
      </c>
      <c r="D203" s="3" t="s">
        <v>910</v>
      </c>
      <c r="E203" s="3">
        <v>528411</v>
      </c>
      <c r="F203" s="3" t="s">
        <v>958</v>
      </c>
      <c r="G203" s="3" t="s">
        <v>58</v>
      </c>
      <c r="H203" s="3" t="s">
        <v>61</v>
      </c>
      <c r="I203" s="3">
        <v>942834</v>
      </c>
      <c r="J203" s="3" t="s">
        <v>59</v>
      </c>
      <c r="K203" s="3">
        <v>43528</v>
      </c>
      <c r="L203" s="14">
        <v>43528</v>
      </c>
      <c r="M203" s="3">
        <v>0</v>
      </c>
      <c r="O203" s="3">
        <v>53</v>
      </c>
      <c r="P203" s="3" t="s">
        <v>60</v>
      </c>
      <c r="Q203" s="41">
        <v>204104001355</v>
      </c>
      <c r="R203" s="3" t="s">
        <v>102</v>
      </c>
      <c r="S203" s="3">
        <v>53</v>
      </c>
      <c r="T203" s="3">
        <v>234</v>
      </c>
      <c r="U203" s="3" t="s">
        <v>17</v>
      </c>
      <c r="V203" s="3">
        <v>0.696384</v>
      </c>
      <c r="W203" s="3" t="s">
        <v>17</v>
      </c>
      <c r="X203" s="30">
        <v>12402</v>
      </c>
      <c r="Y203" s="3" t="s">
        <v>66</v>
      </c>
      <c r="Z203" s="3">
        <v>16</v>
      </c>
      <c r="AA203" s="3">
        <v>1710.62</v>
      </c>
      <c r="AB203" s="3">
        <v>0</v>
      </c>
      <c r="AC203" s="3">
        <v>100044188</v>
      </c>
      <c r="AE203" s="3" t="s">
        <v>949</v>
      </c>
      <c r="AF203" s="3">
        <v>43528.490740740737</v>
      </c>
      <c r="AG203" s="3" t="s">
        <v>897</v>
      </c>
      <c r="AH203" s="15">
        <f t="shared" si="35"/>
        <v>1.0691379310344828</v>
      </c>
      <c r="AI203" s="16">
        <f t="shared" si="36"/>
        <v>1.0691380000000001</v>
      </c>
      <c r="AJ203" s="4" t="str">
        <f>VLOOKUP(A203,取数格式!$B$35:$C$47,2,0)</f>
        <v>天猫超市</v>
      </c>
      <c r="AK203" s="4" t="s">
        <v>296</v>
      </c>
      <c r="AL203" s="17">
        <f t="shared" si="33"/>
        <v>0</v>
      </c>
      <c r="AM203" s="17">
        <f t="shared" si="34"/>
        <v>0</v>
      </c>
      <c r="AN203" s="3" t="s">
        <v>965</v>
      </c>
      <c r="AO203" s="3">
        <f>IF(U203="件",1,VLOOKUP(Q203,单位换算!B:F,5,))</f>
        <v>1</v>
      </c>
      <c r="AP203" s="15">
        <f t="shared" si="37"/>
        <v>1.0691379310344828</v>
      </c>
      <c r="AQ203" s="15">
        <f>IFERROR(VLOOKUP(Q203,成本剔税!A:E,COLUMN(成本剔税!E202),),)*T203/AO203/10000</f>
        <v>0.62907672413793114</v>
      </c>
      <c r="AR203" s="43">
        <f t="shared" si="38"/>
        <v>0.41160377358490563</v>
      </c>
    </row>
    <row r="204" spans="1:44" ht="15" customHeight="1">
      <c r="A204" s="3" t="s">
        <v>0</v>
      </c>
      <c r="B204" s="3" t="s">
        <v>72</v>
      </c>
      <c r="C204" s="3" t="s">
        <v>909</v>
      </c>
      <c r="D204" s="3" t="s">
        <v>910</v>
      </c>
      <c r="E204" s="3">
        <v>528411</v>
      </c>
      <c r="F204" s="3" t="s">
        <v>958</v>
      </c>
      <c r="G204" s="3" t="s">
        <v>58</v>
      </c>
      <c r="H204" s="3" t="s">
        <v>61</v>
      </c>
      <c r="I204" s="3">
        <v>942834</v>
      </c>
      <c r="J204" s="3" t="s">
        <v>59</v>
      </c>
      <c r="K204" s="3">
        <v>43528</v>
      </c>
      <c r="L204" s="14">
        <v>43528</v>
      </c>
      <c r="M204" s="3">
        <v>0</v>
      </c>
      <c r="N204" s="15">
        <v>510.72</v>
      </c>
      <c r="O204" s="3">
        <v>36</v>
      </c>
      <c r="P204" s="3" t="s">
        <v>60</v>
      </c>
      <c r="Q204" s="41">
        <v>204207000500</v>
      </c>
      <c r="R204" s="3" t="s">
        <v>105</v>
      </c>
      <c r="S204" s="3">
        <v>26.88</v>
      </c>
      <c r="T204" s="3">
        <v>56</v>
      </c>
      <c r="U204" s="3" t="s">
        <v>17</v>
      </c>
      <c r="V204" s="3">
        <v>0.16464000000000001</v>
      </c>
      <c r="W204" s="3" t="s">
        <v>17</v>
      </c>
      <c r="X204" s="30">
        <v>1505.28</v>
      </c>
      <c r="Y204" s="3" t="s">
        <v>66</v>
      </c>
      <c r="Z204" s="3">
        <v>16</v>
      </c>
      <c r="AA204" s="3">
        <v>207.62</v>
      </c>
      <c r="AB204" s="3">
        <v>0</v>
      </c>
      <c r="AC204" s="3">
        <v>100044188</v>
      </c>
      <c r="AE204" s="3" t="s">
        <v>949</v>
      </c>
      <c r="AF204" s="3">
        <v>43528.490740740737</v>
      </c>
      <c r="AG204" s="3" t="s">
        <v>897</v>
      </c>
      <c r="AH204" s="15">
        <f t="shared" si="35"/>
        <v>0.17379310344827589</v>
      </c>
      <c r="AI204" s="16">
        <f t="shared" si="36"/>
        <v>0.12976599999999999</v>
      </c>
      <c r="AJ204" s="4" t="str">
        <f>VLOOKUP(A204,取数格式!$B$35:$C$47,2,0)</f>
        <v>天猫超市</v>
      </c>
      <c r="AK204" s="4" t="s">
        <v>296</v>
      </c>
      <c r="AL204" s="17">
        <f t="shared" si="33"/>
        <v>4.4027999999999998E-2</v>
      </c>
      <c r="AM204" s="17">
        <f t="shared" si="34"/>
        <v>7.0439999999999999E-3</v>
      </c>
      <c r="AN204" s="3" t="s">
        <v>965</v>
      </c>
      <c r="AO204" s="3">
        <f>IF(U204="件",1,VLOOKUP(Q204,单位换算!B:F,5,))</f>
        <v>1</v>
      </c>
      <c r="AP204" s="15">
        <f t="shared" si="37"/>
        <v>0.17379310344827589</v>
      </c>
      <c r="AQ204" s="15">
        <f>IFERROR(VLOOKUP(Q204,成本剔税!A:E,COLUMN(成本剔税!E203),),)*T204/AO204/10000</f>
        <v>9.9713793103448287E-2</v>
      </c>
      <c r="AR204" s="43">
        <f t="shared" si="38"/>
        <v>0.42625000000000002</v>
      </c>
    </row>
    <row r="205" spans="1:44" ht="15" customHeight="1">
      <c r="A205" s="3" t="s">
        <v>0</v>
      </c>
      <c r="B205" s="3" t="s">
        <v>72</v>
      </c>
      <c r="C205" s="3" t="s">
        <v>909</v>
      </c>
      <c r="D205" s="3" t="s">
        <v>910</v>
      </c>
      <c r="E205" s="3">
        <v>528411</v>
      </c>
      <c r="F205" s="3" t="s">
        <v>958</v>
      </c>
      <c r="G205" s="3" t="s">
        <v>58</v>
      </c>
      <c r="H205" s="3" t="s">
        <v>61</v>
      </c>
      <c r="I205" s="3">
        <v>942834</v>
      </c>
      <c r="J205" s="3" t="s">
        <v>59</v>
      </c>
      <c r="K205" s="3">
        <v>43528</v>
      </c>
      <c r="L205" s="14">
        <v>43528</v>
      </c>
      <c r="M205" s="3">
        <v>0</v>
      </c>
      <c r="O205" s="3">
        <v>60</v>
      </c>
      <c r="P205" s="3" t="s">
        <v>60</v>
      </c>
      <c r="Q205" s="41">
        <v>204220000200</v>
      </c>
      <c r="R205" s="3" t="s">
        <v>929</v>
      </c>
      <c r="S205" s="3">
        <v>60</v>
      </c>
      <c r="T205" s="3">
        <v>100</v>
      </c>
      <c r="U205" s="3" t="s">
        <v>17</v>
      </c>
      <c r="V205" s="3">
        <v>0.252</v>
      </c>
      <c r="W205" s="3" t="s">
        <v>17</v>
      </c>
      <c r="X205" s="30">
        <v>6000</v>
      </c>
      <c r="Y205" s="3" t="s">
        <v>66</v>
      </c>
      <c r="Z205" s="3">
        <v>16</v>
      </c>
      <c r="AA205" s="3">
        <v>827.59</v>
      </c>
      <c r="AB205" s="3">
        <v>0</v>
      </c>
      <c r="AC205" s="3">
        <v>100044188</v>
      </c>
      <c r="AE205" s="3" t="s">
        <v>949</v>
      </c>
      <c r="AF205" s="3">
        <v>43528.490740740737</v>
      </c>
      <c r="AG205" s="3" t="s">
        <v>897</v>
      </c>
      <c r="AH205" s="15">
        <f t="shared" si="35"/>
        <v>0.51724137931034486</v>
      </c>
      <c r="AI205" s="16">
        <f t="shared" si="36"/>
        <v>0.51724099999999995</v>
      </c>
      <c r="AJ205" s="4" t="str">
        <f>VLOOKUP(A205,取数格式!$B$35:$C$47,2,0)</f>
        <v>天猫超市</v>
      </c>
      <c r="AK205" s="4" t="s">
        <v>296</v>
      </c>
      <c r="AL205" s="17">
        <f t="shared" ref="AL205:AL268" si="39">IF(AE205="Z51:电子商务分公司上海产品库",ROUND(N205/(1+Z205%),2)/10000-AI205,ROUND(N205/(1+Z205%),2)/10000)</f>
        <v>0</v>
      </c>
      <c r="AM205" s="17">
        <f t="shared" ref="AM205:AM268" si="40">IF(AE205="Z51:电子商务分公司上海产品库",ROUND(N205/(1+Z205%)*Z205%-AA205,2)/10000,ROUND(N205/(1+Z205%)*Z205%,2)/10000)</f>
        <v>0</v>
      </c>
      <c r="AN205" s="3" t="s">
        <v>965</v>
      </c>
      <c r="AO205" s="3">
        <f>IF(U205="件",1,VLOOKUP(Q205,单位换算!B:F,5,))</f>
        <v>1</v>
      </c>
      <c r="AP205" s="15">
        <f t="shared" si="37"/>
        <v>0.51724137931034486</v>
      </c>
      <c r="AQ205" s="15">
        <f>IFERROR(VLOOKUP(Q205,成本剔税!A:E,COLUMN(成本剔税!E204),),)*T205/AO205/10000</f>
        <v>0</v>
      </c>
      <c r="AR205" s="43">
        <f t="shared" si="38"/>
        <v>1</v>
      </c>
    </row>
    <row r="206" spans="1:44" ht="15" customHeight="1">
      <c r="A206" s="3" t="s">
        <v>0</v>
      </c>
      <c r="B206" s="3" t="s">
        <v>72</v>
      </c>
      <c r="C206" s="3" t="s">
        <v>909</v>
      </c>
      <c r="D206" s="3" t="s">
        <v>910</v>
      </c>
      <c r="E206" s="3">
        <v>528411</v>
      </c>
      <c r="F206" s="3" t="s">
        <v>958</v>
      </c>
      <c r="G206" s="3" t="s">
        <v>58</v>
      </c>
      <c r="H206" s="3" t="s">
        <v>61</v>
      </c>
      <c r="I206" s="3">
        <v>942834</v>
      </c>
      <c r="J206" s="3" t="s">
        <v>59</v>
      </c>
      <c r="K206" s="3">
        <v>43528</v>
      </c>
      <c r="L206" s="14">
        <v>43528</v>
      </c>
      <c r="M206" s="3">
        <v>0</v>
      </c>
      <c r="N206" s="15">
        <v>1654.08</v>
      </c>
      <c r="O206" s="3">
        <v>68</v>
      </c>
      <c r="P206" s="3" t="s">
        <v>60</v>
      </c>
      <c r="Q206" s="41" t="s">
        <v>116</v>
      </c>
      <c r="R206" s="3" t="s">
        <v>117</v>
      </c>
      <c r="S206" s="3">
        <v>50.77</v>
      </c>
      <c r="T206" s="3">
        <v>96</v>
      </c>
      <c r="U206" s="3" t="s">
        <v>17</v>
      </c>
      <c r="V206" s="3">
        <v>0.192</v>
      </c>
      <c r="W206" s="3" t="s">
        <v>17</v>
      </c>
      <c r="X206" s="30">
        <v>4873.92</v>
      </c>
      <c r="Y206" s="3" t="s">
        <v>66</v>
      </c>
      <c r="Z206" s="3">
        <v>16</v>
      </c>
      <c r="AA206" s="3">
        <v>672.26</v>
      </c>
      <c r="AB206" s="3">
        <v>0</v>
      </c>
      <c r="AC206" s="3">
        <v>100044188</v>
      </c>
      <c r="AE206" s="3" t="s">
        <v>949</v>
      </c>
      <c r="AF206" s="3">
        <v>43528.490740740737</v>
      </c>
      <c r="AG206" s="3" t="s">
        <v>897</v>
      </c>
      <c r="AH206" s="15">
        <f t="shared" si="35"/>
        <v>0.56275862068965521</v>
      </c>
      <c r="AI206" s="16">
        <f t="shared" si="36"/>
        <v>0.42016599999999998</v>
      </c>
      <c r="AJ206" s="4" t="str">
        <f>VLOOKUP(A206,取数格式!$B$35:$C$47,2,0)</f>
        <v>天猫超市</v>
      </c>
      <c r="AK206" s="4" t="s">
        <v>296</v>
      </c>
      <c r="AL206" s="17">
        <f t="shared" si="39"/>
        <v>0.142593</v>
      </c>
      <c r="AM206" s="17">
        <f t="shared" si="40"/>
        <v>2.2815000000000002E-2</v>
      </c>
      <c r="AN206" s="3" t="s">
        <v>965</v>
      </c>
      <c r="AO206" s="3">
        <f>IF(U206="件",1,VLOOKUP(Q206,单位换算!B:F,5,))</f>
        <v>1</v>
      </c>
      <c r="AP206" s="15">
        <f t="shared" si="37"/>
        <v>0.56275862068965521</v>
      </c>
      <c r="AQ206" s="15">
        <f>IFERROR(VLOOKUP(Q206,成本剔税!A:E,COLUMN(成本剔税!E205),),)*T206/AO206/10000</f>
        <v>0.31171034482758625</v>
      </c>
      <c r="AR206" s="43">
        <f t="shared" si="38"/>
        <v>0.44610294117647054</v>
      </c>
    </row>
    <row r="207" spans="1:44" ht="15" customHeight="1">
      <c r="A207" s="3" t="s">
        <v>0</v>
      </c>
      <c r="B207" s="3" t="s">
        <v>72</v>
      </c>
      <c r="C207" s="3" t="s">
        <v>909</v>
      </c>
      <c r="D207" s="3" t="s">
        <v>910</v>
      </c>
      <c r="E207" s="3">
        <v>528411</v>
      </c>
      <c r="F207" s="3" t="s">
        <v>958</v>
      </c>
      <c r="G207" s="3" t="s">
        <v>58</v>
      </c>
      <c r="H207" s="3" t="s">
        <v>61</v>
      </c>
      <c r="I207" s="3">
        <v>942834</v>
      </c>
      <c r="J207" s="3" t="s">
        <v>59</v>
      </c>
      <c r="K207" s="3">
        <v>43528</v>
      </c>
      <c r="L207" s="14">
        <v>43528</v>
      </c>
      <c r="M207" s="3">
        <v>0</v>
      </c>
      <c r="O207" s="3">
        <v>50</v>
      </c>
      <c r="P207" s="3" t="s">
        <v>60</v>
      </c>
      <c r="Q207" s="41" t="s">
        <v>228</v>
      </c>
      <c r="R207" s="3" t="s">
        <v>229</v>
      </c>
      <c r="S207" s="3">
        <v>50</v>
      </c>
      <c r="T207" s="3">
        <v>219</v>
      </c>
      <c r="U207" s="3" t="s">
        <v>17</v>
      </c>
      <c r="V207" s="3">
        <v>0.71330490000000002</v>
      </c>
      <c r="W207" s="3" t="s">
        <v>17</v>
      </c>
      <c r="X207" s="30">
        <v>10950</v>
      </c>
      <c r="Y207" s="3" t="s">
        <v>66</v>
      </c>
      <c r="Z207" s="3">
        <v>16</v>
      </c>
      <c r="AA207" s="3">
        <v>1510.34</v>
      </c>
      <c r="AB207" s="3">
        <v>0</v>
      </c>
      <c r="AC207" s="3">
        <v>100044188</v>
      </c>
      <c r="AE207" s="3" t="s">
        <v>949</v>
      </c>
      <c r="AF207" s="3">
        <v>43528.490740740737</v>
      </c>
      <c r="AG207" s="3" t="s">
        <v>897</v>
      </c>
      <c r="AH207" s="15">
        <f t="shared" si="35"/>
        <v>0.94396551724137934</v>
      </c>
      <c r="AI207" s="16">
        <f t="shared" si="36"/>
        <v>0.94396599999999997</v>
      </c>
      <c r="AJ207" s="4" t="str">
        <f>VLOOKUP(A207,取数格式!$B$35:$C$47,2,0)</f>
        <v>天猫超市</v>
      </c>
      <c r="AK207" s="4" t="s">
        <v>296</v>
      </c>
      <c r="AL207" s="17">
        <f t="shared" si="39"/>
        <v>0</v>
      </c>
      <c r="AM207" s="17">
        <f t="shared" si="40"/>
        <v>0</v>
      </c>
      <c r="AN207" s="3" t="s">
        <v>965</v>
      </c>
      <c r="AO207" s="3">
        <f>IF(U207="件",1,VLOOKUP(Q207,单位换算!B:F,5,))</f>
        <v>1</v>
      </c>
      <c r="AP207" s="15">
        <f t="shared" si="37"/>
        <v>0.94396551724137934</v>
      </c>
      <c r="AQ207" s="15">
        <f>IFERROR(VLOOKUP(Q207,成本剔税!A:E,COLUMN(成本剔税!E206),),)*T207/AO207/10000</f>
        <v>0.51993620689655173</v>
      </c>
      <c r="AR207" s="43">
        <f t="shared" si="38"/>
        <v>0.44919999999999999</v>
      </c>
    </row>
    <row r="208" spans="1:44" ht="15" customHeight="1">
      <c r="A208" s="3" t="s">
        <v>0</v>
      </c>
      <c r="B208" s="3" t="s">
        <v>72</v>
      </c>
      <c r="C208" s="3" t="s">
        <v>909</v>
      </c>
      <c r="D208" s="3" t="s">
        <v>910</v>
      </c>
      <c r="E208" s="3">
        <v>529181</v>
      </c>
      <c r="F208" s="3" t="s">
        <v>959</v>
      </c>
      <c r="G208" s="3" t="s">
        <v>58</v>
      </c>
      <c r="H208" s="3" t="s">
        <v>61</v>
      </c>
      <c r="I208" s="3">
        <v>942839</v>
      </c>
      <c r="J208" s="3" t="s">
        <v>59</v>
      </c>
      <c r="K208" s="3">
        <v>43528</v>
      </c>
      <c r="L208" s="14">
        <v>43528</v>
      </c>
      <c r="M208" s="3">
        <v>0</v>
      </c>
      <c r="N208" s="15">
        <v>56471.040000000001</v>
      </c>
      <c r="O208" s="3">
        <v>72</v>
      </c>
      <c r="P208" s="3" t="s">
        <v>60</v>
      </c>
      <c r="Q208" s="41">
        <v>204001000300</v>
      </c>
      <c r="R208" s="3" t="s">
        <v>140</v>
      </c>
      <c r="S208" s="3">
        <v>53.76</v>
      </c>
      <c r="T208" s="3">
        <v>3096</v>
      </c>
      <c r="U208" s="3" t="s">
        <v>17</v>
      </c>
      <c r="V208" s="3">
        <v>19.319040000000001</v>
      </c>
      <c r="W208" s="3" t="s">
        <v>17</v>
      </c>
      <c r="X208" s="30">
        <v>166440.95999999999</v>
      </c>
      <c r="Y208" s="3" t="s">
        <v>67</v>
      </c>
      <c r="Z208" s="3">
        <v>10</v>
      </c>
      <c r="AA208" s="3">
        <v>15131</v>
      </c>
      <c r="AB208" s="3">
        <v>0</v>
      </c>
      <c r="AC208" s="3">
        <v>100044189</v>
      </c>
      <c r="AE208" s="3" t="s">
        <v>960</v>
      </c>
      <c r="AF208" s="3">
        <v>43528.490856481483</v>
      </c>
      <c r="AG208" s="3" t="s">
        <v>897</v>
      </c>
      <c r="AH208" s="15">
        <f t="shared" si="35"/>
        <v>20.264727272727271</v>
      </c>
      <c r="AI208" s="16">
        <f t="shared" si="36"/>
        <v>15.130996</v>
      </c>
      <c r="AJ208" s="4" t="str">
        <f>VLOOKUP(A208,取数格式!$B$35:$C$47,2,0)</f>
        <v>天猫超市</v>
      </c>
      <c r="AK208" s="4" t="s">
        <v>296</v>
      </c>
      <c r="AL208" s="17">
        <f t="shared" si="39"/>
        <v>5.133731</v>
      </c>
      <c r="AM208" s="17">
        <f t="shared" si="40"/>
        <v>0.51337299999999997</v>
      </c>
      <c r="AN208" s="3" t="s">
        <v>965</v>
      </c>
      <c r="AO208" s="3">
        <f>IF(U208="件",1,VLOOKUP(Q208,单位换算!B:F,5,))</f>
        <v>1</v>
      </c>
      <c r="AP208" s="15">
        <f t="shared" si="37"/>
        <v>20.264727272727271</v>
      </c>
      <c r="AQ208" s="15">
        <f>IFERROR(VLOOKUP(Q208,成本剔税!A:E,COLUMN(成本剔税!E207),),)*T208/AO208/10000</f>
        <v>13.199936727272728</v>
      </c>
      <c r="AR208" s="43">
        <f t="shared" si="38"/>
        <v>0.34862499999999991</v>
      </c>
    </row>
    <row r="209" spans="1:44" ht="15" customHeight="1">
      <c r="A209" s="3" t="s">
        <v>0</v>
      </c>
      <c r="B209" s="3" t="s">
        <v>72</v>
      </c>
      <c r="C209" s="3" t="s">
        <v>909</v>
      </c>
      <c r="D209" s="3" t="s">
        <v>910</v>
      </c>
      <c r="E209" s="3">
        <v>529181</v>
      </c>
      <c r="F209" s="3" t="s">
        <v>959</v>
      </c>
      <c r="G209" s="3" t="s">
        <v>58</v>
      </c>
      <c r="H209" s="3" t="s">
        <v>61</v>
      </c>
      <c r="I209" s="3">
        <v>942839</v>
      </c>
      <c r="J209" s="3" t="s">
        <v>59</v>
      </c>
      <c r="K209" s="3">
        <v>43528</v>
      </c>
      <c r="L209" s="14">
        <v>43528</v>
      </c>
      <c r="M209" s="3">
        <v>0</v>
      </c>
      <c r="N209" s="15">
        <v>129041.92</v>
      </c>
      <c r="O209" s="3">
        <v>48</v>
      </c>
      <c r="P209" s="3" t="s">
        <v>60</v>
      </c>
      <c r="Q209" s="41">
        <v>204102012100</v>
      </c>
      <c r="R209" s="3" t="s">
        <v>139</v>
      </c>
      <c r="S209" s="3">
        <v>35.840000000000003</v>
      </c>
      <c r="T209" s="3">
        <v>10612</v>
      </c>
      <c r="U209" s="3" t="s">
        <v>17</v>
      </c>
      <c r="V209" s="3">
        <v>26.487552000000001</v>
      </c>
      <c r="W209" s="3" t="s">
        <v>17</v>
      </c>
      <c r="X209" s="30">
        <v>380334.08000000002</v>
      </c>
      <c r="Y209" s="3" t="s">
        <v>66</v>
      </c>
      <c r="Z209" s="3">
        <v>16</v>
      </c>
      <c r="AA209" s="3">
        <v>52459.87</v>
      </c>
      <c r="AB209" s="3">
        <v>0</v>
      </c>
      <c r="AC209" s="3">
        <v>100044189</v>
      </c>
      <c r="AE209" s="3" t="s">
        <v>960</v>
      </c>
      <c r="AF209" s="3">
        <v>43528.490856481483</v>
      </c>
      <c r="AG209" s="3" t="s">
        <v>897</v>
      </c>
      <c r="AH209" s="15">
        <f t="shared" si="35"/>
        <v>43.911724137931039</v>
      </c>
      <c r="AI209" s="16">
        <f t="shared" si="36"/>
        <v>32.787421000000002</v>
      </c>
      <c r="AJ209" s="4" t="str">
        <f>VLOOKUP(A209,取数格式!$B$35:$C$47,2,0)</f>
        <v>天猫超市</v>
      </c>
      <c r="AK209" s="4" t="s">
        <v>296</v>
      </c>
      <c r="AL209" s="17">
        <f t="shared" si="39"/>
        <v>11.124302999999999</v>
      </c>
      <c r="AM209" s="17">
        <f t="shared" si="40"/>
        <v>1.7798889999999998</v>
      </c>
      <c r="AN209" s="3" t="s">
        <v>965</v>
      </c>
      <c r="AO209" s="3">
        <f>IF(U209="件",1,VLOOKUP(Q209,单位换算!B:F,5,))</f>
        <v>1</v>
      </c>
      <c r="AP209" s="15">
        <f t="shared" si="37"/>
        <v>43.911724137931039</v>
      </c>
      <c r="AQ209" s="15">
        <f>IFERROR(VLOOKUP(Q209,成本剔税!A:E,COLUMN(成本剔税!E208),),)*T209/AO209/10000</f>
        <v>24.897947586206893</v>
      </c>
      <c r="AR209" s="43">
        <f t="shared" si="38"/>
        <v>0.43300000000000011</v>
      </c>
    </row>
    <row r="210" spans="1:44" ht="15" customHeight="1">
      <c r="A210" s="3" t="s">
        <v>0</v>
      </c>
      <c r="B210" s="3" t="s">
        <v>72</v>
      </c>
      <c r="C210" s="3" t="s">
        <v>909</v>
      </c>
      <c r="D210" s="3" t="s">
        <v>910</v>
      </c>
      <c r="E210" s="3">
        <v>529181</v>
      </c>
      <c r="F210" s="3" t="s">
        <v>959</v>
      </c>
      <c r="G210" s="3" t="s">
        <v>58</v>
      </c>
      <c r="H210" s="3" t="s">
        <v>61</v>
      </c>
      <c r="I210" s="3">
        <v>942839</v>
      </c>
      <c r="J210" s="3" t="s">
        <v>59</v>
      </c>
      <c r="K210" s="3">
        <v>43528</v>
      </c>
      <c r="L210" s="14">
        <v>43528</v>
      </c>
      <c r="M210" s="3">
        <v>0</v>
      </c>
      <c r="O210" s="3">
        <v>78</v>
      </c>
      <c r="P210" s="3" t="s">
        <v>60</v>
      </c>
      <c r="Q210" s="41" t="s">
        <v>107</v>
      </c>
      <c r="R210" s="3" t="s">
        <v>108</v>
      </c>
      <c r="S210" s="3">
        <v>78</v>
      </c>
      <c r="T210" s="3">
        <v>558</v>
      </c>
      <c r="U210" s="3" t="s">
        <v>17</v>
      </c>
      <c r="V210" s="3">
        <v>1.2834000000000001</v>
      </c>
      <c r="W210" s="3" t="s">
        <v>17</v>
      </c>
      <c r="X210" s="30">
        <v>43524</v>
      </c>
      <c r="Y210" s="3" t="s">
        <v>66</v>
      </c>
      <c r="Z210" s="3">
        <v>16</v>
      </c>
      <c r="AA210" s="3">
        <v>6003.31</v>
      </c>
      <c r="AB210" s="3">
        <v>0</v>
      </c>
      <c r="AC210" s="3">
        <v>100044189</v>
      </c>
      <c r="AE210" s="3" t="s">
        <v>960</v>
      </c>
      <c r="AF210" s="3">
        <v>43528.490856481483</v>
      </c>
      <c r="AG210" s="3" t="s">
        <v>897</v>
      </c>
      <c r="AH210" s="15">
        <f t="shared" si="35"/>
        <v>3.7520689655172412</v>
      </c>
      <c r="AI210" s="16">
        <f t="shared" si="36"/>
        <v>3.7520690000000001</v>
      </c>
      <c r="AJ210" s="4" t="str">
        <f>VLOOKUP(A210,取数格式!$B$35:$C$47,2,0)</f>
        <v>天猫超市</v>
      </c>
      <c r="AK210" s="4" t="s">
        <v>296</v>
      </c>
      <c r="AL210" s="17">
        <f t="shared" si="39"/>
        <v>0</v>
      </c>
      <c r="AM210" s="17">
        <f t="shared" si="40"/>
        <v>0</v>
      </c>
      <c r="AN210" s="3" t="s">
        <v>965</v>
      </c>
      <c r="AO210" s="3">
        <f>IF(U210="件",1,VLOOKUP(Q210,单位换算!B:F,5,))</f>
        <v>1</v>
      </c>
      <c r="AP210" s="15">
        <f t="shared" si="37"/>
        <v>3.7520689655172412</v>
      </c>
      <c r="AQ210" s="15">
        <f>IFERROR(VLOOKUP(Q210,成本剔税!A:E,COLUMN(成本剔税!E209),),)*T210/AO210/10000</f>
        <v>2.1456062068965522</v>
      </c>
      <c r="AR210" s="43">
        <f t="shared" si="38"/>
        <v>0.428153846153846</v>
      </c>
    </row>
    <row r="211" spans="1:44" ht="15" customHeight="1">
      <c r="A211" s="3" t="s">
        <v>0</v>
      </c>
      <c r="B211" s="3" t="s">
        <v>72</v>
      </c>
      <c r="C211" s="3" t="s">
        <v>909</v>
      </c>
      <c r="D211" s="3" t="s">
        <v>910</v>
      </c>
      <c r="E211" s="3">
        <v>529181</v>
      </c>
      <c r="F211" s="3" t="s">
        <v>959</v>
      </c>
      <c r="G211" s="3" t="s">
        <v>58</v>
      </c>
      <c r="H211" s="3" t="s">
        <v>61</v>
      </c>
      <c r="I211" s="3">
        <v>942839</v>
      </c>
      <c r="J211" s="3" t="s">
        <v>59</v>
      </c>
      <c r="K211" s="3">
        <v>43528</v>
      </c>
      <c r="L211" s="14">
        <v>43528</v>
      </c>
      <c r="M211" s="3">
        <v>0</v>
      </c>
      <c r="N211" s="15">
        <v>36665.440000000002</v>
      </c>
      <c r="O211" s="3">
        <v>68</v>
      </c>
      <c r="P211" s="3" t="s">
        <v>60</v>
      </c>
      <c r="Q211" s="41" t="s">
        <v>116</v>
      </c>
      <c r="R211" s="3" t="s">
        <v>117</v>
      </c>
      <c r="S211" s="3">
        <v>50.77</v>
      </c>
      <c r="T211" s="3">
        <v>2128</v>
      </c>
      <c r="U211" s="3" t="s">
        <v>17</v>
      </c>
      <c r="V211" s="3">
        <v>4.2560000000000002</v>
      </c>
      <c r="W211" s="3" t="s">
        <v>17</v>
      </c>
      <c r="X211" s="30">
        <v>108038.56</v>
      </c>
      <c r="Y211" s="3" t="s">
        <v>66</v>
      </c>
      <c r="Z211" s="3">
        <v>16</v>
      </c>
      <c r="AA211" s="3">
        <v>14901.87</v>
      </c>
      <c r="AB211" s="3">
        <v>0</v>
      </c>
      <c r="AC211" s="3">
        <v>100044189</v>
      </c>
      <c r="AE211" s="3" t="s">
        <v>960</v>
      </c>
      <c r="AF211" s="3">
        <v>43528.490856481483</v>
      </c>
      <c r="AG211" s="3" t="s">
        <v>897</v>
      </c>
      <c r="AH211" s="15">
        <f t="shared" si="35"/>
        <v>12.47448275862069</v>
      </c>
      <c r="AI211" s="16">
        <f t="shared" si="36"/>
        <v>9.3136690000000009</v>
      </c>
      <c r="AJ211" s="4" t="str">
        <f>VLOOKUP(A211,取数格式!$B$35:$C$47,2,0)</f>
        <v>天猫超市</v>
      </c>
      <c r="AK211" s="4" t="s">
        <v>296</v>
      </c>
      <c r="AL211" s="17">
        <f t="shared" si="39"/>
        <v>3.1608139999999998</v>
      </c>
      <c r="AM211" s="17">
        <f t="shared" si="40"/>
        <v>0.50573000000000001</v>
      </c>
      <c r="AN211" s="3" t="s">
        <v>965</v>
      </c>
      <c r="AO211" s="3">
        <f>IF(U211="件",1,VLOOKUP(Q211,单位换算!B:F,5,))</f>
        <v>1</v>
      </c>
      <c r="AP211" s="15">
        <f t="shared" si="37"/>
        <v>12.47448275862069</v>
      </c>
      <c r="AQ211" s="15">
        <f>IFERROR(VLOOKUP(Q211,成本剔税!A:E,COLUMN(成本剔税!E210),),)*T211/AO211/10000</f>
        <v>6.909579310344828</v>
      </c>
      <c r="AR211" s="43">
        <f t="shared" si="38"/>
        <v>0.44610294117647059</v>
      </c>
    </row>
    <row r="212" spans="1:44" ht="15" customHeight="1">
      <c r="A212" s="3" t="s">
        <v>0</v>
      </c>
      <c r="B212" s="3" t="s">
        <v>72</v>
      </c>
      <c r="C212" s="3" t="s">
        <v>909</v>
      </c>
      <c r="D212" s="3" t="s">
        <v>910</v>
      </c>
      <c r="E212" s="3">
        <v>529181</v>
      </c>
      <c r="F212" s="3" t="s">
        <v>959</v>
      </c>
      <c r="G212" s="3" t="s">
        <v>58</v>
      </c>
      <c r="H212" s="3" t="s">
        <v>61</v>
      </c>
      <c r="I212" s="3">
        <v>942839</v>
      </c>
      <c r="J212" s="3" t="s">
        <v>59</v>
      </c>
      <c r="K212" s="3">
        <v>43528</v>
      </c>
      <c r="L212" s="14">
        <v>43528</v>
      </c>
      <c r="M212" s="3">
        <v>0</v>
      </c>
      <c r="N212" s="15">
        <v>39855.919999999998</v>
      </c>
      <c r="O212" s="3">
        <v>78</v>
      </c>
      <c r="P212" s="3" t="s">
        <v>60</v>
      </c>
      <c r="Q212" s="41" t="s">
        <v>63</v>
      </c>
      <c r="R212" s="3" t="s">
        <v>64</v>
      </c>
      <c r="S212" s="3">
        <v>58.24</v>
      </c>
      <c r="T212" s="3">
        <v>2017</v>
      </c>
      <c r="U212" s="3" t="s">
        <v>17</v>
      </c>
      <c r="V212" s="3">
        <v>4.6391</v>
      </c>
      <c r="W212" s="3" t="s">
        <v>17</v>
      </c>
      <c r="X212" s="30">
        <v>117470.08</v>
      </c>
      <c r="Y212" s="3" t="s">
        <v>66</v>
      </c>
      <c r="Z212" s="3">
        <v>16</v>
      </c>
      <c r="AA212" s="3">
        <v>16202.77</v>
      </c>
      <c r="AB212" s="3">
        <v>0</v>
      </c>
      <c r="AC212" s="3">
        <v>100044189</v>
      </c>
      <c r="AE212" s="3" t="s">
        <v>960</v>
      </c>
      <c r="AF212" s="3">
        <v>43528.490856481483</v>
      </c>
      <c r="AG212" s="3" t="s">
        <v>897</v>
      </c>
      <c r="AH212" s="15">
        <f t="shared" si="35"/>
        <v>13.562586206896553</v>
      </c>
      <c r="AI212" s="16">
        <f t="shared" si="36"/>
        <v>10.126730999999999</v>
      </c>
      <c r="AJ212" s="4" t="str">
        <f>VLOOKUP(A212,取数格式!$B$35:$C$47,2,0)</f>
        <v>天猫超市</v>
      </c>
      <c r="AK212" s="4" t="s">
        <v>296</v>
      </c>
      <c r="AL212" s="17">
        <f t="shared" si="39"/>
        <v>3.4358550000000001</v>
      </c>
      <c r="AM212" s="17">
        <f t="shared" si="40"/>
        <v>0.54973700000000003</v>
      </c>
      <c r="AN212" s="3" t="s">
        <v>965</v>
      </c>
      <c r="AO212" s="3">
        <f>IF(U212="件",1,VLOOKUP(Q212,单位换算!B:F,5,))</f>
        <v>1</v>
      </c>
      <c r="AP212" s="15">
        <f t="shared" si="37"/>
        <v>13.562586206896553</v>
      </c>
      <c r="AQ212" s="15">
        <f>IFERROR(VLOOKUP(Q212,成本剔税!A:E,COLUMN(成本剔税!E211),),)*T212/AO212/10000</f>
        <v>7.689986379310346</v>
      </c>
      <c r="AR212" s="43">
        <f t="shared" si="38"/>
        <v>0.43299999999999994</v>
      </c>
    </row>
    <row r="213" spans="1:44" ht="15" customHeight="1">
      <c r="A213" s="3" t="s">
        <v>0</v>
      </c>
      <c r="B213" s="3" t="s">
        <v>72</v>
      </c>
      <c r="C213" s="3" t="s">
        <v>909</v>
      </c>
      <c r="D213" s="3" t="s">
        <v>910</v>
      </c>
      <c r="E213" s="3">
        <v>529181</v>
      </c>
      <c r="F213" s="3" t="s">
        <v>959</v>
      </c>
      <c r="G213" s="3" t="s">
        <v>58</v>
      </c>
      <c r="H213" s="3" t="s">
        <v>61</v>
      </c>
      <c r="I213" s="3">
        <v>942839</v>
      </c>
      <c r="J213" s="3" t="s">
        <v>59</v>
      </c>
      <c r="K213" s="3">
        <v>43528</v>
      </c>
      <c r="L213" s="14">
        <v>43528</v>
      </c>
      <c r="M213" s="3">
        <v>0</v>
      </c>
      <c r="O213" s="3">
        <v>78</v>
      </c>
      <c r="P213" s="3" t="s">
        <v>60</v>
      </c>
      <c r="Q213" s="41" t="s">
        <v>107</v>
      </c>
      <c r="R213" s="3" t="s">
        <v>108</v>
      </c>
      <c r="S213" s="3">
        <v>78</v>
      </c>
      <c r="T213" s="3">
        <v>350</v>
      </c>
      <c r="U213" s="3" t="s">
        <v>17</v>
      </c>
      <c r="V213" s="3">
        <v>0.80500000000000005</v>
      </c>
      <c r="W213" s="3" t="s">
        <v>17</v>
      </c>
      <c r="X213" s="30">
        <v>27300</v>
      </c>
      <c r="Y213" s="3" t="s">
        <v>66</v>
      </c>
      <c r="Z213" s="3">
        <v>16</v>
      </c>
      <c r="AA213" s="3">
        <v>3765.52</v>
      </c>
      <c r="AB213" s="3">
        <v>0</v>
      </c>
      <c r="AC213" s="3">
        <v>100044189</v>
      </c>
      <c r="AE213" s="3" t="s">
        <v>960</v>
      </c>
      <c r="AF213" s="3">
        <v>43528.490856481483</v>
      </c>
      <c r="AG213" s="3" t="s">
        <v>897</v>
      </c>
      <c r="AH213" s="15">
        <f t="shared" si="35"/>
        <v>2.3534482758620694</v>
      </c>
      <c r="AI213" s="16">
        <f t="shared" si="36"/>
        <v>2.3534479999999998</v>
      </c>
      <c r="AJ213" s="4" t="str">
        <f>VLOOKUP(A213,取数格式!$B$35:$C$47,2,0)</f>
        <v>天猫超市</v>
      </c>
      <c r="AK213" s="4" t="s">
        <v>296</v>
      </c>
      <c r="AL213" s="17">
        <f t="shared" si="39"/>
        <v>0</v>
      </c>
      <c r="AM213" s="17">
        <f t="shared" si="40"/>
        <v>0</v>
      </c>
      <c r="AN213" s="3" t="s">
        <v>965</v>
      </c>
      <c r="AO213" s="3">
        <f>IF(U213="件",1,VLOOKUP(Q213,单位换算!B:F,5,))</f>
        <v>1</v>
      </c>
      <c r="AP213" s="15">
        <f t="shared" si="37"/>
        <v>2.3534482758620694</v>
      </c>
      <c r="AQ213" s="15">
        <f>IFERROR(VLOOKUP(Q213,成本剔税!A:E,COLUMN(成本剔税!E212),),)*T213/AO213/10000</f>
        <v>1.3458103448275867</v>
      </c>
      <c r="AR213" s="43">
        <f t="shared" si="38"/>
        <v>0.42815384615384605</v>
      </c>
    </row>
    <row r="214" spans="1:44" ht="15" customHeight="1">
      <c r="A214" s="3" t="s">
        <v>0</v>
      </c>
      <c r="B214" s="3" t="s">
        <v>72</v>
      </c>
      <c r="C214" s="3" t="s">
        <v>909</v>
      </c>
      <c r="D214" s="3" t="s">
        <v>910</v>
      </c>
      <c r="E214" s="3">
        <v>529181</v>
      </c>
      <c r="F214" s="3" t="s">
        <v>959</v>
      </c>
      <c r="G214" s="3" t="s">
        <v>58</v>
      </c>
      <c r="H214" s="3" t="s">
        <v>61</v>
      </c>
      <c r="I214" s="3">
        <v>942839</v>
      </c>
      <c r="J214" s="3" t="s">
        <v>59</v>
      </c>
      <c r="K214" s="3">
        <v>43528</v>
      </c>
      <c r="L214" s="14">
        <v>43528</v>
      </c>
      <c r="M214" s="3">
        <v>0</v>
      </c>
      <c r="N214" s="15">
        <v>14044.8</v>
      </c>
      <c r="O214" s="3">
        <v>66</v>
      </c>
      <c r="P214" s="3" t="s">
        <v>60</v>
      </c>
      <c r="Q214" s="41">
        <v>204001005300</v>
      </c>
      <c r="R214" s="3" t="s">
        <v>100</v>
      </c>
      <c r="S214" s="3">
        <v>49.28</v>
      </c>
      <c r="T214" s="3">
        <v>840</v>
      </c>
      <c r="U214" s="3" t="s">
        <v>17</v>
      </c>
      <c r="V214" s="3">
        <v>2.0663999999999998</v>
      </c>
      <c r="W214" s="3" t="s">
        <v>17</v>
      </c>
      <c r="X214" s="30">
        <v>41395.199999999997</v>
      </c>
      <c r="Y214" s="3" t="s">
        <v>66</v>
      </c>
      <c r="Z214" s="3">
        <v>16</v>
      </c>
      <c r="AA214" s="3">
        <v>5709.68</v>
      </c>
      <c r="AB214" s="3">
        <v>0</v>
      </c>
      <c r="AC214" s="3">
        <v>100044189</v>
      </c>
      <c r="AE214" s="3" t="s">
        <v>960</v>
      </c>
      <c r="AF214" s="3">
        <v>43528.490856481483</v>
      </c>
      <c r="AG214" s="3" t="s">
        <v>897</v>
      </c>
      <c r="AH214" s="15">
        <f t="shared" si="35"/>
        <v>4.7793103448275867</v>
      </c>
      <c r="AI214" s="16">
        <f t="shared" si="36"/>
        <v>3.5685519999999995</v>
      </c>
      <c r="AJ214" s="4" t="str">
        <f>VLOOKUP(A214,取数格式!$B$35:$C$47,2,0)</f>
        <v>天猫超市</v>
      </c>
      <c r="AK214" s="4" t="s">
        <v>296</v>
      </c>
      <c r="AL214" s="17">
        <f t="shared" si="39"/>
        <v>1.2107589999999999</v>
      </c>
      <c r="AM214" s="17">
        <f t="shared" si="40"/>
        <v>0.193721</v>
      </c>
      <c r="AN214" s="3" t="s">
        <v>965</v>
      </c>
      <c r="AO214" s="3">
        <f>IF(U214="件",1,VLOOKUP(Q214,单位换算!B:F,5,))</f>
        <v>1</v>
      </c>
      <c r="AP214" s="15">
        <f t="shared" si="37"/>
        <v>4.7793103448275867</v>
      </c>
      <c r="AQ214" s="15">
        <f>IFERROR(VLOOKUP(Q214,成本剔税!A:E,COLUMN(成本剔税!E213),),)*T214/AO214/10000</f>
        <v>2.6231896551724141</v>
      </c>
      <c r="AR214" s="43">
        <f t="shared" si="38"/>
        <v>0.45113636363636361</v>
      </c>
    </row>
    <row r="215" spans="1:44" ht="15" customHeight="1">
      <c r="A215" s="3" t="s">
        <v>0</v>
      </c>
      <c r="B215" s="3" t="s">
        <v>72</v>
      </c>
      <c r="C215" s="3" t="s">
        <v>909</v>
      </c>
      <c r="D215" s="3" t="s">
        <v>910</v>
      </c>
      <c r="E215" s="3">
        <v>529181</v>
      </c>
      <c r="F215" s="3" t="s">
        <v>959</v>
      </c>
      <c r="G215" s="3" t="s">
        <v>58</v>
      </c>
      <c r="H215" s="3" t="s">
        <v>61</v>
      </c>
      <c r="I215" s="3">
        <v>942839</v>
      </c>
      <c r="J215" s="3" t="s">
        <v>59</v>
      </c>
      <c r="K215" s="3">
        <v>43528</v>
      </c>
      <c r="L215" s="14">
        <v>43528</v>
      </c>
      <c r="M215" s="3">
        <v>0</v>
      </c>
      <c r="O215" s="3">
        <v>50</v>
      </c>
      <c r="P215" s="3" t="s">
        <v>60</v>
      </c>
      <c r="Q215" s="41" t="s">
        <v>228</v>
      </c>
      <c r="R215" s="3" t="s">
        <v>229</v>
      </c>
      <c r="S215" s="3">
        <v>50</v>
      </c>
      <c r="T215" s="3">
        <v>400</v>
      </c>
      <c r="U215" s="3" t="s">
        <v>17</v>
      </c>
      <c r="V215" s="3">
        <v>1.30284</v>
      </c>
      <c r="W215" s="3" t="s">
        <v>17</v>
      </c>
      <c r="X215" s="30">
        <v>20000</v>
      </c>
      <c r="Y215" s="3" t="s">
        <v>66</v>
      </c>
      <c r="Z215" s="3">
        <v>16</v>
      </c>
      <c r="AA215" s="3">
        <v>2758.62</v>
      </c>
      <c r="AB215" s="3">
        <v>0</v>
      </c>
      <c r="AC215" s="3">
        <v>100044189</v>
      </c>
      <c r="AE215" s="3" t="s">
        <v>960</v>
      </c>
      <c r="AF215" s="3">
        <v>43528.490856481483</v>
      </c>
      <c r="AG215" s="3" t="s">
        <v>897</v>
      </c>
      <c r="AH215" s="15">
        <f t="shared" si="35"/>
        <v>1.7241379310344829</v>
      </c>
      <c r="AI215" s="16">
        <f t="shared" si="36"/>
        <v>1.7241380000000002</v>
      </c>
      <c r="AJ215" s="4" t="str">
        <f>VLOOKUP(A215,取数格式!$B$35:$C$47,2,0)</f>
        <v>天猫超市</v>
      </c>
      <c r="AK215" s="4" t="s">
        <v>296</v>
      </c>
      <c r="AL215" s="17">
        <f t="shared" si="39"/>
        <v>0</v>
      </c>
      <c r="AM215" s="17">
        <f t="shared" si="40"/>
        <v>0</v>
      </c>
      <c r="AN215" s="3" t="s">
        <v>965</v>
      </c>
      <c r="AO215" s="3">
        <f>IF(U215="件",1,VLOOKUP(Q215,单位换算!B:F,5,))</f>
        <v>1</v>
      </c>
      <c r="AP215" s="15">
        <f t="shared" si="37"/>
        <v>1.7241379310344829</v>
      </c>
      <c r="AQ215" s="15">
        <f>IFERROR(VLOOKUP(Q215,成本剔税!A:E,COLUMN(成本剔税!E214),),)*T215/AO215/10000</f>
        <v>0.94965517241379316</v>
      </c>
      <c r="AR215" s="43">
        <f t="shared" si="38"/>
        <v>0.44919999999999999</v>
      </c>
    </row>
    <row r="216" spans="1:44" ht="15" customHeight="1">
      <c r="A216" s="3" t="s">
        <v>0</v>
      </c>
      <c r="B216" s="3" t="s">
        <v>72</v>
      </c>
      <c r="C216" s="3" t="s">
        <v>909</v>
      </c>
      <c r="D216" s="3" t="s">
        <v>910</v>
      </c>
      <c r="E216" s="3">
        <v>529181</v>
      </c>
      <c r="F216" s="3" t="s">
        <v>959</v>
      </c>
      <c r="G216" s="3" t="s">
        <v>58</v>
      </c>
      <c r="H216" s="3" t="s">
        <v>61</v>
      </c>
      <c r="I216" s="3">
        <v>942839</v>
      </c>
      <c r="J216" s="3" t="s">
        <v>59</v>
      </c>
      <c r="K216" s="3">
        <v>43528</v>
      </c>
      <c r="L216" s="14">
        <v>43528</v>
      </c>
      <c r="M216" s="3">
        <v>0</v>
      </c>
      <c r="O216" s="3">
        <v>50</v>
      </c>
      <c r="P216" s="3" t="s">
        <v>60</v>
      </c>
      <c r="Q216" s="41" t="s">
        <v>228</v>
      </c>
      <c r="R216" s="3" t="s">
        <v>229</v>
      </c>
      <c r="S216" s="3">
        <v>50</v>
      </c>
      <c r="T216" s="3">
        <v>280</v>
      </c>
      <c r="U216" s="3" t="s">
        <v>17</v>
      </c>
      <c r="V216" s="3">
        <v>0.91198800000000002</v>
      </c>
      <c r="W216" s="3" t="s">
        <v>17</v>
      </c>
      <c r="X216" s="30">
        <v>14000</v>
      </c>
      <c r="Y216" s="3" t="s">
        <v>66</v>
      </c>
      <c r="Z216" s="3">
        <v>16</v>
      </c>
      <c r="AA216" s="3">
        <v>1931.03</v>
      </c>
      <c r="AB216" s="3">
        <v>0</v>
      </c>
      <c r="AC216" s="3">
        <v>100044189</v>
      </c>
      <c r="AE216" s="3" t="s">
        <v>960</v>
      </c>
      <c r="AF216" s="3">
        <v>43528.490856481483</v>
      </c>
      <c r="AG216" s="3" t="s">
        <v>897</v>
      </c>
      <c r="AH216" s="15">
        <f t="shared" si="35"/>
        <v>1.2068965517241381</v>
      </c>
      <c r="AI216" s="16">
        <f t="shared" si="36"/>
        <v>1.2068969999999999</v>
      </c>
      <c r="AJ216" s="4" t="str">
        <f>VLOOKUP(A216,取数格式!$B$35:$C$47,2,0)</f>
        <v>天猫超市</v>
      </c>
      <c r="AK216" s="4" t="s">
        <v>296</v>
      </c>
      <c r="AL216" s="17">
        <f t="shared" si="39"/>
        <v>0</v>
      </c>
      <c r="AM216" s="17">
        <f t="shared" si="40"/>
        <v>0</v>
      </c>
      <c r="AN216" s="3" t="s">
        <v>965</v>
      </c>
      <c r="AO216" s="3">
        <f>IF(U216="件",1,VLOOKUP(Q216,单位换算!B:F,5,))</f>
        <v>1</v>
      </c>
      <c r="AP216" s="15">
        <f t="shared" si="37"/>
        <v>1.2068965517241381</v>
      </c>
      <c r="AQ216" s="15">
        <f>IFERROR(VLOOKUP(Q216,成本剔税!A:E,COLUMN(成本剔税!E215),),)*T216/AO216/10000</f>
        <v>0.6647586206896553</v>
      </c>
      <c r="AR216" s="43">
        <f t="shared" si="38"/>
        <v>0.44919999999999999</v>
      </c>
    </row>
    <row r="217" spans="1:44" ht="15" customHeight="1">
      <c r="A217" s="3" t="s">
        <v>0</v>
      </c>
      <c r="B217" s="3" t="s">
        <v>72</v>
      </c>
      <c r="C217" s="3" t="s">
        <v>909</v>
      </c>
      <c r="D217" s="3" t="s">
        <v>910</v>
      </c>
      <c r="E217" s="3">
        <v>529181</v>
      </c>
      <c r="F217" s="3" t="s">
        <v>959</v>
      </c>
      <c r="G217" s="3" t="s">
        <v>58</v>
      </c>
      <c r="H217" s="3" t="s">
        <v>61</v>
      </c>
      <c r="I217" s="3">
        <v>942839</v>
      </c>
      <c r="J217" s="3" t="s">
        <v>59</v>
      </c>
      <c r="K217" s="3">
        <v>43528</v>
      </c>
      <c r="L217" s="14">
        <v>43528</v>
      </c>
      <c r="M217" s="3">
        <v>0</v>
      </c>
      <c r="O217" s="3">
        <v>68</v>
      </c>
      <c r="P217" s="3" t="s">
        <v>60</v>
      </c>
      <c r="Q217" s="41">
        <v>204006001000</v>
      </c>
      <c r="R217" s="3" t="s">
        <v>121</v>
      </c>
      <c r="S217" s="3">
        <v>68</v>
      </c>
      <c r="T217" s="3">
        <v>41</v>
      </c>
      <c r="U217" s="3" t="s">
        <v>17</v>
      </c>
      <c r="V217" s="3">
        <v>9.8781300000000002E-2</v>
      </c>
      <c r="W217" s="3" t="s">
        <v>17</v>
      </c>
      <c r="X217" s="30">
        <v>2788</v>
      </c>
      <c r="Y217" s="3" t="s">
        <v>67</v>
      </c>
      <c r="Z217" s="3">
        <v>10</v>
      </c>
      <c r="AA217" s="3">
        <v>253.45</v>
      </c>
      <c r="AB217" s="3">
        <v>0</v>
      </c>
      <c r="AC217" s="3">
        <v>100044189</v>
      </c>
      <c r="AE217" s="3" t="s">
        <v>960</v>
      </c>
      <c r="AF217" s="3">
        <v>43528.490856481483</v>
      </c>
      <c r="AG217" s="3" t="s">
        <v>897</v>
      </c>
      <c r="AH217" s="15">
        <f t="shared" si="35"/>
        <v>0.25345454545454543</v>
      </c>
      <c r="AI217" s="16">
        <f t="shared" si="36"/>
        <v>0.25345500000000004</v>
      </c>
      <c r="AJ217" s="4" t="str">
        <f>VLOOKUP(A217,取数格式!$B$35:$C$47,2,0)</f>
        <v>天猫超市</v>
      </c>
      <c r="AK217" s="4" t="s">
        <v>296</v>
      </c>
      <c r="AL217" s="17">
        <f t="shared" si="39"/>
        <v>0</v>
      </c>
      <c r="AM217" s="17">
        <f t="shared" si="40"/>
        <v>0</v>
      </c>
      <c r="AN217" s="3" t="s">
        <v>965</v>
      </c>
      <c r="AO217" s="3">
        <f>IF(U217="件",1,VLOOKUP(Q217,单位换算!B:F,5,))</f>
        <v>1</v>
      </c>
      <c r="AP217" s="15">
        <f t="shared" si="37"/>
        <v>0.25345454545454543</v>
      </c>
      <c r="AQ217" s="15">
        <f>IFERROR(VLOOKUP(Q217,成本剔税!A:E,COLUMN(成本剔税!E216),),)*T217/AO217/10000</f>
        <v>0.13961618181818181</v>
      </c>
      <c r="AR217" s="43">
        <f t="shared" si="38"/>
        <v>0.4491470588235294</v>
      </c>
    </row>
    <row r="218" spans="1:44" ht="15" customHeight="1">
      <c r="A218" s="3" t="s">
        <v>0</v>
      </c>
      <c r="B218" s="3" t="s">
        <v>72</v>
      </c>
      <c r="C218" s="3" t="s">
        <v>909</v>
      </c>
      <c r="D218" s="3" t="s">
        <v>910</v>
      </c>
      <c r="E218" s="3">
        <v>529181</v>
      </c>
      <c r="F218" s="3" t="s">
        <v>959</v>
      </c>
      <c r="G218" s="3" t="s">
        <v>58</v>
      </c>
      <c r="H218" s="3" t="s">
        <v>61</v>
      </c>
      <c r="I218" s="3">
        <v>942839</v>
      </c>
      <c r="J218" s="3" t="s">
        <v>59</v>
      </c>
      <c r="K218" s="3">
        <v>43528</v>
      </c>
      <c r="L218" s="14">
        <v>43528</v>
      </c>
      <c r="M218" s="3">
        <v>0</v>
      </c>
      <c r="O218" s="3">
        <v>102</v>
      </c>
      <c r="P218" s="3" t="s">
        <v>60</v>
      </c>
      <c r="Q218" s="41">
        <v>204003000700</v>
      </c>
      <c r="R218" s="3" t="s">
        <v>125</v>
      </c>
      <c r="S218" s="3">
        <v>102</v>
      </c>
      <c r="T218" s="3">
        <v>636</v>
      </c>
      <c r="U218" s="3" t="s">
        <v>17</v>
      </c>
      <c r="V218" s="3">
        <v>2.6228639999999999</v>
      </c>
      <c r="W218" s="3" t="s">
        <v>17</v>
      </c>
      <c r="X218" s="30">
        <v>64872</v>
      </c>
      <c r="Y218" s="3" t="s">
        <v>67</v>
      </c>
      <c r="Z218" s="3">
        <v>10</v>
      </c>
      <c r="AA218" s="3">
        <v>5897.45</v>
      </c>
      <c r="AB218" s="3">
        <v>0</v>
      </c>
      <c r="AC218" s="3">
        <v>100044189</v>
      </c>
      <c r="AE218" s="3" t="s">
        <v>960</v>
      </c>
      <c r="AF218" s="3">
        <v>43528.490856481483</v>
      </c>
      <c r="AG218" s="3" t="s">
        <v>897</v>
      </c>
      <c r="AH218" s="15">
        <f t="shared" si="35"/>
        <v>5.8974545454545453</v>
      </c>
      <c r="AI218" s="16">
        <f t="shared" si="36"/>
        <v>5.8974549999999999</v>
      </c>
      <c r="AJ218" s="4" t="str">
        <f>VLOOKUP(A218,取数格式!$B$35:$C$47,2,0)</f>
        <v>天猫超市</v>
      </c>
      <c r="AK218" s="4" t="s">
        <v>296</v>
      </c>
      <c r="AL218" s="17">
        <f t="shared" si="39"/>
        <v>0</v>
      </c>
      <c r="AM218" s="17">
        <f t="shared" si="40"/>
        <v>0</v>
      </c>
      <c r="AN218" s="3" t="s">
        <v>965</v>
      </c>
      <c r="AO218" s="3">
        <f>IF(U218="件",1,VLOOKUP(Q218,单位换算!B:F,5,))</f>
        <v>1</v>
      </c>
      <c r="AP218" s="15">
        <f t="shared" si="37"/>
        <v>5.8974545454545453</v>
      </c>
      <c r="AQ218" s="15">
        <f>IFERROR(VLOOKUP(Q218,成本剔税!A:E,COLUMN(成本剔税!E217),),)*T218/AO218/10000</f>
        <v>3.2314581818181813</v>
      </c>
      <c r="AR218" s="43">
        <f t="shared" si="38"/>
        <v>0.45205882352941185</v>
      </c>
    </row>
    <row r="219" spans="1:44" ht="15" customHeight="1">
      <c r="A219" s="3" t="s">
        <v>0</v>
      </c>
      <c r="B219" s="3" t="s">
        <v>72</v>
      </c>
      <c r="C219" s="3" t="s">
        <v>909</v>
      </c>
      <c r="D219" s="3" t="s">
        <v>910</v>
      </c>
      <c r="E219" s="3">
        <v>529181</v>
      </c>
      <c r="F219" s="3" t="s">
        <v>959</v>
      </c>
      <c r="G219" s="3" t="s">
        <v>58</v>
      </c>
      <c r="H219" s="3" t="s">
        <v>61</v>
      </c>
      <c r="I219" s="3">
        <v>942839</v>
      </c>
      <c r="J219" s="3" t="s">
        <v>59</v>
      </c>
      <c r="K219" s="3">
        <v>43528</v>
      </c>
      <c r="L219" s="14">
        <v>43528</v>
      </c>
      <c r="M219" s="3">
        <v>0</v>
      </c>
      <c r="N219" s="15">
        <v>9200.82</v>
      </c>
      <c r="O219" s="3">
        <v>68</v>
      </c>
      <c r="P219" s="3" t="s">
        <v>60</v>
      </c>
      <c r="Q219" s="41">
        <v>204002000701</v>
      </c>
      <c r="R219" s="3" t="s">
        <v>95</v>
      </c>
      <c r="S219" s="3">
        <v>50.77</v>
      </c>
      <c r="T219" s="3">
        <v>534</v>
      </c>
      <c r="U219" s="3" t="s">
        <v>17</v>
      </c>
      <c r="V219" s="3">
        <v>1.6622352</v>
      </c>
      <c r="W219" s="3" t="s">
        <v>17</v>
      </c>
      <c r="X219" s="30">
        <v>27111.18</v>
      </c>
      <c r="Y219" s="3" t="s">
        <v>67</v>
      </c>
      <c r="Z219" s="3">
        <v>10</v>
      </c>
      <c r="AA219" s="3">
        <v>2464.65</v>
      </c>
      <c r="AB219" s="3">
        <v>0</v>
      </c>
      <c r="AC219" s="3">
        <v>100044189</v>
      </c>
      <c r="AE219" s="3" t="s">
        <v>960</v>
      </c>
      <c r="AF219" s="3">
        <v>43528.490856481483</v>
      </c>
      <c r="AG219" s="3" t="s">
        <v>897</v>
      </c>
      <c r="AH219" s="15">
        <f t="shared" si="35"/>
        <v>3.3010909090909086</v>
      </c>
      <c r="AI219" s="16">
        <f t="shared" si="36"/>
        <v>2.4646529999999998</v>
      </c>
      <c r="AJ219" s="4" t="str">
        <f>VLOOKUP(A219,取数格式!$B$35:$C$47,2,0)</f>
        <v>天猫超市</v>
      </c>
      <c r="AK219" s="4" t="s">
        <v>296</v>
      </c>
      <c r="AL219" s="17">
        <f t="shared" si="39"/>
        <v>0.8364379999999999</v>
      </c>
      <c r="AM219" s="17">
        <f t="shared" si="40"/>
        <v>8.364400000000001E-2</v>
      </c>
      <c r="AN219" s="3" t="s">
        <v>965</v>
      </c>
      <c r="AO219" s="3">
        <f>IF(U219="件",1,VLOOKUP(Q219,单位换算!B:F,5,))</f>
        <v>1</v>
      </c>
      <c r="AP219" s="15">
        <f t="shared" si="37"/>
        <v>3.3010909090909086</v>
      </c>
      <c r="AQ219" s="15">
        <f>IFERROR(VLOOKUP(Q219,成本剔税!A:E,COLUMN(成本剔税!E218),),)*T219/AO219/10000</f>
        <v>1.8009392727272724</v>
      </c>
      <c r="AR219" s="43">
        <f t="shared" si="38"/>
        <v>0.45444117647058824</v>
      </c>
    </row>
    <row r="220" spans="1:44" ht="15" customHeight="1">
      <c r="A220" s="3" t="s">
        <v>0</v>
      </c>
      <c r="B220" s="3" t="s">
        <v>72</v>
      </c>
      <c r="C220" s="3" t="s">
        <v>909</v>
      </c>
      <c r="D220" s="3" t="s">
        <v>910</v>
      </c>
      <c r="E220" s="3">
        <v>529181</v>
      </c>
      <c r="F220" s="3" t="s">
        <v>959</v>
      </c>
      <c r="G220" s="3" t="s">
        <v>58</v>
      </c>
      <c r="H220" s="3" t="s">
        <v>61</v>
      </c>
      <c r="I220" s="3">
        <v>942839</v>
      </c>
      <c r="J220" s="3" t="s">
        <v>59</v>
      </c>
      <c r="K220" s="3">
        <v>43528</v>
      </c>
      <c r="L220" s="14">
        <v>43528</v>
      </c>
      <c r="M220" s="3">
        <v>0</v>
      </c>
      <c r="N220" s="15">
        <v>30469.919999999998</v>
      </c>
      <c r="O220" s="3">
        <v>36</v>
      </c>
      <c r="P220" s="3" t="s">
        <v>60</v>
      </c>
      <c r="Q220" s="41">
        <v>204102010701</v>
      </c>
      <c r="R220" s="3" t="s">
        <v>138</v>
      </c>
      <c r="S220" s="3">
        <v>26.88</v>
      </c>
      <c r="T220" s="3">
        <v>3341</v>
      </c>
      <c r="U220" s="3" t="s">
        <v>17</v>
      </c>
      <c r="V220" s="3">
        <v>10.496085600000001</v>
      </c>
      <c r="W220" s="3" t="s">
        <v>17</v>
      </c>
      <c r="X220" s="30">
        <v>89806.080000000002</v>
      </c>
      <c r="Y220" s="3" t="s">
        <v>66</v>
      </c>
      <c r="Z220" s="3">
        <v>16</v>
      </c>
      <c r="AA220" s="3">
        <v>12387.05</v>
      </c>
      <c r="AB220" s="3">
        <v>0</v>
      </c>
      <c r="AC220" s="3">
        <v>100044189</v>
      </c>
      <c r="AE220" s="3" t="s">
        <v>960</v>
      </c>
      <c r="AF220" s="3">
        <v>43528.490856481483</v>
      </c>
      <c r="AG220" s="3" t="s">
        <v>897</v>
      </c>
      <c r="AH220" s="15">
        <f t="shared" si="35"/>
        <v>10.368620689655172</v>
      </c>
      <c r="AI220" s="16">
        <f t="shared" si="36"/>
        <v>7.7419029999999998</v>
      </c>
      <c r="AJ220" s="4" t="str">
        <f>VLOOKUP(A220,取数格式!$B$35:$C$47,2,0)</f>
        <v>天猫超市</v>
      </c>
      <c r="AK220" s="4" t="s">
        <v>296</v>
      </c>
      <c r="AL220" s="17">
        <f t="shared" si="39"/>
        <v>2.6267169999999997</v>
      </c>
      <c r="AM220" s="17">
        <f t="shared" si="40"/>
        <v>0.42027500000000001</v>
      </c>
      <c r="AN220" s="3" t="s">
        <v>965</v>
      </c>
      <c r="AO220" s="3">
        <f>IF(U220="件",1,VLOOKUP(Q220,单位换算!B:F,5,))</f>
        <v>1</v>
      </c>
      <c r="AP220" s="15">
        <f t="shared" si="37"/>
        <v>10.368620689655172</v>
      </c>
      <c r="AQ220" s="15">
        <f>IFERROR(VLOOKUP(Q220,成本剔税!A:E,COLUMN(成本剔税!E219),),)*T220/AO220/10000</f>
        <v>6.0189843103448277</v>
      </c>
      <c r="AR220" s="43">
        <f t="shared" si="38"/>
        <v>0.41949999999999998</v>
      </c>
    </row>
    <row r="221" spans="1:44" ht="15" customHeight="1">
      <c r="A221" s="3" t="s">
        <v>0</v>
      </c>
      <c r="B221" s="3" t="s">
        <v>72</v>
      </c>
      <c r="C221" s="3" t="s">
        <v>909</v>
      </c>
      <c r="D221" s="3" t="s">
        <v>910</v>
      </c>
      <c r="E221" s="3">
        <v>529181</v>
      </c>
      <c r="F221" s="3" t="s">
        <v>959</v>
      </c>
      <c r="G221" s="3" t="s">
        <v>58</v>
      </c>
      <c r="H221" s="3" t="s">
        <v>61</v>
      </c>
      <c r="I221" s="3">
        <v>942839</v>
      </c>
      <c r="J221" s="3" t="s">
        <v>59</v>
      </c>
      <c r="K221" s="3">
        <v>43528</v>
      </c>
      <c r="L221" s="14">
        <v>43528</v>
      </c>
      <c r="M221" s="3">
        <v>0</v>
      </c>
      <c r="N221" s="15">
        <v>9954.7199999999993</v>
      </c>
      <c r="O221" s="3">
        <v>52.8</v>
      </c>
      <c r="P221" s="3" t="s">
        <v>60</v>
      </c>
      <c r="Q221" s="41">
        <v>204005001700</v>
      </c>
      <c r="R221" s="3" t="s">
        <v>141</v>
      </c>
      <c r="S221" s="3">
        <v>39.42</v>
      </c>
      <c r="T221" s="3">
        <v>744</v>
      </c>
      <c r="U221" s="3" t="s">
        <v>17</v>
      </c>
      <c r="V221" s="3">
        <v>2.2994064000000001</v>
      </c>
      <c r="W221" s="3" t="s">
        <v>17</v>
      </c>
      <c r="X221" s="30">
        <v>29328.48</v>
      </c>
      <c r="Y221" s="3" t="s">
        <v>66</v>
      </c>
      <c r="Z221" s="3">
        <v>16</v>
      </c>
      <c r="AA221" s="3">
        <v>4045.31</v>
      </c>
      <c r="AB221" s="3">
        <v>0</v>
      </c>
      <c r="AC221" s="3">
        <v>100044189</v>
      </c>
      <c r="AE221" s="3" t="s">
        <v>960</v>
      </c>
      <c r="AF221" s="3">
        <v>43528.490856481483</v>
      </c>
      <c r="AG221" s="3" t="s">
        <v>897</v>
      </c>
      <c r="AH221" s="15">
        <f t="shared" si="35"/>
        <v>3.3864827586206898</v>
      </c>
      <c r="AI221" s="16">
        <f t="shared" si="36"/>
        <v>2.5283169999999999</v>
      </c>
      <c r="AJ221" s="4" t="str">
        <f>VLOOKUP(A221,取数格式!$B$35:$C$47,2,0)</f>
        <v>天猫超市</v>
      </c>
      <c r="AK221" s="4" t="s">
        <v>296</v>
      </c>
      <c r="AL221" s="17">
        <f t="shared" si="39"/>
        <v>0.85816599999999998</v>
      </c>
      <c r="AM221" s="17">
        <f t="shared" si="40"/>
        <v>0.13730599999999998</v>
      </c>
      <c r="AN221" s="3" t="s">
        <v>965</v>
      </c>
      <c r="AO221" s="3">
        <f>IF(U221="件",1,VLOOKUP(Q221,单位换算!B:F,5,))</f>
        <v>1</v>
      </c>
      <c r="AP221" s="15">
        <f t="shared" si="37"/>
        <v>3.3864827586206898</v>
      </c>
      <c r="AQ221" s="15">
        <f>IFERROR(VLOOKUP(Q221,成本剔税!A:E,COLUMN(成本剔税!E220),),)*T221/AO221/10000</f>
        <v>2.0001413793103451</v>
      </c>
      <c r="AR221" s="43">
        <f t="shared" si="38"/>
        <v>0.40937499999999993</v>
      </c>
    </row>
    <row r="222" spans="1:44" ht="15" customHeight="1">
      <c r="A222" s="3" t="s">
        <v>0</v>
      </c>
      <c r="B222" s="3" t="s">
        <v>72</v>
      </c>
      <c r="C222" s="3" t="s">
        <v>909</v>
      </c>
      <c r="D222" s="3" t="s">
        <v>910</v>
      </c>
      <c r="E222" s="3">
        <v>529181</v>
      </c>
      <c r="F222" s="3" t="s">
        <v>959</v>
      </c>
      <c r="G222" s="3" t="s">
        <v>58</v>
      </c>
      <c r="H222" s="3" t="s">
        <v>61</v>
      </c>
      <c r="I222" s="3">
        <v>942839</v>
      </c>
      <c r="J222" s="3" t="s">
        <v>59</v>
      </c>
      <c r="K222" s="3">
        <v>43528</v>
      </c>
      <c r="L222" s="14">
        <v>43528</v>
      </c>
      <c r="M222" s="3">
        <v>0</v>
      </c>
      <c r="N222" s="15">
        <v>19072.259999999998</v>
      </c>
      <c r="O222" s="3">
        <v>65</v>
      </c>
      <c r="P222" s="3" t="s">
        <v>60</v>
      </c>
      <c r="Q222" s="41">
        <v>204002000100</v>
      </c>
      <c r="R222" s="3" t="s">
        <v>106</v>
      </c>
      <c r="S222" s="3">
        <v>48.53</v>
      </c>
      <c r="T222" s="3">
        <v>1158</v>
      </c>
      <c r="U222" s="3" t="s">
        <v>17</v>
      </c>
      <c r="V222" s="3">
        <v>3.6129600000000002</v>
      </c>
      <c r="W222" s="3" t="s">
        <v>17</v>
      </c>
      <c r="X222" s="30">
        <v>56197.74</v>
      </c>
      <c r="Y222" s="3" t="s">
        <v>67</v>
      </c>
      <c r="Z222" s="3">
        <v>10</v>
      </c>
      <c r="AA222" s="3">
        <v>5108.8900000000003</v>
      </c>
      <c r="AB222" s="3">
        <v>0</v>
      </c>
      <c r="AC222" s="3">
        <v>100044189</v>
      </c>
      <c r="AE222" s="3" t="s">
        <v>960</v>
      </c>
      <c r="AF222" s="3">
        <v>43528.490856481483</v>
      </c>
      <c r="AG222" s="3" t="s">
        <v>897</v>
      </c>
      <c r="AH222" s="15">
        <f t="shared" si="35"/>
        <v>6.8427272727272719</v>
      </c>
      <c r="AI222" s="16">
        <f t="shared" si="36"/>
        <v>5.1088849999999999</v>
      </c>
      <c r="AJ222" s="4" t="str">
        <f>VLOOKUP(A222,取数格式!$B$35:$C$47,2,0)</f>
        <v>天猫超市</v>
      </c>
      <c r="AK222" s="4" t="s">
        <v>296</v>
      </c>
      <c r="AL222" s="17">
        <f t="shared" si="39"/>
        <v>1.7338419999999999</v>
      </c>
      <c r="AM222" s="17">
        <f t="shared" si="40"/>
        <v>0.17338399999999998</v>
      </c>
      <c r="AN222" s="3" t="s">
        <v>965</v>
      </c>
      <c r="AO222" s="3">
        <f>IF(U222="件",1,VLOOKUP(Q222,单位换算!B:F,5,))</f>
        <v>1</v>
      </c>
      <c r="AP222" s="15">
        <f t="shared" si="37"/>
        <v>6.8427272727272719</v>
      </c>
      <c r="AQ222" s="15">
        <f>IFERROR(VLOOKUP(Q222,成本剔税!A:E,COLUMN(成本剔税!E221),),)*T222/AO222/10000</f>
        <v>3.7945554545454536</v>
      </c>
      <c r="AR222" s="43">
        <f t="shared" si="38"/>
        <v>0.44546153846153852</v>
      </c>
    </row>
    <row r="223" spans="1:44" ht="15" customHeight="1">
      <c r="A223" s="3" t="s">
        <v>0</v>
      </c>
      <c r="B223" s="3" t="s">
        <v>72</v>
      </c>
      <c r="C223" s="3" t="s">
        <v>909</v>
      </c>
      <c r="D223" s="3" t="s">
        <v>910</v>
      </c>
      <c r="E223" s="3">
        <v>529181</v>
      </c>
      <c r="F223" s="3" t="s">
        <v>959</v>
      </c>
      <c r="G223" s="3" t="s">
        <v>58</v>
      </c>
      <c r="H223" s="3" t="s">
        <v>61</v>
      </c>
      <c r="I223" s="3">
        <v>942839</v>
      </c>
      <c r="J223" s="3" t="s">
        <v>59</v>
      </c>
      <c r="K223" s="3">
        <v>43528</v>
      </c>
      <c r="L223" s="14">
        <v>43528</v>
      </c>
      <c r="M223" s="3">
        <v>0</v>
      </c>
      <c r="N223" s="15">
        <v>836.22</v>
      </c>
      <c r="O223" s="3">
        <v>50</v>
      </c>
      <c r="P223" s="3" t="s">
        <v>60</v>
      </c>
      <c r="Q223" s="41">
        <v>204117000900</v>
      </c>
      <c r="R223" s="3" t="s">
        <v>136</v>
      </c>
      <c r="S223" s="3">
        <v>37.33</v>
      </c>
      <c r="T223" s="3">
        <v>66</v>
      </c>
      <c r="U223" s="3" t="s">
        <v>17</v>
      </c>
      <c r="V223" s="3">
        <v>0.16473599999999999</v>
      </c>
      <c r="W223" s="3" t="s">
        <v>17</v>
      </c>
      <c r="X223" s="30">
        <v>2463.7800000000002</v>
      </c>
      <c r="Y223" s="3" t="s">
        <v>66</v>
      </c>
      <c r="Z223" s="3">
        <v>16</v>
      </c>
      <c r="AA223" s="3">
        <v>339.83</v>
      </c>
      <c r="AB223" s="3">
        <v>0</v>
      </c>
      <c r="AC223" s="3">
        <v>100044189</v>
      </c>
      <c r="AE223" s="3" t="s">
        <v>960</v>
      </c>
      <c r="AF223" s="3">
        <v>43528.490856481483</v>
      </c>
      <c r="AG223" s="3" t="s">
        <v>897</v>
      </c>
      <c r="AH223" s="15">
        <f t="shared" si="35"/>
        <v>0.28448275862068967</v>
      </c>
      <c r="AI223" s="16">
        <f t="shared" si="36"/>
        <v>0.21239500000000003</v>
      </c>
      <c r="AJ223" s="4" t="str">
        <f>VLOOKUP(A223,取数格式!$B$35:$C$47,2,0)</f>
        <v>天猫超市</v>
      </c>
      <c r="AK223" s="4" t="s">
        <v>296</v>
      </c>
      <c r="AL223" s="17">
        <f t="shared" si="39"/>
        <v>7.2087999999999999E-2</v>
      </c>
      <c r="AM223" s="17">
        <f t="shared" si="40"/>
        <v>1.1534000000000001E-2</v>
      </c>
      <c r="AN223" s="3" t="s">
        <v>965</v>
      </c>
      <c r="AO223" s="3">
        <f>IF(U223="件",1,VLOOKUP(Q223,单位换算!B:F,5,))</f>
        <v>1</v>
      </c>
      <c r="AP223" s="15">
        <f t="shared" si="37"/>
        <v>0.28448275862068967</v>
      </c>
      <c r="AQ223" s="15">
        <f>IFERROR(VLOOKUP(Q223,成本剔税!A:E,COLUMN(成本剔税!E222),),)*T223/AO223/10000</f>
        <v>0.16268431034482761</v>
      </c>
      <c r="AR223" s="43">
        <f t="shared" si="38"/>
        <v>0.42813999999999997</v>
      </c>
    </row>
    <row r="224" spans="1:44" ht="15" customHeight="1">
      <c r="A224" s="3" t="s">
        <v>0</v>
      </c>
      <c r="B224" s="3" t="s">
        <v>72</v>
      </c>
      <c r="C224" s="3" t="s">
        <v>909</v>
      </c>
      <c r="D224" s="3" t="s">
        <v>910</v>
      </c>
      <c r="E224" s="3">
        <v>529181</v>
      </c>
      <c r="F224" s="3" t="s">
        <v>959</v>
      </c>
      <c r="G224" s="3" t="s">
        <v>58</v>
      </c>
      <c r="H224" s="3" t="s">
        <v>61</v>
      </c>
      <c r="I224" s="3">
        <v>942839</v>
      </c>
      <c r="J224" s="3" t="s">
        <v>59</v>
      </c>
      <c r="K224" s="3">
        <v>43528</v>
      </c>
      <c r="L224" s="14">
        <v>43528</v>
      </c>
      <c r="M224" s="3">
        <v>0</v>
      </c>
      <c r="O224" s="3">
        <v>53</v>
      </c>
      <c r="P224" s="3" t="s">
        <v>60</v>
      </c>
      <c r="Q224" s="41">
        <v>204104001160</v>
      </c>
      <c r="R224" s="3" t="s">
        <v>110</v>
      </c>
      <c r="S224" s="3">
        <v>53</v>
      </c>
      <c r="T224" s="3">
        <v>306</v>
      </c>
      <c r="U224" s="3" t="s">
        <v>17</v>
      </c>
      <c r="V224" s="3">
        <v>0.91065600000000002</v>
      </c>
      <c r="W224" s="3" t="s">
        <v>17</v>
      </c>
      <c r="X224" s="30">
        <v>16218</v>
      </c>
      <c r="Y224" s="3" t="s">
        <v>66</v>
      </c>
      <c r="Z224" s="3">
        <v>16</v>
      </c>
      <c r="AA224" s="3">
        <v>2236.9699999999998</v>
      </c>
      <c r="AB224" s="3">
        <v>0</v>
      </c>
      <c r="AC224" s="3">
        <v>100044189</v>
      </c>
      <c r="AE224" s="3" t="s">
        <v>960</v>
      </c>
      <c r="AF224" s="3">
        <v>43528.490856481483</v>
      </c>
      <c r="AG224" s="3" t="s">
        <v>897</v>
      </c>
      <c r="AH224" s="15">
        <f t="shared" si="35"/>
        <v>1.3981034482758621</v>
      </c>
      <c r="AI224" s="16">
        <f t="shared" si="36"/>
        <v>1.3981030000000001</v>
      </c>
      <c r="AJ224" s="4" t="str">
        <f>VLOOKUP(A224,取数格式!$B$35:$C$47,2,0)</f>
        <v>天猫超市</v>
      </c>
      <c r="AK224" s="4" t="s">
        <v>296</v>
      </c>
      <c r="AL224" s="17">
        <f t="shared" si="39"/>
        <v>0</v>
      </c>
      <c r="AM224" s="17">
        <f t="shared" si="40"/>
        <v>0</v>
      </c>
      <c r="AN224" s="3" t="s">
        <v>965</v>
      </c>
      <c r="AO224" s="3">
        <f>IF(U224="件",1,VLOOKUP(Q224,单位换算!B:F,5,))</f>
        <v>1</v>
      </c>
      <c r="AP224" s="15">
        <f t="shared" si="37"/>
        <v>1.3981034482758621</v>
      </c>
      <c r="AQ224" s="15">
        <f>IFERROR(VLOOKUP(Q224,成本剔税!A:E,COLUMN(成本剔税!E223),),)*T224/AO224/10000</f>
        <v>0.82263879310344834</v>
      </c>
      <c r="AR224" s="43">
        <f t="shared" si="38"/>
        <v>0.41160377358490563</v>
      </c>
    </row>
    <row r="225" spans="1:44" ht="15" customHeight="1">
      <c r="A225" s="3" t="s">
        <v>0</v>
      </c>
      <c r="B225" s="3" t="s">
        <v>72</v>
      </c>
      <c r="C225" s="3" t="s">
        <v>909</v>
      </c>
      <c r="D225" s="3" t="s">
        <v>910</v>
      </c>
      <c r="E225" s="3">
        <v>529181</v>
      </c>
      <c r="F225" s="3" t="s">
        <v>959</v>
      </c>
      <c r="G225" s="3" t="s">
        <v>58</v>
      </c>
      <c r="H225" s="3" t="s">
        <v>61</v>
      </c>
      <c r="I225" s="3">
        <v>942839</v>
      </c>
      <c r="J225" s="3" t="s">
        <v>59</v>
      </c>
      <c r="K225" s="3">
        <v>43528</v>
      </c>
      <c r="L225" s="14">
        <v>43528</v>
      </c>
      <c r="M225" s="3">
        <v>0</v>
      </c>
      <c r="N225" s="15">
        <v>20231.2</v>
      </c>
      <c r="O225" s="3">
        <v>60</v>
      </c>
      <c r="P225" s="3" t="s">
        <v>60</v>
      </c>
      <c r="Q225" s="41">
        <v>204103001500</v>
      </c>
      <c r="R225" s="3" t="s">
        <v>93</v>
      </c>
      <c r="S225" s="3">
        <v>44.8</v>
      </c>
      <c r="T225" s="3">
        <v>1331</v>
      </c>
      <c r="U225" s="3" t="s">
        <v>17</v>
      </c>
      <c r="V225" s="3">
        <v>4.0329300000000003</v>
      </c>
      <c r="W225" s="3" t="s">
        <v>17</v>
      </c>
      <c r="X225" s="30">
        <v>59628.800000000003</v>
      </c>
      <c r="Y225" s="3" t="s">
        <v>66</v>
      </c>
      <c r="Z225" s="3">
        <v>16</v>
      </c>
      <c r="AA225" s="3">
        <v>8224.66</v>
      </c>
      <c r="AB225" s="3">
        <v>0</v>
      </c>
      <c r="AC225" s="3">
        <v>100044189</v>
      </c>
      <c r="AE225" s="3" t="s">
        <v>960</v>
      </c>
      <c r="AF225" s="3">
        <v>43528.490856481483</v>
      </c>
      <c r="AG225" s="3" t="s">
        <v>897</v>
      </c>
      <c r="AH225" s="15">
        <f t="shared" si="35"/>
        <v>6.88448275862069</v>
      </c>
      <c r="AI225" s="16">
        <f t="shared" si="36"/>
        <v>5.1404139999999998</v>
      </c>
      <c r="AJ225" s="4" t="str">
        <f>VLOOKUP(A225,取数格式!$B$35:$C$47,2,0)</f>
        <v>天猫超市</v>
      </c>
      <c r="AK225" s="4" t="s">
        <v>296</v>
      </c>
      <c r="AL225" s="17">
        <f t="shared" si="39"/>
        <v>1.7440689999999999</v>
      </c>
      <c r="AM225" s="17">
        <f t="shared" si="40"/>
        <v>0.27905100000000005</v>
      </c>
      <c r="AN225" s="3" t="s">
        <v>965</v>
      </c>
      <c r="AO225" s="3">
        <f>IF(U225="件",1,VLOOKUP(Q225,单位换算!B:F,5,))</f>
        <v>1</v>
      </c>
      <c r="AP225" s="15">
        <f t="shared" si="37"/>
        <v>6.88448275862069</v>
      </c>
      <c r="AQ225" s="15">
        <f>IFERROR(VLOOKUP(Q225,成本剔税!A:E,COLUMN(成本剔税!E224),),)*T225/AO225/10000</f>
        <v>3.8105612068965522</v>
      </c>
      <c r="AR225" s="43">
        <f t="shared" si="38"/>
        <v>0.44649999999999995</v>
      </c>
    </row>
    <row r="226" spans="1:44" ht="15" customHeight="1">
      <c r="A226" s="3" t="s">
        <v>0</v>
      </c>
      <c r="B226" s="3" t="s">
        <v>72</v>
      </c>
      <c r="C226" s="3" t="s">
        <v>909</v>
      </c>
      <c r="D226" s="3" t="s">
        <v>910</v>
      </c>
      <c r="E226" s="3">
        <v>529181</v>
      </c>
      <c r="F226" s="3" t="s">
        <v>959</v>
      </c>
      <c r="G226" s="3" t="s">
        <v>58</v>
      </c>
      <c r="H226" s="3" t="s">
        <v>61</v>
      </c>
      <c r="I226" s="3">
        <v>942839</v>
      </c>
      <c r="J226" s="3" t="s">
        <v>59</v>
      </c>
      <c r="K226" s="3">
        <v>43528</v>
      </c>
      <c r="L226" s="14">
        <v>43528</v>
      </c>
      <c r="M226" s="3">
        <v>0</v>
      </c>
      <c r="O226" s="3">
        <v>68</v>
      </c>
      <c r="P226" s="3" t="s">
        <v>60</v>
      </c>
      <c r="Q226" s="41" t="s">
        <v>68</v>
      </c>
      <c r="R226" s="3" t="s">
        <v>69</v>
      </c>
      <c r="S226" s="3">
        <v>68</v>
      </c>
      <c r="T226" s="3">
        <v>880</v>
      </c>
      <c r="U226" s="3" t="s">
        <v>17</v>
      </c>
      <c r="V226" s="3">
        <v>1.76</v>
      </c>
      <c r="W226" s="3" t="s">
        <v>17</v>
      </c>
      <c r="X226" s="30">
        <v>59840</v>
      </c>
      <c r="Y226" s="3" t="s">
        <v>66</v>
      </c>
      <c r="Z226" s="3">
        <v>16</v>
      </c>
      <c r="AA226" s="3">
        <v>8253.7900000000009</v>
      </c>
      <c r="AB226" s="3">
        <v>0</v>
      </c>
      <c r="AC226" s="3">
        <v>100044189</v>
      </c>
      <c r="AE226" s="3" t="s">
        <v>960</v>
      </c>
      <c r="AF226" s="3">
        <v>43528.490856481483</v>
      </c>
      <c r="AG226" s="3" t="s">
        <v>897</v>
      </c>
      <c r="AH226" s="15">
        <f t="shared" si="35"/>
        <v>5.1586206896551721</v>
      </c>
      <c r="AI226" s="16">
        <f t="shared" si="36"/>
        <v>5.1586210000000001</v>
      </c>
      <c r="AJ226" s="4" t="str">
        <f>VLOOKUP(A226,取数格式!$B$35:$C$47,2,0)</f>
        <v>天猫超市</v>
      </c>
      <c r="AK226" s="4" t="s">
        <v>296</v>
      </c>
      <c r="AL226" s="17">
        <f t="shared" si="39"/>
        <v>0</v>
      </c>
      <c r="AM226" s="17">
        <f t="shared" si="40"/>
        <v>0</v>
      </c>
      <c r="AN226" s="3" t="s">
        <v>965</v>
      </c>
      <c r="AO226" s="3">
        <f>IF(U226="件",1,VLOOKUP(Q226,单位换算!B:F,5,))</f>
        <v>1</v>
      </c>
      <c r="AP226" s="15">
        <f t="shared" si="37"/>
        <v>5.1586206896551721</v>
      </c>
      <c r="AQ226" s="15">
        <f>IFERROR(VLOOKUP(Q226,成本剔税!A:E,COLUMN(成本剔税!E225),),)*T226/AO226/10000</f>
        <v>2.857344827586207</v>
      </c>
      <c r="AR226" s="43">
        <f t="shared" si="38"/>
        <v>0.44610294117647054</v>
      </c>
    </row>
    <row r="227" spans="1:44" ht="15" customHeight="1">
      <c r="A227" s="3" t="s">
        <v>0</v>
      </c>
      <c r="B227" s="3" t="s">
        <v>72</v>
      </c>
      <c r="C227" s="3" t="s">
        <v>909</v>
      </c>
      <c r="D227" s="3" t="s">
        <v>910</v>
      </c>
      <c r="E227" s="3">
        <v>529181</v>
      </c>
      <c r="F227" s="3" t="s">
        <v>959</v>
      </c>
      <c r="G227" s="3" t="s">
        <v>58</v>
      </c>
      <c r="H227" s="3" t="s">
        <v>61</v>
      </c>
      <c r="I227" s="3">
        <v>942839</v>
      </c>
      <c r="J227" s="3" t="s">
        <v>59</v>
      </c>
      <c r="K227" s="3">
        <v>43528</v>
      </c>
      <c r="L227" s="14">
        <v>43528</v>
      </c>
      <c r="M227" s="3">
        <v>0</v>
      </c>
      <c r="N227" s="15">
        <v>1269.3599999999999</v>
      </c>
      <c r="O227" s="3">
        <v>69.599999999999994</v>
      </c>
      <c r="P227" s="3" t="s">
        <v>60</v>
      </c>
      <c r="Q227" s="41" t="s">
        <v>112</v>
      </c>
      <c r="R227" s="3" t="s">
        <v>113</v>
      </c>
      <c r="S227" s="3">
        <v>51.97</v>
      </c>
      <c r="T227" s="3">
        <v>72</v>
      </c>
      <c r="U227" s="3" t="s">
        <v>17</v>
      </c>
      <c r="V227" s="3">
        <v>0.17712</v>
      </c>
      <c r="W227" s="3" t="s">
        <v>17</v>
      </c>
      <c r="X227" s="30">
        <v>3741.84</v>
      </c>
      <c r="Y227" s="3" t="s">
        <v>66</v>
      </c>
      <c r="Z227" s="3">
        <v>16</v>
      </c>
      <c r="AA227" s="3">
        <v>516.12</v>
      </c>
      <c r="AB227" s="3">
        <v>0</v>
      </c>
      <c r="AC227" s="3">
        <v>100044189</v>
      </c>
      <c r="AE227" s="3" t="s">
        <v>960</v>
      </c>
      <c r="AF227" s="3">
        <v>43528.490856481483</v>
      </c>
      <c r="AG227" s="3" t="s">
        <v>897</v>
      </c>
      <c r="AH227" s="15">
        <f t="shared" si="35"/>
        <v>0.432</v>
      </c>
      <c r="AI227" s="16">
        <f t="shared" si="36"/>
        <v>0.32257200000000003</v>
      </c>
      <c r="AJ227" s="4" t="str">
        <f>VLOOKUP(A227,取数格式!$B$35:$C$47,2,0)</f>
        <v>天猫超市</v>
      </c>
      <c r="AK227" s="4" t="s">
        <v>296</v>
      </c>
      <c r="AL227" s="17">
        <f t="shared" si="39"/>
        <v>0.109428</v>
      </c>
      <c r="AM227" s="17">
        <f t="shared" si="40"/>
        <v>1.7508000000000003E-2</v>
      </c>
      <c r="AN227" s="3" t="s">
        <v>965</v>
      </c>
      <c r="AO227" s="3">
        <f>IF(U227="件",1,VLOOKUP(Q227,单位换算!B:F,5,))</f>
        <v>1</v>
      </c>
      <c r="AP227" s="15">
        <f t="shared" si="37"/>
        <v>0.432</v>
      </c>
      <c r="AQ227" s="15">
        <f>IFERROR(VLOOKUP(Q227,成本剔税!A:E,COLUMN(成本剔税!E226),),)*T227/AO227/10000</f>
        <v>0.2367993103448276</v>
      </c>
      <c r="AR227" s="43">
        <f t="shared" si="38"/>
        <v>0.45185344827586205</v>
      </c>
    </row>
    <row r="228" spans="1:44" ht="15" customHeight="1">
      <c r="A228" s="3" t="s">
        <v>0</v>
      </c>
      <c r="B228" s="3" t="s">
        <v>72</v>
      </c>
      <c r="C228" s="3" t="s">
        <v>909</v>
      </c>
      <c r="D228" s="3" t="s">
        <v>910</v>
      </c>
      <c r="E228" s="3">
        <v>529181</v>
      </c>
      <c r="F228" s="3" t="s">
        <v>959</v>
      </c>
      <c r="G228" s="3" t="s">
        <v>58</v>
      </c>
      <c r="H228" s="3" t="s">
        <v>61</v>
      </c>
      <c r="I228" s="3">
        <v>942839</v>
      </c>
      <c r="J228" s="3" t="s">
        <v>59</v>
      </c>
      <c r="K228" s="3">
        <v>43528</v>
      </c>
      <c r="L228" s="14">
        <v>43528</v>
      </c>
      <c r="M228" s="3">
        <v>0</v>
      </c>
      <c r="N228" s="15">
        <v>8885.52</v>
      </c>
      <c r="O228" s="3">
        <v>69.599999999999994</v>
      </c>
      <c r="P228" s="3" t="s">
        <v>60</v>
      </c>
      <c r="Q228" s="41">
        <v>204401000800</v>
      </c>
      <c r="R228" s="3" t="s">
        <v>90</v>
      </c>
      <c r="S228" s="3">
        <v>51.97</v>
      </c>
      <c r="T228" s="3">
        <v>504</v>
      </c>
      <c r="U228" s="3" t="s">
        <v>17</v>
      </c>
      <c r="V228" s="3">
        <v>1.2398400000000001</v>
      </c>
      <c r="W228" s="3" t="s">
        <v>17</v>
      </c>
      <c r="X228" s="30">
        <v>26192.880000000001</v>
      </c>
      <c r="Y228" s="3" t="s">
        <v>66</v>
      </c>
      <c r="Z228" s="3">
        <v>16</v>
      </c>
      <c r="AA228" s="3">
        <v>3612.81</v>
      </c>
      <c r="AB228" s="3">
        <v>0</v>
      </c>
      <c r="AC228" s="3">
        <v>100044189</v>
      </c>
      <c r="AE228" s="3" t="s">
        <v>960</v>
      </c>
      <c r="AF228" s="3">
        <v>43528.490856481483</v>
      </c>
      <c r="AG228" s="3" t="s">
        <v>897</v>
      </c>
      <c r="AH228" s="15">
        <f t="shared" si="35"/>
        <v>3.0239999999999996</v>
      </c>
      <c r="AI228" s="16">
        <f t="shared" si="36"/>
        <v>2.2580070000000001</v>
      </c>
      <c r="AJ228" s="4" t="str">
        <f>VLOOKUP(A228,取数格式!$B$35:$C$47,2,0)</f>
        <v>天猫超市</v>
      </c>
      <c r="AK228" s="4" t="s">
        <v>296</v>
      </c>
      <c r="AL228" s="17">
        <f t="shared" si="39"/>
        <v>0.76599300000000003</v>
      </c>
      <c r="AM228" s="17">
        <f t="shared" si="40"/>
        <v>0.12255899999999999</v>
      </c>
      <c r="AN228" s="3" t="s">
        <v>965</v>
      </c>
      <c r="AO228" s="3">
        <f>IF(U228="件",1,VLOOKUP(Q228,单位换算!B:F,5,))</f>
        <v>1</v>
      </c>
      <c r="AP228" s="15">
        <f t="shared" si="37"/>
        <v>3.0239999999999996</v>
      </c>
      <c r="AQ228" s="15">
        <f>IFERROR(VLOOKUP(Q228,成本剔税!A:E,COLUMN(成本剔税!E227),),)*T228/AO228/10000</f>
        <v>1.6575951724137932</v>
      </c>
      <c r="AR228" s="43">
        <f t="shared" si="38"/>
        <v>0.45185344827586199</v>
      </c>
    </row>
    <row r="229" spans="1:44" ht="15" customHeight="1">
      <c r="A229" s="3" t="s">
        <v>0</v>
      </c>
      <c r="B229" s="3" t="s">
        <v>72</v>
      </c>
      <c r="C229" s="3" t="s">
        <v>909</v>
      </c>
      <c r="D229" s="3" t="s">
        <v>910</v>
      </c>
      <c r="E229" s="3">
        <v>529181</v>
      </c>
      <c r="F229" s="3" t="s">
        <v>959</v>
      </c>
      <c r="G229" s="3" t="s">
        <v>58</v>
      </c>
      <c r="H229" s="3" t="s">
        <v>61</v>
      </c>
      <c r="I229" s="3">
        <v>942839</v>
      </c>
      <c r="J229" s="3" t="s">
        <v>59</v>
      </c>
      <c r="K229" s="3">
        <v>43528</v>
      </c>
      <c r="L229" s="14">
        <v>43528</v>
      </c>
      <c r="M229" s="3">
        <v>0</v>
      </c>
      <c r="N229" s="15">
        <v>85205.119999999995</v>
      </c>
      <c r="O229" s="3">
        <v>66</v>
      </c>
      <c r="P229" s="3" t="s">
        <v>60</v>
      </c>
      <c r="Q229" s="41">
        <v>204401000700</v>
      </c>
      <c r="R229" s="3" t="s">
        <v>124</v>
      </c>
      <c r="S229" s="3">
        <v>49.28</v>
      </c>
      <c r="T229" s="3">
        <v>5096</v>
      </c>
      <c r="U229" s="3" t="s">
        <v>17</v>
      </c>
      <c r="V229" s="3">
        <v>12.536160000000001</v>
      </c>
      <c r="W229" s="3" t="s">
        <v>17</v>
      </c>
      <c r="X229" s="30">
        <v>251130.88</v>
      </c>
      <c r="Y229" s="3" t="s">
        <v>66</v>
      </c>
      <c r="Z229" s="3">
        <v>16</v>
      </c>
      <c r="AA229" s="3">
        <v>34638.74</v>
      </c>
      <c r="AB229" s="3">
        <v>0</v>
      </c>
      <c r="AC229" s="3">
        <v>100044189</v>
      </c>
      <c r="AE229" s="3" t="s">
        <v>960</v>
      </c>
      <c r="AF229" s="3">
        <v>43528.490856481483</v>
      </c>
      <c r="AG229" s="3" t="s">
        <v>897</v>
      </c>
      <c r="AH229" s="15">
        <f t="shared" ref="AH229:AH292" si="41">T229*O229/(1+Z229/100)/10000</f>
        <v>28.994482758620691</v>
      </c>
      <c r="AI229" s="16">
        <f t="shared" ref="AI229:AI292" si="42">(X229-AA229)/10000</f>
        <v>21.649214000000001</v>
      </c>
      <c r="AJ229" s="4" t="str">
        <f>VLOOKUP(A229,取数格式!$B$35:$C$47,2,0)</f>
        <v>天猫超市</v>
      </c>
      <c r="AK229" s="4" t="s">
        <v>296</v>
      </c>
      <c r="AL229" s="17">
        <f t="shared" si="39"/>
        <v>7.345269</v>
      </c>
      <c r="AM229" s="17">
        <f t="shared" si="40"/>
        <v>1.175243</v>
      </c>
      <c r="AN229" s="3" t="s">
        <v>965</v>
      </c>
      <c r="AO229" s="3">
        <f>IF(U229="件",1,VLOOKUP(Q229,单位换算!B:F,5,))</f>
        <v>1</v>
      </c>
      <c r="AP229" s="15">
        <f t="shared" si="37"/>
        <v>28.994482758620691</v>
      </c>
      <c r="AQ229" s="15">
        <f>IFERROR(VLOOKUP(Q229,成本剔税!A:E,COLUMN(成本剔税!E228),),)*T229/AO229/10000</f>
        <v>15.914017241379311</v>
      </c>
      <c r="AR229" s="43">
        <f t="shared" si="38"/>
        <v>0.45113636363636367</v>
      </c>
    </row>
    <row r="230" spans="1:44" ht="15" customHeight="1">
      <c r="A230" s="3" t="s">
        <v>0</v>
      </c>
      <c r="B230" s="3" t="s">
        <v>72</v>
      </c>
      <c r="C230" s="3" t="s">
        <v>909</v>
      </c>
      <c r="D230" s="3" t="s">
        <v>910</v>
      </c>
      <c r="E230" s="3">
        <v>523423</v>
      </c>
      <c r="F230" s="3" t="s">
        <v>950</v>
      </c>
      <c r="G230" s="3" t="s">
        <v>58</v>
      </c>
      <c r="H230" s="3" t="s">
        <v>61</v>
      </c>
      <c r="I230" s="3">
        <v>942850</v>
      </c>
      <c r="J230" s="3" t="s">
        <v>59</v>
      </c>
      <c r="K230" s="3">
        <v>43528</v>
      </c>
      <c r="L230" s="14">
        <v>43528</v>
      </c>
      <c r="M230" s="3">
        <v>0</v>
      </c>
      <c r="N230" s="15">
        <v>5690.88</v>
      </c>
      <c r="O230" s="3">
        <v>78</v>
      </c>
      <c r="P230" s="3" t="s">
        <v>60</v>
      </c>
      <c r="Q230" s="41" t="s">
        <v>63</v>
      </c>
      <c r="R230" s="3" t="s">
        <v>64</v>
      </c>
      <c r="S230" s="3">
        <v>58.24</v>
      </c>
      <c r="T230" s="3">
        <v>288</v>
      </c>
      <c r="U230" s="3" t="s">
        <v>17</v>
      </c>
      <c r="V230" s="3">
        <v>0.66239999999999999</v>
      </c>
      <c r="W230" s="3" t="s">
        <v>17</v>
      </c>
      <c r="X230" s="30">
        <v>16773.12</v>
      </c>
      <c r="Y230" s="3" t="s">
        <v>66</v>
      </c>
      <c r="Z230" s="3">
        <v>16</v>
      </c>
      <c r="AA230" s="3">
        <v>2313.5300000000002</v>
      </c>
      <c r="AB230" s="3">
        <v>0</v>
      </c>
      <c r="AC230" s="3">
        <v>100044190</v>
      </c>
      <c r="AE230" s="3" t="s">
        <v>951</v>
      </c>
      <c r="AF230" s="3">
        <v>43528.490902777776</v>
      </c>
      <c r="AG230" s="3" t="s">
        <v>897</v>
      </c>
      <c r="AH230" s="15">
        <f t="shared" si="41"/>
        <v>1.9365517241379311</v>
      </c>
      <c r="AI230" s="16">
        <f t="shared" si="42"/>
        <v>1.4459589999999998</v>
      </c>
      <c r="AJ230" s="4" t="str">
        <f>VLOOKUP(A230,取数格式!$B$35:$C$47,2,0)</f>
        <v>天猫超市</v>
      </c>
      <c r="AK230" s="4" t="s">
        <v>296</v>
      </c>
      <c r="AL230" s="17">
        <f t="shared" si="39"/>
        <v>0.49059300000000006</v>
      </c>
      <c r="AM230" s="17">
        <f t="shared" si="40"/>
        <v>7.8495000000000009E-2</v>
      </c>
      <c r="AN230" s="3" t="s">
        <v>965</v>
      </c>
      <c r="AO230" s="3">
        <f>IF(U230="件",1,VLOOKUP(Q230,单位换算!B:F,5,))</f>
        <v>1</v>
      </c>
      <c r="AP230" s="15">
        <f t="shared" si="37"/>
        <v>1.9365517241379311</v>
      </c>
      <c r="AQ230" s="15">
        <f>IFERROR(VLOOKUP(Q230,成本剔税!A:E,COLUMN(成本剔税!E229),),)*T230/AO230/10000</f>
        <v>1.0980248275862072</v>
      </c>
      <c r="AR230" s="43">
        <f t="shared" si="38"/>
        <v>0.43299999999999983</v>
      </c>
    </row>
    <row r="231" spans="1:44" ht="15" customHeight="1">
      <c r="A231" s="3" t="s">
        <v>0</v>
      </c>
      <c r="B231" s="3" t="s">
        <v>72</v>
      </c>
      <c r="C231" s="3" t="s">
        <v>909</v>
      </c>
      <c r="D231" s="3" t="s">
        <v>910</v>
      </c>
      <c r="E231" s="3">
        <v>523423</v>
      </c>
      <c r="F231" s="3" t="s">
        <v>950</v>
      </c>
      <c r="G231" s="3" t="s">
        <v>58</v>
      </c>
      <c r="H231" s="3" t="s">
        <v>61</v>
      </c>
      <c r="I231" s="3">
        <v>942850</v>
      </c>
      <c r="J231" s="3" t="s">
        <v>59</v>
      </c>
      <c r="K231" s="3">
        <v>43528</v>
      </c>
      <c r="L231" s="14">
        <v>43528</v>
      </c>
      <c r="M231" s="3">
        <v>0</v>
      </c>
      <c r="N231" s="15">
        <v>141.04</v>
      </c>
      <c r="O231" s="3">
        <v>69.599999999999994</v>
      </c>
      <c r="P231" s="3" t="s">
        <v>60</v>
      </c>
      <c r="Q231" s="41" t="s">
        <v>112</v>
      </c>
      <c r="R231" s="3" t="s">
        <v>113</v>
      </c>
      <c r="S231" s="3">
        <v>51.97</v>
      </c>
      <c r="T231" s="3">
        <v>8</v>
      </c>
      <c r="U231" s="3" t="s">
        <v>17</v>
      </c>
      <c r="V231" s="3">
        <v>1.968E-2</v>
      </c>
      <c r="W231" s="3" t="s">
        <v>17</v>
      </c>
      <c r="X231" s="30">
        <v>415.76</v>
      </c>
      <c r="Y231" s="3" t="s">
        <v>66</v>
      </c>
      <c r="Z231" s="3">
        <v>16</v>
      </c>
      <c r="AA231" s="3">
        <v>57.35</v>
      </c>
      <c r="AB231" s="3">
        <v>0</v>
      </c>
      <c r="AC231" s="3">
        <v>100044190</v>
      </c>
      <c r="AE231" s="3" t="s">
        <v>951</v>
      </c>
      <c r="AF231" s="3">
        <v>43528.490902777776</v>
      </c>
      <c r="AG231" s="3" t="s">
        <v>897</v>
      </c>
      <c r="AH231" s="15">
        <f t="shared" si="41"/>
        <v>4.8000000000000001E-2</v>
      </c>
      <c r="AI231" s="16">
        <f t="shared" si="42"/>
        <v>3.5840999999999998E-2</v>
      </c>
      <c r="AJ231" s="4" t="str">
        <f>VLOOKUP(A231,取数格式!$B$35:$C$47,2,0)</f>
        <v>天猫超市</v>
      </c>
      <c r="AK231" s="4" t="s">
        <v>296</v>
      </c>
      <c r="AL231" s="17">
        <f t="shared" si="39"/>
        <v>1.2159E-2</v>
      </c>
      <c r="AM231" s="17">
        <f t="shared" si="40"/>
        <v>1.9449999999999999E-3</v>
      </c>
      <c r="AN231" s="3" t="s">
        <v>965</v>
      </c>
      <c r="AO231" s="3">
        <f>IF(U231="件",1,VLOOKUP(Q231,单位换算!B:F,5,))</f>
        <v>1</v>
      </c>
      <c r="AP231" s="15">
        <f t="shared" si="37"/>
        <v>4.8000000000000001E-2</v>
      </c>
      <c r="AQ231" s="15">
        <f>IFERROR(VLOOKUP(Q231,成本剔税!A:E,COLUMN(成本剔税!E230),),)*T231/AO231/10000</f>
        <v>2.6311034482758622E-2</v>
      </c>
      <c r="AR231" s="43">
        <f t="shared" si="38"/>
        <v>0.45185344827586205</v>
      </c>
    </row>
    <row r="232" spans="1:44" ht="15" customHeight="1">
      <c r="A232" s="3" t="s">
        <v>0</v>
      </c>
      <c r="B232" s="3" t="s">
        <v>72</v>
      </c>
      <c r="C232" s="3" t="s">
        <v>909</v>
      </c>
      <c r="D232" s="3" t="s">
        <v>910</v>
      </c>
      <c r="E232" s="3">
        <v>523423</v>
      </c>
      <c r="F232" s="3" t="s">
        <v>950</v>
      </c>
      <c r="G232" s="3" t="s">
        <v>58</v>
      </c>
      <c r="H232" s="3" t="s">
        <v>61</v>
      </c>
      <c r="I232" s="3">
        <v>942850</v>
      </c>
      <c r="J232" s="3" t="s">
        <v>59</v>
      </c>
      <c r="K232" s="3">
        <v>43528</v>
      </c>
      <c r="L232" s="14">
        <v>43528</v>
      </c>
      <c r="M232" s="3">
        <v>0</v>
      </c>
      <c r="O232" s="3">
        <v>78</v>
      </c>
      <c r="P232" s="3" t="s">
        <v>60</v>
      </c>
      <c r="Q232" s="41" t="s">
        <v>107</v>
      </c>
      <c r="R232" s="3" t="s">
        <v>108</v>
      </c>
      <c r="S232" s="3">
        <v>78</v>
      </c>
      <c r="T232" s="3">
        <v>350</v>
      </c>
      <c r="U232" s="3" t="s">
        <v>17</v>
      </c>
      <c r="V232" s="3">
        <v>0.80500000000000005</v>
      </c>
      <c r="W232" s="3" t="s">
        <v>17</v>
      </c>
      <c r="X232" s="30">
        <v>27300</v>
      </c>
      <c r="Y232" s="3" t="s">
        <v>66</v>
      </c>
      <c r="Z232" s="3">
        <v>16</v>
      </c>
      <c r="AA232" s="3">
        <v>3765.52</v>
      </c>
      <c r="AB232" s="3">
        <v>0</v>
      </c>
      <c r="AC232" s="3">
        <v>100044190</v>
      </c>
      <c r="AE232" s="3" t="s">
        <v>951</v>
      </c>
      <c r="AF232" s="3">
        <v>43528.490902777776</v>
      </c>
      <c r="AG232" s="3" t="s">
        <v>897</v>
      </c>
      <c r="AH232" s="15">
        <f t="shared" si="41"/>
        <v>2.3534482758620694</v>
      </c>
      <c r="AI232" s="16">
        <f t="shared" si="42"/>
        <v>2.3534479999999998</v>
      </c>
      <c r="AJ232" s="4" t="str">
        <f>VLOOKUP(A232,取数格式!$B$35:$C$47,2,0)</f>
        <v>天猫超市</v>
      </c>
      <c r="AK232" s="4" t="s">
        <v>296</v>
      </c>
      <c r="AL232" s="17">
        <f t="shared" si="39"/>
        <v>0</v>
      </c>
      <c r="AM232" s="17">
        <f t="shared" si="40"/>
        <v>0</v>
      </c>
      <c r="AN232" s="3" t="s">
        <v>965</v>
      </c>
      <c r="AO232" s="3">
        <f>IF(U232="件",1,VLOOKUP(Q232,单位换算!B:F,5,))</f>
        <v>1</v>
      </c>
      <c r="AP232" s="15">
        <f t="shared" si="37"/>
        <v>2.3534482758620694</v>
      </c>
      <c r="AQ232" s="15">
        <f>IFERROR(VLOOKUP(Q232,成本剔税!A:E,COLUMN(成本剔税!E231),),)*T232/AO232/10000</f>
        <v>1.3458103448275867</v>
      </c>
      <c r="AR232" s="43">
        <f t="shared" si="38"/>
        <v>0.42815384615384605</v>
      </c>
    </row>
    <row r="233" spans="1:44" ht="15" customHeight="1">
      <c r="A233" s="3" t="s">
        <v>0</v>
      </c>
      <c r="B233" s="3" t="s">
        <v>72</v>
      </c>
      <c r="C233" s="3" t="s">
        <v>909</v>
      </c>
      <c r="D233" s="3" t="s">
        <v>910</v>
      </c>
      <c r="E233" s="3">
        <v>523423</v>
      </c>
      <c r="F233" s="3" t="s">
        <v>950</v>
      </c>
      <c r="G233" s="3" t="s">
        <v>58</v>
      </c>
      <c r="H233" s="3" t="s">
        <v>61</v>
      </c>
      <c r="I233" s="3">
        <v>942850</v>
      </c>
      <c r="J233" s="3" t="s">
        <v>59</v>
      </c>
      <c r="K233" s="3">
        <v>43528</v>
      </c>
      <c r="L233" s="14">
        <v>43528</v>
      </c>
      <c r="M233" s="3">
        <v>0</v>
      </c>
      <c r="N233" s="15">
        <v>904.8</v>
      </c>
      <c r="O233" s="3">
        <v>74.400000000000006</v>
      </c>
      <c r="P233" s="3" t="s">
        <v>60</v>
      </c>
      <c r="Q233" s="41">
        <v>204004000402</v>
      </c>
      <c r="R233" s="3" t="s">
        <v>62</v>
      </c>
      <c r="S233" s="3">
        <v>55.55</v>
      </c>
      <c r="T233" s="3">
        <v>48</v>
      </c>
      <c r="U233" s="3" t="s">
        <v>17</v>
      </c>
      <c r="V233" s="3">
        <v>0.29952000000000001</v>
      </c>
      <c r="W233" s="3" t="s">
        <v>17</v>
      </c>
      <c r="X233" s="30">
        <v>2666.4</v>
      </c>
      <c r="Y233" s="3" t="s">
        <v>66</v>
      </c>
      <c r="Z233" s="3">
        <v>16</v>
      </c>
      <c r="AA233" s="3">
        <v>367.78</v>
      </c>
      <c r="AB233" s="3">
        <v>0</v>
      </c>
      <c r="AC233" s="3">
        <v>100044190</v>
      </c>
      <c r="AE233" s="3" t="s">
        <v>951</v>
      </c>
      <c r="AF233" s="3">
        <v>43528.490902777776</v>
      </c>
      <c r="AG233" s="3" t="s">
        <v>897</v>
      </c>
      <c r="AH233" s="15">
        <f t="shared" si="41"/>
        <v>0.30786206896551732</v>
      </c>
      <c r="AI233" s="16">
        <f t="shared" si="42"/>
        <v>0.22986199999999998</v>
      </c>
      <c r="AJ233" s="4" t="str">
        <f>VLOOKUP(A233,取数格式!$B$35:$C$47,2,0)</f>
        <v>天猫超市</v>
      </c>
      <c r="AK233" s="4" t="s">
        <v>296</v>
      </c>
      <c r="AL233" s="17">
        <f t="shared" si="39"/>
        <v>7.8E-2</v>
      </c>
      <c r="AM233" s="17">
        <f t="shared" si="40"/>
        <v>1.248E-2</v>
      </c>
      <c r="AN233" s="3" t="s">
        <v>965</v>
      </c>
      <c r="AO233" s="3">
        <f>IF(U233="件",1,VLOOKUP(Q233,单位换算!B:F,5,))</f>
        <v>1</v>
      </c>
      <c r="AP233" s="15">
        <f t="shared" si="37"/>
        <v>0.30786206896551732</v>
      </c>
      <c r="AQ233" s="15">
        <f>IFERROR(VLOOKUP(Q233,成本剔税!A:E,COLUMN(成本剔税!E232),),)*T233/AO233/10000</f>
        <v>0.20512551724137934</v>
      </c>
      <c r="AR233" s="43">
        <f t="shared" si="38"/>
        <v>0.33370967741935492</v>
      </c>
    </row>
    <row r="234" spans="1:44" ht="15" customHeight="1">
      <c r="A234" s="3" t="s">
        <v>0</v>
      </c>
      <c r="B234" s="3" t="s">
        <v>72</v>
      </c>
      <c r="C234" s="3" t="s">
        <v>909</v>
      </c>
      <c r="D234" s="3" t="s">
        <v>910</v>
      </c>
      <c r="E234" s="3">
        <v>523423</v>
      </c>
      <c r="F234" s="3" t="s">
        <v>950</v>
      </c>
      <c r="G234" s="3" t="s">
        <v>58</v>
      </c>
      <c r="H234" s="3" t="s">
        <v>61</v>
      </c>
      <c r="I234" s="3">
        <v>942850</v>
      </c>
      <c r="J234" s="3" t="s">
        <v>59</v>
      </c>
      <c r="K234" s="3">
        <v>43528</v>
      </c>
      <c r="L234" s="14">
        <v>43528</v>
      </c>
      <c r="M234" s="3">
        <v>0</v>
      </c>
      <c r="N234" s="15">
        <v>240.73</v>
      </c>
      <c r="O234" s="3">
        <v>50</v>
      </c>
      <c r="P234" s="3" t="s">
        <v>60</v>
      </c>
      <c r="Q234" s="41">
        <v>204117000900</v>
      </c>
      <c r="R234" s="3" t="s">
        <v>136</v>
      </c>
      <c r="S234" s="3">
        <v>37.33</v>
      </c>
      <c r="T234" s="3">
        <v>19</v>
      </c>
      <c r="U234" s="3" t="s">
        <v>17</v>
      </c>
      <c r="V234" s="3">
        <v>4.7424000000000001E-2</v>
      </c>
      <c r="W234" s="3" t="s">
        <v>17</v>
      </c>
      <c r="X234" s="30">
        <v>709.27</v>
      </c>
      <c r="Y234" s="3" t="s">
        <v>66</v>
      </c>
      <c r="Z234" s="3">
        <v>16</v>
      </c>
      <c r="AA234" s="3">
        <v>97.83</v>
      </c>
      <c r="AB234" s="3">
        <v>0</v>
      </c>
      <c r="AC234" s="3">
        <v>100044190</v>
      </c>
      <c r="AE234" s="3" t="s">
        <v>951</v>
      </c>
      <c r="AF234" s="3">
        <v>43528.490902777776</v>
      </c>
      <c r="AG234" s="3" t="s">
        <v>897</v>
      </c>
      <c r="AH234" s="15">
        <f t="shared" si="41"/>
        <v>8.1896551724137942E-2</v>
      </c>
      <c r="AI234" s="16">
        <f t="shared" si="42"/>
        <v>6.1143999999999997E-2</v>
      </c>
      <c r="AJ234" s="4" t="str">
        <f>VLOOKUP(A234,取数格式!$B$35:$C$47,2,0)</f>
        <v>天猫超市</v>
      </c>
      <c r="AK234" s="4" t="s">
        <v>296</v>
      </c>
      <c r="AL234" s="17">
        <f t="shared" si="39"/>
        <v>2.0753000000000001E-2</v>
      </c>
      <c r="AM234" s="17">
        <f t="shared" si="40"/>
        <v>3.3200000000000005E-3</v>
      </c>
      <c r="AN234" s="3" t="s">
        <v>965</v>
      </c>
      <c r="AO234" s="3">
        <f>IF(U234="件",1,VLOOKUP(Q234,单位换算!B:F,5,))</f>
        <v>1</v>
      </c>
      <c r="AP234" s="15">
        <f t="shared" si="37"/>
        <v>8.1896551724137942E-2</v>
      </c>
      <c r="AQ234" s="15">
        <f>IFERROR(VLOOKUP(Q234,成本剔税!A:E,COLUMN(成本剔税!E233),),)*T234/AO234/10000</f>
        <v>4.6833362068965524E-2</v>
      </c>
      <c r="AR234" s="43">
        <f t="shared" si="38"/>
        <v>0.42813999999999997</v>
      </c>
    </row>
    <row r="235" spans="1:44" ht="15" customHeight="1">
      <c r="A235" s="3" t="s">
        <v>0</v>
      </c>
      <c r="B235" s="3" t="s">
        <v>72</v>
      </c>
      <c r="C235" s="3" t="s">
        <v>909</v>
      </c>
      <c r="D235" s="3" t="s">
        <v>910</v>
      </c>
      <c r="E235" s="3">
        <v>523423</v>
      </c>
      <c r="F235" s="3" t="s">
        <v>950</v>
      </c>
      <c r="G235" s="3" t="s">
        <v>58</v>
      </c>
      <c r="H235" s="3" t="s">
        <v>61</v>
      </c>
      <c r="I235" s="3">
        <v>942850</v>
      </c>
      <c r="J235" s="3" t="s">
        <v>59</v>
      </c>
      <c r="K235" s="3">
        <v>43528</v>
      </c>
      <c r="L235" s="14">
        <v>43528</v>
      </c>
      <c r="M235" s="3">
        <v>0</v>
      </c>
      <c r="O235" s="3">
        <v>88</v>
      </c>
      <c r="P235" s="3" t="s">
        <v>60</v>
      </c>
      <c r="Q235" s="41" t="s">
        <v>222</v>
      </c>
      <c r="R235" s="3" t="s">
        <v>223</v>
      </c>
      <c r="S235" s="3">
        <v>88</v>
      </c>
      <c r="T235" s="3">
        <v>96</v>
      </c>
      <c r="U235" s="3" t="s">
        <v>17</v>
      </c>
      <c r="V235" s="3">
        <v>0.2208</v>
      </c>
      <c r="W235" s="3" t="s">
        <v>17</v>
      </c>
      <c r="X235" s="30">
        <v>8448</v>
      </c>
      <c r="Y235" s="3" t="s">
        <v>66</v>
      </c>
      <c r="Z235" s="3">
        <v>16</v>
      </c>
      <c r="AA235" s="3">
        <v>1165.24</v>
      </c>
      <c r="AB235" s="3">
        <v>0</v>
      </c>
      <c r="AC235" s="3">
        <v>100044190</v>
      </c>
      <c r="AE235" s="3" t="s">
        <v>951</v>
      </c>
      <c r="AF235" s="3">
        <v>43528.490902777776</v>
      </c>
      <c r="AG235" s="3" t="s">
        <v>897</v>
      </c>
      <c r="AH235" s="15">
        <f t="shared" si="41"/>
        <v>0.72827586206896555</v>
      </c>
      <c r="AI235" s="16">
        <f t="shared" si="42"/>
        <v>0.72827600000000003</v>
      </c>
      <c r="AJ235" s="4" t="str">
        <f>VLOOKUP(A235,取数格式!$B$35:$C$47,2,0)</f>
        <v>天猫超市</v>
      </c>
      <c r="AK235" s="4" t="s">
        <v>296</v>
      </c>
      <c r="AL235" s="17">
        <f t="shared" si="39"/>
        <v>0</v>
      </c>
      <c r="AM235" s="17">
        <f t="shared" si="40"/>
        <v>0</v>
      </c>
      <c r="AN235" s="3" t="s">
        <v>965</v>
      </c>
      <c r="AO235" s="3">
        <f>IF(U235="件",1,VLOOKUP(Q235,单位换算!B:F,5,))</f>
        <v>1</v>
      </c>
      <c r="AP235" s="15">
        <f t="shared" si="37"/>
        <v>0.72827586206896555</v>
      </c>
      <c r="AQ235" s="15">
        <f>IFERROR(VLOOKUP(Q235,成本剔税!A:E,COLUMN(成本剔税!E234),),)*T235/AO235/10000</f>
        <v>0.41293241379310358</v>
      </c>
      <c r="AR235" s="43">
        <f t="shared" si="38"/>
        <v>0.43299999999999983</v>
      </c>
    </row>
    <row r="236" spans="1:44" ht="15" customHeight="1">
      <c r="A236" s="3" t="s">
        <v>0</v>
      </c>
      <c r="B236" s="3" t="s">
        <v>72</v>
      </c>
      <c r="C236" s="3" t="s">
        <v>909</v>
      </c>
      <c r="D236" s="3" t="s">
        <v>910</v>
      </c>
      <c r="E236" s="3">
        <v>528357</v>
      </c>
      <c r="F236" s="3" t="s">
        <v>932</v>
      </c>
      <c r="G236" s="3" t="s">
        <v>58</v>
      </c>
      <c r="H236" s="3" t="s">
        <v>61</v>
      </c>
      <c r="I236" s="3">
        <v>942822</v>
      </c>
      <c r="J236" s="3" t="s">
        <v>59</v>
      </c>
      <c r="K236" s="3">
        <v>43528</v>
      </c>
      <c r="L236" s="14">
        <v>43528</v>
      </c>
      <c r="M236" s="3">
        <v>0</v>
      </c>
      <c r="N236" s="15">
        <v>30612.400000000001</v>
      </c>
      <c r="O236" s="3">
        <v>74.400000000000006</v>
      </c>
      <c r="P236" s="3" t="s">
        <v>60</v>
      </c>
      <c r="Q236" s="41">
        <v>204004000400</v>
      </c>
      <c r="R236" s="3" t="s">
        <v>236</v>
      </c>
      <c r="S236" s="3">
        <v>55.55</v>
      </c>
      <c r="T236" s="3">
        <v>1624</v>
      </c>
      <c r="U236" s="3" t="s">
        <v>17</v>
      </c>
      <c r="V236" s="3">
        <v>10.133760000000001</v>
      </c>
      <c r="W236" s="3" t="s">
        <v>17</v>
      </c>
      <c r="X236" s="30">
        <v>90213.2</v>
      </c>
      <c r="Y236" s="3" t="s">
        <v>66</v>
      </c>
      <c r="Z236" s="3">
        <v>16</v>
      </c>
      <c r="AA236" s="3">
        <v>12443.2</v>
      </c>
      <c r="AB236" s="3">
        <v>0</v>
      </c>
      <c r="AC236" s="3">
        <v>100044191</v>
      </c>
      <c r="AE236" s="3" t="s">
        <v>896</v>
      </c>
      <c r="AF236" s="3">
        <v>43528.490983796299</v>
      </c>
      <c r="AG236" s="3" t="s">
        <v>897</v>
      </c>
      <c r="AH236" s="15">
        <f t="shared" si="41"/>
        <v>10.416000000000002</v>
      </c>
      <c r="AI236" s="16">
        <f t="shared" si="42"/>
        <v>7.7770000000000001</v>
      </c>
      <c r="AJ236" s="4" t="str">
        <f>VLOOKUP(A236,取数格式!$B$35:$C$47,2,0)</f>
        <v>天猫超市</v>
      </c>
      <c r="AK236" s="4" t="s">
        <v>296</v>
      </c>
      <c r="AL236" s="17">
        <f t="shared" si="39"/>
        <v>2.6389999999999998</v>
      </c>
      <c r="AM236" s="17">
        <f t="shared" si="40"/>
        <v>0.42223999999999995</v>
      </c>
      <c r="AN236" s="3" t="s">
        <v>965</v>
      </c>
      <c r="AO236" s="3">
        <f>IF(U236="件",1,VLOOKUP(Q236,单位换算!B:F,5,))</f>
        <v>1</v>
      </c>
      <c r="AP236" s="15">
        <f t="shared" si="37"/>
        <v>10.416000000000002</v>
      </c>
      <c r="AQ236" s="15">
        <f>IFERROR(VLOOKUP(Q236,成本剔税!A:E,COLUMN(成本剔税!E235),),)*T236/AO236/10000</f>
        <v>6.94008</v>
      </c>
      <c r="AR236" s="43">
        <f t="shared" si="38"/>
        <v>0.33370967741935498</v>
      </c>
    </row>
    <row r="237" spans="1:44" ht="15" customHeight="1">
      <c r="A237" s="3" t="s">
        <v>0</v>
      </c>
      <c r="B237" s="3" t="s">
        <v>72</v>
      </c>
      <c r="C237" s="3" t="s">
        <v>909</v>
      </c>
      <c r="D237" s="3" t="s">
        <v>910</v>
      </c>
      <c r="E237" s="3">
        <v>528357</v>
      </c>
      <c r="F237" s="3" t="s">
        <v>932</v>
      </c>
      <c r="G237" s="3" t="s">
        <v>58</v>
      </c>
      <c r="H237" s="3" t="s">
        <v>61</v>
      </c>
      <c r="I237" s="3">
        <v>942822</v>
      </c>
      <c r="J237" s="3" t="s">
        <v>59</v>
      </c>
      <c r="K237" s="3">
        <v>43528</v>
      </c>
      <c r="L237" s="14">
        <v>43528</v>
      </c>
      <c r="M237" s="3">
        <v>0</v>
      </c>
      <c r="N237" s="15">
        <v>8970.5</v>
      </c>
      <c r="O237" s="3">
        <v>76</v>
      </c>
      <c r="P237" s="3" t="s">
        <v>60</v>
      </c>
      <c r="Q237" s="41">
        <v>204003000500</v>
      </c>
      <c r="R237" s="3" t="s">
        <v>92</v>
      </c>
      <c r="S237" s="3">
        <v>56.75</v>
      </c>
      <c r="T237" s="3">
        <v>466</v>
      </c>
      <c r="U237" s="3" t="s">
        <v>17</v>
      </c>
      <c r="V237" s="3">
        <v>1.4539200000000001</v>
      </c>
      <c r="W237" s="3" t="s">
        <v>17</v>
      </c>
      <c r="X237" s="30">
        <v>26445.5</v>
      </c>
      <c r="Y237" s="3" t="s">
        <v>67</v>
      </c>
      <c r="Z237" s="3">
        <v>10</v>
      </c>
      <c r="AA237" s="3">
        <v>2404.14</v>
      </c>
      <c r="AB237" s="3">
        <v>0</v>
      </c>
      <c r="AC237" s="3">
        <v>100044191</v>
      </c>
      <c r="AE237" s="3" t="s">
        <v>896</v>
      </c>
      <c r="AF237" s="3">
        <v>43528.490983796299</v>
      </c>
      <c r="AG237" s="3" t="s">
        <v>897</v>
      </c>
      <c r="AH237" s="15">
        <f t="shared" si="41"/>
        <v>3.2196363636363632</v>
      </c>
      <c r="AI237" s="16">
        <f t="shared" si="42"/>
        <v>2.4041360000000003</v>
      </c>
      <c r="AJ237" s="4" t="str">
        <f>VLOOKUP(A237,取数格式!$B$35:$C$47,2,0)</f>
        <v>天猫超市</v>
      </c>
      <c r="AK237" s="4" t="s">
        <v>296</v>
      </c>
      <c r="AL237" s="17">
        <f t="shared" si="39"/>
        <v>0.8155</v>
      </c>
      <c r="AM237" s="17">
        <f t="shared" si="40"/>
        <v>8.1549999999999997E-2</v>
      </c>
      <c r="AN237" s="3" t="s">
        <v>965</v>
      </c>
      <c r="AO237" s="3">
        <f>IF(U237="件",1,VLOOKUP(Q237,单位换算!B:F,5,))</f>
        <v>1</v>
      </c>
      <c r="AP237" s="15">
        <f t="shared" si="37"/>
        <v>3.2196363636363632</v>
      </c>
      <c r="AQ237" s="15">
        <f>IFERROR(VLOOKUP(Q237,成本剔税!A:E,COLUMN(成本剔税!E236),),)*T237/AO237/10000</f>
        <v>1.7843563636363633</v>
      </c>
      <c r="AR237" s="43">
        <f t="shared" si="38"/>
        <v>0.44578947368421057</v>
      </c>
    </row>
    <row r="238" spans="1:44" ht="15" customHeight="1">
      <c r="A238" s="3" t="s">
        <v>0</v>
      </c>
      <c r="B238" s="3" t="s">
        <v>72</v>
      </c>
      <c r="C238" s="3" t="s">
        <v>909</v>
      </c>
      <c r="D238" s="3" t="s">
        <v>910</v>
      </c>
      <c r="E238" s="3">
        <v>528357</v>
      </c>
      <c r="F238" s="3" t="s">
        <v>932</v>
      </c>
      <c r="G238" s="3" t="s">
        <v>58</v>
      </c>
      <c r="H238" s="3" t="s">
        <v>61</v>
      </c>
      <c r="I238" s="3">
        <v>942822</v>
      </c>
      <c r="J238" s="3" t="s">
        <v>59</v>
      </c>
      <c r="K238" s="3">
        <v>43528</v>
      </c>
      <c r="L238" s="14">
        <v>43528</v>
      </c>
      <c r="M238" s="3">
        <v>0</v>
      </c>
      <c r="O238" s="3">
        <v>60</v>
      </c>
      <c r="P238" s="3" t="s">
        <v>60</v>
      </c>
      <c r="Q238" s="41">
        <v>204220000200</v>
      </c>
      <c r="R238" s="3" t="s">
        <v>929</v>
      </c>
      <c r="S238" s="3">
        <v>60</v>
      </c>
      <c r="T238" s="3">
        <v>100</v>
      </c>
      <c r="U238" s="3" t="s">
        <v>17</v>
      </c>
      <c r="V238" s="3">
        <v>0.252</v>
      </c>
      <c r="W238" s="3" t="s">
        <v>17</v>
      </c>
      <c r="X238" s="30">
        <v>6000</v>
      </c>
      <c r="Y238" s="3" t="s">
        <v>66</v>
      </c>
      <c r="Z238" s="3">
        <v>16</v>
      </c>
      <c r="AA238" s="3">
        <v>827.59</v>
      </c>
      <c r="AB238" s="3">
        <v>0</v>
      </c>
      <c r="AC238" s="3">
        <v>100044191</v>
      </c>
      <c r="AE238" s="3" t="s">
        <v>896</v>
      </c>
      <c r="AF238" s="3">
        <v>43528.490983796299</v>
      </c>
      <c r="AG238" s="3" t="s">
        <v>897</v>
      </c>
      <c r="AH238" s="15">
        <f t="shared" si="41"/>
        <v>0.51724137931034486</v>
      </c>
      <c r="AI238" s="16">
        <f t="shared" si="42"/>
        <v>0.51724099999999995</v>
      </c>
      <c r="AJ238" s="4" t="str">
        <f>VLOOKUP(A238,取数格式!$B$35:$C$47,2,0)</f>
        <v>天猫超市</v>
      </c>
      <c r="AK238" s="4" t="s">
        <v>296</v>
      </c>
      <c r="AL238" s="17">
        <f t="shared" si="39"/>
        <v>0</v>
      </c>
      <c r="AM238" s="17">
        <f t="shared" si="40"/>
        <v>0</v>
      </c>
      <c r="AN238" s="3" t="s">
        <v>965</v>
      </c>
      <c r="AO238" s="3">
        <f>IF(U238="件",1,VLOOKUP(Q238,单位换算!B:F,5,))</f>
        <v>1</v>
      </c>
      <c r="AP238" s="15">
        <f t="shared" si="37"/>
        <v>0.51724137931034486</v>
      </c>
      <c r="AQ238" s="15">
        <f>IFERROR(VLOOKUP(Q238,成本剔税!A:E,COLUMN(成本剔税!E237),),)*T238/AO238/10000</f>
        <v>0</v>
      </c>
      <c r="AR238" s="43">
        <f t="shared" si="38"/>
        <v>1</v>
      </c>
    </row>
    <row r="239" spans="1:44" ht="15" customHeight="1">
      <c r="A239" s="3" t="s">
        <v>0</v>
      </c>
      <c r="B239" s="3" t="s">
        <v>72</v>
      </c>
      <c r="C239" s="3" t="s">
        <v>909</v>
      </c>
      <c r="D239" s="3" t="s">
        <v>910</v>
      </c>
      <c r="E239" s="3">
        <v>528357</v>
      </c>
      <c r="F239" s="3" t="s">
        <v>932</v>
      </c>
      <c r="G239" s="3" t="s">
        <v>58</v>
      </c>
      <c r="H239" s="3" t="s">
        <v>61</v>
      </c>
      <c r="I239" s="3">
        <v>942822</v>
      </c>
      <c r="J239" s="3" t="s">
        <v>59</v>
      </c>
      <c r="K239" s="3">
        <v>43528</v>
      </c>
      <c r="L239" s="14">
        <v>43528</v>
      </c>
      <c r="M239" s="3">
        <v>0</v>
      </c>
      <c r="O239" s="3">
        <v>48</v>
      </c>
      <c r="P239" s="3" t="s">
        <v>60</v>
      </c>
      <c r="Q239" s="41">
        <v>204103002500</v>
      </c>
      <c r="R239" s="3" t="s">
        <v>925</v>
      </c>
      <c r="S239" s="3">
        <v>48</v>
      </c>
      <c r="T239" s="3">
        <v>50</v>
      </c>
      <c r="U239" s="3" t="s">
        <v>17</v>
      </c>
      <c r="V239" s="3">
        <v>0.14932799999999999</v>
      </c>
      <c r="W239" s="3" t="s">
        <v>17</v>
      </c>
      <c r="X239" s="30">
        <v>2400</v>
      </c>
      <c r="Y239" s="3" t="s">
        <v>66</v>
      </c>
      <c r="Z239" s="3">
        <v>16</v>
      </c>
      <c r="AA239" s="3">
        <v>331.03</v>
      </c>
      <c r="AB239" s="3">
        <v>0</v>
      </c>
      <c r="AC239" s="3">
        <v>100044191</v>
      </c>
      <c r="AE239" s="3" t="s">
        <v>896</v>
      </c>
      <c r="AF239" s="3">
        <v>43528.490983796299</v>
      </c>
      <c r="AG239" s="3" t="s">
        <v>897</v>
      </c>
      <c r="AH239" s="15">
        <f t="shared" si="41"/>
        <v>0.20689655172413796</v>
      </c>
      <c r="AI239" s="16">
        <f t="shared" si="42"/>
        <v>0.20689700000000003</v>
      </c>
      <c r="AJ239" s="4" t="str">
        <f>VLOOKUP(A239,取数格式!$B$35:$C$47,2,0)</f>
        <v>天猫超市</v>
      </c>
      <c r="AK239" s="4" t="s">
        <v>296</v>
      </c>
      <c r="AL239" s="17">
        <f t="shared" si="39"/>
        <v>0</v>
      </c>
      <c r="AM239" s="17">
        <f t="shared" si="40"/>
        <v>0</v>
      </c>
      <c r="AN239" s="3" t="s">
        <v>965</v>
      </c>
      <c r="AO239" s="3">
        <f>IF(U239="件",1,VLOOKUP(Q239,单位换算!B:F,5,))</f>
        <v>1</v>
      </c>
      <c r="AP239" s="15">
        <f t="shared" ref="AP239:AP302" si="43">O239*T239/(1+Z239%)/10000</f>
        <v>0.20689655172413796</v>
      </c>
      <c r="AQ239" s="15">
        <f>IFERROR(VLOOKUP(Q239,成本剔税!A:E,COLUMN(成本剔税!E238),),)*T239/AO239/10000</f>
        <v>0</v>
      </c>
      <c r="AR239" s="43">
        <f t="shared" ref="AR239:AR302" si="44">IFERROR((AP239-AQ239)/AP239,)</f>
        <v>1</v>
      </c>
    </row>
    <row r="240" spans="1:44" ht="15" customHeight="1">
      <c r="A240" s="3" t="s">
        <v>0</v>
      </c>
      <c r="B240" s="3" t="s">
        <v>72</v>
      </c>
      <c r="C240" s="3" t="s">
        <v>909</v>
      </c>
      <c r="D240" s="3" t="s">
        <v>910</v>
      </c>
      <c r="E240" s="3">
        <v>528357</v>
      </c>
      <c r="F240" s="3" t="s">
        <v>932</v>
      </c>
      <c r="G240" s="3" t="s">
        <v>58</v>
      </c>
      <c r="H240" s="3" t="s">
        <v>61</v>
      </c>
      <c r="I240" s="3">
        <v>942822</v>
      </c>
      <c r="J240" s="3" t="s">
        <v>59</v>
      </c>
      <c r="K240" s="3">
        <v>43528</v>
      </c>
      <c r="L240" s="14">
        <v>43528</v>
      </c>
      <c r="M240" s="3">
        <v>0</v>
      </c>
      <c r="O240" s="3">
        <v>88</v>
      </c>
      <c r="P240" s="3" t="s">
        <v>60</v>
      </c>
      <c r="Q240" s="41" t="s">
        <v>222</v>
      </c>
      <c r="R240" s="3" t="s">
        <v>223</v>
      </c>
      <c r="S240" s="3">
        <v>88</v>
      </c>
      <c r="T240" s="3">
        <v>96</v>
      </c>
      <c r="U240" s="3" t="s">
        <v>17</v>
      </c>
      <c r="V240" s="3">
        <v>0.2208</v>
      </c>
      <c r="W240" s="3" t="s">
        <v>17</v>
      </c>
      <c r="X240" s="30">
        <v>8448</v>
      </c>
      <c r="Y240" s="3" t="s">
        <v>66</v>
      </c>
      <c r="Z240" s="3">
        <v>16</v>
      </c>
      <c r="AA240" s="3">
        <v>1165.24</v>
      </c>
      <c r="AB240" s="3">
        <v>0</v>
      </c>
      <c r="AC240" s="3">
        <v>100044191</v>
      </c>
      <c r="AE240" s="3" t="s">
        <v>896</v>
      </c>
      <c r="AF240" s="3">
        <v>43528.490983796299</v>
      </c>
      <c r="AG240" s="3" t="s">
        <v>897</v>
      </c>
      <c r="AH240" s="15">
        <f t="shared" si="41"/>
        <v>0.72827586206896555</v>
      </c>
      <c r="AI240" s="16">
        <f t="shared" si="42"/>
        <v>0.72827600000000003</v>
      </c>
      <c r="AJ240" s="4" t="str">
        <f>VLOOKUP(A240,取数格式!$B$35:$C$47,2,0)</f>
        <v>天猫超市</v>
      </c>
      <c r="AK240" s="4" t="s">
        <v>296</v>
      </c>
      <c r="AL240" s="17">
        <f t="shared" si="39"/>
        <v>0</v>
      </c>
      <c r="AM240" s="17">
        <f t="shared" si="40"/>
        <v>0</v>
      </c>
      <c r="AN240" s="3" t="s">
        <v>965</v>
      </c>
      <c r="AO240" s="3">
        <f>IF(U240="件",1,VLOOKUP(Q240,单位换算!B:F,5,))</f>
        <v>1</v>
      </c>
      <c r="AP240" s="15">
        <f t="shared" si="43"/>
        <v>0.72827586206896555</v>
      </c>
      <c r="AQ240" s="15">
        <f>IFERROR(VLOOKUP(Q240,成本剔税!A:E,COLUMN(成本剔税!E239),),)*T240/AO240/10000</f>
        <v>0.41293241379310358</v>
      </c>
      <c r="AR240" s="43">
        <f t="shared" si="44"/>
        <v>0.43299999999999983</v>
      </c>
    </row>
    <row r="241" spans="1:44" ht="15" customHeight="1">
      <c r="A241" s="3" t="s">
        <v>0</v>
      </c>
      <c r="B241" s="3" t="s">
        <v>72</v>
      </c>
      <c r="C241" s="3" t="s">
        <v>909</v>
      </c>
      <c r="D241" s="3" t="s">
        <v>910</v>
      </c>
      <c r="E241" s="3">
        <v>528357</v>
      </c>
      <c r="F241" s="3" t="s">
        <v>932</v>
      </c>
      <c r="G241" s="3" t="s">
        <v>58</v>
      </c>
      <c r="H241" s="3" t="s">
        <v>61</v>
      </c>
      <c r="I241" s="3">
        <v>942822</v>
      </c>
      <c r="J241" s="3" t="s">
        <v>59</v>
      </c>
      <c r="K241" s="3">
        <v>43528</v>
      </c>
      <c r="L241" s="14">
        <v>43528</v>
      </c>
      <c r="M241" s="3">
        <v>0</v>
      </c>
      <c r="O241" s="3">
        <v>50</v>
      </c>
      <c r="P241" s="3" t="s">
        <v>60</v>
      </c>
      <c r="Q241" s="41" t="s">
        <v>228</v>
      </c>
      <c r="R241" s="3" t="s">
        <v>229</v>
      </c>
      <c r="S241" s="3">
        <v>50</v>
      </c>
      <c r="T241" s="3">
        <v>100</v>
      </c>
      <c r="U241" s="3" t="s">
        <v>17</v>
      </c>
      <c r="V241" s="3">
        <v>0.32571</v>
      </c>
      <c r="W241" s="3" t="s">
        <v>17</v>
      </c>
      <c r="X241" s="30">
        <v>5000</v>
      </c>
      <c r="Y241" s="3" t="s">
        <v>66</v>
      </c>
      <c r="Z241" s="3">
        <v>16</v>
      </c>
      <c r="AA241" s="3">
        <v>689.66</v>
      </c>
      <c r="AB241" s="3">
        <v>0</v>
      </c>
      <c r="AC241" s="3">
        <v>100044191</v>
      </c>
      <c r="AE241" s="3" t="s">
        <v>896</v>
      </c>
      <c r="AF241" s="3">
        <v>43528.490983796299</v>
      </c>
      <c r="AG241" s="3" t="s">
        <v>897</v>
      </c>
      <c r="AH241" s="15">
        <f t="shared" si="41"/>
        <v>0.43103448275862072</v>
      </c>
      <c r="AI241" s="16">
        <f t="shared" si="42"/>
        <v>0.43103400000000003</v>
      </c>
      <c r="AJ241" s="4" t="str">
        <f>VLOOKUP(A241,取数格式!$B$35:$C$47,2,0)</f>
        <v>天猫超市</v>
      </c>
      <c r="AK241" s="4" t="s">
        <v>296</v>
      </c>
      <c r="AL241" s="17">
        <f t="shared" si="39"/>
        <v>0</v>
      </c>
      <c r="AM241" s="17">
        <f t="shared" si="40"/>
        <v>0</v>
      </c>
      <c r="AN241" s="3" t="s">
        <v>965</v>
      </c>
      <c r="AO241" s="3">
        <f>IF(U241="件",1,VLOOKUP(Q241,单位换算!B:F,5,))</f>
        <v>1</v>
      </c>
      <c r="AP241" s="15">
        <f t="shared" si="43"/>
        <v>0.43103448275862072</v>
      </c>
      <c r="AQ241" s="15">
        <f>IFERROR(VLOOKUP(Q241,成本剔税!A:E,COLUMN(成本剔税!E240),),)*T241/AO241/10000</f>
        <v>0.23741379310344829</v>
      </c>
      <c r="AR241" s="43">
        <f t="shared" si="44"/>
        <v>0.44919999999999999</v>
      </c>
    </row>
    <row r="242" spans="1:44" ht="15" customHeight="1">
      <c r="A242" s="3" t="s">
        <v>0</v>
      </c>
      <c r="B242" s="3" t="s">
        <v>72</v>
      </c>
      <c r="C242" s="3" t="s">
        <v>909</v>
      </c>
      <c r="D242" s="3" t="s">
        <v>910</v>
      </c>
      <c r="E242" s="3">
        <v>528357</v>
      </c>
      <c r="F242" s="3" t="s">
        <v>932</v>
      </c>
      <c r="G242" s="3" t="s">
        <v>58</v>
      </c>
      <c r="H242" s="3" t="s">
        <v>61</v>
      </c>
      <c r="I242" s="3">
        <v>942822</v>
      </c>
      <c r="J242" s="3" t="s">
        <v>59</v>
      </c>
      <c r="K242" s="3">
        <v>43528</v>
      </c>
      <c r="L242" s="14">
        <v>43528</v>
      </c>
      <c r="M242" s="3">
        <v>0</v>
      </c>
      <c r="O242" s="3">
        <v>68</v>
      </c>
      <c r="P242" s="3" t="s">
        <v>60</v>
      </c>
      <c r="Q242" s="41">
        <v>204006001000</v>
      </c>
      <c r="R242" s="3" t="s">
        <v>121</v>
      </c>
      <c r="S242" s="3">
        <v>68</v>
      </c>
      <c r="T242" s="3">
        <v>40</v>
      </c>
      <c r="U242" s="3" t="s">
        <v>17</v>
      </c>
      <c r="V242" s="3">
        <v>9.6371999999999999E-2</v>
      </c>
      <c r="W242" s="3" t="s">
        <v>17</v>
      </c>
      <c r="X242" s="30">
        <v>2720</v>
      </c>
      <c r="Y242" s="3" t="s">
        <v>67</v>
      </c>
      <c r="Z242" s="3">
        <v>10</v>
      </c>
      <c r="AA242" s="3">
        <v>247.27</v>
      </c>
      <c r="AB242" s="3">
        <v>0</v>
      </c>
      <c r="AC242" s="3">
        <v>100044191</v>
      </c>
      <c r="AE242" s="3" t="s">
        <v>896</v>
      </c>
      <c r="AF242" s="3">
        <v>43528.490983796299</v>
      </c>
      <c r="AG242" s="3" t="s">
        <v>897</v>
      </c>
      <c r="AH242" s="15">
        <f t="shared" si="41"/>
        <v>0.24727272727272726</v>
      </c>
      <c r="AI242" s="16">
        <f t="shared" si="42"/>
        <v>0.24727299999999999</v>
      </c>
      <c r="AJ242" s="4" t="str">
        <f>VLOOKUP(A242,取数格式!$B$35:$C$47,2,0)</f>
        <v>天猫超市</v>
      </c>
      <c r="AK242" s="4" t="s">
        <v>296</v>
      </c>
      <c r="AL242" s="17">
        <f t="shared" si="39"/>
        <v>0</v>
      </c>
      <c r="AM242" s="17">
        <f t="shared" si="40"/>
        <v>0</v>
      </c>
      <c r="AN242" s="3" t="s">
        <v>965</v>
      </c>
      <c r="AO242" s="3">
        <f>IF(U242="件",1,VLOOKUP(Q242,单位换算!B:F,5,))</f>
        <v>1</v>
      </c>
      <c r="AP242" s="15">
        <f t="shared" si="43"/>
        <v>0.24727272727272726</v>
      </c>
      <c r="AQ242" s="15">
        <f>IFERROR(VLOOKUP(Q242,成本剔税!A:E,COLUMN(成本剔税!E241),),)*T242/AO242/10000</f>
        <v>0.13621090909090908</v>
      </c>
      <c r="AR242" s="43">
        <f t="shared" si="44"/>
        <v>0.44914705882352945</v>
      </c>
    </row>
    <row r="243" spans="1:44" ht="15" customHeight="1">
      <c r="A243" s="3" t="s">
        <v>0</v>
      </c>
      <c r="B243" s="3" t="s">
        <v>72</v>
      </c>
      <c r="C243" s="3" t="s">
        <v>909</v>
      </c>
      <c r="D243" s="3" t="s">
        <v>910</v>
      </c>
      <c r="E243" s="3">
        <v>528357</v>
      </c>
      <c r="F243" s="3" t="s">
        <v>932</v>
      </c>
      <c r="G243" s="3" t="s">
        <v>58</v>
      </c>
      <c r="H243" s="3" t="s">
        <v>61</v>
      </c>
      <c r="I243" s="3">
        <v>942822</v>
      </c>
      <c r="J243" s="3" t="s">
        <v>59</v>
      </c>
      <c r="K243" s="3">
        <v>43528</v>
      </c>
      <c r="L243" s="14">
        <v>43528</v>
      </c>
      <c r="M243" s="3">
        <v>0</v>
      </c>
      <c r="O243" s="3">
        <v>53</v>
      </c>
      <c r="P243" s="3" t="s">
        <v>60</v>
      </c>
      <c r="Q243" s="41">
        <v>204104001355</v>
      </c>
      <c r="R243" s="3" t="s">
        <v>102</v>
      </c>
      <c r="S243" s="3">
        <v>53</v>
      </c>
      <c r="T243" s="3">
        <v>6</v>
      </c>
      <c r="U243" s="3" t="s">
        <v>17</v>
      </c>
      <c r="V243" s="3">
        <v>1.7856E-2</v>
      </c>
      <c r="W243" s="3" t="s">
        <v>17</v>
      </c>
      <c r="X243" s="30">
        <v>318</v>
      </c>
      <c r="Y243" s="3" t="s">
        <v>66</v>
      </c>
      <c r="Z243" s="3">
        <v>16</v>
      </c>
      <c r="AA243" s="3">
        <v>43.86</v>
      </c>
      <c r="AB243" s="3">
        <v>0</v>
      </c>
      <c r="AC243" s="3">
        <v>100044191</v>
      </c>
      <c r="AE243" s="3" t="s">
        <v>896</v>
      </c>
      <c r="AF243" s="3">
        <v>43528.490983796299</v>
      </c>
      <c r="AG243" s="3" t="s">
        <v>897</v>
      </c>
      <c r="AH243" s="15">
        <f t="shared" si="41"/>
        <v>2.741379310344828E-2</v>
      </c>
      <c r="AI243" s="16">
        <f t="shared" si="42"/>
        <v>2.7413999999999997E-2</v>
      </c>
      <c r="AJ243" s="4" t="str">
        <f>VLOOKUP(A243,取数格式!$B$35:$C$47,2,0)</f>
        <v>天猫超市</v>
      </c>
      <c r="AK243" s="4" t="s">
        <v>296</v>
      </c>
      <c r="AL243" s="17">
        <f t="shared" si="39"/>
        <v>0</v>
      </c>
      <c r="AM243" s="17">
        <f t="shared" si="40"/>
        <v>0</v>
      </c>
      <c r="AN243" s="3" t="s">
        <v>965</v>
      </c>
      <c r="AO243" s="3">
        <f>IF(U243="件",1,VLOOKUP(Q243,单位换算!B:F,5,))</f>
        <v>1</v>
      </c>
      <c r="AP243" s="15">
        <f t="shared" si="43"/>
        <v>2.741379310344828E-2</v>
      </c>
      <c r="AQ243" s="15">
        <f>IFERROR(VLOOKUP(Q243,成本剔税!A:E,COLUMN(成本剔税!E242),),)*T243/AO243/10000</f>
        <v>1.6130172413793109E-2</v>
      </c>
      <c r="AR243" s="43">
        <f t="shared" si="44"/>
        <v>0.41160377358490552</v>
      </c>
    </row>
    <row r="244" spans="1:44" ht="15" customHeight="1">
      <c r="A244" s="3" t="s">
        <v>0</v>
      </c>
      <c r="B244" s="3" t="s">
        <v>72</v>
      </c>
      <c r="C244" s="3" t="s">
        <v>909</v>
      </c>
      <c r="D244" s="3" t="s">
        <v>910</v>
      </c>
      <c r="E244" s="3">
        <v>528357</v>
      </c>
      <c r="F244" s="3" t="s">
        <v>932</v>
      </c>
      <c r="G244" s="3" t="s">
        <v>58</v>
      </c>
      <c r="H244" s="3" t="s">
        <v>61</v>
      </c>
      <c r="I244" s="3">
        <v>942822</v>
      </c>
      <c r="J244" s="3" t="s">
        <v>59</v>
      </c>
      <c r="K244" s="3">
        <v>43528</v>
      </c>
      <c r="L244" s="14">
        <v>43528</v>
      </c>
      <c r="M244" s="3">
        <v>0</v>
      </c>
      <c r="N244" s="15">
        <v>1641.6</v>
      </c>
      <c r="O244" s="3">
        <v>60</v>
      </c>
      <c r="P244" s="3" t="s">
        <v>60</v>
      </c>
      <c r="Q244" s="41">
        <v>204103001500</v>
      </c>
      <c r="R244" s="3" t="s">
        <v>93</v>
      </c>
      <c r="S244" s="3">
        <v>44.8</v>
      </c>
      <c r="T244" s="3">
        <v>108</v>
      </c>
      <c r="U244" s="3" t="s">
        <v>17</v>
      </c>
      <c r="V244" s="3">
        <v>0.32723999999999998</v>
      </c>
      <c r="W244" s="3" t="s">
        <v>17</v>
      </c>
      <c r="X244" s="30">
        <v>4838.3999999999996</v>
      </c>
      <c r="Y244" s="3" t="s">
        <v>66</v>
      </c>
      <c r="Z244" s="3">
        <v>16</v>
      </c>
      <c r="AA244" s="3">
        <v>667.37</v>
      </c>
      <c r="AB244" s="3">
        <v>0</v>
      </c>
      <c r="AC244" s="3">
        <v>100044191</v>
      </c>
      <c r="AE244" s="3" t="s">
        <v>896</v>
      </c>
      <c r="AF244" s="3">
        <v>43528.490983796299</v>
      </c>
      <c r="AG244" s="3" t="s">
        <v>897</v>
      </c>
      <c r="AH244" s="15">
        <f t="shared" si="41"/>
        <v>0.55862068965517242</v>
      </c>
      <c r="AI244" s="16">
        <f t="shared" si="42"/>
        <v>0.417103</v>
      </c>
      <c r="AJ244" s="4" t="str">
        <f>VLOOKUP(A244,取数格式!$B$35:$C$47,2,0)</f>
        <v>天猫超市</v>
      </c>
      <c r="AK244" s="4" t="s">
        <v>296</v>
      </c>
      <c r="AL244" s="17">
        <f t="shared" si="39"/>
        <v>0.141517</v>
      </c>
      <c r="AM244" s="17">
        <f t="shared" si="40"/>
        <v>2.2643E-2</v>
      </c>
      <c r="AN244" s="3" t="s">
        <v>965</v>
      </c>
      <c r="AO244" s="3">
        <f>IF(U244="件",1,VLOOKUP(Q244,单位换算!B:F,5,))</f>
        <v>1</v>
      </c>
      <c r="AP244" s="15">
        <f t="shared" si="43"/>
        <v>0.55862068965517242</v>
      </c>
      <c r="AQ244" s="15">
        <f>IFERROR(VLOOKUP(Q244,成本剔税!A:E,COLUMN(成本剔税!E243),),)*T244/AO244/10000</f>
        <v>0.30919655172413796</v>
      </c>
      <c r="AR244" s="43">
        <f t="shared" si="44"/>
        <v>0.44649999999999995</v>
      </c>
    </row>
    <row r="245" spans="1:44" ht="15" customHeight="1">
      <c r="A245" s="3" t="s">
        <v>0</v>
      </c>
      <c r="B245" s="3" t="s">
        <v>72</v>
      </c>
      <c r="C245" s="3" t="s">
        <v>909</v>
      </c>
      <c r="D245" s="3" t="s">
        <v>910</v>
      </c>
      <c r="E245" s="3">
        <v>528357</v>
      </c>
      <c r="F245" s="3" t="s">
        <v>932</v>
      </c>
      <c r="G245" s="3" t="s">
        <v>58</v>
      </c>
      <c r="H245" s="3" t="s">
        <v>61</v>
      </c>
      <c r="I245" s="3">
        <v>942822</v>
      </c>
      <c r="J245" s="3" t="s">
        <v>59</v>
      </c>
      <c r="K245" s="3">
        <v>43528</v>
      </c>
      <c r="L245" s="14">
        <v>43528</v>
      </c>
      <c r="M245" s="3">
        <v>0</v>
      </c>
      <c r="N245" s="15">
        <v>10854.9</v>
      </c>
      <c r="O245" s="3">
        <v>68</v>
      </c>
      <c r="P245" s="3" t="s">
        <v>60</v>
      </c>
      <c r="Q245" s="41">
        <v>204002000701</v>
      </c>
      <c r="R245" s="3" t="s">
        <v>95</v>
      </c>
      <c r="S245" s="3">
        <v>50.77</v>
      </c>
      <c r="T245" s="3">
        <v>630</v>
      </c>
      <c r="U245" s="3" t="s">
        <v>17</v>
      </c>
      <c r="V245" s="3">
        <v>1.9610639999999999</v>
      </c>
      <c r="W245" s="3" t="s">
        <v>17</v>
      </c>
      <c r="X245" s="30">
        <v>31985.1</v>
      </c>
      <c r="Y245" s="3" t="s">
        <v>67</v>
      </c>
      <c r="Z245" s="3">
        <v>10</v>
      </c>
      <c r="AA245" s="3">
        <v>2907.74</v>
      </c>
      <c r="AB245" s="3">
        <v>0</v>
      </c>
      <c r="AC245" s="3">
        <v>100044191</v>
      </c>
      <c r="AE245" s="3" t="s">
        <v>896</v>
      </c>
      <c r="AF245" s="3">
        <v>43528.490983796299</v>
      </c>
      <c r="AG245" s="3" t="s">
        <v>897</v>
      </c>
      <c r="AH245" s="15">
        <f t="shared" si="41"/>
        <v>3.8945454545454545</v>
      </c>
      <c r="AI245" s="16">
        <f t="shared" si="42"/>
        <v>2.9077359999999999</v>
      </c>
      <c r="AJ245" s="4" t="str">
        <f>VLOOKUP(A245,取数格式!$B$35:$C$47,2,0)</f>
        <v>天猫超市</v>
      </c>
      <c r="AK245" s="4" t="s">
        <v>296</v>
      </c>
      <c r="AL245" s="17">
        <f t="shared" si="39"/>
        <v>0.98680900000000005</v>
      </c>
      <c r="AM245" s="17">
        <f t="shared" si="40"/>
        <v>9.8680999999999991E-2</v>
      </c>
      <c r="AN245" s="3" t="s">
        <v>965</v>
      </c>
      <c r="AO245" s="3">
        <f>IF(U245="件",1,VLOOKUP(Q245,单位换算!B:F,5,))</f>
        <v>1</v>
      </c>
      <c r="AP245" s="15">
        <f t="shared" si="43"/>
        <v>3.8945454545454545</v>
      </c>
      <c r="AQ245" s="15">
        <f>IFERROR(VLOOKUP(Q245,成本剔税!A:E,COLUMN(成本剔税!E244),),)*T245/AO245/10000</f>
        <v>2.1247036363636358</v>
      </c>
      <c r="AR245" s="43">
        <f t="shared" si="44"/>
        <v>0.4544411764705884</v>
      </c>
    </row>
    <row r="246" spans="1:44" ht="15" customHeight="1">
      <c r="A246" s="3" t="s">
        <v>0</v>
      </c>
      <c r="B246" s="3" t="s">
        <v>72</v>
      </c>
      <c r="C246" s="3" t="s">
        <v>909</v>
      </c>
      <c r="D246" s="3" t="s">
        <v>910</v>
      </c>
      <c r="E246" s="3">
        <v>528357</v>
      </c>
      <c r="F246" s="3" t="s">
        <v>932</v>
      </c>
      <c r="G246" s="3" t="s">
        <v>58</v>
      </c>
      <c r="H246" s="3" t="s">
        <v>61</v>
      </c>
      <c r="I246" s="3">
        <v>942822</v>
      </c>
      <c r="J246" s="3" t="s">
        <v>59</v>
      </c>
      <c r="K246" s="3">
        <v>43528</v>
      </c>
      <c r="L246" s="14">
        <v>43528</v>
      </c>
      <c r="M246" s="3">
        <v>0</v>
      </c>
      <c r="N246" s="15">
        <v>3243.92</v>
      </c>
      <c r="O246" s="3">
        <v>69.599999999999994</v>
      </c>
      <c r="P246" s="3" t="s">
        <v>60</v>
      </c>
      <c r="Q246" s="41">
        <v>204401000800</v>
      </c>
      <c r="R246" s="3" t="s">
        <v>90</v>
      </c>
      <c r="S246" s="3">
        <v>51.97</v>
      </c>
      <c r="T246" s="3">
        <v>184</v>
      </c>
      <c r="U246" s="3" t="s">
        <v>17</v>
      </c>
      <c r="V246" s="3">
        <v>0.45263999999999999</v>
      </c>
      <c r="W246" s="3" t="s">
        <v>17</v>
      </c>
      <c r="X246" s="30">
        <v>9562.48</v>
      </c>
      <c r="Y246" s="3" t="s">
        <v>66</v>
      </c>
      <c r="Z246" s="3">
        <v>16</v>
      </c>
      <c r="AA246" s="3">
        <v>1318.96</v>
      </c>
      <c r="AB246" s="3">
        <v>0</v>
      </c>
      <c r="AC246" s="3">
        <v>100044191</v>
      </c>
      <c r="AE246" s="3" t="s">
        <v>896</v>
      </c>
      <c r="AF246" s="3">
        <v>43528.490983796299</v>
      </c>
      <c r="AG246" s="3" t="s">
        <v>897</v>
      </c>
      <c r="AH246" s="15">
        <f t="shared" si="41"/>
        <v>1.1040000000000001</v>
      </c>
      <c r="AI246" s="16">
        <f t="shared" si="42"/>
        <v>0.82435200000000008</v>
      </c>
      <c r="AJ246" s="4" t="str">
        <f>VLOOKUP(A246,取数格式!$B$35:$C$47,2,0)</f>
        <v>天猫超市</v>
      </c>
      <c r="AK246" s="4" t="s">
        <v>296</v>
      </c>
      <c r="AL246" s="17">
        <f t="shared" si="39"/>
        <v>0.27964800000000001</v>
      </c>
      <c r="AM246" s="17">
        <f t="shared" si="40"/>
        <v>4.4743999999999999E-2</v>
      </c>
      <c r="AN246" s="3" t="s">
        <v>965</v>
      </c>
      <c r="AO246" s="3">
        <f>IF(U246="件",1,VLOOKUP(Q246,单位换算!B:F,5,))</f>
        <v>1</v>
      </c>
      <c r="AP246" s="15">
        <f t="shared" si="43"/>
        <v>1.1040000000000001</v>
      </c>
      <c r="AQ246" s="15">
        <f>IFERROR(VLOOKUP(Q246,成本剔税!A:E,COLUMN(成本剔税!E245),),)*T246/AO246/10000</f>
        <v>0.6051537931034483</v>
      </c>
      <c r="AR246" s="43">
        <f t="shared" si="44"/>
        <v>0.4518534482758621</v>
      </c>
    </row>
    <row r="247" spans="1:44" ht="15" customHeight="1">
      <c r="A247" s="3" t="s">
        <v>0</v>
      </c>
      <c r="B247" s="3" t="s">
        <v>72</v>
      </c>
      <c r="C247" s="3" t="s">
        <v>909</v>
      </c>
      <c r="D247" s="3" t="s">
        <v>910</v>
      </c>
      <c r="E247" s="3">
        <v>528357</v>
      </c>
      <c r="F247" s="3" t="s">
        <v>932</v>
      </c>
      <c r="G247" s="3" t="s">
        <v>58</v>
      </c>
      <c r="H247" s="3" t="s">
        <v>61</v>
      </c>
      <c r="I247" s="3">
        <v>942822</v>
      </c>
      <c r="J247" s="3" t="s">
        <v>59</v>
      </c>
      <c r="K247" s="3">
        <v>43528</v>
      </c>
      <c r="L247" s="14">
        <v>43528</v>
      </c>
      <c r="M247" s="3">
        <v>0</v>
      </c>
      <c r="O247" s="3">
        <v>50</v>
      </c>
      <c r="P247" s="3" t="s">
        <v>60</v>
      </c>
      <c r="Q247" s="41" t="s">
        <v>228</v>
      </c>
      <c r="R247" s="3" t="s">
        <v>229</v>
      </c>
      <c r="S247" s="3">
        <v>50</v>
      </c>
      <c r="T247" s="3">
        <v>223</v>
      </c>
      <c r="U247" s="3" t="s">
        <v>17</v>
      </c>
      <c r="V247" s="3">
        <v>0.72633329999999996</v>
      </c>
      <c r="W247" s="3" t="s">
        <v>17</v>
      </c>
      <c r="X247" s="30">
        <v>11150</v>
      </c>
      <c r="Y247" s="3" t="s">
        <v>66</v>
      </c>
      <c r="Z247" s="3">
        <v>16</v>
      </c>
      <c r="AA247" s="3">
        <v>1537.93</v>
      </c>
      <c r="AB247" s="3">
        <v>0</v>
      </c>
      <c r="AC247" s="3">
        <v>100044191</v>
      </c>
      <c r="AE247" s="3" t="s">
        <v>896</v>
      </c>
      <c r="AF247" s="3">
        <v>43528.490983796299</v>
      </c>
      <c r="AG247" s="3" t="s">
        <v>897</v>
      </c>
      <c r="AH247" s="15">
        <f t="shared" si="41"/>
        <v>0.96120689655172431</v>
      </c>
      <c r="AI247" s="16">
        <f t="shared" si="42"/>
        <v>0.96120699999999992</v>
      </c>
      <c r="AJ247" s="4" t="str">
        <f>VLOOKUP(A247,取数格式!$B$35:$C$47,2,0)</f>
        <v>天猫超市</v>
      </c>
      <c r="AK247" s="4" t="s">
        <v>296</v>
      </c>
      <c r="AL247" s="17">
        <f t="shared" si="39"/>
        <v>0</v>
      </c>
      <c r="AM247" s="17">
        <f t="shared" si="40"/>
        <v>0</v>
      </c>
      <c r="AN247" s="3" t="s">
        <v>965</v>
      </c>
      <c r="AO247" s="3">
        <f>IF(U247="件",1,VLOOKUP(Q247,单位换算!B:F,5,))</f>
        <v>1</v>
      </c>
      <c r="AP247" s="15">
        <f t="shared" si="43"/>
        <v>0.96120689655172431</v>
      </c>
      <c r="AQ247" s="15">
        <f>IFERROR(VLOOKUP(Q247,成本剔税!A:E,COLUMN(成本剔税!E246),),)*T247/AO247/10000</f>
        <v>0.52943275862068973</v>
      </c>
      <c r="AR247" s="43">
        <f t="shared" si="44"/>
        <v>0.44920000000000004</v>
      </c>
    </row>
    <row r="248" spans="1:44" ht="15" customHeight="1">
      <c r="A248" s="3" t="s">
        <v>0</v>
      </c>
      <c r="B248" s="3" t="s">
        <v>72</v>
      </c>
      <c r="C248" s="3" t="s">
        <v>909</v>
      </c>
      <c r="D248" s="3" t="s">
        <v>910</v>
      </c>
      <c r="E248" s="3">
        <v>528357</v>
      </c>
      <c r="F248" s="3" t="s">
        <v>932</v>
      </c>
      <c r="G248" s="3" t="s">
        <v>58</v>
      </c>
      <c r="H248" s="3" t="s">
        <v>61</v>
      </c>
      <c r="I248" s="3">
        <v>942822</v>
      </c>
      <c r="J248" s="3" t="s">
        <v>59</v>
      </c>
      <c r="K248" s="3">
        <v>43528</v>
      </c>
      <c r="L248" s="14">
        <v>43528</v>
      </c>
      <c r="M248" s="3">
        <v>0</v>
      </c>
      <c r="N248" s="15">
        <v>34460.339999999997</v>
      </c>
      <c r="O248" s="3">
        <v>88</v>
      </c>
      <c r="P248" s="3" t="s">
        <v>60</v>
      </c>
      <c r="Q248" s="41">
        <v>204001005800</v>
      </c>
      <c r="R248" s="3" t="s">
        <v>19</v>
      </c>
      <c r="S248" s="3">
        <v>65.709999999999994</v>
      </c>
      <c r="T248" s="3">
        <v>1546</v>
      </c>
      <c r="U248" s="3" t="s">
        <v>17</v>
      </c>
      <c r="V248" s="3">
        <v>5.0708799999999998</v>
      </c>
      <c r="W248" s="3" t="s">
        <v>17</v>
      </c>
      <c r="X248" s="30">
        <v>101587.66</v>
      </c>
      <c r="Y248" s="3" t="s">
        <v>66</v>
      </c>
      <c r="Z248" s="3">
        <v>16</v>
      </c>
      <c r="AA248" s="3">
        <v>14012.09</v>
      </c>
      <c r="AB248" s="3">
        <v>0</v>
      </c>
      <c r="AC248" s="3">
        <v>100044191</v>
      </c>
      <c r="AE248" s="3" t="s">
        <v>896</v>
      </c>
      <c r="AF248" s="3">
        <v>43528.490983796299</v>
      </c>
      <c r="AG248" s="3" t="s">
        <v>897</v>
      </c>
      <c r="AH248" s="15">
        <f t="shared" si="41"/>
        <v>11.728275862068967</v>
      </c>
      <c r="AI248" s="16">
        <f t="shared" si="42"/>
        <v>8.7575570000000003</v>
      </c>
      <c r="AJ248" s="4" t="str">
        <f>VLOOKUP(A248,取数格式!$B$35:$C$47,2,0)</f>
        <v>天猫超市</v>
      </c>
      <c r="AK248" s="4" t="s">
        <v>296</v>
      </c>
      <c r="AL248" s="17">
        <f t="shared" si="39"/>
        <v>2.9707189999999999</v>
      </c>
      <c r="AM248" s="17">
        <f t="shared" si="40"/>
        <v>0.47531499999999999</v>
      </c>
      <c r="AN248" s="3" t="s">
        <v>965</v>
      </c>
      <c r="AO248" s="3">
        <f>IF(U248="件",1,VLOOKUP(Q248,单位换算!B:F,5,))</f>
        <v>1</v>
      </c>
      <c r="AP248" s="15">
        <f t="shared" si="43"/>
        <v>11.728275862068967</v>
      </c>
      <c r="AQ248" s="15">
        <f>IFERROR(VLOOKUP(Q248,成本剔税!A:E,COLUMN(成本剔税!E247),),)*T248/AO248/10000</f>
        <v>6.4376239655172416</v>
      </c>
      <c r="AR248" s="43">
        <f t="shared" si="44"/>
        <v>0.45110227272727277</v>
      </c>
    </row>
    <row r="249" spans="1:44" ht="15" customHeight="1">
      <c r="A249" s="3" t="s">
        <v>0</v>
      </c>
      <c r="B249" s="3" t="s">
        <v>72</v>
      </c>
      <c r="C249" s="3" t="s">
        <v>909</v>
      </c>
      <c r="D249" s="3" t="s">
        <v>910</v>
      </c>
      <c r="E249" s="3">
        <v>528357</v>
      </c>
      <c r="F249" s="3" t="s">
        <v>932</v>
      </c>
      <c r="G249" s="3" t="s">
        <v>58</v>
      </c>
      <c r="H249" s="3" t="s">
        <v>61</v>
      </c>
      <c r="I249" s="3">
        <v>942822</v>
      </c>
      <c r="J249" s="3" t="s">
        <v>59</v>
      </c>
      <c r="K249" s="3">
        <v>43528</v>
      </c>
      <c r="L249" s="14">
        <v>43528</v>
      </c>
      <c r="M249" s="3">
        <v>0</v>
      </c>
      <c r="N249" s="15">
        <v>13509.76</v>
      </c>
      <c r="O249" s="3">
        <v>66</v>
      </c>
      <c r="P249" s="3" t="s">
        <v>60</v>
      </c>
      <c r="Q249" s="41">
        <v>204401000700</v>
      </c>
      <c r="R249" s="3" t="s">
        <v>124</v>
      </c>
      <c r="S249" s="3">
        <v>49.28</v>
      </c>
      <c r="T249" s="3">
        <v>808</v>
      </c>
      <c r="U249" s="3" t="s">
        <v>17</v>
      </c>
      <c r="V249" s="3">
        <v>1.9876799999999999</v>
      </c>
      <c r="W249" s="3" t="s">
        <v>17</v>
      </c>
      <c r="X249" s="30">
        <v>39818.239999999998</v>
      </c>
      <c r="Y249" s="3" t="s">
        <v>66</v>
      </c>
      <c r="Z249" s="3">
        <v>16</v>
      </c>
      <c r="AA249" s="3">
        <v>5492.17</v>
      </c>
      <c r="AB249" s="3">
        <v>0</v>
      </c>
      <c r="AC249" s="3">
        <v>100044191</v>
      </c>
      <c r="AE249" s="3" t="s">
        <v>896</v>
      </c>
      <c r="AF249" s="3">
        <v>43528.490983796299</v>
      </c>
      <c r="AG249" s="3" t="s">
        <v>897</v>
      </c>
      <c r="AH249" s="15">
        <f t="shared" si="41"/>
        <v>4.5972413793103453</v>
      </c>
      <c r="AI249" s="16">
        <f t="shared" si="42"/>
        <v>3.432607</v>
      </c>
      <c r="AJ249" s="4" t="str">
        <f>VLOOKUP(A249,取数格式!$B$35:$C$47,2,0)</f>
        <v>天猫超市</v>
      </c>
      <c r="AK249" s="4" t="s">
        <v>296</v>
      </c>
      <c r="AL249" s="17">
        <f t="shared" si="39"/>
        <v>1.1646339999999999</v>
      </c>
      <c r="AM249" s="17">
        <f t="shared" si="40"/>
        <v>0.18634200000000001</v>
      </c>
      <c r="AN249" s="3" t="s">
        <v>965</v>
      </c>
      <c r="AO249" s="3">
        <f>IF(U249="件",1,VLOOKUP(Q249,单位换算!B:F,5,))</f>
        <v>1</v>
      </c>
      <c r="AP249" s="15">
        <f t="shared" si="43"/>
        <v>4.5972413793103453</v>
      </c>
      <c r="AQ249" s="15">
        <f>IFERROR(VLOOKUP(Q249,成本剔税!A:E,COLUMN(成本剔税!E248),),)*T249/AO249/10000</f>
        <v>2.5232586206896555</v>
      </c>
      <c r="AR249" s="43">
        <f t="shared" si="44"/>
        <v>0.45113636363636361</v>
      </c>
    </row>
    <row r="250" spans="1:44" ht="15" customHeight="1">
      <c r="A250" s="3" t="s">
        <v>0</v>
      </c>
      <c r="B250" s="3" t="s">
        <v>72</v>
      </c>
      <c r="C250" s="3" t="s">
        <v>909</v>
      </c>
      <c r="D250" s="3" t="s">
        <v>910</v>
      </c>
      <c r="E250" s="3">
        <v>528357</v>
      </c>
      <c r="F250" s="3" t="s">
        <v>932</v>
      </c>
      <c r="G250" s="3" t="s">
        <v>58</v>
      </c>
      <c r="H250" s="3" t="s">
        <v>61</v>
      </c>
      <c r="I250" s="3">
        <v>942822</v>
      </c>
      <c r="J250" s="3" t="s">
        <v>59</v>
      </c>
      <c r="K250" s="3">
        <v>43528</v>
      </c>
      <c r="L250" s="14">
        <v>43528</v>
      </c>
      <c r="M250" s="3">
        <v>0</v>
      </c>
      <c r="N250" s="15">
        <v>1413.6</v>
      </c>
      <c r="O250" s="3">
        <v>60</v>
      </c>
      <c r="P250" s="3" t="s">
        <v>60</v>
      </c>
      <c r="Q250" s="41">
        <v>204103001500</v>
      </c>
      <c r="R250" s="3" t="s">
        <v>93</v>
      </c>
      <c r="S250" s="3">
        <v>44.8</v>
      </c>
      <c r="T250" s="3">
        <v>93</v>
      </c>
      <c r="U250" s="3" t="s">
        <v>17</v>
      </c>
      <c r="V250" s="3">
        <v>0.28178999999999998</v>
      </c>
      <c r="W250" s="3" t="s">
        <v>17</v>
      </c>
      <c r="X250" s="30">
        <v>4166.3999999999996</v>
      </c>
      <c r="Y250" s="3" t="s">
        <v>66</v>
      </c>
      <c r="Z250" s="3">
        <v>16</v>
      </c>
      <c r="AA250" s="3">
        <v>574.67999999999995</v>
      </c>
      <c r="AB250" s="3">
        <v>0</v>
      </c>
      <c r="AC250" s="3">
        <v>100044191</v>
      </c>
      <c r="AE250" s="3" t="s">
        <v>896</v>
      </c>
      <c r="AF250" s="3">
        <v>43528.490983796299</v>
      </c>
      <c r="AG250" s="3" t="s">
        <v>897</v>
      </c>
      <c r="AH250" s="15">
        <f t="shared" si="41"/>
        <v>0.48103448275862076</v>
      </c>
      <c r="AI250" s="16">
        <f t="shared" si="42"/>
        <v>0.35917199999999999</v>
      </c>
      <c r="AJ250" s="4" t="str">
        <f>VLOOKUP(A250,取数格式!$B$35:$C$47,2,0)</f>
        <v>天猫超市</v>
      </c>
      <c r="AK250" s="4" t="s">
        <v>296</v>
      </c>
      <c r="AL250" s="17">
        <f t="shared" si="39"/>
        <v>0.12186199999999998</v>
      </c>
      <c r="AM250" s="17">
        <f t="shared" si="40"/>
        <v>1.9497999999999998E-2</v>
      </c>
      <c r="AN250" s="3" t="s">
        <v>965</v>
      </c>
      <c r="AO250" s="3">
        <f>IF(U250="件",1,VLOOKUP(Q250,单位换算!B:F,5,))</f>
        <v>1</v>
      </c>
      <c r="AP250" s="15">
        <f t="shared" si="43"/>
        <v>0.48103448275862076</v>
      </c>
      <c r="AQ250" s="15">
        <f>IFERROR(VLOOKUP(Q250,成本剔税!A:E,COLUMN(成本剔税!E249),),)*T250/AO250/10000</f>
        <v>0.26625258620689657</v>
      </c>
      <c r="AR250" s="43">
        <f t="shared" si="44"/>
        <v>0.44650000000000006</v>
      </c>
    </row>
    <row r="251" spans="1:44" ht="15" customHeight="1">
      <c r="A251" s="3" t="s">
        <v>0</v>
      </c>
      <c r="B251" s="3" t="s">
        <v>72</v>
      </c>
      <c r="C251" s="3" t="s">
        <v>909</v>
      </c>
      <c r="D251" s="3" t="s">
        <v>910</v>
      </c>
      <c r="E251" s="3">
        <v>528357</v>
      </c>
      <c r="F251" s="3" t="s">
        <v>932</v>
      </c>
      <c r="G251" s="3" t="s">
        <v>58</v>
      </c>
      <c r="H251" s="3" t="s">
        <v>61</v>
      </c>
      <c r="I251" s="3">
        <v>942822</v>
      </c>
      <c r="J251" s="3" t="s">
        <v>59</v>
      </c>
      <c r="K251" s="3">
        <v>43528</v>
      </c>
      <c r="L251" s="14">
        <v>43528</v>
      </c>
      <c r="M251" s="3">
        <v>0</v>
      </c>
      <c r="O251" s="3">
        <v>102</v>
      </c>
      <c r="P251" s="3" t="s">
        <v>60</v>
      </c>
      <c r="Q251" s="41">
        <v>204003000700</v>
      </c>
      <c r="R251" s="3" t="s">
        <v>125</v>
      </c>
      <c r="S251" s="3">
        <v>102</v>
      </c>
      <c r="T251" s="3">
        <v>1172</v>
      </c>
      <c r="U251" s="3" t="s">
        <v>17</v>
      </c>
      <c r="V251" s="3">
        <v>4.8333279999999998</v>
      </c>
      <c r="W251" s="3" t="s">
        <v>17</v>
      </c>
      <c r="X251" s="30">
        <v>119544</v>
      </c>
      <c r="Y251" s="3" t="s">
        <v>67</v>
      </c>
      <c r="Z251" s="3">
        <v>10</v>
      </c>
      <c r="AA251" s="3">
        <v>10867.64</v>
      </c>
      <c r="AB251" s="3">
        <v>0</v>
      </c>
      <c r="AC251" s="3">
        <v>100044191</v>
      </c>
      <c r="AE251" s="3" t="s">
        <v>896</v>
      </c>
      <c r="AF251" s="3">
        <v>43528.490983796299</v>
      </c>
      <c r="AG251" s="3" t="s">
        <v>897</v>
      </c>
      <c r="AH251" s="15">
        <f t="shared" si="41"/>
        <v>10.867636363636363</v>
      </c>
      <c r="AI251" s="16">
        <f t="shared" si="42"/>
        <v>10.867635999999999</v>
      </c>
      <c r="AJ251" s="4" t="str">
        <f>VLOOKUP(A251,取数格式!$B$35:$C$47,2,0)</f>
        <v>天猫超市</v>
      </c>
      <c r="AK251" s="4" t="s">
        <v>296</v>
      </c>
      <c r="AL251" s="17">
        <f t="shared" si="39"/>
        <v>0</v>
      </c>
      <c r="AM251" s="17">
        <f t="shared" si="40"/>
        <v>0</v>
      </c>
      <c r="AN251" s="3" t="s">
        <v>965</v>
      </c>
      <c r="AO251" s="3">
        <f>IF(U251="件",1,VLOOKUP(Q251,单位换算!B:F,5,))</f>
        <v>1</v>
      </c>
      <c r="AP251" s="15">
        <f t="shared" si="43"/>
        <v>10.867636363636363</v>
      </c>
      <c r="AQ251" s="15">
        <f>IFERROR(VLOOKUP(Q251,成本剔税!A:E,COLUMN(成本剔税!E250),),)*T251/AO251/10000</f>
        <v>5.9548254545454542</v>
      </c>
      <c r="AR251" s="43">
        <f t="shared" si="44"/>
        <v>0.45205882352941174</v>
      </c>
    </row>
    <row r="252" spans="1:44" ht="15" customHeight="1">
      <c r="A252" s="3" t="s">
        <v>0</v>
      </c>
      <c r="B252" s="3" t="s">
        <v>72</v>
      </c>
      <c r="C252" s="3" t="s">
        <v>909</v>
      </c>
      <c r="D252" s="3" t="s">
        <v>910</v>
      </c>
      <c r="E252" s="3">
        <v>528357</v>
      </c>
      <c r="F252" s="3" t="s">
        <v>932</v>
      </c>
      <c r="G252" s="3" t="s">
        <v>58</v>
      </c>
      <c r="H252" s="3" t="s">
        <v>61</v>
      </c>
      <c r="I252" s="3">
        <v>942822</v>
      </c>
      <c r="J252" s="3" t="s">
        <v>59</v>
      </c>
      <c r="K252" s="3">
        <v>43528</v>
      </c>
      <c r="L252" s="14">
        <v>43528</v>
      </c>
      <c r="M252" s="3">
        <v>0</v>
      </c>
      <c r="N252" s="15">
        <v>8183.68</v>
      </c>
      <c r="O252" s="3">
        <v>48</v>
      </c>
      <c r="P252" s="3" t="s">
        <v>60</v>
      </c>
      <c r="Q252" s="41">
        <v>204102012100</v>
      </c>
      <c r="R252" s="3" t="s">
        <v>139</v>
      </c>
      <c r="S252" s="3">
        <v>35.840000000000003</v>
      </c>
      <c r="T252" s="3">
        <v>673</v>
      </c>
      <c r="U252" s="3" t="s">
        <v>17</v>
      </c>
      <c r="V252" s="3">
        <v>1.679808</v>
      </c>
      <c r="W252" s="3" t="s">
        <v>17</v>
      </c>
      <c r="X252" s="30">
        <v>24120.32</v>
      </c>
      <c r="Y252" s="3" t="s">
        <v>66</v>
      </c>
      <c r="Z252" s="3">
        <v>16</v>
      </c>
      <c r="AA252" s="3">
        <v>3326.94</v>
      </c>
      <c r="AB252" s="3">
        <v>0</v>
      </c>
      <c r="AC252" s="3">
        <v>100044191</v>
      </c>
      <c r="AE252" s="3" t="s">
        <v>896</v>
      </c>
      <c r="AF252" s="3">
        <v>43528.490983796299</v>
      </c>
      <c r="AG252" s="3" t="s">
        <v>897</v>
      </c>
      <c r="AH252" s="15">
        <f t="shared" si="41"/>
        <v>2.7848275862068967</v>
      </c>
      <c r="AI252" s="16">
        <f t="shared" si="42"/>
        <v>2.0793379999999999</v>
      </c>
      <c r="AJ252" s="4" t="str">
        <f>VLOOKUP(A252,取数格式!$B$35:$C$47,2,0)</f>
        <v>天猫超市</v>
      </c>
      <c r="AK252" s="4" t="s">
        <v>296</v>
      </c>
      <c r="AL252" s="17">
        <f t="shared" si="39"/>
        <v>0.70548999999999995</v>
      </c>
      <c r="AM252" s="17">
        <f t="shared" si="40"/>
        <v>0.11287799999999999</v>
      </c>
      <c r="AN252" s="3" t="s">
        <v>965</v>
      </c>
      <c r="AO252" s="3">
        <f>IF(U252="件",1,VLOOKUP(Q252,单位换算!B:F,5,))</f>
        <v>1</v>
      </c>
      <c r="AP252" s="15">
        <f t="shared" si="43"/>
        <v>2.7848275862068967</v>
      </c>
      <c r="AQ252" s="15">
        <f>IFERROR(VLOOKUP(Q252,成本剔税!A:E,COLUMN(成本剔税!E251),),)*T252/AO252/10000</f>
        <v>1.5789972413793103</v>
      </c>
      <c r="AR252" s="43">
        <f t="shared" si="44"/>
        <v>0.43300000000000005</v>
      </c>
    </row>
    <row r="253" spans="1:44" ht="15" customHeight="1">
      <c r="A253" s="3" t="s">
        <v>0</v>
      </c>
      <c r="B253" s="3" t="s">
        <v>72</v>
      </c>
      <c r="C253" s="3" t="s">
        <v>909</v>
      </c>
      <c r="D253" s="3" t="s">
        <v>910</v>
      </c>
      <c r="E253" s="3">
        <v>528357</v>
      </c>
      <c r="F253" s="3" t="s">
        <v>932</v>
      </c>
      <c r="G253" s="3" t="s">
        <v>58</v>
      </c>
      <c r="H253" s="3" t="s">
        <v>61</v>
      </c>
      <c r="I253" s="3">
        <v>942822</v>
      </c>
      <c r="J253" s="3" t="s">
        <v>59</v>
      </c>
      <c r="K253" s="3">
        <v>43528</v>
      </c>
      <c r="L253" s="14">
        <v>43528</v>
      </c>
      <c r="M253" s="3">
        <v>0</v>
      </c>
      <c r="N253" s="15">
        <v>1130.8800000000001</v>
      </c>
      <c r="O253" s="3">
        <v>48</v>
      </c>
      <c r="P253" s="3" t="s">
        <v>60</v>
      </c>
      <c r="Q253" s="41">
        <v>204102012100</v>
      </c>
      <c r="R253" s="3" t="s">
        <v>139</v>
      </c>
      <c r="S253" s="3">
        <v>35.840000000000003</v>
      </c>
      <c r="T253" s="3">
        <v>93</v>
      </c>
      <c r="U253" s="3" t="s">
        <v>17</v>
      </c>
      <c r="V253" s="3">
        <v>0.232128</v>
      </c>
      <c r="W253" s="3" t="s">
        <v>17</v>
      </c>
      <c r="X253" s="30">
        <v>3333.12</v>
      </c>
      <c r="Y253" s="3" t="s">
        <v>66</v>
      </c>
      <c r="Z253" s="3">
        <v>16</v>
      </c>
      <c r="AA253" s="3">
        <v>459.74</v>
      </c>
      <c r="AB253" s="3">
        <v>0</v>
      </c>
      <c r="AC253" s="3">
        <v>100044191</v>
      </c>
      <c r="AE253" s="3" t="s">
        <v>896</v>
      </c>
      <c r="AF253" s="3">
        <v>43528.490983796299</v>
      </c>
      <c r="AG253" s="3" t="s">
        <v>897</v>
      </c>
      <c r="AH253" s="15">
        <f t="shared" si="41"/>
        <v>0.38482758620689655</v>
      </c>
      <c r="AI253" s="16">
        <f t="shared" si="42"/>
        <v>0.28733800000000004</v>
      </c>
      <c r="AJ253" s="4" t="str">
        <f>VLOOKUP(A253,取数格式!$B$35:$C$47,2,0)</f>
        <v>天猫超市</v>
      </c>
      <c r="AK253" s="4" t="s">
        <v>296</v>
      </c>
      <c r="AL253" s="17">
        <f t="shared" si="39"/>
        <v>9.7489999999999993E-2</v>
      </c>
      <c r="AM253" s="17">
        <f t="shared" si="40"/>
        <v>1.5597999999999999E-2</v>
      </c>
      <c r="AN253" s="3" t="s">
        <v>965</v>
      </c>
      <c r="AO253" s="3">
        <f>IF(U253="件",1,VLOOKUP(Q253,单位换算!B:F,5,))</f>
        <v>1</v>
      </c>
      <c r="AP253" s="15">
        <f t="shared" si="43"/>
        <v>0.38482758620689655</v>
      </c>
      <c r="AQ253" s="15">
        <f>IFERROR(VLOOKUP(Q253,成本剔税!A:E,COLUMN(成本剔税!E252),),)*T253/AO253/10000</f>
        <v>0.21819724137931035</v>
      </c>
      <c r="AR253" s="43">
        <f t="shared" si="44"/>
        <v>0.433</v>
      </c>
    </row>
    <row r="254" spans="1:44" ht="15" customHeight="1">
      <c r="A254" s="3" t="s">
        <v>0</v>
      </c>
      <c r="B254" s="3" t="s">
        <v>72</v>
      </c>
      <c r="C254" s="3" t="s">
        <v>909</v>
      </c>
      <c r="D254" s="3" t="s">
        <v>910</v>
      </c>
      <c r="E254" s="3">
        <v>523420</v>
      </c>
      <c r="F254" s="3" t="s">
        <v>961</v>
      </c>
      <c r="G254" s="3" t="s">
        <v>58</v>
      </c>
      <c r="H254" s="3" t="s">
        <v>61</v>
      </c>
      <c r="I254" s="3">
        <v>942826</v>
      </c>
      <c r="J254" s="3" t="s">
        <v>59</v>
      </c>
      <c r="K254" s="3">
        <v>43528</v>
      </c>
      <c r="L254" s="14">
        <v>43528</v>
      </c>
      <c r="M254" s="3">
        <v>0</v>
      </c>
      <c r="O254" s="3">
        <v>72</v>
      </c>
      <c r="P254" s="3" t="s">
        <v>60</v>
      </c>
      <c r="Q254" s="41">
        <v>204220000100</v>
      </c>
      <c r="R254" s="3" t="s">
        <v>217</v>
      </c>
      <c r="S254" s="3">
        <v>72</v>
      </c>
      <c r="T254" s="3">
        <v>72</v>
      </c>
      <c r="U254" s="3" t="s">
        <v>17</v>
      </c>
      <c r="V254" s="3">
        <v>0.42336000000000001</v>
      </c>
      <c r="W254" s="3" t="s">
        <v>17</v>
      </c>
      <c r="X254" s="30">
        <v>5184</v>
      </c>
      <c r="Y254" s="3" t="s">
        <v>66</v>
      </c>
      <c r="Z254" s="3">
        <v>16</v>
      </c>
      <c r="AA254" s="3">
        <v>715.03</v>
      </c>
      <c r="AB254" s="3">
        <v>0</v>
      </c>
      <c r="AC254" s="3">
        <v>100044192</v>
      </c>
      <c r="AE254" s="3" t="s">
        <v>962</v>
      </c>
      <c r="AF254" s="3">
        <v>43528.491064814814</v>
      </c>
      <c r="AG254" s="3" t="s">
        <v>897</v>
      </c>
      <c r="AH254" s="15">
        <f t="shared" si="41"/>
        <v>0.44689655172413795</v>
      </c>
      <c r="AI254" s="16">
        <f t="shared" si="42"/>
        <v>0.44689700000000004</v>
      </c>
      <c r="AJ254" s="4" t="str">
        <f>VLOOKUP(A254,取数格式!$B$35:$C$47,2,0)</f>
        <v>天猫超市</v>
      </c>
      <c r="AK254" s="4" t="s">
        <v>296</v>
      </c>
      <c r="AL254" s="17">
        <f t="shared" si="39"/>
        <v>0</v>
      </c>
      <c r="AM254" s="17">
        <f t="shared" si="40"/>
        <v>0</v>
      </c>
      <c r="AN254" s="3" t="s">
        <v>965</v>
      </c>
      <c r="AO254" s="3">
        <f>IF(U254="件",1,VLOOKUP(Q254,单位换算!B:F,5,))</f>
        <v>1</v>
      </c>
      <c r="AP254" s="15">
        <f t="shared" si="43"/>
        <v>0.44689655172413795</v>
      </c>
      <c r="AQ254" s="15">
        <f>IFERROR(VLOOKUP(Q254,成本剔税!A:E,COLUMN(成本剔税!E253),),)*T254/AO254/10000</f>
        <v>0.25541379310344831</v>
      </c>
      <c r="AR254" s="43">
        <f t="shared" si="44"/>
        <v>0.4284722222222222</v>
      </c>
    </row>
    <row r="255" spans="1:44" ht="15" customHeight="1">
      <c r="A255" s="3" t="s">
        <v>0</v>
      </c>
      <c r="B255" s="3" t="s">
        <v>72</v>
      </c>
      <c r="C255" s="3" t="s">
        <v>909</v>
      </c>
      <c r="D255" s="3" t="s">
        <v>910</v>
      </c>
      <c r="E255" s="3">
        <v>523420</v>
      </c>
      <c r="F255" s="3" t="s">
        <v>961</v>
      </c>
      <c r="G255" s="3" t="s">
        <v>58</v>
      </c>
      <c r="H255" s="3" t="s">
        <v>61</v>
      </c>
      <c r="I255" s="3">
        <v>942826</v>
      </c>
      <c r="J255" s="3" t="s">
        <v>59</v>
      </c>
      <c r="K255" s="3">
        <v>43528</v>
      </c>
      <c r="L255" s="14">
        <v>43528</v>
      </c>
      <c r="M255" s="3">
        <v>0</v>
      </c>
      <c r="O255" s="3">
        <v>60</v>
      </c>
      <c r="P255" s="3" t="s">
        <v>60</v>
      </c>
      <c r="Q255" s="41">
        <v>204220000200</v>
      </c>
      <c r="R255" s="3" t="s">
        <v>929</v>
      </c>
      <c r="S255" s="3">
        <v>60</v>
      </c>
      <c r="T255" s="3">
        <v>100</v>
      </c>
      <c r="U255" s="3" t="s">
        <v>17</v>
      </c>
      <c r="V255" s="3">
        <v>0.252</v>
      </c>
      <c r="W255" s="3" t="s">
        <v>17</v>
      </c>
      <c r="X255" s="30">
        <v>6000</v>
      </c>
      <c r="Y255" s="3" t="s">
        <v>66</v>
      </c>
      <c r="Z255" s="3">
        <v>16</v>
      </c>
      <c r="AA255" s="3">
        <v>827.59</v>
      </c>
      <c r="AB255" s="3">
        <v>0</v>
      </c>
      <c r="AC255" s="3">
        <v>100044192</v>
      </c>
      <c r="AE255" s="3" t="s">
        <v>962</v>
      </c>
      <c r="AF255" s="3">
        <v>43528.491064814814</v>
      </c>
      <c r="AG255" s="3" t="s">
        <v>897</v>
      </c>
      <c r="AH255" s="15">
        <f t="shared" si="41"/>
        <v>0.51724137931034486</v>
      </c>
      <c r="AI255" s="16">
        <f t="shared" si="42"/>
        <v>0.51724099999999995</v>
      </c>
      <c r="AJ255" s="4" t="str">
        <f>VLOOKUP(A255,取数格式!$B$35:$C$47,2,0)</f>
        <v>天猫超市</v>
      </c>
      <c r="AK255" s="4" t="s">
        <v>296</v>
      </c>
      <c r="AL255" s="17">
        <f t="shared" si="39"/>
        <v>0</v>
      </c>
      <c r="AM255" s="17">
        <f t="shared" si="40"/>
        <v>0</v>
      </c>
      <c r="AN255" s="3" t="s">
        <v>965</v>
      </c>
      <c r="AO255" s="3">
        <f>IF(U255="件",1,VLOOKUP(Q255,单位换算!B:F,5,))</f>
        <v>1</v>
      </c>
      <c r="AP255" s="15">
        <f t="shared" si="43"/>
        <v>0.51724137931034486</v>
      </c>
      <c r="AQ255" s="15">
        <f>IFERROR(VLOOKUP(Q255,成本剔税!A:E,COLUMN(成本剔税!E254),),)*T255/AO255/10000</f>
        <v>0</v>
      </c>
      <c r="AR255" s="43">
        <f t="shared" si="44"/>
        <v>1</v>
      </c>
    </row>
    <row r="256" spans="1:44" ht="15" customHeight="1">
      <c r="A256" s="3" t="s">
        <v>0</v>
      </c>
      <c r="B256" s="3" t="s">
        <v>72</v>
      </c>
      <c r="C256" s="3" t="s">
        <v>909</v>
      </c>
      <c r="D256" s="3" t="s">
        <v>910</v>
      </c>
      <c r="E256" s="3">
        <v>523420</v>
      </c>
      <c r="F256" s="3" t="s">
        <v>961</v>
      </c>
      <c r="G256" s="3" t="s">
        <v>58</v>
      </c>
      <c r="H256" s="3" t="s">
        <v>61</v>
      </c>
      <c r="I256" s="3">
        <v>942826</v>
      </c>
      <c r="J256" s="3" t="s">
        <v>59</v>
      </c>
      <c r="K256" s="3">
        <v>43528</v>
      </c>
      <c r="L256" s="14">
        <v>43528</v>
      </c>
      <c r="M256" s="3">
        <v>0</v>
      </c>
      <c r="O256" s="3">
        <v>88</v>
      </c>
      <c r="P256" s="3" t="s">
        <v>60</v>
      </c>
      <c r="Q256" s="41" t="s">
        <v>222</v>
      </c>
      <c r="R256" s="3" t="s">
        <v>223</v>
      </c>
      <c r="S256" s="3">
        <v>88</v>
      </c>
      <c r="T256" s="3">
        <v>96</v>
      </c>
      <c r="U256" s="3" t="s">
        <v>17</v>
      </c>
      <c r="V256" s="3">
        <v>0.2208</v>
      </c>
      <c r="W256" s="3" t="s">
        <v>17</v>
      </c>
      <c r="X256" s="30">
        <v>8448</v>
      </c>
      <c r="Y256" s="3" t="s">
        <v>66</v>
      </c>
      <c r="Z256" s="3">
        <v>16</v>
      </c>
      <c r="AA256" s="3">
        <v>1165.24</v>
      </c>
      <c r="AB256" s="3">
        <v>0</v>
      </c>
      <c r="AC256" s="3">
        <v>100044192</v>
      </c>
      <c r="AE256" s="3" t="s">
        <v>962</v>
      </c>
      <c r="AF256" s="3">
        <v>43528.491064814814</v>
      </c>
      <c r="AG256" s="3" t="s">
        <v>897</v>
      </c>
      <c r="AH256" s="15">
        <f t="shared" si="41"/>
        <v>0.72827586206896555</v>
      </c>
      <c r="AI256" s="16">
        <f t="shared" si="42"/>
        <v>0.72827600000000003</v>
      </c>
      <c r="AJ256" s="4" t="str">
        <f>VLOOKUP(A256,取数格式!$B$35:$C$47,2,0)</f>
        <v>天猫超市</v>
      </c>
      <c r="AK256" s="4" t="s">
        <v>296</v>
      </c>
      <c r="AL256" s="17">
        <f t="shared" si="39"/>
        <v>0</v>
      </c>
      <c r="AM256" s="17">
        <f t="shared" si="40"/>
        <v>0</v>
      </c>
      <c r="AN256" s="3" t="s">
        <v>965</v>
      </c>
      <c r="AO256" s="3">
        <f>IF(U256="件",1,VLOOKUP(Q256,单位换算!B:F,5,))</f>
        <v>1</v>
      </c>
      <c r="AP256" s="15">
        <f t="shared" si="43"/>
        <v>0.72827586206896555</v>
      </c>
      <c r="AQ256" s="15">
        <f>IFERROR(VLOOKUP(Q256,成本剔税!A:E,COLUMN(成本剔税!E255),),)*T256/AO256/10000</f>
        <v>0.41293241379310358</v>
      </c>
      <c r="AR256" s="43">
        <f t="shared" si="44"/>
        <v>0.43299999999999983</v>
      </c>
    </row>
    <row r="257" spans="1:44" ht="15" customHeight="1">
      <c r="A257" s="3" t="s">
        <v>0</v>
      </c>
      <c r="B257" s="3" t="s">
        <v>72</v>
      </c>
      <c r="C257" s="3" t="s">
        <v>909</v>
      </c>
      <c r="D257" s="3" t="s">
        <v>910</v>
      </c>
      <c r="E257" s="3">
        <v>523420</v>
      </c>
      <c r="F257" s="3" t="s">
        <v>961</v>
      </c>
      <c r="G257" s="3" t="s">
        <v>58</v>
      </c>
      <c r="H257" s="3" t="s">
        <v>61</v>
      </c>
      <c r="I257" s="3">
        <v>942826</v>
      </c>
      <c r="J257" s="3" t="s">
        <v>59</v>
      </c>
      <c r="K257" s="3">
        <v>43528</v>
      </c>
      <c r="L257" s="14">
        <v>43528</v>
      </c>
      <c r="M257" s="3">
        <v>0</v>
      </c>
      <c r="N257" s="15">
        <v>1313.28</v>
      </c>
      <c r="O257" s="3">
        <v>36</v>
      </c>
      <c r="P257" s="3" t="s">
        <v>60</v>
      </c>
      <c r="Q257" s="41">
        <v>204207000500</v>
      </c>
      <c r="R257" s="3" t="s">
        <v>105</v>
      </c>
      <c r="S257" s="3">
        <v>26.88</v>
      </c>
      <c r="T257" s="3">
        <v>144</v>
      </c>
      <c r="U257" s="3" t="s">
        <v>17</v>
      </c>
      <c r="V257" s="3">
        <v>0.42336000000000001</v>
      </c>
      <c r="W257" s="3" t="s">
        <v>17</v>
      </c>
      <c r="X257" s="30">
        <v>3870.72</v>
      </c>
      <c r="Y257" s="3" t="s">
        <v>66</v>
      </c>
      <c r="Z257" s="3">
        <v>16</v>
      </c>
      <c r="AA257" s="3">
        <v>533.89</v>
      </c>
      <c r="AB257" s="3">
        <v>0</v>
      </c>
      <c r="AC257" s="3">
        <v>100044192</v>
      </c>
      <c r="AE257" s="3" t="s">
        <v>962</v>
      </c>
      <c r="AF257" s="3">
        <v>43528.491064814814</v>
      </c>
      <c r="AG257" s="3" t="s">
        <v>897</v>
      </c>
      <c r="AH257" s="15">
        <f t="shared" si="41"/>
        <v>0.44689655172413795</v>
      </c>
      <c r="AI257" s="16">
        <f t="shared" si="42"/>
        <v>0.33368300000000001</v>
      </c>
      <c r="AJ257" s="4" t="str">
        <f>VLOOKUP(A257,取数格式!$B$35:$C$47,2,0)</f>
        <v>天猫超市</v>
      </c>
      <c r="AK257" s="4" t="s">
        <v>296</v>
      </c>
      <c r="AL257" s="17">
        <f t="shared" si="39"/>
        <v>0.11321400000000001</v>
      </c>
      <c r="AM257" s="17">
        <f t="shared" si="40"/>
        <v>1.8113999999999998E-2</v>
      </c>
      <c r="AN257" s="3" t="s">
        <v>965</v>
      </c>
      <c r="AO257" s="3">
        <f>IF(U257="件",1,VLOOKUP(Q257,单位换算!B:F,5,))</f>
        <v>1</v>
      </c>
      <c r="AP257" s="15">
        <f t="shared" si="43"/>
        <v>0.44689655172413795</v>
      </c>
      <c r="AQ257" s="15">
        <f>IFERROR(VLOOKUP(Q257,成本剔税!A:E,COLUMN(成本剔税!E256),),)*T257/AO257/10000</f>
        <v>0.25640689655172416</v>
      </c>
      <c r="AR257" s="43">
        <f t="shared" si="44"/>
        <v>0.42624999999999996</v>
      </c>
    </row>
    <row r="258" spans="1:44" ht="15" customHeight="1">
      <c r="A258" s="3" t="s">
        <v>0</v>
      </c>
      <c r="B258" s="3" t="s">
        <v>72</v>
      </c>
      <c r="C258" s="3" t="s">
        <v>909</v>
      </c>
      <c r="D258" s="3" t="s">
        <v>910</v>
      </c>
      <c r="E258" s="3">
        <v>523420</v>
      </c>
      <c r="F258" s="3" t="s">
        <v>961</v>
      </c>
      <c r="G258" s="3" t="s">
        <v>58</v>
      </c>
      <c r="H258" s="3" t="s">
        <v>61</v>
      </c>
      <c r="I258" s="3">
        <v>942826</v>
      </c>
      <c r="J258" s="3" t="s">
        <v>59</v>
      </c>
      <c r="K258" s="3">
        <v>43528</v>
      </c>
      <c r="L258" s="14">
        <v>43528</v>
      </c>
      <c r="M258" s="3">
        <v>0</v>
      </c>
      <c r="N258" s="15">
        <v>846.24</v>
      </c>
      <c r="O258" s="3">
        <v>69.599999999999994</v>
      </c>
      <c r="P258" s="3" t="s">
        <v>60</v>
      </c>
      <c r="Q258" s="41">
        <v>204401000800</v>
      </c>
      <c r="R258" s="3" t="s">
        <v>90</v>
      </c>
      <c r="S258" s="3">
        <v>51.97</v>
      </c>
      <c r="T258" s="3">
        <v>48</v>
      </c>
      <c r="U258" s="3" t="s">
        <v>17</v>
      </c>
      <c r="V258" s="3">
        <v>0.11808</v>
      </c>
      <c r="W258" s="3" t="s">
        <v>17</v>
      </c>
      <c r="X258" s="30">
        <v>2494.56</v>
      </c>
      <c r="Y258" s="3" t="s">
        <v>66</v>
      </c>
      <c r="Z258" s="3">
        <v>16</v>
      </c>
      <c r="AA258" s="3">
        <v>344.08</v>
      </c>
      <c r="AB258" s="3">
        <v>0</v>
      </c>
      <c r="AC258" s="3">
        <v>100044192</v>
      </c>
      <c r="AE258" s="3" t="s">
        <v>962</v>
      </c>
      <c r="AF258" s="3">
        <v>43528.491064814814</v>
      </c>
      <c r="AG258" s="3" t="s">
        <v>897</v>
      </c>
      <c r="AH258" s="15">
        <f t="shared" si="41"/>
        <v>0.28799999999999998</v>
      </c>
      <c r="AI258" s="16">
        <f t="shared" si="42"/>
        <v>0.21504799999999999</v>
      </c>
      <c r="AJ258" s="4" t="str">
        <f>VLOOKUP(A258,取数格式!$B$35:$C$47,2,0)</f>
        <v>天猫超市</v>
      </c>
      <c r="AK258" s="4" t="s">
        <v>296</v>
      </c>
      <c r="AL258" s="17">
        <f t="shared" si="39"/>
        <v>7.2952000000000003E-2</v>
      </c>
      <c r="AM258" s="17">
        <f t="shared" si="40"/>
        <v>1.1672E-2</v>
      </c>
      <c r="AN258" s="3" t="s">
        <v>965</v>
      </c>
      <c r="AO258" s="3">
        <f>IF(U258="件",1,VLOOKUP(Q258,单位换算!B:F,5,))</f>
        <v>1</v>
      </c>
      <c r="AP258" s="15">
        <f t="shared" si="43"/>
        <v>0.28799999999999998</v>
      </c>
      <c r="AQ258" s="15">
        <f>IFERROR(VLOOKUP(Q258,成本剔税!A:E,COLUMN(成本剔税!E257),),)*T258/AO258/10000</f>
        <v>0.15786620689655173</v>
      </c>
      <c r="AR258" s="43">
        <f t="shared" si="44"/>
        <v>0.45185344827586199</v>
      </c>
    </row>
    <row r="259" spans="1:44" ht="15" customHeight="1">
      <c r="A259" s="3" t="s">
        <v>0</v>
      </c>
      <c r="B259" s="3" t="s">
        <v>72</v>
      </c>
      <c r="C259" s="3" t="s">
        <v>909</v>
      </c>
      <c r="D259" s="3" t="s">
        <v>910</v>
      </c>
      <c r="E259" s="3">
        <v>523420</v>
      </c>
      <c r="F259" s="3" t="s">
        <v>961</v>
      </c>
      <c r="G259" s="3" t="s">
        <v>58</v>
      </c>
      <c r="H259" s="3" t="s">
        <v>61</v>
      </c>
      <c r="I259" s="3">
        <v>942826</v>
      </c>
      <c r="J259" s="3" t="s">
        <v>59</v>
      </c>
      <c r="K259" s="3">
        <v>43528</v>
      </c>
      <c r="L259" s="14">
        <v>43528</v>
      </c>
      <c r="M259" s="3">
        <v>0</v>
      </c>
      <c r="N259" s="15">
        <v>34345.919999999998</v>
      </c>
      <c r="O259" s="3">
        <v>72</v>
      </c>
      <c r="P259" s="3" t="s">
        <v>60</v>
      </c>
      <c r="Q259" s="41">
        <v>204001000300</v>
      </c>
      <c r="R259" s="3" t="s">
        <v>140</v>
      </c>
      <c r="S259" s="3">
        <v>53.76</v>
      </c>
      <c r="T259" s="3">
        <v>1883</v>
      </c>
      <c r="U259" s="3" t="s">
        <v>17</v>
      </c>
      <c r="V259" s="3">
        <v>11.749919999999999</v>
      </c>
      <c r="W259" s="3" t="s">
        <v>17</v>
      </c>
      <c r="X259" s="30">
        <v>101230.08</v>
      </c>
      <c r="Y259" s="3" t="s">
        <v>67</v>
      </c>
      <c r="Z259" s="3">
        <v>10</v>
      </c>
      <c r="AA259" s="3">
        <v>9202.73</v>
      </c>
      <c r="AB259" s="3">
        <v>0</v>
      </c>
      <c r="AC259" s="3">
        <v>100044192</v>
      </c>
      <c r="AE259" s="3" t="s">
        <v>962</v>
      </c>
      <c r="AF259" s="3">
        <v>43528.491064814814</v>
      </c>
      <c r="AG259" s="3" t="s">
        <v>897</v>
      </c>
      <c r="AH259" s="15">
        <f t="shared" si="41"/>
        <v>12.325090909090907</v>
      </c>
      <c r="AI259" s="16">
        <f t="shared" si="42"/>
        <v>9.2027350000000006</v>
      </c>
      <c r="AJ259" s="4" t="str">
        <f>VLOOKUP(A259,取数格式!$B$35:$C$47,2,0)</f>
        <v>天猫超市</v>
      </c>
      <c r="AK259" s="4" t="s">
        <v>296</v>
      </c>
      <c r="AL259" s="17">
        <f t="shared" si="39"/>
        <v>3.1223559999999999</v>
      </c>
      <c r="AM259" s="17">
        <f t="shared" si="40"/>
        <v>0.31223600000000001</v>
      </c>
      <c r="AN259" s="3" t="s">
        <v>965</v>
      </c>
      <c r="AO259" s="3">
        <f>IF(U259="件",1,VLOOKUP(Q259,单位换算!B:F,5,))</f>
        <v>1</v>
      </c>
      <c r="AP259" s="15">
        <f t="shared" si="43"/>
        <v>12.325090909090907</v>
      </c>
      <c r="AQ259" s="15">
        <f>IFERROR(VLOOKUP(Q259,成本剔税!A:E,COLUMN(成本剔税!E258),),)*T259/AO259/10000</f>
        <v>8.028256090909089</v>
      </c>
      <c r="AR259" s="43">
        <f t="shared" si="44"/>
        <v>0.34862500000000002</v>
      </c>
    </row>
    <row r="260" spans="1:44" ht="15" customHeight="1">
      <c r="A260" s="3" t="s">
        <v>0</v>
      </c>
      <c r="B260" s="3" t="s">
        <v>72</v>
      </c>
      <c r="C260" s="3" t="s">
        <v>909</v>
      </c>
      <c r="D260" s="3" t="s">
        <v>910</v>
      </c>
      <c r="E260" s="3">
        <v>523420</v>
      </c>
      <c r="F260" s="3" t="s">
        <v>961</v>
      </c>
      <c r="G260" s="3" t="s">
        <v>58</v>
      </c>
      <c r="H260" s="3" t="s">
        <v>61</v>
      </c>
      <c r="I260" s="3">
        <v>942826</v>
      </c>
      <c r="J260" s="3" t="s">
        <v>59</v>
      </c>
      <c r="K260" s="3">
        <v>43528</v>
      </c>
      <c r="L260" s="14">
        <v>43528</v>
      </c>
      <c r="M260" s="3">
        <v>0</v>
      </c>
      <c r="O260" s="3">
        <v>59.8</v>
      </c>
      <c r="P260" s="3" t="s">
        <v>60</v>
      </c>
      <c r="Q260" s="41">
        <v>204006000902</v>
      </c>
      <c r="R260" s="3" t="s">
        <v>109</v>
      </c>
      <c r="S260" s="3">
        <v>59.8</v>
      </c>
      <c r="T260" s="3">
        <v>36</v>
      </c>
      <c r="U260" s="3" t="s">
        <v>17</v>
      </c>
      <c r="V260" s="3">
        <v>0.10773000000000001</v>
      </c>
      <c r="W260" s="3" t="s">
        <v>17</v>
      </c>
      <c r="X260" s="30">
        <v>2152.8000000000002</v>
      </c>
      <c r="Y260" s="3" t="s">
        <v>66</v>
      </c>
      <c r="Z260" s="3">
        <v>16</v>
      </c>
      <c r="AA260" s="3">
        <v>296.94</v>
      </c>
      <c r="AB260" s="3">
        <v>0</v>
      </c>
      <c r="AC260" s="3">
        <v>100044192</v>
      </c>
      <c r="AE260" s="3" t="s">
        <v>962</v>
      </c>
      <c r="AF260" s="3">
        <v>43528.491064814814</v>
      </c>
      <c r="AG260" s="3" t="s">
        <v>897</v>
      </c>
      <c r="AH260" s="15">
        <f t="shared" si="41"/>
        <v>0.18558620689655173</v>
      </c>
      <c r="AI260" s="16">
        <f t="shared" si="42"/>
        <v>0.185586</v>
      </c>
      <c r="AJ260" s="4" t="str">
        <f>VLOOKUP(A260,取数格式!$B$35:$C$47,2,0)</f>
        <v>天猫超市</v>
      </c>
      <c r="AK260" s="4" t="s">
        <v>296</v>
      </c>
      <c r="AL260" s="17">
        <f t="shared" si="39"/>
        <v>0</v>
      </c>
      <c r="AM260" s="17">
        <f t="shared" si="40"/>
        <v>0</v>
      </c>
      <c r="AN260" s="3" t="s">
        <v>965</v>
      </c>
      <c r="AO260" s="3">
        <f>IF(U260="件",1,VLOOKUP(Q260,单位换算!B:F,5,))</f>
        <v>1</v>
      </c>
      <c r="AP260" s="15">
        <f t="shared" si="43"/>
        <v>0.18558620689655173</v>
      </c>
      <c r="AQ260" s="15">
        <f>IFERROR(VLOOKUP(Q260,成本剔税!A:E,COLUMN(成本剔税!E259),),)*T260/AO260/10000</f>
        <v>0.10759034482758623</v>
      </c>
      <c r="AR260" s="43">
        <f t="shared" si="44"/>
        <v>0.42026755852842801</v>
      </c>
    </row>
    <row r="261" spans="1:44" ht="15" customHeight="1">
      <c r="A261" s="3" t="s">
        <v>0</v>
      </c>
      <c r="B261" s="3" t="s">
        <v>72</v>
      </c>
      <c r="C261" s="3" t="s">
        <v>909</v>
      </c>
      <c r="D261" s="3" t="s">
        <v>910</v>
      </c>
      <c r="E261" s="3">
        <v>523420</v>
      </c>
      <c r="F261" s="3" t="s">
        <v>961</v>
      </c>
      <c r="G261" s="3" t="s">
        <v>58</v>
      </c>
      <c r="H261" s="3" t="s">
        <v>61</v>
      </c>
      <c r="I261" s="3">
        <v>942826</v>
      </c>
      <c r="J261" s="3" t="s">
        <v>59</v>
      </c>
      <c r="K261" s="3">
        <v>43528</v>
      </c>
      <c r="L261" s="14">
        <v>43528</v>
      </c>
      <c r="M261" s="3">
        <v>0</v>
      </c>
      <c r="N261" s="15">
        <v>12439.68</v>
      </c>
      <c r="O261" s="3">
        <v>66</v>
      </c>
      <c r="P261" s="3" t="s">
        <v>60</v>
      </c>
      <c r="Q261" s="41">
        <v>204401000700</v>
      </c>
      <c r="R261" s="3" t="s">
        <v>124</v>
      </c>
      <c r="S261" s="3">
        <v>49.28</v>
      </c>
      <c r="T261" s="3">
        <v>744</v>
      </c>
      <c r="U261" s="3" t="s">
        <v>17</v>
      </c>
      <c r="V261" s="3">
        <v>1.8302400000000001</v>
      </c>
      <c r="W261" s="3" t="s">
        <v>17</v>
      </c>
      <c r="X261" s="30">
        <v>36664.32</v>
      </c>
      <c r="Y261" s="3" t="s">
        <v>66</v>
      </c>
      <c r="Z261" s="3">
        <v>16</v>
      </c>
      <c r="AA261" s="3">
        <v>5057.1499999999996</v>
      </c>
      <c r="AB261" s="3">
        <v>0</v>
      </c>
      <c r="AC261" s="3">
        <v>100044192</v>
      </c>
      <c r="AE261" s="3" t="s">
        <v>962</v>
      </c>
      <c r="AF261" s="3">
        <v>43528.491064814814</v>
      </c>
      <c r="AG261" s="3" t="s">
        <v>897</v>
      </c>
      <c r="AH261" s="15">
        <f t="shared" si="41"/>
        <v>4.2331034482758625</v>
      </c>
      <c r="AI261" s="16">
        <f t="shared" si="42"/>
        <v>3.160717</v>
      </c>
      <c r="AJ261" s="4" t="str">
        <f>VLOOKUP(A261,取数格式!$B$35:$C$47,2,0)</f>
        <v>天猫超市</v>
      </c>
      <c r="AK261" s="4" t="s">
        <v>296</v>
      </c>
      <c r="AL261" s="17">
        <f t="shared" si="39"/>
        <v>1.0723860000000001</v>
      </c>
      <c r="AM261" s="17">
        <f t="shared" si="40"/>
        <v>0.17158199999999998</v>
      </c>
      <c r="AN261" s="3" t="s">
        <v>965</v>
      </c>
      <c r="AO261" s="3">
        <f>IF(U261="件",1,VLOOKUP(Q261,单位换算!B:F,5,))</f>
        <v>1</v>
      </c>
      <c r="AP261" s="15">
        <f t="shared" si="43"/>
        <v>4.2331034482758625</v>
      </c>
      <c r="AQ261" s="15">
        <f>IFERROR(VLOOKUP(Q261,成本剔税!A:E,COLUMN(成本剔税!E260),),)*T261/AO261/10000</f>
        <v>2.3233965517241382</v>
      </c>
      <c r="AR261" s="43">
        <f t="shared" si="44"/>
        <v>0.45113636363636361</v>
      </c>
    </row>
    <row r="262" spans="1:44" ht="15" customHeight="1">
      <c r="A262" s="3" t="s">
        <v>0</v>
      </c>
      <c r="B262" s="3" t="s">
        <v>72</v>
      </c>
      <c r="C262" s="3" t="s">
        <v>909</v>
      </c>
      <c r="D262" s="3" t="s">
        <v>910</v>
      </c>
      <c r="E262" s="3">
        <v>523420</v>
      </c>
      <c r="F262" s="3" t="s">
        <v>961</v>
      </c>
      <c r="G262" s="3" t="s">
        <v>58</v>
      </c>
      <c r="H262" s="3" t="s">
        <v>61</v>
      </c>
      <c r="I262" s="3">
        <v>942826</v>
      </c>
      <c r="J262" s="3" t="s">
        <v>59</v>
      </c>
      <c r="K262" s="3">
        <v>43528</v>
      </c>
      <c r="L262" s="14">
        <v>43528</v>
      </c>
      <c r="M262" s="3">
        <v>0</v>
      </c>
      <c r="N262" s="15">
        <v>1216</v>
      </c>
      <c r="O262" s="3">
        <v>60</v>
      </c>
      <c r="P262" s="3" t="s">
        <v>60</v>
      </c>
      <c r="Q262" s="41">
        <v>204103001500</v>
      </c>
      <c r="R262" s="3" t="s">
        <v>93</v>
      </c>
      <c r="S262" s="3">
        <v>44.8</v>
      </c>
      <c r="T262" s="3">
        <v>80</v>
      </c>
      <c r="U262" s="3" t="s">
        <v>17</v>
      </c>
      <c r="V262" s="3">
        <v>0.2424</v>
      </c>
      <c r="W262" s="3" t="s">
        <v>17</v>
      </c>
      <c r="X262" s="30">
        <v>3584</v>
      </c>
      <c r="Y262" s="3" t="s">
        <v>66</v>
      </c>
      <c r="Z262" s="3">
        <v>16</v>
      </c>
      <c r="AA262" s="3">
        <v>494.34</v>
      </c>
      <c r="AB262" s="3">
        <v>0</v>
      </c>
      <c r="AC262" s="3">
        <v>100044192</v>
      </c>
      <c r="AE262" s="3" t="s">
        <v>962</v>
      </c>
      <c r="AF262" s="3">
        <v>43528.491064814814</v>
      </c>
      <c r="AG262" s="3" t="s">
        <v>897</v>
      </c>
      <c r="AH262" s="15">
        <f t="shared" si="41"/>
        <v>0.41379310344827591</v>
      </c>
      <c r="AI262" s="16">
        <f t="shared" si="42"/>
        <v>0.30896599999999996</v>
      </c>
      <c r="AJ262" s="4" t="str">
        <f>VLOOKUP(A262,取数格式!$B$35:$C$47,2,0)</f>
        <v>天猫超市</v>
      </c>
      <c r="AK262" s="4" t="s">
        <v>296</v>
      </c>
      <c r="AL262" s="17">
        <f t="shared" si="39"/>
        <v>0.10482799999999999</v>
      </c>
      <c r="AM262" s="17">
        <f t="shared" si="40"/>
        <v>1.6771999999999999E-2</v>
      </c>
      <c r="AN262" s="3" t="s">
        <v>965</v>
      </c>
      <c r="AO262" s="3">
        <f>IF(U262="件",1,VLOOKUP(Q262,单位换算!B:F,5,))</f>
        <v>1</v>
      </c>
      <c r="AP262" s="15">
        <f t="shared" si="43"/>
        <v>0.41379310344827591</v>
      </c>
      <c r="AQ262" s="15">
        <f>IFERROR(VLOOKUP(Q262,成本剔税!A:E,COLUMN(成本剔税!E261),),)*T262/AO262/10000</f>
        <v>0.22903448275862071</v>
      </c>
      <c r="AR262" s="43">
        <f t="shared" si="44"/>
        <v>0.44650000000000001</v>
      </c>
    </row>
    <row r="263" spans="1:44" ht="15" customHeight="1">
      <c r="A263" s="3" t="s">
        <v>0</v>
      </c>
      <c r="B263" s="3" t="s">
        <v>72</v>
      </c>
      <c r="C263" s="3" t="s">
        <v>909</v>
      </c>
      <c r="D263" s="3" t="s">
        <v>910</v>
      </c>
      <c r="E263" s="3">
        <v>523420</v>
      </c>
      <c r="F263" s="3" t="s">
        <v>961</v>
      </c>
      <c r="G263" s="3" t="s">
        <v>58</v>
      </c>
      <c r="H263" s="3" t="s">
        <v>61</v>
      </c>
      <c r="I263" s="3">
        <v>942826</v>
      </c>
      <c r="J263" s="3" t="s">
        <v>59</v>
      </c>
      <c r="K263" s="3">
        <v>43528</v>
      </c>
      <c r="L263" s="14">
        <v>43528</v>
      </c>
      <c r="M263" s="3">
        <v>0</v>
      </c>
      <c r="N263" s="15">
        <v>16197.12</v>
      </c>
      <c r="O263" s="3">
        <v>48</v>
      </c>
      <c r="P263" s="3" t="s">
        <v>60</v>
      </c>
      <c r="Q263" s="41">
        <v>204001000200</v>
      </c>
      <c r="R263" s="3" t="s">
        <v>137</v>
      </c>
      <c r="S263" s="3">
        <v>35.840000000000003</v>
      </c>
      <c r="T263" s="3">
        <v>1332</v>
      </c>
      <c r="U263" s="3" t="s">
        <v>17</v>
      </c>
      <c r="V263" s="3">
        <v>5.5411200000000003</v>
      </c>
      <c r="W263" s="3" t="s">
        <v>17</v>
      </c>
      <c r="X263" s="30">
        <v>47738.879999999997</v>
      </c>
      <c r="Y263" s="3" t="s">
        <v>67</v>
      </c>
      <c r="Z263" s="3">
        <v>10</v>
      </c>
      <c r="AA263" s="3">
        <v>4339.8999999999996</v>
      </c>
      <c r="AB263" s="3">
        <v>0</v>
      </c>
      <c r="AC263" s="3">
        <v>100044192</v>
      </c>
      <c r="AE263" s="3" t="s">
        <v>962</v>
      </c>
      <c r="AF263" s="3">
        <v>43528.491064814814</v>
      </c>
      <c r="AG263" s="3" t="s">
        <v>897</v>
      </c>
      <c r="AH263" s="15">
        <f t="shared" si="41"/>
        <v>5.812363636363636</v>
      </c>
      <c r="AI263" s="16">
        <f t="shared" si="42"/>
        <v>4.3398979999999998</v>
      </c>
      <c r="AJ263" s="4" t="str">
        <f>VLOOKUP(A263,取数格式!$B$35:$C$47,2,0)</f>
        <v>天猫超市</v>
      </c>
      <c r="AK263" s="4" t="s">
        <v>296</v>
      </c>
      <c r="AL263" s="17">
        <f t="shared" si="39"/>
        <v>1.4724649999999999</v>
      </c>
      <c r="AM263" s="17">
        <f t="shared" si="40"/>
        <v>0.14724699999999999</v>
      </c>
      <c r="AN263" s="3" t="s">
        <v>965</v>
      </c>
      <c r="AO263" s="3">
        <f>IF(U263="件",1,VLOOKUP(Q263,单位换算!B:F,5,))</f>
        <v>1</v>
      </c>
      <c r="AP263" s="15">
        <f t="shared" si="43"/>
        <v>5.812363636363636</v>
      </c>
      <c r="AQ263" s="15">
        <f>IFERROR(VLOOKUP(Q263,成本剔税!A:E,COLUMN(成本剔税!E262),),)*T263/AO263/10000</f>
        <v>3.7958367272727265</v>
      </c>
      <c r="AR263" s="43">
        <f t="shared" si="44"/>
        <v>0.34693750000000007</v>
      </c>
    </row>
    <row r="264" spans="1:44" ht="15" customHeight="1">
      <c r="A264" s="3" t="s">
        <v>0</v>
      </c>
      <c r="B264" s="3" t="s">
        <v>72</v>
      </c>
      <c r="C264" s="3" t="s">
        <v>909</v>
      </c>
      <c r="D264" s="3" t="s">
        <v>910</v>
      </c>
      <c r="E264" s="3">
        <v>523420</v>
      </c>
      <c r="F264" s="3" t="s">
        <v>961</v>
      </c>
      <c r="G264" s="3" t="s">
        <v>58</v>
      </c>
      <c r="H264" s="3" t="s">
        <v>61</v>
      </c>
      <c r="I264" s="3">
        <v>942826</v>
      </c>
      <c r="J264" s="3" t="s">
        <v>59</v>
      </c>
      <c r="K264" s="3">
        <v>43528</v>
      </c>
      <c r="L264" s="14">
        <v>43528</v>
      </c>
      <c r="M264" s="3">
        <v>0</v>
      </c>
      <c r="O264" s="3">
        <v>49.8</v>
      </c>
      <c r="P264" s="3" t="s">
        <v>60</v>
      </c>
      <c r="Q264" s="41">
        <v>204013000900</v>
      </c>
      <c r="R264" s="3" t="s">
        <v>128</v>
      </c>
      <c r="S264" s="3">
        <v>49.8</v>
      </c>
      <c r="T264" s="3">
        <v>104</v>
      </c>
      <c r="U264" s="3" t="s">
        <v>17</v>
      </c>
      <c r="V264" s="3">
        <v>0.28329599999999999</v>
      </c>
      <c r="W264" s="3" t="s">
        <v>17</v>
      </c>
      <c r="X264" s="30">
        <v>5179.2</v>
      </c>
      <c r="Y264" s="3" t="s">
        <v>66</v>
      </c>
      <c r="Z264" s="3">
        <v>16</v>
      </c>
      <c r="AA264" s="3">
        <v>714.37</v>
      </c>
      <c r="AB264" s="3">
        <v>0</v>
      </c>
      <c r="AC264" s="3">
        <v>100044192</v>
      </c>
      <c r="AE264" s="3" t="s">
        <v>962</v>
      </c>
      <c r="AF264" s="3">
        <v>43528.491064814814</v>
      </c>
      <c r="AG264" s="3" t="s">
        <v>897</v>
      </c>
      <c r="AH264" s="15">
        <f t="shared" si="41"/>
        <v>0.4464827586206897</v>
      </c>
      <c r="AI264" s="16">
        <f t="shared" si="42"/>
        <v>0.44648300000000002</v>
      </c>
      <c r="AJ264" s="4" t="str">
        <f>VLOOKUP(A264,取数格式!$B$35:$C$47,2,0)</f>
        <v>天猫超市</v>
      </c>
      <c r="AK264" s="4" t="s">
        <v>296</v>
      </c>
      <c r="AL264" s="17">
        <f t="shared" si="39"/>
        <v>0</v>
      </c>
      <c r="AM264" s="17">
        <f t="shared" si="40"/>
        <v>0</v>
      </c>
      <c r="AN264" s="3" t="s">
        <v>965</v>
      </c>
      <c r="AO264" s="3">
        <f>IF(U264="件",1,VLOOKUP(Q264,单位换算!B:F,5,))</f>
        <v>1</v>
      </c>
      <c r="AP264" s="15">
        <f t="shared" si="43"/>
        <v>0.4464827586206897</v>
      </c>
      <c r="AQ264" s="15">
        <f>IFERROR(VLOOKUP(Q264,成本剔税!A:E,COLUMN(成本剔税!E263),),)*T264/AO264/10000</f>
        <v>0.25417241379310351</v>
      </c>
      <c r="AR264" s="43">
        <f t="shared" si="44"/>
        <v>0.43072289156626498</v>
      </c>
    </row>
    <row r="265" spans="1:44" ht="15" customHeight="1">
      <c r="A265" s="3" t="s">
        <v>0</v>
      </c>
      <c r="B265" s="3" t="s">
        <v>72</v>
      </c>
      <c r="C265" s="3" t="s">
        <v>909</v>
      </c>
      <c r="D265" s="3" t="s">
        <v>910</v>
      </c>
      <c r="E265" s="3">
        <v>523420</v>
      </c>
      <c r="F265" s="3" t="s">
        <v>961</v>
      </c>
      <c r="G265" s="3" t="s">
        <v>58</v>
      </c>
      <c r="H265" s="3" t="s">
        <v>61</v>
      </c>
      <c r="I265" s="3">
        <v>942826</v>
      </c>
      <c r="J265" s="3" t="s">
        <v>59</v>
      </c>
      <c r="K265" s="3">
        <v>43528</v>
      </c>
      <c r="L265" s="14">
        <v>43528</v>
      </c>
      <c r="M265" s="3">
        <v>0</v>
      </c>
      <c r="O265" s="3">
        <v>88</v>
      </c>
      <c r="P265" s="3" t="s">
        <v>60</v>
      </c>
      <c r="Q265" s="41">
        <v>204002001200</v>
      </c>
      <c r="R265" s="3" t="s">
        <v>220</v>
      </c>
      <c r="S265" s="3">
        <v>88</v>
      </c>
      <c r="T265" s="3">
        <v>8</v>
      </c>
      <c r="U265" s="3" t="s">
        <v>17</v>
      </c>
      <c r="V265" s="3">
        <v>2.4767999999999998E-2</v>
      </c>
      <c r="W265" s="3" t="s">
        <v>17</v>
      </c>
      <c r="X265" s="30">
        <v>704</v>
      </c>
      <c r="Y265" s="3" t="s">
        <v>67</v>
      </c>
      <c r="Z265" s="3">
        <v>10</v>
      </c>
      <c r="AA265" s="3">
        <v>64</v>
      </c>
      <c r="AB265" s="3">
        <v>0</v>
      </c>
      <c r="AC265" s="3">
        <v>100044192</v>
      </c>
      <c r="AE265" s="3" t="s">
        <v>962</v>
      </c>
      <c r="AF265" s="3">
        <v>43528.491064814814</v>
      </c>
      <c r="AG265" s="3" t="s">
        <v>897</v>
      </c>
      <c r="AH265" s="15">
        <f t="shared" si="41"/>
        <v>6.4000000000000001E-2</v>
      </c>
      <c r="AI265" s="16">
        <f t="shared" si="42"/>
        <v>6.4000000000000001E-2</v>
      </c>
      <c r="AJ265" s="4" t="str">
        <f>VLOOKUP(A265,取数格式!$B$35:$C$47,2,0)</f>
        <v>天猫超市</v>
      </c>
      <c r="AK265" s="4" t="s">
        <v>296</v>
      </c>
      <c r="AL265" s="17">
        <f t="shared" si="39"/>
        <v>0</v>
      </c>
      <c r="AM265" s="17">
        <f t="shared" si="40"/>
        <v>0</v>
      </c>
      <c r="AN265" s="3" t="s">
        <v>965</v>
      </c>
      <c r="AO265" s="3">
        <f>IF(U265="件",1,VLOOKUP(Q265,单位换算!B:F,5,))</f>
        <v>1</v>
      </c>
      <c r="AP265" s="15">
        <f t="shared" si="43"/>
        <v>6.4000000000000001E-2</v>
      </c>
      <c r="AQ265" s="15">
        <f>IFERROR(VLOOKUP(Q265,成本剔税!A:E,COLUMN(成本剔税!E264),),)*T265/AO265/10000</f>
        <v>3.255054545454545E-2</v>
      </c>
      <c r="AR265" s="43">
        <f t="shared" si="44"/>
        <v>0.49139772727272735</v>
      </c>
    </row>
    <row r="266" spans="1:44" ht="15" customHeight="1">
      <c r="A266" s="3" t="s">
        <v>0</v>
      </c>
      <c r="B266" s="3" t="s">
        <v>72</v>
      </c>
      <c r="C266" s="3" t="s">
        <v>909</v>
      </c>
      <c r="D266" s="3" t="s">
        <v>910</v>
      </c>
      <c r="E266" s="3">
        <v>523420</v>
      </c>
      <c r="F266" s="3" t="s">
        <v>961</v>
      </c>
      <c r="G266" s="3" t="s">
        <v>58</v>
      </c>
      <c r="H266" s="3" t="s">
        <v>61</v>
      </c>
      <c r="I266" s="3">
        <v>942826</v>
      </c>
      <c r="J266" s="3" t="s">
        <v>59</v>
      </c>
      <c r="K266" s="3">
        <v>43528</v>
      </c>
      <c r="L266" s="14">
        <v>43528</v>
      </c>
      <c r="M266" s="3">
        <v>0</v>
      </c>
      <c r="O266" s="3">
        <v>50</v>
      </c>
      <c r="P266" s="3" t="s">
        <v>60</v>
      </c>
      <c r="Q266" s="41" t="s">
        <v>228</v>
      </c>
      <c r="R266" s="3" t="s">
        <v>229</v>
      </c>
      <c r="S266" s="3">
        <v>50</v>
      </c>
      <c r="T266" s="3">
        <v>44</v>
      </c>
      <c r="U266" s="3" t="s">
        <v>17</v>
      </c>
      <c r="V266" s="3">
        <v>0.14331240000000001</v>
      </c>
      <c r="W266" s="3" t="s">
        <v>17</v>
      </c>
      <c r="X266" s="30">
        <v>2200</v>
      </c>
      <c r="Y266" s="3" t="s">
        <v>66</v>
      </c>
      <c r="Z266" s="3">
        <v>16</v>
      </c>
      <c r="AA266" s="3">
        <v>303.45</v>
      </c>
      <c r="AB266" s="3">
        <v>0</v>
      </c>
      <c r="AC266" s="3">
        <v>100044192</v>
      </c>
      <c r="AE266" s="3" t="s">
        <v>962</v>
      </c>
      <c r="AF266" s="3">
        <v>43528.491064814814</v>
      </c>
      <c r="AG266" s="3" t="s">
        <v>897</v>
      </c>
      <c r="AH266" s="15">
        <f t="shared" si="41"/>
        <v>0.18965517241379312</v>
      </c>
      <c r="AI266" s="16">
        <f t="shared" si="42"/>
        <v>0.18965499999999999</v>
      </c>
      <c r="AJ266" s="4" t="str">
        <f>VLOOKUP(A266,取数格式!$B$35:$C$47,2,0)</f>
        <v>天猫超市</v>
      </c>
      <c r="AK266" s="4" t="s">
        <v>296</v>
      </c>
      <c r="AL266" s="17">
        <f t="shared" si="39"/>
        <v>0</v>
      </c>
      <c r="AM266" s="17">
        <f t="shared" si="40"/>
        <v>0</v>
      </c>
      <c r="AN266" s="3" t="s">
        <v>965</v>
      </c>
      <c r="AO266" s="3">
        <f>IF(U266="件",1,VLOOKUP(Q266,单位换算!B:F,5,))</f>
        <v>1</v>
      </c>
      <c r="AP266" s="15">
        <f t="shared" si="43"/>
        <v>0.18965517241379312</v>
      </c>
      <c r="AQ266" s="15">
        <f>IFERROR(VLOOKUP(Q266,成本剔税!A:E,COLUMN(成本剔税!E265),),)*T266/AO266/10000</f>
        <v>0.10446206896551725</v>
      </c>
      <c r="AR266" s="43">
        <f t="shared" si="44"/>
        <v>0.44919999999999999</v>
      </c>
    </row>
    <row r="267" spans="1:44" ht="15" customHeight="1">
      <c r="A267" s="3" t="s">
        <v>0</v>
      </c>
      <c r="B267" s="3" t="s">
        <v>72</v>
      </c>
      <c r="C267" s="3" t="s">
        <v>909</v>
      </c>
      <c r="D267" s="3" t="s">
        <v>910</v>
      </c>
      <c r="E267" s="3">
        <v>523420</v>
      </c>
      <c r="F267" s="3" t="s">
        <v>961</v>
      </c>
      <c r="G267" s="3" t="s">
        <v>58</v>
      </c>
      <c r="H267" s="3" t="s">
        <v>61</v>
      </c>
      <c r="I267" s="3">
        <v>942826</v>
      </c>
      <c r="J267" s="3" t="s">
        <v>59</v>
      </c>
      <c r="K267" s="3">
        <v>43528</v>
      </c>
      <c r="L267" s="14">
        <v>43528</v>
      </c>
      <c r="M267" s="3">
        <v>0</v>
      </c>
      <c r="N267" s="15">
        <v>18240</v>
      </c>
      <c r="O267" s="3">
        <v>72</v>
      </c>
      <c r="P267" s="3" t="s">
        <v>60</v>
      </c>
      <c r="Q267" s="41">
        <v>204001000300</v>
      </c>
      <c r="R267" s="3" t="s">
        <v>140</v>
      </c>
      <c r="S267" s="3">
        <v>53.76</v>
      </c>
      <c r="T267" s="3">
        <v>1000</v>
      </c>
      <c r="U267" s="3" t="s">
        <v>17</v>
      </c>
      <c r="V267" s="3">
        <v>6.24</v>
      </c>
      <c r="W267" s="3" t="s">
        <v>17</v>
      </c>
      <c r="X267" s="30">
        <v>53760</v>
      </c>
      <c r="Y267" s="3" t="s">
        <v>67</v>
      </c>
      <c r="Z267" s="3">
        <v>10</v>
      </c>
      <c r="AA267" s="3">
        <v>4887.2700000000004</v>
      </c>
      <c r="AB267" s="3">
        <v>0</v>
      </c>
      <c r="AC267" s="3">
        <v>100044192</v>
      </c>
      <c r="AE267" s="3" t="s">
        <v>962</v>
      </c>
      <c r="AF267" s="3">
        <v>43528.491064814814</v>
      </c>
      <c r="AG267" s="3" t="s">
        <v>897</v>
      </c>
      <c r="AH267" s="15">
        <f t="shared" si="41"/>
        <v>6.545454545454545</v>
      </c>
      <c r="AI267" s="16">
        <f t="shared" si="42"/>
        <v>4.8872729999999995</v>
      </c>
      <c r="AJ267" s="4" t="str">
        <f>VLOOKUP(A267,取数格式!$B$35:$C$47,2,0)</f>
        <v>天猫超市</v>
      </c>
      <c r="AK267" s="4" t="s">
        <v>296</v>
      </c>
      <c r="AL267" s="17">
        <f t="shared" si="39"/>
        <v>1.658182</v>
      </c>
      <c r="AM267" s="17">
        <f t="shared" si="40"/>
        <v>0.16581799999999999</v>
      </c>
      <c r="AN267" s="3" t="s">
        <v>965</v>
      </c>
      <c r="AO267" s="3">
        <f>IF(U267="件",1,VLOOKUP(Q267,单位换算!B:F,5,))</f>
        <v>1</v>
      </c>
      <c r="AP267" s="15">
        <f t="shared" si="43"/>
        <v>6.545454545454545</v>
      </c>
      <c r="AQ267" s="15">
        <f>IFERROR(VLOOKUP(Q267,成本剔税!A:E,COLUMN(成本剔税!E266),),)*T267/AO267/10000</f>
        <v>4.2635454545454543</v>
      </c>
      <c r="AR267" s="43">
        <f t="shared" si="44"/>
        <v>0.34862499999999996</v>
      </c>
    </row>
    <row r="268" spans="1:44" ht="15" customHeight="1">
      <c r="A268" s="3" t="s">
        <v>0</v>
      </c>
      <c r="B268" s="3" t="s">
        <v>72</v>
      </c>
      <c r="C268" s="3" t="s">
        <v>909</v>
      </c>
      <c r="D268" s="3" t="s">
        <v>910</v>
      </c>
      <c r="E268" s="3">
        <v>528251</v>
      </c>
      <c r="F268" s="3" t="s">
        <v>963</v>
      </c>
      <c r="G268" s="3" t="s">
        <v>58</v>
      </c>
      <c r="H268" s="3" t="s">
        <v>61</v>
      </c>
      <c r="I268" s="3">
        <v>942831</v>
      </c>
      <c r="J268" s="3" t="s">
        <v>59</v>
      </c>
      <c r="K268" s="3">
        <v>43528</v>
      </c>
      <c r="L268" s="14">
        <v>43528</v>
      </c>
      <c r="M268" s="3">
        <v>0</v>
      </c>
      <c r="N268" s="15">
        <v>60800</v>
      </c>
      <c r="O268" s="3">
        <v>48</v>
      </c>
      <c r="P268" s="3" t="s">
        <v>60</v>
      </c>
      <c r="Q268" s="41">
        <v>204001000200</v>
      </c>
      <c r="R268" s="3" t="s">
        <v>137</v>
      </c>
      <c r="S268" s="3">
        <v>35.840000000000003</v>
      </c>
      <c r="T268" s="3">
        <v>5000</v>
      </c>
      <c r="U268" s="3" t="s">
        <v>17</v>
      </c>
      <c r="V268" s="3">
        <v>20.8</v>
      </c>
      <c r="W268" s="3" t="s">
        <v>17</v>
      </c>
      <c r="X268" s="30">
        <v>179200</v>
      </c>
      <c r="Y268" s="3" t="s">
        <v>67</v>
      </c>
      <c r="Z268" s="3">
        <v>10</v>
      </c>
      <c r="AA268" s="3">
        <v>16290.91</v>
      </c>
      <c r="AB268" s="3">
        <v>0</v>
      </c>
      <c r="AC268" s="3">
        <v>100044193</v>
      </c>
      <c r="AE268" s="3" t="s">
        <v>964</v>
      </c>
      <c r="AF268" s="3">
        <v>43528.49114583333</v>
      </c>
      <c r="AG268" s="3" t="s">
        <v>897</v>
      </c>
      <c r="AH268" s="15">
        <f t="shared" si="41"/>
        <v>21.818181818181817</v>
      </c>
      <c r="AI268" s="16">
        <f t="shared" si="42"/>
        <v>16.290908999999999</v>
      </c>
      <c r="AJ268" s="4" t="str">
        <f>VLOOKUP(A268,取数格式!$B$35:$C$47,2,0)</f>
        <v>天猫超市</v>
      </c>
      <c r="AK268" s="4" t="s">
        <v>296</v>
      </c>
      <c r="AL268" s="17">
        <f t="shared" si="39"/>
        <v>5.5272730000000001</v>
      </c>
      <c r="AM268" s="17">
        <f t="shared" si="40"/>
        <v>0.55272700000000008</v>
      </c>
      <c r="AN268" s="3" t="s">
        <v>965</v>
      </c>
      <c r="AO268" s="3">
        <f>IF(U268="件",1,VLOOKUP(Q268,单位换算!B:F,5,))</f>
        <v>1</v>
      </c>
      <c r="AP268" s="15">
        <f t="shared" si="43"/>
        <v>21.818181818181817</v>
      </c>
      <c r="AQ268" s="15">
        <f>IFERROR(VLOOKUP(Q268,成本剔税!A:E,COLUMN(成本剔税!E267),),)*T268/AO268/10000</f>
        <v>14.248636363636361</v>
      </c>
      <c r="AR268" s="43">
        <f t="shared" si="44"/>
        <v>0.34693750000000007</v>
      </c>
    </row>
    <row r="269" spans="1:44" ht="15" customHeight="1">
      <c r="A269" s="3" t="s">
        <v>0</v>
      </c>
      <c r="B269" s="3" t="s">
        <v>72</v>
      </c>
      <c r="C269" s="3" t="s">
        <v>909</v>
      </c>
      <c r="D269" s="3" t="s">
        <v>910</v>
      </c>
      <c r="E269" s="3">
        <v>528251</v>
      </c>
      <c r="F269" s="3" t="s">
        <v>963</v>
      </c>
      <c r="G269" s="3" t="s">
        <v>58</v>
      </c>
      <c r="H269" s="3" t="s">
        <v>61</v>
      </c>
      <c r="I269" s="3">
        <v>942831</v>
      </c>
      <c r="J269" s="3" t="s">
        <v>59</v>
      </c>
      <c r="K269" s="3">
        <v>43528</v>
      </c>
      <c r="L269" s="14">
        <v>43528</v>
      </c>
      <c r="M269" s="3">
        <v>0</v>
      </c>
      <c r="N269" s="15">
        <v>30667.52</v>
      </c>
      <c r="O269" s="3">
        <v>48</v>
      </c>
      <c r="P269" s="3" t="s">
        <v>60</v>
      </c>
      <c r="Q269" s="41">
        <v>204001000200</v>
      </c>
      <c r="R269" s="3" t="s">
        <v>137</v>
      </c>
      <c r="S269" s="3">
        <v>35.840000000000003</v>
      </c>
      <c r="T269" s="3">
        <v>2522</v>
      </c>
      <c r="U269" s="3" t="s">
        <v>17</v>
      </c>
      <c r="V269" s="3">
        <v>10.49152</v>
      </c>
      <c r="W269" s="3" t="s">
        <v>17</v>
      </c>
      <c r="X269" s="30">
        <v>90388.479999999996</v>
      </c>
      <c r="Y269" s="3" t="s">
        <v>67</v>
      </c>
      <c r="Z269" s="3">
        <v>10</v>
      </c>
      <c r="AA269" s="3">
        <v>8217.1299999999992</v>
      </c>
      <c r="AB269" s="3">
        <v>0</v>
      </c>
      <c r="AC269" s="3">
        <v>100044193</v>
      </c>
      <c r="AE269" s="3" t="s">
        <v>964</v>
      </c>
      <c r="AF269" s="3">
        <v>43528.49114583333</v>
      </c>
      <c r="AG269" s="3" t="s">
        <v>897</v>
      </c>
      <c r="AH269" s="15">
        <f t="shared" si="41"/>
        <v>11.005090909090908</v>
      </c>
      <c r="AI269" s="16">
        <f t="shared" si="42"/>
        <v>8.217134999999999</v>
      </c>
      <c r="AJ269" s="4" t="str">
        <f>VLOOKUP(A269,取数格式!$B$35:$C$47,2,0)</f>
        <v>天猫超市</v>
      </c>
      <c r="AK269" s="4" t="s">
        <v>296</v>
      </c>
      <c r="AL269" s="17">
        <f t="shared" ref="AL269:AL332" si="45">IF(AE269="Z51:电子商务分公司上海产品库",ROUND(N269/(1+Z269%),2)/10000-AI269,ROUND(N269/(1+Z269%),2)/10000)</f>
        <v>2.7879560000000003</v>
      </c>
      <c r="AM269" s="17">
        <f t="shared" ref="AM269:AM332" si="46">IF(AE269="Z51:电子商务分公司上海产品库",ROUND(N269/(1+Z269%)*Z269%-AA269,2)/10000,ROUND(N269/(1+Z269%)*Z269%,2)/10000)</f>
        <v>0.27879599999999999</v>
      </c>
      <c r="AN269" s="3" t="s">
        <v>965</v>
      </c>
      <c r="AO269" s="3">
        <f>IF(U269="件",1,VLOOKUP(Q269,单位换算!B:F,5,))</f>
        <v>1</v>
      </c>
      <c r="AP269" s="15">
        <f t="shared" si="43"/>
        <v>11.005090909090908</v>
      </c>
      <c r="AQ269" s="15">
        <f>IFERROR(VLOOKUP(Q269,成本剔税!A:E,COLUMN(成本剔税!E268),),)*T269/AO269/10000</f>
        <v>7.1870121818181811</v>
      </c>
      <c r="AR269" s="43">
        <f t="shared" si="44"/>
        <v>0.34693750000000001</v>
      </c>
    </row>
    <row r="270" spans="1:44" ht="15" customHeight="1">
      <c r="A270" s="3" t="s">
        <v>0</v>
      </c>
      <c r="B270" s="3" t="s">
        <v>72</v>
      </c>
      <c r="C270" s="3" t="s">
        <v>909</v>
      </c>
      <c r="D270" s="3" t="s">
        <v>910</v>
      </c>
      <c r="E270" s="3">
        <v>528251</v>
      </c>
      <c r="F270" s="3" t="s">
        <v>963</v>
      </c>
      <c r="G270" s="3" t="s">
        <v>58</v>
      </c>
      <c r="H270" s="3" t="s">
        <v>61</v>
      </c>
      <c r="I270" s="3">
        <v>942831</v>
      </c>
      <c r="J270" s="3" t="s">
        <v>59</v>
      </c>
      <c r="K270" s="3">
        <v>43528</v>
      </c>
      <c r="L270" s="14">
        <v>43528</v>
      </c>
      <c r="M270" s="3">
        <v>0</v>
      </c>
      <c r="O270" s="3">
        <v>59.8</v>
      </c>
      <c r="P270" s="3" t="s">
        <v>60</v>
      </c>
      <c r="Q270" s="41">
        <v>204006000902</v>
      </c>
      <c r="R270" s="3" t="s">
        <v>109</v>
      </c>
      <c r="S270" s="3">
        <v>59.8</v>
      </c>
      <c r="T270" s="3">
        <v>168</v>
      </c>
      <c r="U270" s="3" t="s">
        <v>17</v>
      </c>
      <c r="V270" s="3">
        <v>0.50273999999999996</v>
      </c>
      <c r="W270" s="3" t="s">
        <v>17</v>
      </c>
      <c r="X270" s="30">
        <v>10046.4</v>
      </c>
      <c r="Y270" s="3" t="s">
        <v>66</v>
      </c>
      <c r="Z270" s="3">
        <v>16</v>
      </c>
      <c r="AA270" s="3">
        <v>1385.71</v>
      </c>
      <c r="AB270" s="3">
        <v>0</v>
      </c>
      <c r="AC270" s="3">
        <v>100044193</v>
      </c>
      <c r="AE270" s="3" t="s">
        <v>964</v>
      </c>
      <c r="AF270" s="3">
        <v>43528.49114583333</v>
      </c>
      <c r="AG270" s="3" t="s">
        <v>897</v>
      </c>
      <c r="AH270" s="15">
        <f t="shared" si="41"/>
        <v>0.86606896551724144</v>
      </c>
      <c r="AI270" s="16">
        <f t="shared" si="42"/>
        <v>0.86606899999999987</v>
      </c>
      <c r="AJ270" s="4" t="str">
        <f>VLOOKUP(A270,取数格式!$B$35:$C$47,2,0)</f>
        <v>天猫超市</v>
      </c>
      <c r="AK270" s="4" t="s">
        <v>296</v>
      </c>
      <c r="AL270" s="17">
        <f t="shared" si="45"/>
        <v>0</v>
      </c>
      <c r="AM270" s="17">
        <f t="shared" si="46"/>
        <v>0</v>
      </c>
      <c r="AN270" s="3" t="s">
        <v>965</v>
      </c>
      <c r="AO270" s="3">
        <f>IF(U270="件",1,VLOOKUP(Q270,单位换算!B:F,5,))</f>
        <v>1</v>
      </c>
      <c r="AP270" s="15">
        <f t="shared" si="43"/>
        <v>0.86606896551724144</v>
      </c>
      <c r="AQ270" s="15">
        <f>IFERROR(VLOOKUP(Q270,成本剔税!A:E,COLUMN(成本剔税!E269),),)*T270/AO270/10000</f>
        <v>0.50208827586206906</v>
      </c>
      <c r="AR270" s="43">
        <f t="shared" si="44"/>
        <v>0.42026755852842801</v>
      </c>
    </row>
    <row r="271" spans="1:44" ht="15" customHeight="1">
      <c r="A271" s="3" t="s">
        <v>0</v>
      </c>
      <c r="B271" s="3" t="s">
        <v>72</v>
      </c>
      <c r="C271" s="3" t="s">
        <v>909</v>
      </c>
      <c r="D271" s="3" t="s">
        <v>910</v>
      </c>
      <c r="E271" s="3">
        <v>528251</v>
      </c>
      <c r="F271" s="3" t="s">
        <v>963</v>
      </c>
      <c r="G271" s="3" t="s">
        <v>58</v>
      </c>
      <c r="H271" s="3" t="s">
        <v>61</v>
      </c>
      <c r="I271" s="3">
        <v>942831</v>
      </c>
      <c r="J271" s="3" t="s">
        <v>59</v>
      </c>
      <c r="K271" s="3">
        <v>43528</v>
      </c>
      <c r="L271" s="14">
        <v>43528</v>
      </c>
      <c r="M271" s="3">
        <v>0</v>
      </c>
      <c r="O271" s="3">
        <v>53</v>
      </c>
      <c r="P271" s="3" t="s">
        <v>60</v>
      </c>
      <c r="Q271" s="41">
        <v>204104001160</v>
      </c>
      <c r="R271" s="3" t="s">
        <v>110</v>
      </c>
      <c r="S271" s="3">
        <v>53</v>
      </c>
      <c r="T271" s="3">
        <v>240</v>
      </c>
      <c r="U271" s="3" t="s">
        <v>17</v>
      </c>
      <c r="V271" s="3">
        <v>0.71423999999999999</v>
      </c>
      <c r="W271" s="3" t="s">
        <v>17</v>
      </c>
      <c r="X271" s="30">
        <v>12720</v>
      </c>
      <c r="Y271" s="3" t="s">
        <v>66</v>
      </c>
      <c r="Z271" s="3">
        <v>16</v>
      </c>
      <c r="AA271" s="3">
        <v>1754.48</v>
      </c>
      <c r="AB271" s="3">
        <v>0</v>
      </c>
      <c r="AC271" s="3">
        <v>100044193</v>
      </c>
      <c r="AE271" s="3" t="s">
        <v>964</v>
      </c>
      <c r="AF271" s="3">
        <v>43528.49114583333</v>
      </c>
      <c r="AG271" s="3" t="s">
        <v>897</v>
      </c>
      <c r="AH271" s="15">
        <f t="shared" si="41"/>
        <v>1.0965517241379312</v>
      </c>
      <c r="AI271" s="16">
        <f t="shared" si="42"/>
        <v>1.096552</v>
      </c>
      <c r="AJ271" s="4" t="str">
        <f>VLOOKUP(A271,取数格式!$B$35:$C$47,2,0)</f>
        <v>天猫超市</v>
      </c>
      <c r="AK271" s="4" t="s">
        <v>296</v>
      </c>
      <c r="AL271" s="17">
        <f t="shared" si="45"/>
        <v>0</v>
      </c>
      <c r="AM271" s="17">
        <f t="shared" si="46"/>
        <v>0</v>
      </c>
      <c r="AN271" s="3" t="s">
        <v>965</v>
      </c>
      <c r="AO271" s="3">
        <f>IF(U271="件",1,VLOOKUP(Q271,单位换算!B:F,5,))</f>
        <v>1</v>
      </c>
      <c r="AP271" s="15">
        <f t="shared" si="43"/>
        <v>1.0965517241379312</v>
      </c>
      <c r="AQ271" s="15">
        <f>IFERROR(VLOOKUP(Q271,成本剔税!A:E,COLUMN(成本剔税!E270),),)*T271/AO271/10000</f>
        <v>0.64520689655172425</v>
      </c>
      <c r="AR271" s="43">
        <f t="shared" si="44"/>
        <v>0.41160377358490569</v>
      </c>
    </row>
    <row r="272" spans="1:44" ht="15" customHeight="1">
      <c r="A272" s="3" t="s">
        <v>0</v>
      </c>
      <c r="B272" s="3" t="s">
        <v>72</v>
      </c>
      <c r="C272" s="3" t="s">
        <v>909</v>
      </c>
      <c r="D272" s="3" t="s">
        <v>910</v>
      </c>
      <c r="E272" s="3">
        <v>528251</v>
      </c>
      <c r="F272" s="3" t="s">
        <v>963</v>
      </c>
      <c r="G272" s="3" t="s">
        <v>58</v>
      </c>
      <c r="H272" s="3" t="s">
        <v>61</v>
      </c>
      <c r="I272" s="3">
        <v>942831</v>
      </c>
      <c r="J272" s="3" t="s">
        <v>59</v>
      </c>
      <c r="K272" s="3">
        <v>43528</v>
      </c>
      <c r="L272" s="14">
        <v>43528</v>
      </c>
      <c r="M272" s="3">
        <v>0</v>
      </c>
      <c r="N272" s="15">
        <v>11764.8</v>
      </c>
      <c r="O272" s="3">
        <v>60</v>
      </c>
      <c r="P272" s="3" t="s">
        <v>60</v>
      </c>
      <c r="Q272" s="41">
        <v>204103001800</v>
      </c>
      <c r="R272" s="3" t="s">
        <v>142</v>
      </c>
      <c r="S272" s="3">
        <v>44.8</v>
      </c>
      <c r="T272" s="3">
        <v>774</v>
      </c>
      <c r="U272" s="3" t="s">
        <v>17</v>
      </c>
      <c r="V272" s="3">
        <v>2.3475419999999998</v>
      </c>
      <c r="W272" s="3" t="s">
        <v>17</v>
      </c>
      <c r="X272" s="30">
        <v>34675.199999999997</v>
      </c>
      <c r="Y272" s="3" t="s">
        <v>66</v>
      </c>
      <c r="Z272" s="3">
        <v>16</v>
      </c>
      <c r="AA272" s="3">
        <v>4782.79</v>
      </c>
      <c r="AB272" s="3">
        <v>0</v>
      </c>
      <c r="AC272" s="3">
        <v>100044193</v>
      </c>
      <c r="AE272" s="3" t="s">
        <v>964</v>
      </c>
      <c r="AF272" s="3">
        <v>43528.49114583333</v>
      </c>
      <c r="AG272" s="3" t="s">
        <v>897</v>
      </c>
      <c r="AH272" s="15">
        <f t="shared" si="41"/>
        <v>4.0034482758620697</v>
      </c>
      <c r="AI272" s="16">
        <f t="shared" si="42"/>
        <v>2.9892409999999998</v>
      </c>
      <c r="AJ272" s="4" t="str">
        <f>VLOOKUP(A272,取数格式!$B$35:$C$47,2,0)</f>
        <v>天猫超市</v>
      </c>
      <c r="AK272" s="4" t="s">
        <v>296</v>
      </c>
      <c r="AL272" s="17">
        <f t="shared" si="45"/>
        <v>1.0142070000000001</v>
      </c>
      <c r="AM272" s="17">
        <f t="shared" si="46"/>
        <v>0.162273</v>
      </c>
      <c r="AN272" s="3" t="s">
        <v>965</v>
      </c>
      <c r="AO272" s="3">
        <f>IF(U272="件",1,VLOOKUP(Q272,单位换算!B:F,5,))</f>
        <v>1</v>
      </c>
      <c r="AP272" s="15">
        <f t="shared" si="43"/>
        <v>4.0034482758620697</v>
      </c>
      <c r="AQ272" s="15">
        <f>IFERROR(VLOOKUP(Q272,成本剔税!A:E,COLUMN(成本剔税!E271),),)*T272/AO272/10000</f>
        <v>2.215908620689655</v>
      </c>
      <c r="AR272" s="43">
        <f t="shared" si="44"/>
        <v>0.44650000000000017</v>
      </c>
    </row>
    <row r="273" spans="1:44" ht="15" customHeight="1">
      <c r="A273" s="3" t="s">
        <v>0</v>
      </c>
      <c r="B273" s="3" t="s">
        <v>72</v>
      </c>
      <c r="C273" s="3" t="s">
        <v>909</v>
      </c>
      <c r="D273" s="3" t="s">
        <v>910</v>
      </c>
      <c r="E273" s="3">
        <v>528251</v>
      </c>
      <c r="F273" s="3" t="s">
        <v>963</v>
      </c>
      <c r="G273" s="3" t="s">
        <v>58</v>
      </c>
      <c r="H273" s="3" t="s">
        <v>61</v>
      </c>
      <c r="I273" s="3">
        <v>942831</v>
      </c>
      <c r="J273" s="3" t="s">
        <v>59</v>
      </c>
      <c r="K273" s="3">
        <v>43528</v>
      </c>
      <c r="L273" s="14">
        <v>43528</v>
      </c>
      <c r="M273" s="3">
        <v>0</v>
      </c>
      <c r="N273" s="15">
        <v>3952.8</v>
      </c>
      <c r="O273" s="3">
        <v>65</v>
      </c>
      <c r="P273" s="3" t="s">
        <v>60</v>
      </c>
      <c r="Q273" s="41">
        <v>204002000100</v>
      </c>
      <c r="R273" s="3" t="s">
        <v>106</v>
      </c>
      <c r="S273" s="3">
        <v>48.53</v>
      </c>
      <c r="T273" s="3">
        <v>240</v>
      </c>
      <c r="U273" s="3" t="s">
        <v>17</v>
      </c>
      <c r="V273" s="3">
        <v>0.74880000000000002</v>
      </c>
      <c r="W273" s="3" t="s">
        <v>17</v>
      </c>
      <c r="X273" s="30">
        <v>11647.2</v>
      </c>
      <c r="Y273" s="3" t="s">
        <v>67</v>
      </c>
      <c r="Z273" s="3">
        <v>10</v>
      </c>
      <c r="AA273" s="3">
        <v>1058.8399999999999</v>
      </c>
      <c r="AB273" s="3">
        <v>0</v>
      </c>
      <c r="AC273" s="3">
        <v>100044193</v>
      </c>
      <c r="AE273" s="3" t="s">
        <v>964</v>
      </c>
      <c r="AF273" s="3">
        <v>43528.49114583333</v>
      </c>
      <c r="AG273" s="3" t="s">
        <v>897</v>
      </c>
      <c r="AH273" s="15">
        <f t="shared" si="41"/>
        <v>1.418181818181818</v>
      </c>
      <c r="AI273" s="16">
        <f t="shared" si="42"/>
        <v>1.0588360000000001</v>
      </c>
      <c r="AJ273" s="4" t="str">
        <f>VLOOKUP(A273,取数格式!$B$35:$C$47,2,0)</f>
        <v>天猫超市</v>
      </c>
      <c r="AK273" s="4" t="s">
        <v>296</v>
      </c>
      <c r="AL273" s="17">
        <f t="shared" si="45"/>
        <v>0.35934499999999997</v>
      </c>
      <c r="AM273" s="17">
        <f t="shared" si="46"/>
        <v>3.5935000000000002E-2</v>
      </c>
      <c r="AN273" s="3" t="s">
        <v>965</v>
      </c>
      <c r="AO273" s="3">
        <f>IF(U273="件",1,VLOOKUP(Q273,单位换算!B:F,5,))</f>
        <v>1</v>
      </c>
      <c r="AP273" s="15">
        <f t="shared" si="43"/>
        <v>1.418181818181818</v>
      </c>
      <c r="AQ273" s="15">
        <f>IFERROR(VLOOKUP(Q273,成本剔税!A:E,COLUMN(成本剔税!E272),),)*T273/AO273/10000</f>
        <v>0.78643636363636338</v>
      </c>
      <c r="AR273" s="43">
        <f t="shared" si="44"/>
        <v>0.44546153846153858</v>
      </c>
    </row>
    <row r="274" spans="1:44" ht="15" customHeight="1">
      <c r="A274" s="3" t="s">
        <v>0</v>
      </c>
      <c r="B274" s="3" t="s">
        <v>72</v>
      </c>
      <c r="C274" s="3" t="s">
        <v>909</v>
      </c>
      <c r="D274" s="3" t="s">
        <v>910</v>
      </c>
      <c r="E274" s="3">
        <v>528251</v>
      </c>
      <c r="F274" s="3" t="s">
        <v>963</v>
      </c>
      <c r="G274" s="3" t="s">
        <v>58</v>
      </c>
      <c r="H274" s="3" t="s">
        <v>61</v>
      </c>
      <c r="I274" s="3">
        <v>942831</v>
      </c>
      <c r="J274" s="3" t="s">
        <v>59</v>
      </c>
      <c r="K274" s="3">
        <v>43528</v>
      </c>
      <c r="L274" s="14">
        <v>43528</v>
      </c>
      <c r="M274" s="3">
        <v>0</v>
      </c>
      <c r="N274" s="15">
        <v>1094.4000000000001</v>
      </c>
      <c r="O274" s="3">
        <v>36</v>
      </c>
      <c r="P274" s="3" t="s">
        <v>60</v>
      </c>
      <c r="Q274" s="41">
        <v>204102010701</v>
      </c>
      <c r="R274" s="3" t="s">
        <v>138</v>
      </c>
      <c r="S274" s="3">
        <v>26.88</v>
      </c>
      <c r="T274" s="3">
        <v>120</v>
      </c>
      <c r="U274" s="3" t="s">
        <v>17</v>
      </c>
      <c r="V274" s="3">
        <v>0.37699199999999999</v>
      </c>
      <c r="W274" s="3" t="s">
        <v>17</v>
      </c>
      <c r="X274" s="30">
        <v>3225.6</v>
      </c>
      <c r="Y274" s="3" t="s">
        <v>66</v>
      </c>
      <c r="Z274" s="3">
        <v>16</v>
      </c>
      <c r="AA274" s="3">
        <v>444.91</v>
      </c>
      <c r="AB274" s="3">
        <v>0</v>
      </c>
      <c r="AC274" s="3">
        <v>100044193</v>
      </c>
      <c r="AE274" s="3" t="s">
        <v>964</v>
      </c>
      <c r="AF274" s="3">
        <v>43528.49114583333</v>
      </c>
      <c r="AG274" s="3" t="s">
        <v>897</v>
      </c>
      <c r="AH274" s="15">
        <f t="shared" si="41"/>
        <v>0.3724137931034483</v>
      </c>
      <c r="AI274" s="16">
        <f t="shared" si="42"/>
        <v>0.27806900000000001</v>
      </c>
      <c r="AJ274" s="4" t="str">
        <f>VLOOKUP(A274,取数格式!$B$35:$C$47,2,0)</f>
        <v>天猫超市</v>
      </c>
      <c r="AK274" s="4" t="s">
        <v>296</v>
      </c>
      <c r="AL274" s="17">
        <f t="shared" si="45"/>
        <v>9.4344999999999998E-2</v>
      </c>
      <c r="AM274" s="17">
        <f t="shared" si="46"/>
        <v>1.5094999999999999E-2</v>
      </c>
      <c r="AN274" s="3" t="s">
        <v>965</v>
      </c>
      <c r="AO274" s="3">
        <f>IF(U274="件",1,VLOOKUP(Q274,单位换算!B:F,5,))</f>
        <v>1</v>
      </c>
      <c r="AP274" s="15">
        <f t="shared" si="43"/>
        <v>0.3724137931034483</v>
      </c>
      <c r="AQ274" s="15">
        <f>IFERROR(VLOOKUP(Q274,成本剔税!A:E,COLUMN(成本剔税!E273),),)*T274/AO274/10000</f>
        <v>0.21618620689655171</v>
      </c>
      <c r="AR274" s="43">
        <f t="shared" si="44"/>
        <v>0.41950000000000004</v>
      </c>
    </row>
    <row r="275" spans="1:44" ht="15" customHeight="1">
      <c r="A275" s="3" t="s">
        <v>0</v>
      </c>
      <c r="B275" s="3" t="s">
        <v>72</v>
      </c>
      <c r="C275" s="3" t="s">
        <v>909</v>
      </c>
      <c r="D275" s="3" t="s">
        <v>910</v>
      </c>
      <c r="E275" s="3">
        <v>528251</v>
      </c>
      <c r="F275" s="3" t="s">
        <v>963</v>
      </c>
      <c r="G275" s="3" t="s">
        <v>58</v>
      </c>
      <c r="H275" s="3" t="s">
        <v>61</v>
      </c>
      <c r="I275" s="3">
        <v>942831</v>
      </c>
      <c r="J275" s="3" t="s">
        <v>59</v>
      </c>
      <c r="K275" s="3">
        <v>43528</v>
      </c>
      <c r="L275" s="14">
        <v>43528</v>
      </c>
      <c r="M275" s="3">
        <v>0</v>
      </c>
      <c r="N275" s="15">
        <v>60800</v>
      </c>
      <c r="O275" s="3">
        <v>48</v>
      </c>
      <c r="P275" s="3" t="s">
        <v>60</v>
      </c>
      <c r="Q275" s="41">
        <v>204001000200</v>
      </c>
      <c r="R275" s="3" t="s">
        <v>137</v>
      </c>
      <c r="S275" s="3">
        <v>35.840000000000003</v>
      </c>
      <c r="T275" s="3">
        <v>5000</v>
      </c>
      <c r="U275" s="3" t="s">
        <v>17</v>
      </c>
      <c r="V275" s="3">
        <v>20.8</v>
      </c>
      <c r="W275" s="3" t="s">
        <v>17</v>
      </c>
      <c r="X275" s="30">
        <v>179200</v>
      </c>
      <c r="Y275" s="3" t="s">
        <v>67</v>
      </c>
      <c r="Z275" s="3">
        <v>10</v>
      </c>
      <c r="AA275" s="3">
        <v>16290.91</v>
      </c>
      <c r="AB275" s="3">
        <v>0</v>
      </c>
      <c r="AC275" s="3">
        <v>100044193</v>
      </c>
      <c r="AE275" s="3" t="s">
        <v>964</v>
      </c>
      <c r="AF275" s="3">
        <v>43528.49114583333</v>
      </c>
      <c r="AG275" s="3" t="s">
        <v>897</v>
      </c>
      <c r="AH275" s="15">
        <f t="shared" si="41"/>
        <v>21.818181818181817</v>
      </c>
      <c r="AI275" s="16">
        <f t="shared" si="42"/>
        <v>16.290908999999999</v>
      </c>
      <c r="AJ275" s="4" t="str">
        <f>VLOOKUP(A275,取数格式!$B$35:$C$47,2,0)</f>
        <v>天猫超市</v>
      </c>
      <c r="AK275" s="4" t="s">
        <v>296</v>
      </c>
      <c r="AL275" s="17">
        <f t="shared" si="45"/>
        <v>5.5272730000000001</v>
      </c>
      <c r="AM275" s="17">
        <f t="shared" si="46"/>
        <v>0.55272700000000008</v>
      </c>
      <c r="AN275" s="3" t="s">
        <v>965</v>
      </c>
      <c r="AO275" s="3">
        <f>IF(U275="件",1,VLOOKUP(Q275,单位换算!B:F,5,))</f>
        <v>1</v>
      </c>
      <c r="AP275" s="15">
        <f t="shared" si="43"/>
        <v>21.818181818181817</v>
      </c>
      <c r="AQ275" s="15">
        <f>IFERROR(VLOOKUP(Q275,成本剔税!A:E,COLUMN(成本剔税!E274),),)*T275/AO275/10000</f>
        <v>14.248636363636361</v>
      </c>
      <c r="AR275" s="43">
        <f t="shared" si="44"/>
        <v>0.34693750000000007</v>
      </c>
    </row>
    <row r="276" spans="1:44" ht="15" customHeight="1">
      <c r="A276" s="3" t="s">
        <v>0</v>
      </c>
      <c r="B276" s="3" t="s">
        <v>72</v>
      </c>
      <c r="C276" s="3" t="s">
        <v>909</v>
      </c>
      <c r="D276" s="3" t="s">
        <v>910</v>
      </c>
      <c r="E276" s="3">
        <v>528251</v>
      </c>
      <c r="F276" s="3" t="s">
        <v>963</v>
      </c>
      <c r="G276" s="3" t="s">
        <v>58</v>
      </c>
      <c r="H276" s="3" t="s">
        <v>61</v>
      </c>
      <c r="I276" s="3">
        <v>942831</v>
      </c>
      <c r="J276" s="3" t="s">
        <v>59</v>
      </c>
      <c r="K276" s="3">
        <v>43528</v>
      </c>
      <c r="L276" s="14">
        <v>43528</v>
      </c>
      <c r="M276" s="3">
        <v>0</v>
      </c>
      <c r="O276" s="3">
        <v>50</v>
      </c>
      <c r="P276" s="3" t="s">
        <v>60</v>
      </c>
      <c r="Q276" s="41" t="s">
        <v>228</v>
      </c>
      <c r="R276" s="3" t="s">
        <v>229</v>
      </c>
      <c r="S276" s="3">
        <v>50</v>
      </c>
      <c r="T276" s="3">
        <v>100</v>
      </c>
      <c r="U276" s="3" t="s">
        <v>17</v>
      </c>
      <c r="V276" s="3">
        <v>0.32571</v>
      </c>
      <c r="W276" s="3" t="s">
        <v>17</v>
      </c>
      <c r="X276" s="30">
        <v>5000</v>
      </c>
      <c r="Y276" s="3" t="s">
        <v>66</v>
      </c>
      <c r="Z276" s="3">
        <v>16</v>
      </c>
      <c r="AA276" s="3">
        <v>689.66</v>
      </c>
      <c r="AB276" s="3">
        <v>0</v>
      </c>
      <c r="AC276" s="3">
        <v>100044193</v>
      </c>
      <c r="AE276" s="3" t="s">
        <v>964</v>
      </c>
      <c r="AF276" s="3">
        <v>43528.49114583333</v>
      </c>
      <c r="AG276" s="3" t="s">
        <v>897</v>
      </c>
      <c r="AH276" s="15">
        <f t="shared" si="41"/>
        <v>0.43103448275862072</v>
      </c>
      <c r="AI276" s="16">
        <f t="shared" si="42"/>
        <v>0.43103400000000003</v>
      </c>
      <c r="AJ276" s="4" t="str">
        <f>VLOOKUP(A276,取数格式!$B$35:$C$47,2,0)</f>
        <v>天猫超市</v>
      </c>
      <c r="AK276" s="4" t="s">
        <v>296</v>
      </c>
      <c r="AL276" s="17">
        <f t="shared" si="45"/>
        <v>0</v>
      </c>
      <c r="AM276" s="17">
        <f t="shared" si="46"/>
        <v>0</v>
      </c>
      <c r="AN276" s="3" t="s">
        <v>965</v>
      </c>
      <c r="AO276" s="3">
        <f>IF(U276="件",1,VLOOKUP(Q276,单位换算!B:F,5,))</f>
        <v>1</v>
      </c>
      <c r="AP276" s="15">
        <f t="shared" si="43"/>
        <v>0.43103448275862072</v>
      </c>
      <c r="AQ276" s="15">
        <f>IFERROR(VLOOKUP(Q276,成本剔税!A:E,COLUMN(成本剔税!E275),),)*T276/AO276/10000</f>
        <v>0.23741379310344829</v>
      </c>
      <c r="AR276" s="43">
        <f t="shared" si="44"/>
        <v>0.44919999999999999</v>
      </c>
    </row>
    <row r="277" spans="1:44" ht="15" customHeight="1">
      <c r="A277" s="3" t="s">
        <v>0</v>
      </c>
      <c r="B277" s="3" t="s">
        <v>72</v>
      </c>
      <c r="C277" s="3" t="s">
        <v>909</v>
      </c>
      <c r="D277" s="3" t="s">
        <v>910</v>
      </c>
      <c r="E277" s="3">
        <v>528251</v>
      </c>
      <c r="F277" s="3" t="s">
        <v>963</v>
      </c>
      <c r="G277" s="3" t="s">
        <v>58</v>
      </c>
      <c r="H277" s="3" t="s">
        <v>61</v>
      </c>
      <c r="I277" s="3">
        <v>942831</v>
      </c>
      <c r="J277" s="3" t="s">
        <v>59</v>
      </c>
      <c r="K277" s="3">
        <v>43528</v>
      </c>
      <c r="L277" s="14">
        <v>43528</v>
      </c>
      <c r="M277" s="3">
        <v>0</v>
      </c>
      <c r="O277" s="3">
        <v>49.8</v>
      </c>
      <c r="P277" s="3" t="s">
        <v>60</v>
      </c>
      <c r="Q277" s="41">
        <v>204013000800</v>
      </c>
      <c r="R277" s="3" t="s">
        <v>99</v>
      </c>
      <c r="S277" s="3">
        <v>49.8</v>
      </c>
      <c r="T277" s="3">
        <v>4</v>
      </c>
      <c r="U277" s="3" t="s">
        <v>17</v>
      </c>
      <c r="V277" s="3">
        <v>1.0845199999999999E-2</v>
      </c>
      <c r="W277" s="3" t="s">
        <v>17</v>
      </c>
      <c r="X277" s="30">
        <v>199.2</v>
      </c>
      <c r="Y277" s="3" t="s">
        <v>66</v>
      </c>
      <c r="Z277" s="3">
        <v>16</v>
      </c>
      <c r="AA277" s="3">
        <v>27.48</v>
      </c>
      <c r="AB277" s="3">
        <v>0</v>
      </c>
      <c r="AC277" s="3">
        <v>100044193</v>
      </c>
      <c r="AE277" s="3" t="s">
        <v>964</v>
      </c>
      <c r="AF277" s="3">
        <v>43528.49114583333</v>
      </c>
      <c r="AG277" s="3" t="s">
        <v>897</v>
      </c>
      <c r="AH277" s="15">
        <f t="shared" si="41"/>
        <v>1.7172413793103448E-2</v>
      </c>
      <c r="AI277" s="16">
        <f t="shared" si="42"/>
        <v>1.7172E-2</v>
      </c>
      <c r="AJ277" s="4" t="str">
        <f>VLOOKUP(A277,取数格式!$B$35:$C$47,2,0)</f>
        <v>天猫超市</v>
      </c>
      <c r="AK277" s="4" t="s">
        <v>296</v>
      </c>
      <c r="AL277" s="17">
        <f t="shared" si="45"/>
        <v>0</v>
      </c>
      <c r="AM277" s="17">
        <f t="shared" si="46"/>
        <v>0</v>
      </c>
      <c r="AN277" s="3" t="s">
        <v>965</v>
      </c>
      <c r="AO277" s="3">
        <f>IF(U277="件",1,VLOOKUP(Q277,单位换算!B:F,5,))</f>
        <v>1</v>
      </c>
      <c r="AP277" s="15">
        <f t="shared" si="43"/>
        <v>1.7172413793103448E-2</v>
      </c>
      <c r="AQ277" s="15">
        <f>IFERROR(VLOOKUP(Q277,成本剔税!A:E,COLUMN(成本剔税!E276),),)*T277/AO277/10000</f>
        <v>9.7758620689655188E-3</v>
      </c>
      <c r="AR277" s="43">
        <f t="shared" si="44"/>
        <v>0.43072289156626498</v>
      </c>
    </row>
    <row r="278" spans="1:44" ht="15" customHeight="1">
      <c r="A278" s="3" t="s">
        <v>0</v>
      </c>
      <c r="B278" s="3" t="s">
        <v>72</v>
      </c>
      <c r="C278" s="3" t="s">
        <v>909</v>
      </c>
      <c r="D278" s="3" t="s">
        <v>910</v>
      </c>
      <c r="E278" s="3">
        <v>528251</v>
      </c>
      <c r="F278" s="3" t="s">
        <v>963</v>
      </c>
      <c r="G278" s="3" t="s">
        <v>58</v>
      </c>
      <c r="H278" s="3" t="s">
        <v>61</v>
      </c>
      <c r="I278" s="3">
        <v>942831</v>
      </c>
      <c r="J278" s="3" t="s">
        <v>59</v>
      </c>
      <c r="K278" s="3">
        <v>43528</v>
      </c>
      <c r="L278" s="14">
        <v>43528</v>
      </c>
      <c r="M278" s="3">
        <v>0</v>
      </c>
      <c r="N278" s="15">
        <v>36480</v>
      </c>
      <c r="O278" s="3">
        <v>60</v>
      </c>
      <c r="P278" s="3" t="s">
        <v>60</v>
      </c>
      <c r="Q278" s="41">
        <v>204103001500</v>
      </c>
      <c r="R278" s="3" t="s">
        <v>93</v>
      </c>
      <c r="S278" s="3">
        <v>44.8</v>
      </c>
      <c r="T278" s="3">
        <v>2400</v>
      </c>
      <c r="U278" s="3" t="s">
        <v>17</v>
      </c>
      <c r="V278" s="3">
        <v>7.2720000000000002</v>
      </c>
      <c r="W278" s="3" t="s">
        <v>17</v>
      </c>
      <c r="X278" s="30">
        <v>107520</v>
      </c>
      <c r="Y278" s="3" t="s">
        <v>66</v>
      </c>
      <c r="Z278" s="3">
        <v>16</v>
      </c>
      <c r="AA278" s="3">
        <v>14830.34</v>
      </c>
      <c r="AB278" s="3">
        <v>0</v>
      </c>
      <c r="AC278" s="3">
        <v>100044193</v>
      </c>
      <c r="AE278" s="3" t="s">
        <v>964</v>
      </c>
      <c r="AF278" s="3">
        <v>43528.49114583333</v>
      </c>
      <c r="AG278" s="3" t="s">
        <v>897</v>
      </c>
      <c r="AH278" s="15">
        <f t="shared" si="41"/>
        <v>12.413793103448278</v>
      </c>
      <c r="AI278" s="16">
        <f t="shared" si="42"/>
        <v>9.2689660000000007</v>
      </c>
      <c r="AJ278" s="4" t="str">
        <f>VLOOKUP(A278,取数格式!$B$35:$C$47,2,0)</f>
        <v>天猫超市</v>
      </c>
      <c r="AK278" s="4" t="s">
        <v>296</v>
      </c>
      <c r="AL278" s="17">
        <f t="shared" si="45"/>
        <v>3.144828</v>
      </c>
      <c r="AM278" s="17">
        <f t="shared" si="46"/>
        <v>0.50317200000000006</v>
      </c>
      <c r="AN278" s="3" t="s">
        <v>965</v>
      </c>
      <c r="AO278" s="3">
        <f>IF(U278="件",1,VLOOKUP(Q278,单位换算!B:F,5,))</f>
        <v>1</v>
      </c>
      <c r="AP278" s="15">
        <f t="shared" si="43"/>
        <v>12.413793103448278</v>
      </c>
      <c r="AQ278" s="15">
        <f>IFERROR(VLOOKUP(Q278,成本剔税!A:E,COLUMN(成本剔税!E277),),)*T278/AO278/10000</f>
        <v>6.8710344827586205</v>
      </c>
      <c r="AR278" s="43">
        <f t="shared" si="44"/>
        <v>0.44650000000000012</v>
      </c>
    </row>
    <row r="279" spans="1:44" ht="15" customHeight="1">
      <c r="A279" s="3" t="s">
        <v>0</v>
      </c>
      <c r="B279" s="3" t="s">
        <v>72</v>
      </c>
      <c r="C279" s="3" t="s">
        <v>909</v>
      </c>
      <c r="D279" s="3" t="s">
        <v>910</v>
      </c>
      <c r="E279" s="3">
        <v>528251</v>
      </c>
      <c r="F279" s="3" t="s">
        <v>963</v>
      </c>
      <c r="G279" s="3" t="s">
        <v>58</v>
      </c>
      <c r="H279" s="3" t="s">
        <v>61</v>
      </c>
      <c r="I279" s="3">
        <v>942831</v>
      </c>
      <c r="J279" s="3" t="s">
        <v>59</v>
      </c>
      <c r="K279" s="3">
        <v>43528</v>
      </c>
      <c r="L279" s="14">
        <v>43528</v>
      </c>
      <c r="M279" s="3">
        <v>0</v>
      </c>
      <c r="O279" s="3">
        <v>76</v>
      </c>
      <c r="P279" s="3" t="s">
        <v>60</v>
      </c>
      <c r="Q279" s="41">
        <v>204003000505</v>
      </c>
      <c r="R279" s="3" t="s">
        <v>247</v>
      </c>
      <c r="S279" s="3">
        <v>76</v>
      </c>
      <c r="T279" s="3">
        <v>1548</v>
      </c>
      <c r="U279" s="3" t="s">
        <v>17</v>
      </c>
      <c r="V279" s="3">
        <v>4.8297600000000003</v>
      </c>
      <c r="W279" s="3" t="s">
        <v>17</v>
      </c>
      <c r="X279" s="30">
        <v>117648</v>
      </c>
      <c r="Y279" s="3" t="s">
        <v>67</v>
      </c>
      <c r="Z279" s="3">
        <v>10</v>
      </c>
      <c r="AA279" s="3">
        <v>10695.27</v>
      </c>
      <c r="AB279" s="3">
        <v>0</v>
      </c>
      <c r="AC279" s="3">
        <v>100044193</v>
      </c>
      <c r="AE279" s="3" t="s">
        <v>964</v>
      </c>
      <c r="AF279" s="3">
        <v>43528.49114583333</v>
      </c>
      <c r="AG279" s="3" t="s">
        <v>897</v>
      </c>
      <c r="AH279" s="15">
        <f t="shared" si="41"/>
        <v>10.695272727272727</v>
      </c>
      <c r="AI279" s="16">
        <f t="shared" si="42"/>
        <v>10.695273</v>
      </c>
      <c r="AJ279" s="4" t="str">
        <f>VLOOKUP(A279,取数格式!$B$35:$C$47,2,0)</f>
        <v>天猫超市</v>
      </c>
      <c r="AK279" s="4" t="s">
        <v>296</v>
      </c>
      <c r="AL279" s="17">
        <f t="shared" si="45"/>
        <v>0</v>
      </c>
      <c r="AM279" s="17">
        <f t="shared" si="46"/>
        <v>0</v>
      </c>
      <c r="AN279" s="3" t="s">
        <v>965</v>
      </c>
      <c r="AO279" s="3">
        <f>IF(U279="件",1,VLOOKUP(Q279,单位换算!B:F,5,))</f>
        <v>1</v>
      </c>
      <c r="AP279" s="15">
        <f t="shared" si="43"/>
        <v>10.695272727272727</v>
      </c>
      <c r="AQ279" s="15">
        <f>IFERROR(VLOOKUP(Q279,成本剔税!A:E,COLUMN(成本剔税!E278),),)*T279/AO279/10000</f>
        <v>5.9274327272727252</v>
      </c>
      <c r="AR279" s="43">
        <f t="shared" si="44"/>
        <v>0.44578947368421068</v>
      </c>
    </row>
    <row r="280" spans="1:44" ht="15" customHeight="1">
      <c r="A280" s="3" t="s">
        <v>0</v>
      </c>
      <c r="B280" s="3" t="s">
        <v>72</v>
      </c>
      <c r="C280" s="3" t="s">
        <v>909</v>
      </c>
      <c r="D280" s="3" t="s">
        <v>910</v>
      </c>
      <c r="E280" s="3">
        <v>528251</v>
      </c>
      <c r="F280" s="3" t="s">
        <v>963</v>
      </c>
      <c r="G280" s="3" t="s">
        <v>58</v>
      </c>
      <c r="H280" s="3" t="s">
        <v>61</v>
      </c>
      <c r="I280" s="3">
        <v>942831</v>
      </c>
      <c r="J280" s="3" t="s">
        <v>59</v>
      </c>
      <c r="K280" s="3">
        <v>43528</v>
      </c>
      <c r="L280" s="14">
        <v>43528</v>
      </c>
      <c r="M280" s="3">
        <v>0</v>
      </c>
      <c r="O280" s="3">
        <v>49.8</v>
      </c>
      <c r="P280" s="3" t="s">
        <v>60</v>
      </c>
      <c r="Q280" s="41">
        <v>204013000900</v>
      </c>
      <c r="R280" s="3" t="s">
        <v>128</v>
      </c>
      <c r="S280" s="3">
        <v>49.8</v>
      </c>
      <c r="T280" s="3">
        <v>172</v>
      </c>
      <c r="U280" s="3" t="s">
        <v>17</v>
      </c>
      <c r="V280" s="3">
        <v>0.468528</v>
      </c>
      <c r="W280" s="3" t="s">
        <v>17</v>
      </c>
      <c r="X280" s="30">
        <v>8565.6</v>
      </c>
      <c r="Y280" s="3" t="s">
        <v>66</v>
      </c>
      <c r="Z280" s="3">
        <v>16</v>
      </c>
      <c r="AA280" s="3">
        <v>1181.46</v>
      </c>
      <c r="AB280" s="3">
        <v>0</v>
      </c>
      <c r="AC280" s="3">
        <v>100044193</v>
      </c>
      <c r="AE280" s="3" t="s">
        <v>964</v>
      </c>
      <c r="AF280" s="3">
        <v>43528.49114583333</v>
      </c>
      <c r="AG280" s="3" t="s">
        <v>897</v>
      </c>
      <c r="AH280" s="15">
        <f t="shared" si="41"/>
        <v>0.73841379310344835</v>
      </c>
      <c r="AI280" s="16">
        <f t="shared" si="42"/>
        <v>0.73841400000000001</v>
      </c>
      <c r="AJ280" s="4" t="str">
        <f>VLOOKUP(A280,取数格式!$B$35:$C$47,2,0)</f>
        <v>天猫超市</v>
      </c>
      <c r="AK280" s="4" t="s">
        <v>296</v>
      </c>
      <c r="AL280" s="17">
        <f t="shared" si="45"/>
        <v>0</v>
      </c>
      <c r="AM280" s="17">
        <f t="shared" si="46"/>
        <v>0</v>
      </c>
      <c r="AN280" s="3" t="s">
        <v>965</v>
      </c>
      <c r="AO280" s="3">
        <f>IF(U280="件",1,VLOOKUP(Q280,单位换算!B:F,5,))</f>
        <v>1</v>
      </c>
      <c r="AP280" s="15">
        <f t="shared" si="43"/>
        <v>0.73841379310344835</v>
      </c>
      <c r="AQ280" s="15">
        <f>IFERROR(VLOOKUP(Q280,成本剔税!A:E,COLUMN(成本剔税!E279),),)*T280/AO280/10000</f>
        <v>0.42036206896551731</v>
      </c>
      <c r="AR280" s="43">
        <f t="shared" si="44"/>
        <v>0.43072289156626503</v>
      </c>
    </row>
    <row r="281" spans="1:44" ht="15" customHeight="1">
      <c r="A281" s="3" t="s">
        <v>0</v>
      </c>
      <c r="B281" s="3" t="s">
        <v>72</v>
      </c>
      <c r="C281" s="3" t="s">
        <v>909</v>
      </c>
      <c r="D281" s="3" t="s">
        <v>910</v>
      </c>
      <c r="E281" s="3">
        <v>528251</v>
      </c>
      <c r="F281" s="3" t="s">
        <v>963</v>
      </c>
      <c r="G281" s="3" t="s">
        <v>58</v>
      </c>
      <c r="H281" s="3" t="s">
        <v>61</v>
      </c>
      <c r="I281" s="3">
        <v>942831</v>
      </c>
      <c r="J281" s="3" t="s">
        <v>59</v>
      </c>
      <c r="K281" s="3">
        <v>43528</v>
      </c>
      <c r="L281" s="14">
        <v>43528</v>
      </c>
      <c r="M281" s="3">
        <v>0</v>
      </c>
      <c r="N281" s="15">
        <v>2024.64</v>
      </c>
      <c r="O281" s="3">
        <v>36</v>
      </c>
      <c r="P281" s="3" t="s">
        <v>60</v>
      </c>
      <c r="Q281" s="41">
        <v>204102010801</v>
      </c>
      <c r="R281" s="3" t="s">
        <v>129</v>
      </c>
      <c r="S281" s="3">
        <v>26.88</v>
      </c>
      <c r="T281" s="3">
        <v>222</v>
      </c>
      <c r="U281" s="3" t="s">
        <v>17</v>
      </c>
      <c r="V281" s="3">
        <v>0.69477120000000003</v>
      </c>
      <c r="W281" s="3" t="s">
        <v>17</v>
      </c>
      <c r="X281" s="30">
        <v>5967.36</v>
      </c>
      <c r="Y281" s="3" t="s">
        <v>66</v>
      </c>
      <c r="Z281" s="3">
        <v>16</v>
      </c>
      <c r="AA281" s="3">
        <v>823.08</v>
      </c>
      <c r="AB281" s="3">
        <v>0</v>
      </c>
      <c r="AC281" s="3">
        <v>100044193</v>
      </c>
      <c r="AE281" s="3" t="s">
        <v>964</v>
      </c>
      <c r="AF281" s="3">
        <v>43528.49114583333</v>
      </c>
      <c r="AG281" s="3" t="s">
        <v>897</v>
      </c>
      <c r="AH281" s="15">
        <f t="shared" si="41"/>
        <v>0.68896551724137933</v>
      </c>
      <c r="AI281" s="16">
        <f t="shared" si="42"/>
        <v>0.514428</v>
      </c>
      <c r="AJ281" s="4" t="str">
        <f>VLOOKUP(A281,取数格式!$B$35:$C$47,2,0)</f>
        <v>天猫超市</v>
      </c>
      <c r="AK281" s="4" t="s">
        <v>296</v>
      </c>
      <c r="AL281" s="17">
        <f t="shared" si="45"/>
        <v>0.174538</v>
      </c>
      <c r="AM281" s="17">
        <f t="shared" si="46"/>
        <v>2.7925999999999999E-2</v>
      </c>
      <c r="AN281" s="3" t="s">
        <v>965</v>
      </c>
      <c r="AO281" s="3">
        <f>IF(U281="件",1,VLOOKUP(Q281,单位换算!B:F,5,))</f>
        <v>1</v>
      </c>
      <c r="AP281" s="15">
        <f t="shared" si="43"/>
        <v>0.68896551724137933</v>
      </c>
      <c r="AQ281" s="15">
        <f>IFERROR(VLOOKUP(Q281,成本剔税!A:E,COLUMN(成本剔税!E280),),)*T281/AO281/10000</f>
        <v>0.39994448275862071</v>
      </c>
      <c r="AR281" s="43">
        <f t="shared" si="44"/>
        <v>0.41949999999999998</v>
      </c>
    </row>
    <row r="282" spans="1:44" ht="15" customHeight="1">
      <c r="A282" s="3" t="s">
        <v>0</v>
      </c>
      <c r="B282" s="3" t="s">
        <v>72</v>
      </c>
      <c r="C282" s="3" t="s">
        <v>909</v>
      </c>
      <c r="D282" s="3" t="s">
        <v>910</v>
      </c>
      <c r="E282" s="3">
        <v>528251</v>
      </c>
      <c r="F282" s="3" t="s">
        <v>963</v>
      </c>
      <c r="G282" s="3" t="s">
        <v>58</v>
      </c>
      <c r="H282" s="3" t="s">
        <v>61</v>
      </c>
      <c r="I282" s="3">
        <v>942831</v>
      </c>
      <c r="J282" s="3" t="s">
        <v>59</v>
      </c>
      <c r="K282" s="3">
        <v>43528</v>
      </c>
      <c r="L282" s="14">
        <v>43528</v>
      </c>
      <c r="M282" s="3">
        <v>0</v>
      </c>
      <c r="O282" s="3">
        <v>50.4</v>
      </c>
      <c r="P282" s="3" t="s">
        <v>60</v>
      </c>
      <c r="Q282" s="41">
        <v>204117001000</v>
      </c>
      <c r="R282" s="3" t="s">
        <v>122</v>
      </c>
      <c r="S282" s="3">
        <v>50.4</v>
      </c>
      <c r="T282" s="3">
        <v>42</v>
      </c>
      <c r="U282" s="3" t="s">
        <v>17</v>
      </c>
      <c r="V282" s="3">
        <v>0.10483199999999999</v>
      </c>
      <c r="W282" s="3" t="s">
        <v>17</v>
      </c>
      <c r="X282" s="30">
        <v>2116.8000000000002</v>
      </c>
      <c r="Y282" s="3" t="s">
        <v>66</v>
      </c>
      <c r="Z282" s="3">
        <v>16</v>
      </c>
      <c r="AA282" s="3">
        <v>291.97000000000003</v>
      </c>
      <c r="AB282" s="3">
        <v>0</v>
      </c>
      <c r="AC282" s="3">
        <v>100044193</v>
      </c>
      <c r="AE282" s="3" t="s">
        <v>964</v>
      </c>
      <c r="AF282" s="3">
        <v>43528.49114583333</v>
      </c>
      <c r="AG282" s="3" t="s">
        <v>897</v>
      </c>
      <c r="AH282" s="15">
        <f t="shared" si="41"/>
        <v>0.18248275862068966</v>
      </c>
      <c r="AI282" s="16">
        <f t="shared" si="42"/>
        <v>0.18248300000000001</v>
      </c>
      <c r="AJ282" s="4" t="str">
        <f>VLOOKUP(A282,取数格式!$B$35:$C$47,2,0)</f>
        <v>天猫超市</v>
      </c>
      <c r="AK282" s="4" t="s">
        <v>296</v>
      </c>
      <c r="AL282" s="17">
        <f t="shared" si="45"/>
        <v>0</v>
      </c>
      <c r="AM282" s="17">
        <f t="shared" si="46"/>
        <v>0</v>
      </c>
      <c r="AN282" s="3" t="s">
        <v>965</v>
      </c>
      <c r="AO282" s="3">
        <f>IF(U282="件",1,VLOOKUP(Q282,单位换算!B:F,5,))</f>
        <v>1</v>
      </c>
      <c r="AP282" s="15">
        <f t="shared" si="43"/>
        <v>0.18248275862068966</v>
      </c>
      <c r="AQ282" s="15">
        <f>IFERROR(VLOOKUP(Q282,成本剔税!A:E,COLUMN(成本剔税!E281),),)*T282/AO282/10000</f>
        <v>0.10346120689655175</v>
      </c>
      <c r="AR282" s="43">
        <f t="shared" si="44"/>
        <v>0.43303571428571419</v>
      </c>
    </row>
    <row r="283" spans="1:44" ht="15" customHeight="1">
      <c r="A283" s="3" t="s">
        <v>0</v>
      </c>
      <c r="B283" s="3" t="s">
        <v>72</v>
      </c>
      <c r="C283" s="3" t="s">
        <v>909</v>
      </c>
      <c r="D283" s="3" t="s">
        <v>910</v>
      </c>
      <c r="E283" s="3">
        <v>528251</v>
      </c>
      <c r="F283" s="3" t="s">
        <v>963</v>
      </c>
      <c r="G283" s="3" t="s">
        <v>58</v>
      </c>
      <c r="H283" s="3" t="s">
        <v>61</v>
      </c>
      <c r="I283" s="3">
        <v>942831</v>
      </c>
      <c r="J283" s="3" t="s">
        <v>59</v>
      </c>
      <c r="K283" s="3">
        <v>43528</v>
      </c>
      <c r="L283" s="14">
        <v>43528</v>
      </c>
      <c r="M283" s="3">
        <v>0</v>
      </c>
      <c r="N283" s="15">
        <v>29184</v>
      </c>
      <c r="O283" s="3">
        <v>48</v>
      </c>
      <c r="P283" s="3" t="s">
        <v>60</v>
      </c>
      <c r="Q283" s="41">
        <v>204102012100</v>
      </c>
      <c r="R283" s="3" t="s">
        <v>139</v>
      </c>
      <c r="S283" s="3">
        <v>35.840000000000003</v>
      </c>
      <c r="T283" s="3">
        <v>2400</v>
      </c>
      <c r="U283" s="3" t="s">
        <v>17</v>
      </c>
      <c r="V283" s="3">
        <v>5.9904000000000002</v>
      </c>
      <c r="W283" s="3" t="s">
        <v>17</v>
      </c>
      <c r="X283" s="30">
        <v>86016</v>
      </c>
      <c r="Y283" s="3" t="s">
        <v>66</v>
      </c>
      <c r="Z283" s="3">
        <v>16</v>
      </c>
      <c r="AA283" s="3">
        <v>11864.28</v>
      </c>
      <c r="AB283" s="3">
        <v>0</v>
      </c>
      <c r="AC283" s="3">
        <v>100044193</v>
      </c>
      <c r="AE283" s="3" t="s">
        <v>964</v>
      </c>
      <c r="AF283" s="3">
        <v>43528.49114583333</v>
      </c>
      <c r="AG283" s="3" t="s">
        <v>897</v>
      </c>
      <c r="AH283" s="15">
        <f t="shared" si="41"/>
        <v>9.931034482758621</v>
      </c>
      <c r="AI283" s="16">
        <f t="shared" si="42"/>
        <v>7.4151720000000001</v>
      </c>
      <c r="AJ283" s="4" t="str">
        <f>VLOOKUP(A283,取数格式!$B$35:$C$47,2,0)</f>
        <v>天猫超市</v>
      </c>
      <c r="AK283" s="4" t="s">
        <v>296</v>
      </c>
      <c r="AL283" s="17">
        <f t="shared" si="45"/>
        <v>2.5158619999999998</v>
      </c>
      <c r="AM283" s="17">
        <f t="shared" si="46"/>
        <v>0.40253800000000001</v>
      </c>
      <c r="AN283" s="3" t="s">
        <v>965</v>
      </c>
      <c r="AO283" s="3">
        <f>IF(U283="件",1,VLOOKUP(Q283,单位换算!B:F,5,))</f>
        <v>1</v>
      </c>
      <c r="AP283" s="15">
        <f t="shared" si="43"/>
        <v>9.931034482758621</v>
      </c>
      <c r="AQ283" s="15">
        <f>IFERROR(VLOOKUP(Q283,成本剔税!A:E,COLUMN(成本剔税!E282),),)*T283/AO283/10000</f>
        <v>5.6308965517241374</v>
      </c>
      <c r="AR283" s="43">
        <f t="shared" si="44"/>
        <v>0.43300000000000005</v>
      </c>
    </row>
    <row r="284" spans="1:44" ht="15" customHeight="1">
      <c r="A284" s="3" t="s">
        <v>0</v>
      </c>
      <c r="B284" s="3" t="s">
        <v>72</v>
      </c>
      <c r="C284" s="3" t="s">
        <v>909</v>
      </c>
      <c r="D284" s="3" t="s">
        <v>910</v>
      </c>
      <c r="E284" s="3">
        <v>528251</v>
      </c>
      <c r="F284" s="3" t="s">
        <v>963</v>
      </c>
      <c r="G284" s="3" t="s">
        <v>58</v>
      </c>
      <c r="H284" s="3" t="s">
        <v>61</v>
      </c>
      <c r="I284" s="3">
        <v>942831</v>
      </c>
      <c r="J284" s="3" t="s">
        <v>59</v>
      </c>
      <c r="K284" s="3">
        <v>43528</v>
      </c>
      <c r="L284" s="14">
        <v>43528</v>
      </c>
      <c r="M284" s="3">
        <v>0</v>
      </c>
      <c r="O284" s="3">
        <v>72</v>
      </c>
      <c r="P284" s="3" t="s">
        <v>60</v>
      </c>
      <c r="Q284" s="41">
        <v>204220000100</v>
      </c>
      <c r="R284" s="3" t="s">
        <v>217</v>
      </c>
      <c r="S284" s="3">
        <v>72</v>
      </c>
      <c r="T284" s="3">
        <v>2000</v>
      </c>
      <c r="U284" s="3" t="s">
        <v>17</v>
      </c>
      <c r="V284" s="3">
        <v>11.76</v>
      </c>
      <c r="W284" s="3" t="s">
        <v>17</v>
      </c>
      <c r="X284" s="30">
        <v>144000</v>
      </c>
      <c r="Y284" s="3" t="s">
        <v>66</v>
      </c>
      <c r="Z284" s="3">
        <v>16</v>
      </c>
      <c r="AA284" s="3">
        <v>19862.07</v>
      </c>
      <c r="AB284" s="3">
        <v>0</v>
      </c>
      <c r="AC284" s="3">
        <v>100044193</v>
      </c>
      <c r="AE284" s="3" t="s">
        <v>964</v>
      </c>
      <c r="AF284" s="3">
        <v>43528.49114583333</v>
      </c>
      <c r="AG284" s="3" t="s">
        <v>897</v>
      </c>
      <c r="AH284" s="15">
        <f t="shared" si="41"/>
        <v>12.413793103448278</v>
      </c>
      <c r="AI284" s="16">
        <f t="shared" si="42"/>
        <v>12.413793</v>
      </c>
      <c r="AJ284" s="4" t="str">
        <f>VLOOKUP(A284,取数格式!$B$35:$C$47,2,0)</f>
        <v>天猫超市</v>
      </c>
      <c r="AK284" s="4" t="s">
        <v>296</v>
      </c>
      <c r="AL284" s="17">
        <f t="shared" si="45"/>
        <v>0</v>
      </c>
      <c r="AM284" s="17">
        <f t="shared" si="46"/>
        <v>0</v>
      </c>
      <c r="AN284" s="3" t="s">
        <v>965</v>
      </c>
      <c r="AO284" s="3">
        <f>IF(U284="件",1,VLOOKUP(Q284,单位换算!B:F,5,))</f>
        <v>1</v>
      </c>
      <c r="AP284" s="15">
        <f t="shared" si="43"/>
        <v>12.413793103448278</v>
      </c>
      <c r="AQ284" s="15">
        <f>IFERROR(VLOOKUP(Q284,成本剔税!A:E,COLUMN(成本剔税!E283),),)*T284/AO284/10000</f>
        <v>7.0948275862068968</v>
      </c>
      <c r="AR284" s="43">
        <f t="shared" si="44"/>
        <v>0.42847222222222225</v>
      </c>
    </row>
    <row r="285" spans="1:44" ht="15" customHeight="1">
      <c r="A285" s="3" t="s">
        <v>0</v>
      </c>
      <c r="B285" s="3" t="s">
        <v>72</v>
      </c>
      <c r="C285" s="3" t="s">
        <v>909</v>
      </c>
      <c r="D285" s="3" t="s">
        <v>910</v>
      </c>
      <c r="E285" s="3">
        <v>528251</v>
      </c>
      <c r="F285" s="3" t="s">
        <v>963</v>
      </c>
      <c r="G285" s="3" t="s">
        <v>58</v>
      </c>
      <c r="H285" s="3" t="s">
        <v>61</v>
      </c>
      <c r="I285" s="3">
        <v>942831</v>
      </c>
      <c r="J285" s="3" t="s">
        <v>59</v>
      </c>
      <c r="K285" s="3">
        <v>43528</v>
      </c>
      <c r="L285" s="14">
        <v>43528</v>
      </c>
      <c r="M285" s="3">
        <v>0</v>
      </c>
      <c r="N285" s="15">
        <v>5289.6</v>
      </c>
      <c r="O285" s="3">
        <v>87</v>
      </c>
      <c r="P285" s="3" t="s">
        <v>60</v>
      </c>
      <c r="Q285" s="41">
        <v>204002001000</v>
      </c>
      <c r="R285" s="3" t="s">
        <v>111</v>
      </c>
      <c r="S285" s="3">
        <v>64.959999999999994</v>
      </c>
      <c r="T285" s="3">
        <v>240</v>
      </c>
      <c r="U285" s="3" t="s">
        <v>17</v>
      </c>
      <c r="V285" s="3">
        <v>0.98975999999999997</v>
      </c>
      <c r="W285" s="3" t="s">
        <v>17</v>
      </c>
      <c r="X285" s="30">
        <v>15590.4</v>
      </c>
      <c r="Y285" s="3" t="s">
        <v>67</v>
      </c>
      <c r="Z285" s="3">
        <v>10</v>
      </c>
      <c r="AA285" s="3">
        <v>1417.31</v>
      </c>
      <c r="AB285" s="3">
        <v>0</v>
      </c>
      <c r="AC285" s="3">
        <v>100044193</v>
      </c>
      <c r="AE285" s="3" t="s">
        <v>964</v>
      </c>
      <c r="AF285" s="3">
        <v>43528.49114583333</v>
      </c>
      <c r="AG285" s="3" t="s">
        <v>897</v>
      </c>
      <c r="AH285" s="15">
        <f t="shared" si="41"/>
        <v>1.898181818181818</v>
      </c>
      <c r="AI285" s="16">
        <f t="shared" si="42"/>
        <v>1.4173089999999999</v>
      </c>
      <c r="AJ285" s="4" t="str">
        <f>VLOOKUP(A285,取数格式!$B$35:$C$47,2,0)</f>
        <v>天猫超市</v>
      </c>
      <c r="AK285" s="4" t="s">
        <v>296</v>
      </c>
      <c r="AL285" s="17">
        <f t="shared" si="45"/>
        <v>0.48087299999999994</v>
      </c>
      <c r="AM285" s="17">
        <f t="shared" si="46"/>
        <v>4.8086999999999998E-2</v>
      </c>
      <c r="AN285" s="3" t="s">
        <v>965</v>
      </c>
      <c r="AO285" s="3">
        <f>IF(U285="件",1,VLOOKUP(Q285,单位换算!B:F,5,))</f>
        <v>1</v>
      </c>
      <c r="AP285" s="15">
        <f t="shared" si="43"/>
        <v>1.898181818181818</v>
      </c>
      <c r="AQ285" s="15">
        <f>IFERROR(VLOOKUP(Q285,成本剔税!A:E,COLUMN(成本剔税!E284),),)*T285/AO285/10000</f>
        <v>1.066058181818182</v>
      </c>
      <c r="AR285" s="43">
        <f t="shared" si="44"/>
        <v>0.43837931034482741</v>
      </c>
    </row>
    <row r="286" spans="1:44" ht="15" customHeight="1">
      <c r="A286" s="3" t="s">
        <v>0</v>
      </c>
      <c r="B286" s="3" t="s">
        <v>72</v>
      </c>
      <c r="C286" s="3" t="s">
        <v>909</v>
      </c>
      <c r="D286" s="3" t="s">
        <v>910</v>
      </c>
      <c r="E286" s="3">
        <v>523424</v>
      </c>
      <c r="F286" s="3" t="s">
        <v>935</v>
      </c>
      <c r="G286" s="3" t="s">
        <v>58</v>
      </c>
      <c r="H286" s="3" t="s">
        <v>61</v>
      </c>
      <c r="I286" s="3">
        <v>942835</v>
      </c>
      <c r="J286" s="3" t="s">
        <v>59</v>
      </c>
      <c r="K286" s="3">
        <v>43528</v>
      </c>
      <c r="L286" s="14">
        <v>43528</v>
      </c>
      <c r="M286" s="3">
        <v>0</v>
      </c>
      <c r="O286" s="3">
        <v>60</v>
      </c>
      <c r="P286" s="3" t="s">
        <v>60</v>
      </c>
      <c r="Q286" s="41">
        <v>204220000200</v>
      </c>
      <c r="R286" s="3" t="s">
        <v>929</v>
      </c>
      <c r="S286" s="3">
        <v>60</v>
      </c>
      <c r="T286" s="3">
        <v>100</v>
      </c>
      <c r="U286" s="3" t="s">
        <v>17</v>
      </c>
      <c r="V286" s="3">
        <v>0.252</v>
      </c>
      <c r="W286" s="3" t="s">
        <v>17</v>
      </c>
      <c r="X286" s="30">
        <v>6000</v>
      </c>
      <c r="Y286" s="3" t="s">
        <v>66</v>
      </c>
      <c r="Z286" s="3">
        <v>16</v>
      </c>
      <c r="AA286" s="3">
        <v>827.59</v>
      </c>
      <c r="AB286" s="3">
        <v>0</v>
      </c>
      <c r="AC286" s="3">
        <v>100044194</v>
      </c>
      <c r="AE286" s="3" t="s">
        <v>936</v>
      </c>
      <c r="AF286" s="3">
        <v>43528.49119212963</v>
      </c>
      <c r="AG286" s="3" t="s">
        <v>897</v>
      </c>
      <c r="AH286" s="15">
        <f t="shared" si="41"/>
        <v>0.51724137931034486</v>
      </c>
      <c r="AI286" s="16">
        <f t="shared" si="42"/>
        <v>0.51724099999999995</v>
      </c>
      <c r="AJ286" s="4" t="str">
        <f>VLOOKUP(A286,取数格式!$B$35:$C$47,2,0)</f>
        <v>天猫超市</v>
      </c>
      <c r="AK286" s="4" t="s">
        <v>296</v>
      </c>
      <c r="AL286" s="17">
        <f t="shared" si="45"/>
        <v>0</v>
      </c>
      <c r="AM286" s="17">
        <f t="shared" si="46"/>
        <v>0</v>
      </c>
      <c r="AN286" s="3" t="s">
        <v>965</v>
      </c>
      <c r="AO286" s="3">
        <f>IF(U286="件",1,VLOOKUP(Q286,单位换算!B:F,5,))</f>
        <v>1</v>
      </c>
      <c r="AP286" s="15">
        <f t="shared" si="43"/>
        <v>0.51724137931034486</v>
      </c>
      <c r="AQ286" s="15">
        <f>IFERROR(VLOOKUP(Q286,成本剔税!A:E,COLUMN(成本剔税!E285),),)*T286/AO286/10000</f>
        <v>0</v>
      </c>
      <c r="AR286" s="43">
        <f t="shared" si="44"/>
        <v>1</v>
      </c>
    </row>
    <row r="287" spans="1:44" ht="15" customHeight="1">
      <c r="A287" s="3" t="s">
        <v>0</v>
      </c>
      <c r="B287" s="3" t="s">
        <v>72</v>
      </c>
      <c r="C287" s="3" t="s">
        <v>909</v>
      </c>
      <c r="D287" s="3" t="s">
        <v>910</v>
      </c>
      <c r="E287" s="3">
        <v>523424</v>
      </c>
      <c r="F287" s="3" t="s">
        <v>935</v>
      </c>
      <c r="G287" s="3" t="s">
        <v>58</v>
      </c>
      <c r="H287" s="3" t="s">
        <v>61</v>
      </c>
      <c r="I287" s="3">
        <v>942835</v>
      </c>
      <c r="J287" s="3" t="s">
        <v>59</v>
      </c>
      <c r="K287" s="3">
        <v>43528</v>
      </c>
      <c r="L287" s="14">
        <v>43528</v>
      </c>
      <c r="M287" s="3">
        <v>0</v>
      </c>
      <c r="O287" s="3">
        <v>88</v>
      </c>
      <c r="P287" s="3" t="s">
        <v>60</v>
      </c>
      <c r="Q287" s="41" t="s">
        <v>222</v>
      </c>
      <c r="R287" s="3" t="s">
        <v>223</v>
      </c>
      <c r="S287" s="3">
        <v>88</v>
      </c>
      <c r="T287" s="3">
        <v>96</v>
      </c>
      <c r="U287" s="3" t="s">
        <v>17</v>
      </c>
      <c r="V287" s="3">
        <v>0.2208</v>
      </c>
      <c r="W287" s="3" t="s">
        <v>17</v>
      </c>
      <c r="X287" s="30">
        <v>8448</v>
      </c>
      <c r="Y287" s="3" t="s">
        <v>66</v>
      </c>
      <c r="Z287" s="3">
        <v>16</v>
      </c>
      <c r="AA287" s="3">
        <v>1165.24</v>
      </c>
      <c r="AB287" s="3">
        <v>0</v>
      </c>
      <c r="AC287" s="3">
        <v>100044194</v>
      </c>
      <c r="AE287" s="3" t="s">
        <v>936</v>
      </c>
      <c r="AF287" s="3">
        <v>43528.49119212963</v>
      </c>
      <c r="AG287" s="3" t="s">
        <v>897</v>
      </c>
      <c r="AH287" s="15">
        <f t="shared" si="41"/>
        <v>0.72827586206896555</v>
      </c>
      <c r="AI287" s="16">
        <f t="shared" si="42"/>
        <v>0.72827600000000003</v>
      </c>
      <c r="AJ287" s="4" t="str">
        <f>VLOOKUP(A287,取数格式!$B$35:$C$47,2,0)</f>
        <v>天猫超市</v>
      </c>
      <c r="AK287" s="4" t="s">
        <v>296</v>
      </c>
      <c r="AL287" s="17">
        <f t="shared" si="45"/>
        <v>0</v>
      </c>
      <c r="AM287" s="17">
        <f t="shared" si="46"/>
        <v>0</v>
      </c>
      <c r="AN287" s="3" t="s">
        <v>965</v>
      </c>
      <c r="AO287" s="3">
        <f>IF(U287="件",1,VLOOKUP(Q287,单位换算!B:F,5,))</f>
        <v>1</v>
      </c>
      <c r="AP287" s="15">
        <f t="shared" si="43"/>
        <v>0.72827586206896555</v>
      </c>
      <c r="AQ287" s="15">
        <f>IFERROR(VLOOKUP(Q287,成本剔税!A:E,COLUMN(成本剔税!E286),),)*T287/AO287/10000</f>
        <v>0.41293241379310358</v>
      </c>
      <c r="AR287" s="43">
        <f t="shared" si="44"/>
        <v>0.43299999999999983</v>
      </c>
    </row>
    <row r="288" spans="1:44" ht="15" customHeight="1">
      <c r="A288" s="3" t="s">
        <v>0</v>
      </c>
      <c r="B288" s="3" t="s">
        <v>72</v>
      </c>
      <c r="C288" s="3" t="s">
        <v>909</v>
      </c>
      <c r="D288" s="3" t="s">
        <v>910</v>
      </c>
      <c r="E288" s="3">
        <v>523424</v>
      </c>
      <c r="F288" s="3" t="s">
        <v>935</v>
      </c>
      <c r="G288" s="3" t="s">
        <v>58</v>
      </c>
      <c r="H288" s="3" t="s">
        <v>61</v>
      </c>
      <c r="I288" s="3">
        <v>942835</v>
      </c>
      <c r="J288" s="3" t="s">
        <v>59</v>
      </c>
      <c r="K288" s="3">
        <v>43528</v>
      </c>
      <c r="L288" s="14">
        <v>43528</v>
      </c>
      <c r="M288" s="3">
        <v>0</v>
      </c>
      <c r="N288" s="15">
        <v>984.96</v>
      </c>
      <c r="O288" s="3">
        <v>36</v>
      </c>
      <c r="P288" s="3" t="s">
        <v>60</v>
      </c>
      <c r="Q288" s="41">
        <v>204207000500</v>
      </c>
      <c r="R288" s="3" t="s">
        <v>105</v>
      </c>
      <c r="S288" s="3">
        <v>26.88</v>
      </c>
      <c r="T288" s="3">
        <v>108</v>
      </c>
      <c r="U288" s="3" t="s">
        <v>17</v>
      </c>
      <c r="V288" s="3">
        <v>0.31752000000000002</v>
      </c>
      <c r="W288" s="3" t="s">
        <v>17</v>
      </c>
      <c r="X288" s="30">
        <v>2903.04</v>
      </c>
      <c r="Y288" s="3" t="s">
        <v>66</v>
      </c>
      <c r="Z288" s="3">
        <v>16</v>
      </c>
      <c r="AA288" s="3">
        <v>400.42</v>
      </c>
      <c r="AB288" s="3">
        <v>0</v>
      </c>
      <c r="AC288" s="3">
        <v>100044194</v>
      </c>
      <c r="AE288" s="3" t="s">
        <v>936</v>
      </c>
      <c r="AF288" s="3">
        <v>43528.49119212963</v>
      </c>
      <c r="AG288" s="3" t="s">
        <v>897</v>
      </c>
      <c r="AH288" s="15">
        <f t="shared" si="41"/>
        <v>0.33517241379310347</v>
      </c>
      <c r="AI288" s="16">
        <f t="shared" si="42"/>
        <v>0.25026199999999998</v>
      </c>
      <c r="AJ288" s="4" t="str">
        <f>VLOOKUP(A288,取数格式!$B$35:$C$47,2,0)</f>
        <v>天猫超市</v>
      </c>
      <c r="AK288" s="4" t="s">
        <v>296</v>
      </c>
      <c r="AL288" s="17">
        <f t="shared" si="45"/>
        <v>8.4909999999999999E-2</v>
      </c>
      <c r="AM288" s="17">
        <f t="shared" si="46"/>
        <v>1.3586000000000001E-2</v>
      </c>
      <c r="AN288" s="3" t="s">
        <v>965</v>
      </c>
      <c r="AO288" s="3">
        <f>IF(U288="件",1,VLOOKUP(Q288,单位换算!B:F,5,))</f>
        <v>1</v>
      </c>
      <c r="AP288" s="15">
        <f t="shared" si="43"/>
        <v>0.33517241379310347</v>
      </c>
      <c r="AQ288" s="15">
        <f>IFERROR(VLOOKUP(Q288,成本剔税!A:E,COLUMN(成本剔税!E287),),)*T288/AO288/10000</f>
        <v>0.19230517241379311</v>
      </c>
      <c r="AR288" s="43">
        <f t="shared" si="44"/>
        <v>0.42625000000000002</v>
      </c>
    </row>
    <row r="289" spans="1:44" ht="15" customHeight="1">
      <c r="A289" s="3" t="s">
        <v>0</v>
      </c>
      <c r="B289" s="3" t="s">
        <v>72</v>
      </c>
      <c r="C289" s="3" t="s">
        <v>909</v>
      </c>
      <c r="D289" s="3" t="s">
        <v>910</v>
      </c>
      <c r="E289" s="3">
        <v>523424</v>
      </c>
      <c r="F289" s="3" t="s">
        <v>935</v>
      </c>
      <c r="G289" s="3" t="s">
        <v>58</v>
      </c>
      <c r="H289" s="3" t="s">
        <v>61</v>
      </c>
      <c r="I289" s="3">
        <v>942835</v>
      </c>
      <c r="J289" s="3" t="s">
        <v>59</v>
      </c>
      <c r="K289" s="3">
        <v>43528</v>
      </c>
      <c r="L289" s="14">
        <v>43528</v>
      </c>
      <c r="M289" s="3">
        <v>0</v>
      </c>
      <c r="O289" s="3">
        <v>53</v>
      </c>
      <c r="P289" s="3" t="s">
        <v>60</v>
      </c>
      <c r="Q289" s="41">
        <v>204104001355</v>
      </c>
      <c r="R289" s="3" t="s">
        <v>102</v>
      </c>
      <c r="S289" s="3">
        <v>53</v>
      </c>
      <c r="T289" s="3">
        <v>72</v>
      </c>
      <c r="U289" s="3" t="s">
        <v>17</v>
      </c>
      <c r="V289" s="3">
        <v>0.21427199999999999</v>
      </c>
      <c r="W289" s="3" t="s">
        <v>17</v>
      </c>
      <c r="X289" s="30">
        <v>3816</v>
      </c>
      <c r="Y289" s="3" t="s">
        <v>66</v>
      </c>
      <c r="Z289" s="3">
        <v>16</v>
      </c>
      <c r="AA289" s="3">
        <v>526.34</v>
      </c>
      <c r="AB289" s="3">
        <v>0</v>
      </c>
      <c r="AC289" s="3">
        <v>100044194</v>
      </c>
      <c r="AE289" s="3" t="s">
        <v>936</v>
      </c>
      <c r="AF289" s="3">
        <v>43528.49119212963</v>
      </c>
      <c r="AG289" s="3" t="s">
        <v>897</v>
      </c>
      <c r="AH289" s="15">
        <f t="shared" si="41"/>
        <v>0.32896551724137935</v>
      </c>
      <c r="AI289" s="16">
        <f t="shared" si="42"/>
        <v>0.32896599999999998</v>
      </c>
      <c r="AJ289" s="4" t="str">
        <f>VLOOKUP(A289,取数格式!$B$35:$C$47,2,0)</f>
        <v>天猫超市</v>
      </c>
      <c r="AK289" s="4" t="s">
        <v>296</v>
      </c>
      <c r="AL289" s="17">
        <f t="shared" si="45"/>
        <v>0</v>
      </c>
      <c r="AM289" s="17">
        <f t="shared" si="46"/>
        <v>0</v>
      </c>
      <c r="AN289" s="3" t="s">
        <v>965</v>
      </c>
      <c r="AO289" s="3">
        <f>IF(U289="件",1,VLOOKUP(Q289,单位换算!B:F,5,))</f>
        <v>1</v>
      </c>
      <c r="AP289" s="15">
        <f t="shared" si="43"/>
        <v>0.32896551724137935</v>
      </c>
      <c r="AQ289" s="15">
        <f>IFERROR(VLOOKUP(Q289,成本剔税!A:E,COLUMN(成本剔税!E288),),)*T289/AO289/10000</f>
        <v>0.19356206896551728</v>
      </c>
      <c r="AR289" s="43">
        <f t="shared" si="44"/>
        <v>0.41160377358490563</v>
      </c>
    </row>
    <row r="290" spans="1:44" ht="15" customHeight="1">
      <c r="A290" s="3" t="s">
        <v>0</v>
      </c>
      <c r="B290" s="3" t="s">
        <v>72</v>
      </c>
      <c r="C290" s="3" t="s">
        <v>909</v>
      </c>
      <c r="D290" s="3" t="s">
        <v>910</v>
      </c>
      <c r="E290" s="3">
        <v>523424</v>
      </c>
      <c r="F290" s="3" t="s">
        <v>935</v>
      </c>
      <c r="G290" s="3" t="s">
        <v>58</v>
      </c>
      <c r="H290" s="3" t="s">
        <v>61</v>
      </c>
      <c r="I290" s="3">
        <v>942835</v>
      </c>
      <c r="J290" s="3" t="s">
        <v>59</v>
      </c>
      <c r="K290" s="3">
        <v>43528</v>
      </c>
      <c r="L290" s="14">
        <v>43528</v>
      </c>
      <c r="M290" s="3">
        <v>0</v>
      </c>
      <c r="N290" s="15">
        <v>2134.08</v>
      </c>
      <c r="O290" s="3">
        <v>36</v>
      </c>
      <c r="P290" s="3" t="s">
        <v>60</v>
      </c>
      <c r="Q290" s="41">
        <v>204102010801</v>
      </c>
      <c r="R290" s="3" t="s">
        <v>129</v>
      </c>
      <c r="S290" s="3">
        <v>26.88</v>
      </c>
      <c r="T290" s="3">
        <v>234</v>
      </c>
      <c r="U290" s="3" t="s">
        <v>17</v>
      </c>
      <c r="V290" s="3">
        <v>0.73232640000000004</v>
      </c>
      <c r="W290" s="3" t="s">
        <v>17</v>
      </c>
      <c r="X290" s="30">
        <v>6289.92</v>
      </c>
      <c r="Y290" s="3" t="s">
        <v>66</v>
      </c>
      <c r="Z290" s="3">
        <v>16</v>
      </c>
      <c r="AA290" s="3">
        <v>867.58</v>
      </c>
      <c r="AB290" s="3">
        <v>0</v>
      </c>
      <c r="AC290" s="3">
        <v>100044194</v>
      </c>
      <c r="AE290" s="3" t="s">
        <v>936</v>
      </c>
      <c r="AF290" s="3">
        <v>43528.49119212963</v>
      </c>
      <c r="AG290" s="3" t="s">
        <v>897</v>
      </c>
      <c r="AH290" s="15">
        <f t="shared" si="41"/>
        <v>0.72620689655172421</v>
      </c>
      <c r="AI290" s="16">
        <f t="shared" si="42"/>
        <v>0.54223399999999999</v>
      </c>
      <c r="AJ290" s="4" t="str">
        <f>VLOOKUP(A290,取数格式!$B$35:$C$47,2,0)</f>
        <v>天猫超市</v>
      </c>
      <c r="AK290" s="4" t="s">
        <v>296</v>
      </c>
      <c r="AL290" s="17">
        <f t="shared" si="45"/>
        <v>0.183972</v>
      </c>
      <c r="AM290" s="17">
        <f t="shared" si="46"/>
        <v>2.9436E-2</v>
      </c>
      <c r="AN290" s="3" t="s">
        <v>965</v>
      </c>
      <c r="AO290" s="3">
        <f>IF(U290="件",1,VLOOKUP(Q290,单位换算!B:F,5,))</f>
        <v>1</v>
      </c>
      <c r="AP290" s="15">
        <f t="shared" si="43"/>
        <v>0.72620689655172421</v>
      </c>
      <c r="AQ290" s="15">
        <f>IFERROR(VLOOKUP(Q290,成本剔税!A:E,COLUMN(成本剔税!E289),),)*T290/AO290/10000</f>
        <v>0.42156310344827591</v>
      </c>
      <c r="AR290" s="43">
        <f t="shared" si="44"/>
        <v>0.41949999999999998</v>
      </c>
    </row>
    <row r="291" spans="1:44" ht="15" customHeight="1">
      <c r="A291" s="3" t="s">
        <v>0</v>
      </c>
      <c r="B291" s="3" t="s">
        <v>72</v>
      </c>
      <c r="C291" s="3" t="s">
        <v>909</v>
      </c>
      <c r="D291" s="3" t="s">
        <v>910</v>
      </c>
      <c r="E291" s="3">
        <v>523424</v>
      </c>
      <c r="F291" s="3" t="s">
        <v>935</v>
      </c>
      <c r="G291" s="3" t="s">
        <v>58</v>
      </c>
      <c r="H291" s="3" t="s">
        <v>61</v>
      </c>
      <c r="I291" s="3">
        <v>942835</v>
      </c>
      <c r="J291" s="3" t="s">
        <v>59</v>
      </c>
      <c r="K291" s="3">
        <v>43528</v>
      </c>
      <c r="L291" s="14">
        <v>43528</v>
      </c>
      <c r="M291" s="3">
        <v>0</v>
      </c>
      <c r="N291" s="15">
        <v>19115.52</v>
      </c>
      <c r="O291" s="3">
        <v>48</v>
      </c>
      <c r="P291" s="3" t="s">
        <v>60</v>
      </c>
      <c r="Q291" s="41">
        <v>204001000200</v>
      </c>
      <c r="R291" s="3" t="s">
        <v>137</v>
      </c>
      <c r="S291" s="3">
        <v>35.840000000000003</v>
      </c>
      <c r="T291" s="3">
        <v>1572</v>
      </c>
      <c r="U291" s="3" t="s">
        <v>17</v>
      </c>
      <c r="V291" s="3">
        <v>6.5395200000000004</v>
      </c>
      <c r="W291" s="3" t="s">
        <v>17</v>
      </c>
      <c r="X291" s="30">
        <v>56340.480000000003</v>
      </c>
      <c r="Y291" s="3" t="s">
        <v>67</v>
      </c>
      <c r="Z291" s="3">
        <v>10</v>
      </c>
      <c r="AA291" s="3">
        <v>5121.8599999999997</v>
      </c>
      <c r="AB291" s="3">
        <v>0</v>
      </c>
      <c r="AC291" s="3">
        <v>100044194</v>
      </c>
      <c r="AE291" s="3" t="s">
        <v>936</v>
      </c>
      <c r="AF291" s="3">
        <v>43528.49119212963</v>
      </c>
      <c r="AG291" s="3" t="s">
        <v>897</v>
      </c>
      <c r="AH291" s="15">
        <f t="shared" si="41"/>
        <v>6.8596363636363629</v>
      </c>
      <c r="AI291" s="16">
        <f t="shared" si="42"/>
        <v>5.1218620000000001</v>
      </c>
      <c r="AJ291" s="4" t="str">
        <f>VLOOKUP(A291,取数格式!$B$35:$C$47,2,0)</f>
        <v>天猫超市</v>
      </c>
      <c r="AK291" s="4" t="s">
        <v>296</v>
      </c>
      <c r="AL291" s="17">
        <f t="shared" si="45"/>
        <v>1.7377750000000001</v>
      </c>
      <c r="AM291" s="17">
        <f t="shared" si="46"/>
        <v>0.17377699999999999</v>
      </c>
      <c r="AN291" s="3" t="s">
        <v>965</v>
      </c>
      <c r="AO291" s="3">
        <f>IF(U291="件",1,VLOOKUP(Q291,单位换算!B:F,5,))</f>
        <v>1</v>
      </c>
      <c r="AP291" s="15">
        <f t="shared" si="43"/>
        <v>6.8596363636363629</v>
      </c>
      <c r="AQ291" s="15">
        <f>IFERROR(VLOOKUP(Q291,成本剔税!A:E,COLUMN(成本剔税!E290),),)*T291/AO291/10000</f>
        <v>4.4797712727272723</v>
      </c>
      <c r="AR291" s="43">
        <f t="shared" si="44"/>
        <v>0.34693750000000001</v>
      </c>
    </row>
    <row r="292" spans="1:44" ht="15" customHeight="1">
      <c r="A292" s="3" t="s">
        <v>0</v>
      </c>
      <c r="B292" s="3" t="s">
        <v>72</v>
      </c>
      <c r="C292" s="3" t="s">
        <v>909</v>
      </c>
      <c r="D292" s="3" t="s">
        <v>910</v>
      </c>
      <c r="E292" s="3">
        <v>523424</v>
      </c>
      <c r="F292" s="3" t="s">
        <v>935</v>
      </c>
      <c r="G292" s="3" t="s">
        <v>58</v>
      </c>
      <c r="H292" s="3" t="s">
        <v>61</v>
      </c>
      <c r="I292" s="3">
        <v>942835</v>
      </c>
      <c r="J292" s="3" t="s">
        <v>59</v>
      </c>
      <c r="K292" s="3">
        <v>43528</v>
      </c>
      <c r="L292" s="14">
        <v>43528</v>
      </c>
      <c r="M292" s="3">
        <v>0</v>
      </c>
      <c r="O292" s="3">
        <v>50</v>
      </c>
      <c r="P292" s="3" t="s">
        <v>60</v>
      </c>
      <c r="Q292" s="41" t="s">
        <v>228</v>
      </c>
      <c r="R292" s="3" t="s">
        <v>229</v>
      </c>
      <c r="S292" s="3">
        <v>50</v>
      </c>
      <c r="T292" s="3">
        <v>44</v>
      </c>
      <c r="U292" s="3" t="s">
        <v>17</v>
      </c>
      <c r="V292" s="3">
        <v>0.14331240000000001</v>
      </c>
      <c r="W292" s="3" t="s">
        <v>17</v>
      </c>
      <c r="X292" s="30">
        <v>2200</v>
      </c>
      <c r="Y292" s="3" t="s">
        <v>66</v>
      </c>
      <c r="Z292" s="3">
        <v>16</v>
      </c>
      <c r="AA292" s="3">
        <v>303.45</v>
      </c>
      <c r="AB292" s="3">
        <v>0</v>
      </c>
      <c r="AC292" s="3">
        <v>100044194</v>
      </c>
      <c r="AE292" s="3" t="s">
        <v>936</v>
      </c>
      <c r="AF292" s="3">
        <v>43528.49119212963</v>
      </c>
      <c r="AG292" s="3" t="s">
        <v>897</v>
      </c>
      <c r="AH292" s="15">
        <f t="shared" si="41"/>
        <v>0.18965517241379312</v>
      </c>
      <c r="AI292" s="16">
        <f t="shared" si="42"/>
        <v>0.18965499999999999</v>
      </c>
      <c r="AJ292" s="4" t="str">
        <f>VLOOKUP(A292,取数格式!$B$35:$C$47,2,0)</f>
        <v>天猫超市</v>
      </c>
      <c r="AK292" s="4" t="s">
        <v>296</v>
      </c>
      <c r="AL292" s="17">
        <f t="shared" si="45"/>
        <v>0</v>
      </c>
      <c r="AM292" s="17">
        <f t="shared" si="46"/>
        <v>0</v>
      </c>
      <c r="AN292" s="3" t="s">
        <v>965</v>
      </c>
      <c r="AO292" s="3">
        <f>IF(U292="件",1,VLOOKUP(Q292,单位换算!B:F,5,))</f>
        <v>1</v>
      </c>
      <c r="AP292" s="15">
        <f t="shared" si="43"/>
        <v>0.18965517241379312</v>
      </c>
      <c r="AQ292" s="15">
        <f>IFERROR(VLOOKUP(Q292,成本剔税!A:E,COLUMN(成本剔税!E291),),)*T292/AO292/10000</f>
        <v>0.10446206896551725</v>
      </c>
      <c r="AR292" s="43">
        <f t="shared" si="44"/>
        <v>0.44919999999999999</v>
      </c>
    </row>
    <row r="293" spans="1:44" ht="15" customHeight="1">
      <c r="A293" s="3" t="s">
        <v>0</v>
      </c>
      <c r="B293" s="3" t="s">
        <v>72</v>
      </c>
      <c r="C293" s="3" t="s">
        <v>909</v>
      </c>
      <c r="D293" s="3" t="s">
        <v>910</v>
      </c>
      <c r="E293" s="3">
        <v>523424</v>
      </c>
      <c r="F293" s="3" t="s">
        <v>935</v>
      </c>
      <c r="G293" s="3" t="s">
        <v>58</v>
      </c>
      <c r="H293" s="3" t="s">
        <v>61</v>
      </c>
      <c r="I293" s="3">
        <v>942835</v>
      </c>
      <c r="J293" s="3" t="s">
        <v>59</v>
      </c>
      <c r="K293" s="3">
        <v>43528</v>
      </c>
      <c r="L293" s="14">
        <v>43528</v>
      </c>
      <c r="M293" s="3">
        <v>0</v>
      </c>
      <c r="N293" s="15">
        <v>12172.16</v>
      </c>
      <c r="O293" s="3">
        <v>66</v>
      </c>
      <c r="P293" s="3" t="s">
        <v>60</v>
      </c>
      <c r="Q293" s="41">
        <v>204401000700</v>
      </c>
      <c r="R293" s="3" t="s">
        <v>124</v>
      </c>
      <c r="S293" s="3">
        <v>49.28</v>
      </c>
      <c r="T293" s="3">
        <v>728</v>
      </c>
      <c r="U293" s="3" t="s">
        <v>17</v>
      </c>
      <c r="V293" s="3">
        <v>1.79088</v>
      </c>
      <c r="W293" s="3" t="s">
        <v>17</v>
      </c>
      <c r="X293" s="30">
        <v>35875.839999999997</v>
      </c>
      <c r="Y293" s="3" t="s">
        <v>66</v>
      </c>
      <c r="Z293" s="3">
        <v>16</v>
      </c>
      <c r="AA293" s="3">
        <v>4948.3900000000003</v>
      </c>
      <c r="AB293" s="3">
        <v>0</v>
      </c>
      <c r="AC293" s="3">
        <v>100044194</v>
      </c>
      <c r="AE293" s="3" t="s">
        <v>936</v>
      </c>
      <c r="AF293" s="3">
        <v>43528.49119212963</v>
      </c>
      <c r="AG293" s="3" t="s">
        <v>897</v>
      </c>
      <c r="AH293" s="15">
        <f t="shared" ref="AH293:AH356" si="47">T293*O293/(1+Z293/100)/10000</f>
        <v>4.1420689655172414</v>
      </c>
      <c r="AI293" s="16">
        <f t="shared" ref="AI293:AI356" si="48">(X293-AA293)/10000</f>
        <v>3.0927449999999999</v>
      </c>
      <c r="AJ293" s="4" t="str">
        <f>VLOOKUP(A293,取数格式!$B$35:$C$47,2,0)</f>
        <v>天猫超市</v>
      </c>
      <c r="AK293" s="4" t="s">
        <v>296</v>
      </c>
      <c r="AL293" s="17">
        <f t="shared" si="45"/>
        <v>1.0493239999999999</v>
      </c>
      <c r="AM293" s="17">
        <f t="shared" si="46"/>
        <v>0.16789200000000001</v>
      </c>
      <c r="AN293" s="3" t="s">
        <v>965</v>
      </c>
      <c r="AO293" s="3">
        <f>IF(U293="件",1,VLOOKUP(Q293,单位换算!B:F,5,))</f>
        <v>1</v>
      </c>
      <c r="AP293" s="15">
        <f t="shared" si="43"/>
        <v>4.1420689655172414</v>
      </c>
      <c r="AQ293" s="15">
        <f>IFERROR(VLOOKUP(Q293,成本剔税!A:E,COLUMN(成本剔税!E292),),)*T293/AO293/10000</f>
        <v>2.2734310344827589</v>
      </c>
      <c r="AR293" s="43">
        <f t="shared" si="44"/>
        <v>0.45113636363636356</v>
      </c>
    </row>
    <row r="294" spans="1:44" ht="15" customHeight="1">
      <c r="A294" s="3" t="s">
        <v>0</v>
      </c>
      <c r="B294" s="3" t="s">
        <v>72</v>
      </c>
      <c r="C294" s="3" t="s">
        <v>909</v>
      </c>
      <c r="D294" s="3" t="s">
        <v>910</v>
      </c>
      <c r="E294" s="3">
        <v>523424</v>
      </c>
      <c r="F294" s="3" t="s">
        <v>935</v>
      </c>
      <c r="G294" s="3" t="s">
        <v>58</v>
      </c>
      <c r="H294" s="3" t="s">
        <v>61</v>
      </c>
      <c r="I294" s="3">
        <v>942835</v>
      </c>
      <c r="J294" s="3" t="s">
        <v>59</v>
      </c>
      <c r="K294" s="3">
        <v>43528</v>
      </c>
      <c r="L294" s="14">
        <v>43528</v>
      </c>
      <c r="M294" s="3">
        <v>0</v>
      </c>
      <c r="N294" s="15">
        <v>1003.2</v>
      </c>
      <c r="O294" s="3">
        <v>60</v>
      </c>
      <c r="P294" s="3" t="s">
        <v>60</v>
      </c>
      <c r="Q294" s="41">
        <v>204103001500</v>
      </c>
      <c r="R294" s="3" t="s">
        <v>93</v>
      </c>
      <c r="S294" s="3">
        <v>44.8</v>
      </c>
      <c r="T294" s="3">
        <v>66</v>
      </c>
      <c r="U294" s="3" t="s">
        <v>17</v>
      </c>
      <c r="V294" s="3">
        <v>0.19997999999999999</v>
      </c>
      <c r="W294" s="3" t="s">
        <v>17</v>
      </c>
      <c r="X294" s="30">
        <v>2956.8</v>
      </c>
      <c r="Y294" s="3" t="s">
        <v>66</v>
      </c>
      <c r="Z294" s="3">
        <v>16</v>
      </c>
      <c r="AA294" s="3">
        <v>407.83</v>
      </c>
      <c r="AB294" s="3">
        <v>0</v>
      </c>
      <c r="AC294" s="3">
        <v>100044194</v>
      </c>
      <c r="AE294" s="3" t="s">
        <v>936</v>
      </c>
      <c r="AF294" s="3">
        <v>43528.49119212963</v>
      </c>
      <c r="AG294" s="3" t="s">
        <v>897</v>
      </c>
      <c r="AH294" s="15">
        <f t="shared" si="47"/>
        <v>0.3413793103448276</v>
      </c>
      <c r="AI294" s="16">
        <f t="shared" si="48"/>
        <v>0.25489700000000004</v>
      </c>
      <c r="AJ294" s="4" t="str">
        <f>VLOOKUP(A294,取数格式!$B$35:$C$47,2,0)</f>
        <v>天猫超市</v>
      </c>
      <c r="AK294" s="4" t="s">
        <v>296</v>
      </c>
      <c r="AL294" s="17">
        <f t="shared" si="45"/>
        <v>8.6483000000000004E-2</v>
      </c>
      <c r="AM294" s="17">
        <f t="shared" si="46"/>
        <v>1.3837E-2</v>
      </c>
      <c r="AN294" s="3" t="s">
        <v>965</v>
      </c>
      <c r="AO294" s="3">
        <f>IF(U294="件",1,VLOOKUP(Q294,单位换算!B:F,5,))</f>
        <v>1</v>
      </c>
      <c r="AP294" s="15">
        <f t="shared" si="43"/>
        <v>0.3413793103448276</v>
      </c>
      <c r="AQ294" s="15">
        <f>IFERROR(VLOOKUP(Q294,成本剔税!A:E,COLUMN(成本剔税!E293),),)*T294/AO294/10000</f>
        <v>0.18895344827586208</v>
      </c>
      <c r="AR294" s="43">
        <f t="shared" si="44"/>
        <v>0.44650000000000001</v>
      </c>
    </row>
    <row r="295" spans="1:44" ht="15" customHeight="1">
      <c r="A295" s="3" t="s">
        <v>0</v>
      </c>
      <c r="B295" s="3" t="s">
        <v>72</v>
      </c>
      <c r="C295" s="3" t="s">
        <v>909</v>
      </c>
      <c r="D295" s="3" t="s">
        <v>910</v>
      </c>
      <c r="E295" s="3">
        <v>523424</v>
      </c>
      <c r="F295" s="3" t="s">
        <v>935</v>
      </c>
      <c r="G295" s="3" t="s">
        <v>58</v>
      </c>
      <c r="H295" s="3" t="s">
        <v>61</v>
      </c>
      <c r="I295" s="3">
        <v>942835</v>
      </c>
      <c r="J295" s="3" t="s">
        <v>59</v>
      </c>
      <c r="K295" s="3">
        <v>43528</v>
      </c>
      <c r="L295" s="14">
        <v>43528</v>
      </c>
      <c r="M295" s="3">
        <v>0</v>
      </c>
      <c r="N295" s="15">
        <v>40055.040000000001</v>
      </c>
      <c r="O295" s="3">
        <v>72</v>
      </c>
      <c r="P295" s="3" t="s">
        <v>60</v>
      </c>
      <c r="Q295" s="41">
        <v>204001000300</v>
      </c>
      <c r="R295" s="3" t="s">
        <v>140</v>
      </c>
      <c r="S295" s="3">
        <v>53.76</v>
      </c>
      <c r="T295" s="3">
        <v>2196</v>
      </c>
      <c r="U295" s="3" t="s">
        <v>17</v>
      </c>
      <c r="V295" s="3">
        <v>13.70304</v>
      </c>
      <c r="W295" s="3" t="s">
        <v>17</v>
      </c>
      <c r="X295" s="30">
        <v>118056.96000000001</v>
      </c>
      <c r="Y295" s="3" t="s">
        <v>67</v>
      </c>
      <c r="Z295" s="3">
        <v>10</v>
      </c>
      <c r="AA295" s="3">
        <v>10732.45</v>
      </c>
      <c r="AB295" s="3">
        <v>0</v>
      </c>
      <c r="AC295" s="3">
        <v>100044194</v>
      </c>
      <c r="AE295" s="3" t="s">
        <v>936</v>
      </c>
      <c r="AF295" s="3">
        <v>43528.49119212963</v>
      </c>
      <c r="AG295" s="3" t="s">
        <v>897</v>
      </c>
      <c r="AH295" s="15">
        <f t="shared" si="47"/>
        <v>14.37381818181818</v>
      </c>
      <c r="AI295" s="16">
        <f t="shared" si="48"/>
        <v>10.732451000000001</v>
      </c>
      <c r="AJ295" s="4" t="str">
        <f>VLOOKUP(A295,取数格式!$B$35:$C$47,2,0)</f>
        <v>天猫超市</v>
      </c>
      <c r="AK295" s="4" t="s">
        <v>296</v>
      </c>
      <c r="AL295" s="17">
        <f t="shared" si="45"/>
        <v>3.6413669999999998</v>
      </c>
      <c r="AM295" s="17">
        <f t="shared" si="46"/>
        <v>0.36413699999999999</v>
      </c>
      <c r="AN295" s="3" t="s">
        <v>965</v>
      </c>
      <c r="AO295" s="3">
        <f>IF(U295="件",1,VLOOKUP(Q295,单位换算!B:F,5,))</f>
        <v>1</v>
      </c>
      <c r="AP295" s="15">
        <f t="shared" si="43"/>
        <v>14.37381818181818</v>
      </c>
      <c r="AQ295" s="15">
        <f>IFERROR(VLOOKUP(Q295,成本剔税!A:E,COLUMN(成本剔税!E294),),)*T295/AO295/10000</f>
        <v>9.3627458181818177</v>
      </c>
      <c r="AR295" s="43">
        <f t="shared" si="44"/>
        <v>0.34862499999999996</v>
      </c>
    </row>
    <row r="296" spans="1:44" ht="15" customHeight="1">
      <c r="A296" s="3" t="s">
        <v>0</v>
      </c>
      <c r="B296" s="3" t="s">
        <v>72</v>
      </c>
      <c r="C296" s="3" t="s">
        <v>909</v>
      </c>
      <c r="D296" s="3" t="s">
        <v>910</v>
      </c>
      <c r="E296" s="3">
        <v>523422</v>
      </c>
      <c r="F296" s="3" t="s">
        <v>933</v>
      </c>
      <c r="G296" s="3" t="s">
        <v>58</v>
      </c>
      <c r="H296" s="3" t="s">
        <v>61</v>
      </c>
      <c r="I296" s="3">
        <v>942841</v>
      </c>
      <c r="J296" s="3" t="s">
        <v>59</v>
      </c>
      <c r="K296" s="3">
        <v>43528</v>
      </c>
      <c r="L296" s="14">
        <v>43528</v>
      </c>
      <c r="M296" s="3">
        <v>0</v>
      </c>
      <c r="O296" s="3">
        <v>88</v>
      </c>
      <c r="P296" s="3" t="s">
        <v>60</v>
      </c>
      <c r="Q296" s="41" t="s">
        <v>222</v>
      </c>
      <c r="R296" s="3" t="s">
        <v>223</v>
      </c>
      <c r="S296" s="3">
        <v>88</v>
      </c>
      <c r="T296" s="3">
        <v>96</v>
      </c>
      <c r="U296" s="3" t="s">
        <v>17</v>
      </c>
      <c r="V296" s="3">
        <v>0.2208</v>
      </c>
      <c r="W296" s="3" t="s">
        <v>17</v>
      </c>
      <c r="X296" s="30">
        <v>8448</v>
      </c>
      <c r="Y296" s="3" t="s">
        <v>66</v>
      </c>
      <c r="Z296" s="3">
        <v>16</v>
      </c>
      <c r="AA296" s="3">
        <v>1165.24</v>
      </c>
      <c r="AB296" s="3">
        <v>0</v>
      </c>
      <c r="AC296" s="3">
        <v>100044195</v>
      </c>
      <c r="AE296" s="3" t="s">
        <v>934</v>
      </c>
      <c r="AF296" s="3">
        <v>43528.491261574076</v>
      </c>
      <c r="AG296" s="3" t="s">
        <v>897</v>
      </c>
      <c r="AH296" s="15">
        <f t="shared" si="47"/>
        <v>0.72827586206896555</v>
      </c>
      <c r="AI296" s="16">
        <f t="shared" si="48"/>
        <v>0.72827600000000003</v>
      </c>
      <c r="AJ296" s="4" t="str">
        <f>VLOOKUP(A296,取数格式!$B$35:$C$47,2,0)</f>
        <v>天猫超市</v>
      </c>
      <c r="AK296" s="4" t="s">
        <v>296</v>
      </c>
      <c r="AL296" s="17">
        <f t="shared" si="45"/>
        <v>0</v>
      </c>
      <c r="AM296" s="17">
        <f t="shared" si="46"/>
        <v>0</v>
      </c>
      <c r="AN296" s="3" t="s">
        <v>965</v>
      </c>
      <c r="AO296" s="3">
        <f>IF(U296="件",1,VLOOKUP(Q296,单位换算!B:F,5,))</f>
        <v>1</v>
      </c>
      <c r="AP296" s="15">
        <f t="shared" si="43"/>
        <v>0.72827586206896555</v>
      </c>
      <c r="AQ296" s="15">
        <f>IFERROR(VLOOKUP(Q296,成本剔税!A:E,COLUMN(成本剔税!E295),),)*T296/AO296/10000</f>
        <v>0.41293241379310358</v>
      </c>
      <c r="AR296" s="43">
        <f t="shared" si="44"/>
        <v>0.43299999999999983</v>
      </c>
    </row>
    <row r="297" spans="1:44" ht="15" customHeight="1">
      <c r="A297" s="3" t="s">
        <v>0</v>
      </c>
      <c r="B297" s="3" t="s">
        <v>72</v>
      </c>
      <c r="C297" s="3" t="s">
        <v>909</v>
      </c>
      <c r="D297" s="3" t="s">
        <v>910</v>
      </c>
      <c r="E297" s="3">
        <v>523422</v>
      </c>
      <c r="F297" s="3" t="s">
        <v>933</v>
      </c>
      <c r="G297" s="3" t="s">
        <v>58</v>
      </c>
      <c r="H297" s="3" t="s">
        <v>61</v>
      </c>
      <c r="I297" s="3">
        <v>942841</v>
      </c>
      <c r="J297" s="3" t="s">
        <v>59</v>
      </c>
      <c r="K297" s="3">
        <v>43528</v>
      </c>
      <c r="L297" s="14">
        <v>43528</v>
      </c>
      <c r="M297" s="3">
        <v>0</v>
      </c>
      <c r="O297" s="3">
        <v>50</v>
      </c>
      <c r="P297" s="3" t="s">
        <v>60</v>
      </c>
      <c r="Q297" s="41" t="s">
        <v>228</v>
      </c>
      <c r="R297" s="3" t="s">
        <v>229</v>
      </c>
      <c r="S297" s="3">
        <v>50</v>
      </c>
      <c r="T297" s="3">
        <v>100</v>
      </c>
      <c r="U297" s="3" t="s">
        <v>17</v>
      </c>
      <c r="V297" s="3">
        <v>0.32571</v>
      </c>
      <c r="W297" s="3" t="s">
        <v>17</v>
      </c>
      <c r="X297" s="30">
        <v>5000</v>
      </c>
      <c r="Y297" s="3" t="s">
        <v>66</v>
      </c>
      <c r="Z297" s="3">
        <v>16</v>
      </c>
      <c r="AA297" s="3">
        <v>689.66</v>
      </c>
      <c r="AB297" s="3">
        <v>0</v>
      </c>
      <c r="AC297" s="3">
        <v>100044195</v>
      </c>
      <c r="AE297" s="3" t="s">
        <v>934</v>
      </c>
      <c r="AF297" s="3">
        <v>43528.491261574076</v>
      </c>
      <c r="AG297" s="3" t="s">
        <v>897</v>
      </c>
      <c r="AH297" s="15">
        <f t="shared" si="47"/>
        <v>0.43103448275862072</v>
      </c>
      <c r="AI297" s="16">
        <f t="shared" si="48"/>
        <v>0.43103400000000003</v>
      </c>
      <c r="AJ297" s="4" t="str">
        <f>VLOOKUP(A297,取数格式!$B$35:$C$47,2,0)</f>
        <v>天猫超市</v>
      </c>
      <c r="AK297" s="4" t="s">
        <v>296</v>
      </c>
      <c r="AL297" s="17">
        <f t="shared" si="45"/>
        <v>0</v>
      </c>
      <c r="AM297" s="17">
        <f t="shared" si="46"/>
        <v>0</v>
      </c>
      <c r="AN297" s="3" t="s">
        <v>965</v>
      </c>
      <c r="AO297" s="3">
        <f>IF(U297="件",1,VLOOKUP(Q297,单位换算!B:F,5,))</f>
        <v>1</v>
      </c>
      <c r="AP297" s="15">
        <f t="shared" si="43"/>
        <v>0.43103448275862072</v>
      </c>
      <c r="AQ297" s="15">
        <f>IFERROR(VLOOKUP(Q297,成本剔税!A:E,COLUMN(成本剔税!E296),),)*T297/AO297/10000</f>
        <v>0.23741379310344829</v>
      </c>
      <c r="AR297" s="43">
        <f t="shared" si="44"/>
        <v>0.44919999999999999</v>
      </c>
    </row>
    <row r="298" spans="1:44" ht="15" customHeight="1">
      <c r="A298" s="3" t="s">
        <v>0</v>
      </c>
      <c r="B298" s="3" t="s">
        <v>72</v>
      </c>
      <c r="C298" s="3" t="s">
        <v>909</v>
      </c>
      <c r="D298" s="3" t="s">
        <v>910</v>
      </c>
      <c r="E298" s="3">
        <v>523422</v>
      </c>
      <c r="F298" s="3" t="s">
        <v>933</v>
      </c>
      <c r="G298" s="3" t="s">
        <v>58</v>
      </c>
      <c r="H298" s="3" t="s">
        <v>61</v>
      </c>
      <c r="I298" s="3">
        <v>942841</v>
      </c>
      <c r="J298" s="3" t="s">
        <v>59</v>
      </c>
      <c r="K298" s="3">
        <v>43528</v>
      </c>
      <c r="L298" s="14">
        <v>43528</v>
      </c>
      <c r="M298" s="3">
        <v>0</v>
      </c>
      <c r="O298" s="3">
        <v>78</v>
      </c>
      <c r="P298" s="3" t="s">
        <v>60</v>
      </c>
      <c r="Q298" s="41" t="s">
        <v>107</v>
      </c>
      <c r="R298" s="3" t="s">
        <v>108</v>
      </c>
      <c r="S298" s="3">
        <v>78</v>
      </c>
      <c r="T298" s="3">
        <v>144</v>
      </c>
      <c r="U298" s="3" t="s">
        <v>17</v>
      </c>
      <c r="V298" s="3">
        <v>0.33119999999999999</v>
      </c>
      <c r="W298" s="3" t="s">
        <v>17</v>
      </c>
      <c r="X298" s="30">
        <v>11232</v>
      </c>
      <c r="Y298" s="3" t="s">
        <v>66</v>
      </c>
      <c r="Z298" s="3">
        <v>16</v>
      </c>
      <c r="AA298" s="3">
        <v>1549.24</v>
      </c>
      <c r="AB298" s="3">
        <v>0</v>
      </c>
      <c r="AC298" s="3">
        <v>100044195</v>
      </c>
      <c r="AE298" s="3" t="s">
        <v>934</v>
      </c>
      <c r="AF298" s="3">
        <v>43528.491261574076</v>
      </c>
      <c r="AG298" s="3" t="s">
        <v>897</v>
      </c>
      <c r="AH298" s="15">
        <f t="shared" si="47"/>
        <v>0.96827586206896554</v>
      </c>
      <c r="AI298" s="16">
        <f t="shared" si="48"/>
        <v>0.96827600000000003</v>
      </c>
      <c r="AJ298" s="4" t="str">
        <f>VLOOKUP(A298,取数格式!$B$35:$C$47,2,0)</f>
        <v>天猫超市</v>
      </c>
      <c r="AK298" s="4" t="s">
        <v>296</v>
      </c>
      <c r="AL298" s="17">
        <f t="shared" si="45"/>
        <v>0</v>
      </c>
      <c r="AM298" s="17">
        <f t="shared" si="46"/>
        <v>0</v>
      </c>
      <c r="AN298" s="3" t="s">
        <v>965</v>
      </c>
      <c r="AO298" s="3">
        <f>IF(U298="件",1,VLOOKUP(Q298,单位换算!B:F,5,))</f>
        <v>1</v>
      </c>
      <c r="AP298" s="15">
        <f t="shared" si="43"/>
        <v>0.96827586206896554</v>
      </c>
      <c r="AQ298" s="15">
        <f>IFERROR(VLOOKUP(Q298,成本剔税!A:E,COLUMN(成本剔税!E297),),)*T298/AO298/10000</f>
        <v>0.55370482758620698</v>
      </c>
      <c r="AR298" s="43">
        <f t="shared" si="44"/>
        <v>0.42815384615384611</v>
      </c>
    </row>
    <row r="299" spans="1:44" ht="15" customHeight="1">
      <c r="A299" s="3" t="s">
        <v>0</v>
      </c>
      <c r="B299" s="3" t="s">
        <v>72</v>
      </c>
      <c r="C299" s="3" t="s">
        <v>909</v>
      </c>
      <c r="D299" s="3" t="s">
        <v>910</v>
      </c>
      <c r="E299" s="3">
        <v>523422</v>
      </c>
      <c r="F299" s="3" t="s">
        <v>933</v>
      </c>
      <c r="G299" s="3" t="s">
        <v>58</v>
      </c>
      <c r="H299" s="3" t="s">
        <v>61</v>
      </c>
      <c r="I299" s="3">
        <v>942841</v>
      </c>
      <c r="J299" s="3" t="s">
        <v>59</v>
      </c>
      <c r="K299" s="3">
        <v>43528</v>
      </c>
      <c r="L299" s="14">
        <v>43528</v>
      </c>
      <c r="M299" s="3">
        <v>0</v>
      </c>
      <c r="N299" s="15">
        <v>15485.76</v>
      </c>
      <c r="O299" s="3">
        <v>36</v>
      </c>
      <c r="P299" s="3" t="s">
        <v>60</v>
      </c>
      <c r="Q299" s="41">
        <v>204102010701</v>
      </c>
      <c r="R299" s="3" t="s">
        <v>138</v>
      </c>
      <c r="S299" s="3">
        <v>26.88</v>
      </c>
      <c r="T299" s="3">
        <v>1698</v>
      </c>
      <c r="U299" s="3" t="s">
        <v>17</v>
      </c>
      <c r="V299" s="3">
        <v>5.3344367999999998</v>
      </c>
      <c r="W299" s="3" t="s">
        <v>17</v>
      </c>
      <c r="X299" s="30">
        <v>45642.239999999998</v>
      </c>
      <c r="Y299" s="3" t="s">
        <v>66</v>
      </c>
      <c r="Z299" s="3">
        <v>16</v>
      </c>
      <c r="AA299" s="3">
        <v>6295.48</v>
      </c>
      <c r="AB299" s="3">
        <v>0</v>
      </c>
      <c r="AC299" s="3">
        <v>100044195</v>
      </c>
      <c r="AE299" s="3" t="s">
        <v>934</v>
      </c>
      <c r="AF299" s="3">
        <v>43528.491261574076</v>
      </c>
      <c r="AG299" s="3" t="s">
        <v>897</v>
      </c>
      <c r="AH299" s="15">
        <f t="shared" si="47"/>
        <v>5.2696551724137937</v>
      </c>
      <c r="AI299" s="16">
        <f t="shared" si="48"/>
        <v>3.9346759999999996</v>
      </c>
      <c r="AJ299" s="4" t="str">
        <f>VLOOKUP(A299,取数格式!$B$35:$C$47,2,0)</f>
        <v>天猫超市</v>
      </c>
      <c r="AK299" s="4" t="s">
        <v>296</v>
      </c>
      <c r="AL299" s="17">
        <f t="shared" si="45"/>
        <v>1.3349790000000001</v>
      </c>
      <c r="AM299" s="17">
        <f t="shared" si="46"/>
        <v>0.21359699999999998</v>
      </c>
      <c r="AN299" s="3" t="s">
        <v>965</v>
      </c>
      <c r="AO299" s="3">
        <f>IF(U299="件",1,VLOOKUP(Q299,单位换算!B:F,5,))</f>
        <v>1</v>
      </c>
      <c r="AP299" s="15">
        <f t="shared" si="43"/>
        <v>5.2696551724137937</v>
      </c>
      <c r="AQ299" s="15">
        <f>IFERROR(VLOOKUP(Q299,成本剔税!A:E,COLUMN(成本剔税!E298),),)*T299/AO299/10000</f>
        <v>3.0590348275862072</v>
      </c>
      <c r="AR299" s="43">
        <f t="shared" si="44"/>
        <v>0.41950000000000004</v>
      </c>
    </row>
    <row r="300" spans="1:44" ht="15" customHeight="1">
      <c r="A300" s="3" t="s">
        <v>0</v>
      </c>
      <c r="B300" s="3" t="s">
        <v>72</v>
      </c>
      <c r="C300" s="3" t="s">
        <v>909</v>
      </c>
      <c r="D300" s="3" t="s">
        <v>910</v>
      </c>
      <c r="E300" s="3">
        <v>523422</v>
      </c>
      <c r="F300" s="3" t="s">
        <v>933</v>
      </c>
      <c r="G300" s="3" t="s">
        <v>58</v>
      </c>
      <c r="H300" s="3" t="s">
        <v>61</v>
      </c>
      <c r="I300" s="3">
        <v>942841</v>
      </c>
      <c r="J300" s="3" t="s">
        <v>59</v>
      </c>
      <c r="K300" s="3">
        <v>43528</v>
      </c>
      <c r="L300" s="14">
        <v>43528</v>
      </c>
      <c r="M300" s="3">
        <v>0</v>
      </c>
      <c r="N300" s="15">
        <v>1033.8</v>
      </c>
      <c r="O300" s="3">
        <v>68</v>
      </c>
      <c r="P300" s="3" t="s">
        <v>60</v>
      </c>
      <c r="Q300" s="41" t="s">
        <v>116</v>
      </c>
      <c r="R300" s="3" t="s">
        <v>117</v>
      </c>
      <c r="S300" s="3">
        <v>50.77</v>
      </c>
      <c r="T300" s="3">
        <v>60</v>
      </c>
      <c r="U300" s="3" t="s">
        <v>17</v>
      </c>
      <c r="V300" s="3">
        <v>0.12</v>
      </c>
      <c r="W300" s="3" t="s">
        <v>17</v>
      </c>
      <c r="X300" s="30">
        <v>3046.2</v>
      </c>
      <c r="Y300" s="3" t="s">
        <v>66</v>
      </c>
      <c r="Z300" s="3">
        <v>16</v>
      </c>
      <c r="AA300" s="3">
        <v>420.17</v>
      </c>
      <c r="AB300" s="3">
        <v>0</v>
      </c>
      <c r="AC300" s="3">
        <v>100044195</v>
      </c>
      <c r="AE300" s="3" t="s">
        <v>934</v>
      </c>
      <c r="AF300" s="3">
        <v>43528.491261574076</v>
      </c>
      <c r="AG300" s="3" t="s">
        <v>897</v>
      </c>
      <c r="AH300" s="15">
        <f t="shared" si="47"/>
        <v>0.35172413793103452</v>
      </c>
      <c r="AI300" s="16">
        <f t="shared" si="48"/>
        <v>0.26260299999999998</v>
      </c>
      <c r="AJ300" s="4" t="str">
        <f>VLOOKUP(A300,取数格式!$B$35:$C$47,2,0)</f>
        <v>天猫超市</v>
      </c>
      <c r="AK300" s="4" t="s">
        <v>296</v>
      </c>
      <c r="AL300" s="17">
        <f t="shared" si="45"/>
        <v>8.9121000000000006E-2</v>
      </c>
      <c r="AM300" s="17">
        <f t="shared" si="46"/>
        <v>1.4259000000000001E-2</v>
      </c>
      <c r="AN300" s="3" t="s">
        <v>965</v>
      </c>
      <c r="AO300" s="3">
        <f>IF(U300="件",1,VLOOKUP(Q300,单位换算!B:F,5,))</f>
        <v>1</v>
      </c>
      <c r="AP300" s="15">
        <f t="shared" si="43"/>
        <v>0.35172413793103452</v>
      </c>
      <c r="AQ300" s="15">
        <f>IFERROR(VLOOKUP(Q300,成本剔税!A:E,COLUMN(成本剔税!E299),),)*T300/AO300/10000</f>
        <v>0.19481896551724137</v>
      </c>
      <c r="AR300" s="43">
        <f t="shared" si="44"/>
        <v>0.44610294117647065</v>
      </c>
    </row>
    <row r="301" spans="1:44" ht="15" customHeight="1">
      <c r="A301" s="3" t="s">
        <v>0</v>
      </c>
      <c r="B301" s="3" t="s">
        <v>72</v>
      </c>
      <c r="C301" s="3" t="s">
        <v>909</v>
      </c>
      <c r="D301" s="3" t="s">
        <v>910</v>
      </c>
      <c r="E301" s="3">
        <v>523422</v>
      </c>
      <c r="F301" s="3" t="s">
        <v>933</v>
      </c>
      <c r="G301" s="3" t="s">
        <v>58</v>
      </c>
      <c r="H301" s="3" t="s">
        <v>61</v>
      </c>
      <c r="I301" s="3">
        <v>942841</v>
      </c>
      <c r="J301" s="3" t="s">
        <v>59</v>
      </c>
      <c r="K301" s="3">
        <v>43528</v>
      </c>
      <c r="L301" s="14">
        <v>43528</v>
      </c>
      <c r="M301" s="3">
        <v>0</v>
      </c>
      <c r="N301" s="15">
        <v>6995.04</v>
      </c>
      <c r="O301" s="3">
        <v>78</v>
      </c>
      <c r="P301" s="3" t="s">
        <v>60</v>
      </c>
      <c r="Q301" s="41" t="s">
        <v>63</v>
      </c>
      <c r="R301" s="3" t="s">
        <v>64</v>
      </c>
      <c r="S301" s="3">
        <v>58.24</v>
      </c>
      <c r="T301" s="3">
        <v>354</v>
      </c>
      <c r="U301" s="3" t="s">
        <v>17</v>
      </c>
      <c r="V301" s="3">
        <v>0.81420000000000003</v>
      </c>
      <c r="W301" s="3" t="s">
        <v>17</v>
      </c>
      <c r="X301" s="30">
        <v>20616.96</v>
      </c>
      <c r="Y301" s="3" t="s">
        <v>66</v>
      </c>
      <c r="Z301" s="3">
        <v>16</v>
      </c>
      <c r="AA301" s="3">
        <v>2843.72</v>
      </c>
      <c r="AB301" s="3">
        <v>0</v>
      </c>
      <c r="AC301" s="3">
        <v>100044195</v>
      </c>
      <c r="AE301" s="3" t="s">
        <v>934</v>
      </c>
      <c r="AF301" s="3">
        <v>43528.491261574076</v>
      </c>
      <c r="AG301" s="3" t="s">
        <v>897</v>
      </c>
      <c r="AH301" s="15">
        <f t="shared" si="47"/>
        <v>2.3803448275862067</v>
      </c>
      <c r="AI301" s="16">
        <f t="shared" si="48"/>
        <v>1.7773239999999999</v>
      </c>
      <c r="AJ301" s="4" t="str">
        <f>VLOOKUP(A301,取数格式!$B$35:$C$47,2,0)</f>
        <v>天猫超市</v>
      </c>
      <c r="AK301" s="4" t="s">
        <v>296</v>
      </c>
      <c r="AL301" s="17">
        <f t="shared" si="45"/>
        <v>0.60302100000000003</v>
      </c>
      <c r="AM301" s="17">
        <f t="shared" si="46"/>
        <v>9.6482999999999999E-2</v>
      </c>
      <c r="AN301" s="3" t="s">
        <v>965</v>
      </c>
      <c r="AO301" s="3">
        <f>IF(U301="件",1,VLOOKUP(Q301,单位换算!B:F,5,))</f>
        <v>1</v>
      </c>
      <c r="AP301" s="15">
        <f t="shared" si="43"/>
        <v>2.3803448275862067</v>
      </c>
      <c r="AQ301" s="15">
        <f>IFERROR(VLOOKUP(Q301,成本剔税!A:E,COLUMN(成本剔税!E300),),)*T301/AO301/10000</f>
        <v>1.3496555172413796</v>
      </c>
      <c r="AR301" s="43">
        <f t="shared" si="44"/>
        <v>0.43299999999999983</v>
      </c>
    </row>
    <row r="302" spans="1:44" ht="15" customHeight="1">
      <c r="A302" s="3" t="s">
        <v>0</v>
      </c>
      <c r="B302" s="3" t="s">
        <v>72</v>
      </c>
      <c r="C302" s="3" t="s">
        <v>909</v>
      </c>
      <c r="D302" s="3" t="s">
        <v>910</v>
      </c>
      <c r="E302" s="3">
        <v>523422</v>
      </c>
      <c r="F302" s="3" t="s">
        <v>933</v>
      </c>
      <c r="G302" s="3" t="s">
        <v>58</v>
      </c>
      <c r="H302" s="3" t="s">
        <v>61</v>
      </c>
      <c r="I302" s="3">
        <v>942841</v>
      </c>
      <c r="J302" s="3" t="s">
        <v>59</v>
      </c>
      <c r="K302" s="3">
        <v>43528</v>
      </c>
      <c r="L302" s="14">
        <v>43528</v>
      </c>
      <c r="M302" s="3">
        <v>0</v>
      </c>
      <c r="O302" s="3">
        <v>68</v>
      </c>
      <c r="P302" s="3" t="s">
        <v>60</v>
      </c>
      <c r="Q302" s="41" t="s">
        <v>68</v>
      </c>
      <c r="R302" s="3" t="s">
        <v>69</v>
      </c>
      <c r="S302" s="3">
        <v>68</v>
      </c>
      <c r="T302" s="3">
        <v>140</v>
      </c>
      <c r="U302" s="3" t="s">
        <v>17</v>
      </c>
      <c r="V302" s="3">
        <v>0.28000000000000003</v>
      </c>
      <c r="W302" s="3" t="s">
        <v>17</v>
      </c>
      <c r="X302" s="30">
        <v>9520</v>
      </c>
      <c r="Y302" s="3" t="s">
        <v>66</v>
      </c>
      <c r="Z302" s="3">
        <v>16</v>
      </c>
      <c r="AA302" s="3">
        <v>1313.1</v>
      </c>
      <c r="AB302" s="3">
        <v>0</v>
      </c>
      <c r="AC302" s="3">
        <v>100044195</v>
      </c>
      <c r="AE302" s="3" t="s">
        <v>934</v>
      </c>
      <c r="AF302" s="3">
        <v>43528.491261574076</v>
      </c>
      <c r="AG302" s="3" t="s">
        <v>897</v>
      </c>
      <c r="AH302" s="15">
        <f t="shared" si="47"/>
        <v>0.82068965517241377</v>
      </c>
      <c r="AI302" s="16">
        <f t="shared" si="48"/>
        <v>0.82068999999999992</v>
      </c>
      <c r="AJ302" s="4" t="str">
        <f>VLOOKUP(A302,取数格式!$B$35:$C$47,2,0)</f>
        <v>天猫超市</v>
      </c>
      <c r="AK302" s="4" t="s">
        <v>296</v>
      </c>
      <c r="AL302" s="17">
        <f t="shared" si="45"/>
        <v>0</v>
      </c>
      <c r="AM302" s="17">
        <f t="shared" si="46"/>
        <v>0</v>
      </c>
      <c r="AN302" s="3" t="s">
        <v>965</v>
      </c>
      <c r="AO302" s="3">
        <f>IF(U302="件",1,VLOOKUP(Q302,单位换算!B:F,5,))</f>
        <v>1</v>
      </c>
      <c r="AP302" s="15">
        <f t="shared" si="43"/>
        <v>0.82068965517241377</v>
      </c>
      <c r="AQ302" s="15">
        <f>IFERROR(VLOOKUP(Q302,成本剔税!A:E,COLUMN(成本剔税!E301),),)*T302/AO302/10000</f>
        <v>0.45457758620689653</v>
      </c>
      <c r="AR302" s="43">
        <f t="shared" si="44"/>
        <v>0.44610294117647059</v>
      </c>
    </row>
    <row r="303" spans="1:44" ht="15" customHeight="1">
      <c r="A303" s="3" t="s">
        <v>0</v>
      </c>
      <c r="B303" s="3" t="s">
        <v>72</v>
      </c>
      <c r="C303" s="3" t="s">
        <v>909</v>
      </c>
      <c r="D303" s="3" t="s">
        <v>910</v>
      </c>
      <c r="E303" s="3">
        <v>523422</v>
      </c>
      <c r="F303" s="3" t="s">
        <v>933</v>
      </c>
      <c r="G303" s="3" t="s">
        <v>58</v>
      </c>
      <c r="H303" s="3" t="s">
        <v>61</v>
      </c>
      <c r="I303" s="3">
        <v>942841</v>
      </c>
      <c r="J303" s="3" t="s">
        <v>59</v>
      </c>
      <c r="K303" s="3">
        <v>43528</v>
      </c>
      <c r="L303" s="14">
        <v>43528</v>
      </c>
      <c r="M303" s="3">
        <v>0</v>
      </c>
      <c r="O303" s="3">
        <v>50</v>
      </c>
      <c r="P303" s="3" t="s">
        <v>60</v>
      </c>
      <c r="Q303" s="41" t="s">
        <v>228</v>
      </c>
      <c r="R303" s="3" t="s">
        <v>229</v>
      </c>
      <c r="S303" s="3">
        <v>50</v>
      </c>
      <c r="T303" s="3">
        <v>280</v>
      </c>
      <c r="U303" s="3" t="s">
        <v>17</v>
      </c>
      <c r="V303" s="3">
        <v>0.91198800000000002</v>
      </c>
      <c r="W303" s="3" t="s">
        <v>17</v>
      </c>
      <c r="X303" s="30">
        <v>14000</v>
      </c>
      <c r="Y303" s="3" t="s">
        <v>66</v>
      </c>
      <c r="Z303" s="3">
        <v>16</v>
      </c>
      <c r="AA303" s="3">
        <v>1931.03</v>
      </c>
      <c r="AB303" s="3">
        <v>0</v>
      </c>
      <c r="AC303" s="3">
        <v>100044195</v>
      </c>
      <c r="AE303" s="3" t="s">
        <v>934</v>
      </c>
      <c r="AF303" s="3">
        <v>43528.491261574076</v>
      </c>
      <c r="AG303" s="3" t="s">
        <v>897</v>
      </c>
      <c r="AH303" s="15">
        <f t="shared" si="47"/>
        <v>1.2068965517241381</v>
      </c>
      <c r="AI303" s="16">
        <f t="shared" si="48"/>
        <v>1.2068969999999999</v>
      </c>
      <c r="AJ303" s="4" t="str">
        <f>VLOOKUP(A303,取数格式!$B$35:$C$47,2,0)</f>
        <v>天猫超市</v>
      </c>
      <c r="AK303" s="4" t="s">
        <v>296</v>
      </c>
      <c r="AL303" s="17">
        <f t="shared" si="45"/>
        <v>0</v>
      </c>
      <c r="AM303" s="17">
        <f t="shared" si="46"/>
        <v>0</v>
      </c>
      <c r="AN303" s="3" t="s">
        <v>965</v>
      </c>
      <c r="AO303" s="3">
        <f>IF(U303="件",1,VLOOKUP(Q303,单位换算!B:F,5,))</f>
        <v>1</v>
      </c>
      <c r="AP303" s="15">
        <f t="shared" ref="AP303:AP366" si="49">O303*T303/(1+Z303%)/10000</f>
        <v>1.2068965517241381</v>
      </c>
      <c r="AQ303" s="15">
        <f>IFERROR(VLOOKUP(Q303,成本剔税!A:E,COLUMN(成本剔税!E302),),)*T303/AO303/10000</f>
        <v>0.6647586206896553</v>
      </c>
      <c r="AR303" s="43">
        <f t="shared" ref="AR303:AR366" si="50">IFERROR((AP303-AQ303)/AP303,)</f>
        <v>0.44919999999999999</v>
      </c>
    </row>
    <row r="304" spans="1:44" ht="15" customHeight="1">
      <c r="A304" s="3" t="s">
        <v>0</v>
      </c>
      <c r="B304" s="3" t="s">
        <v>72</v>
      </c>
      <c r="C304" s="3" t="s">
        <v>909</v>
      </c>
      <c r="D304" s="3" t="s">
        <v>910</v>
      </c>
      <c r="E304" s="3">
        <v>523422</v>
      </c>
      <c r="F304" s="3" t="s">
        <v>933</v>
      </c>
      <c r="G304" s="3" t="s">
        <v>58</v>
      </c>
      <c r="H304" s="3" t="s">
        <v>61</v>
      </c>
      <c r="I304" s="3">
        <v>942841</v>
      </c>
      <c r="J304" s="3" t="s">
        <v>59</v>
      </c>
      <c r="K304" s="3">
        <v>43528</v>
      </c>
      <c r="L304" s="14">
        <v>43528</v>
      </c>
      <c r="M304" s="3">
        <v>0</v>
      </c>
      <c r="O304" s="3">
        <v>78</v>
      </c>
      <c r="P304" s="3" t="s">
        <v>60</v>
      </c>
      <c r="Q304" s="41" t="s">
        <v>107</v>
      </c>
      <c r="R304" s="3" t="s">
        <v>108</v>
      </c>
      <c r="S304" s="3">
        <v>78</v>
      </c>
      <c r="T304" s="3">
        <v>350</v>
      </c>
      <c r="U304" s="3" t="s">
        <v>17</v>
      </c>
      <c r="V304" s="3">
        <v>0.80500000000000005</v>
      </c>
      <c r="W304" s="3" t="s">
        <v>17</v>
      </c>
      <c r="X304" s="30">
        <v>27300</v>
      </c>
      <c r="Y304" s="3" t="s">
        <v>66</v>
      </c>
      <c r="Z304" s="3">
        <v>16</v>
      </c>
      <c r="AA304" s="3">
        <v>3765.52</v>
      </c>
      <c r="AB304" s="3">
        <v>0</v>
      </c>
      <c r="AC304" s="3">
        <v>100044195</v>
      </c>
      <c r="AE304" s="3" t="s">
        <v>934</v>
      </c>
      <c r="AF304" s="3">
        <v>43528.491261574076</v>
      </c>
      <c r="AG304" s="3" t="s">
        <v>897</v>
      </c>
      <c r="AH304" s="15">
        <f t="shared" si="47"/>
        <v>2.3534482758620694</v>
      </c>
      <c r="AI304" s="16">
        <f t="shared" si="48"/>
        <v>2.3534479999999998</v>
      </c>
      <c r="AJ304" s="4" t="str">
        <f>VLOOKUP(A304,取数格式!$B$35:$C$47,2,0)</f>
        <v>天猫超市</v>
      </c>
      <c r="AK304" s="4" t="s">
        <v>296</v>
      </c>
      <c r="AL304" s="17">
        <f t="shared" si="45"/>
        <v>0</v>
      </c>
      <c r="AM304" s="17">
        <f t="shared" si="46"/>
        <v>0</v>
      </c>
      <c r="AN304" s="3" t="s">
        <v>965</v>
      </c>
      <c r="AO304" s="3">
        <f>IF(U304="件",1,VLOOKUP(Q304,单位换算!B:F,5,))</f>
        <v>1</v>
      </c>
      <c r="AP304" s="15">
        <f t="shared" si="49"/>
        <v>2.3534482758620694</v>
      </c>
      <c r="AQ304" s="15">
        <f>IFERROR(VLOOKUP(Q304,成本剔税!A:E,COLUMN(成本剔税!E303),),)*T304/AO304/10000</f>
        <v>1.3458103448275867</v>
      </c>
      <c r="AR304" s="43">
        <f t="shared" si="50"/>
        <v>0.42815384615384605</v>
      </c>
    </row>
    <row r="305" spans="1:44" ht="15" customHeight="1">
      <c r="A305" s="3" t="s">
        <v>0</v>
      </c>
      <c r="B305" s="3" t="s">
        <v>72</v>
      </c>
      <c r="C305" s="3" t="s">
        <v>909</v>
      </c>
      <c r="D305" s="3" t="s">
        <v>910</v>
      </c>
      <c r="E305" s="3">
        <v>523422</v>
      </c>
      <c r="F305" s="3" t="s">
        <v>933</v>
      </c>
      <c r="G305" s="3" t="s">
        <v>58</v>
      </c>
      <c r="H305" s="3" t="s">
        <v>61</v>
      </c>
      <c r="I305" s="3">
        <v>942841</v>
      </c>
      <c r="J305" s="3" t="s">
        <v>59</v>
      </c>
      <c r="K305" s="3">
        <v>43528</v>
      </c>
      <c r="L305" s="14">
        <v>43528</v>
      </c>
      <c r="M305" s="3">
        <v>0</v>
      </c>
      <c r="N305" s="15">
        <v>46949.760000000002</v>
      </c>
      <c r="O305" s="3">
        <v>66</v>
      </c>
      <c r="P305" s="3" t="s">
        <v>60</v>
      </c>
      <c r="Q305" s="41">
        <v>204401000700</v>
      </c>
      <c r="R305" s="3" t="s">
        <v>124</v>
      </c>
      <c r="S305" s="3">
        <v>49.28</v>
      </c>
      <c r="T305" s="3">
        <v>2808</v>
      </c>
      <c r="U305" s="3" t="s">
        <v>17</v>
      </c>
      <c r="V305" s="3">
        <v>6.90768</v>
      </c>
      <c r="W305" s="3" t="s">
        <v>17</v>
      </c>
      <c r="X305" s="30">
        <v>138378.23999999999</v>
      </c>
      <c r="Y305" s="3" t="s">
        <v>66</v>
      </c>
      <c r="Z305" s="3">
        <v>16</v>
      </c>
      <c r="AA305" s="3">
        <v>19086.650000000001</v>
      </c>
      <c r="AB305" s="3">
        <v>0</v>
      </c>
      <c r="AC305" s="3">
        <v>100044195</v>
      </c>
      <c r="AE305" s="3" t="s">
        <v>934</v>
      </c>
      <c r="AF305" s="3">
        <v>43528.491261574076</v>
      </c>
      <c r="AG305" s="3" t="s">
        <v>897</v>
      </c>
      <c r="AH305" s="15">
        <f t="shared" si="47"/>
        <v>15.976551724137934</v>
      </c>
      <c r="AI305" s="16">
        <f t="shared" si="48"/>
        <v>11.929159</v>
      </c>
      <c r="AJ305" s="4" t="str">
        <f>VLOOKUP(A305,取数格式!$B$35:$C$47,2,0)</f>
        <v>天猫超市</v>
      </c>
      <c r="AK305" s="4" t="s">
        <v>296</v>
      </c>
      <c r="AL305" s="17">
        <f t="shared" si="45"/>
        <v>4.0473930000000005</v>
      </c>
      <c r="AM305" s="17">
        <f t="shared" si="46"/>
        <v>0.64758300000000002</v>
      </c>
      <c r="AN305" s="3" t="s">
        <v>965</v>
      </c>
      <c r="AO305" s="3">
        <f>IF(U305="件",1,VLOOKUP(Q305,单位换算!B:F,5,))</f>
        <v>1</v>
      </c>
      <c r="AP305" s="15">
        <f t="shared" si="49"/>
        <v>15.976551724137934</v>
      </c>
      <c r="AQ305" s="15">
        <f>IFERROR(VLOOKUP(Q305,成本剔税!A:E,COLUMN(成本剔税!E304),),)*T305/AO305/10000</f>
        <v>8.7689482758620692</v>
      </c>
      <c r="AR305" s="43">
        <f t="shared" si="50"/>
        <v>0.45113636363636372</v>
      </c>
    </row>
    <row r="306" spans="1:44" ht="15" customHeight="1">
      <c r="A306" s="3" t="s">
        <v>0</v>
      </c>
      <c r="B306" s="3" t="s">
        <v>72</v>
      </c>
      <c r="C306" s="3" t="s">
        <v>909</v>
      </c>
      <c r="D306" s="3" t="s">
        <v>910</v>
      </c>
      <c r="E306" s="3">
        <v>523422</v>
      </c>
      <c r="F306" s="3" t="s">
        <v>933</v>
      </c>
      <c r="G306" s="3" t="s">
        <v>58</v>
      </c>
      <c r="H306" s="3" t="s">
        <v>61</v>
      </c>
      <c r="I306" s="3">
        <v>942841</v>
      </c>
      <c r="J306" s="3" t="s">
        <v>59</v>
      </c>
      <c r="K306" s="3">
        <v>43528</v>
      </c>
      <c r="L306" s="14">
        <v>43528</v>
      </c>
      <c r="M306" s="3">
        <v>0</v>
      </c>
      <c r="N306" s="15">
        <v>1410.56</v>
      </c>
      <c r="O306" s="3">
        <v>48</v>
      </c>
      <c r="P306" s="3" t="s">
        <v>60</v>
      </c>
      <c r="Q306" s="41">
        <v>204102012100</v>
      </c>
      <c r="R306" s="3" t="s">
        <v>139</v>
      </c>
      <c r="S306" s="3">
        <v>35.840000000000003</v>
      </c>
      <c r="T306" s="3">
        <v>116</v>
      </c>
      <c r="U306" s="3" t="s">
        <v>17</v>
      </c>
      <c r="V306" s="3">
        <v>0.28953600000000002</v>
      </c>
      <c r="W306" s="3" t="s">
        <v>17</v>
      </c>
      <c r="X306" s="30">
        <v>4157.4399999999996</v>
      </c>
      <c r="Y306" s="3" t="s">
        <v>66</v>
      </c>
      <c r="Z306" s="3">
        <v>16</v>
      </c>
      <c r="AA306" s="3">
        <v>573.44000000000005</v>
      </c>
      <c r="AB306" s="3">
        <v>0</v>
      </c>
      <c r="AC306" s="3">
        <v>100044195</v>
      </c>
      <c r="AE306" s="3" t="s">
        <v>934</v>
      </c>
      <c r="AF306" s="3">
        <v>43528.491261574076</v>
      </c>
      <c r="AG306" s="3" t="s">
        <v>897</v>
      </c>
      <c r="AH306" s="15">
        <f t="shared" si="47"/>
        <v>0.48</v>
      </c>
      <c r="AI306" s="16">
        <f t="shared" si="48"/>
        <v>0.35839999999999994</v>
      </c>
      <c r="AJ306" s="4" t="str">
        <f>VLOOKUP(A306,取数格式!$B$35:$C$47,2,0)</f>
        <v>天猫超市</v>
      </c>
      <c r="AK306" s="4" t="s">
        <v>296</v>
      </c>
      <c r="AL306" s="17">
        <f t="shared" si="45"/>
        <v>0.1216</v>
      </c>
      <c r="AM306" s="17">
        <f t="shared" si="46"/>
        <v>1.9456000000000001E-2</v>
      </c>
      <c r="AN306" s="3" t="s">
        <v>965</v>
      </c>
      <c r="AO306" s="3">
        <f>IF(U306="件",1,VLOOKUP(Q306,单位换算!B:F,5,))</f>
        <v>1</v>
      </c>
      <c r="AP306" s="15">
        <f t="shared" si="49"/>
        <v>0.48</v>
      </c>
      <c r="AQ306" s="15">
        <f>IFERROR(VLOOKUP(Q306,成本剔税!A:E,COLUMN(成本剔税!E305),),)*T306/AO306/10000</f>
        <v>0.27216000000000001</v>
      </c>
      <c r="AR306" s="43">
        <f t="shared" si="50"/>
        <v>0.43299999999999994</v>
      </c>
    </row>
    <row r="307" spans="1:44" ht="15" customHeight="1">
      <c r="A307" s="3" t="s">
        <v>0</v>
      </c>
      <c r="B307" s="3" t="s">
        <v>72</v>
      </c>
      <c r="C307" s="3" t="s">
        <v>909</v>
      </c>
      <c r="D307" s="3" t="s">
        <v>910</v>
      </c>
      <c r="E307" s="3">
        <v>523422</v>
      </c>
      <c r="F307" s="3" t="s">
        <v>933</v>
      </c>
      <c r="G307" s="3" t="s">
        <v>58</v>
      </c>
      <c r="H307" s="3" t="s">
        <v>61</v>
      </c>
      <c r="I307" s="3">
        <v>942841</v>
      </c>
      <c r="J307" s="3" t="s">
        <v>59</v>
      </c>
      <c r="K307" s="3">
        <v>43528</v>
      </c>
      <c r="L307" s="14">
        <v>43528</v>
      </c>
      <c r="M307" s="3">
        <v>0</v>
      </c>
      <c r="O307" s="3">
        <v>76</v>
      </c>
      <c r="P307" s="3" t="s">
        <v>60</v>
      </c>
      <c r="Q307" s="41">
        <v>204003000505</v>
      </c>
      <c r="R307" s="3" t="s">
        <v>247</v>
      </c>
      <c r="S307" s="3">
        <v>76</v>
      </c>
      <c r="T307" s="3">
        <v>175</v>
      </c>
      <c r="U307" s="3" t="s">
        <v>17</v>
      </c>
      <c r="V307" s="3">
        <v>0.54600000000000004</v>
      </c>
      <c r="W307" s="3" t="s">
        <v>17</v>
      </c>
      <c r="X307" s="30">
        <v>13300</v>
      </c>
      <c r="Y307" s="3" t="s">
        <v>67</v>
      </c>
      <c r="Z307" s="3">
        <v>10</v>
      </c>
      <c r="AA307" s="3">
        <v>1209.0899999999999</v>
      </c>
      <c r="AB307" s="3">
        <v>0</v>
      </c>
      <c r="AC307" s="3">
        <v>100044195</v>
      </c>
      <c r="AE307" s="3" t="s">
        <v>934</v>
      </c>
      <c r="AF307" s="3">
        <v>43528.491261574076</v>
      </c>
      <c r="AG307" s="3" t="s">
        <v>897</v>
      </c>
      <c r="AH307" s="15">
        <f t="shared" si="47"/>
        <v>1.209090909090909</v>
      </c>
      <c r="AI307" s="16">
        <f t="shared" si="48"/>
        <v>1.2090909999999999</v>
      </c>
      <c r="AJ307" s="4" t="str">
        <f>VLOOKUP(A307,取数格式!$B$35:$C$47,2,0)</f>
        <v>天猫超市</v>
      </c>
      <c r="AK307" s="4" t="s">
        <v>296</v>
      </c>
      <c r="AL307" s="17">
        <f t="shared" si="45"/>
        <v>0</v>
      </c>
      <c r="AM307" s="17">
        <f t="shared" si="46"/>
        <v>0</v>
      </c>
      <c r="AN307" s="3" t="s">
        <v>965</v>
      </c>
      <c r="AO307" s="3">
        <f>IF(U307="件",1,VLOOKUP(Q307,单位换算!B:F,5,))</f>
        <v>1</v>
      </c>
      <c r="AP307" s="15">
        <f t="shared" si="49"/>
        <v>1.209090909090909</v>
      </c>
      <c r="AQ307" s="15">
        <f>IFERROR(VLOOKUP(Q307,成本剔税!A:E,COLUMN(成本剔税!E306),),)*T307/AO307/10000</f>
        <v>0.67009090909090896</v>
      </c>
      <c r="AR307" s="43">
        <f t="shared" si="50"/>
        <v>0.44578947368421057</v>
      </c>
    </row>
    <row r="308" spans="1:44" ht="15" customHeight="1">
      <c r="A308" s="3" t="s">
        <v>0</v>
      </c>
      <c r="B308" s="3" t="s">
        <v>72</v>
      </c>
      <c r="C308" s="3" t="s">
        <v>909</v>
      </c>
      <c r="D308" s="3" t="s">
        <v>910</v>
      </c>
      <c r="E308" s="3">
        <v>523422</v>
      </c>
      <c r="F308" s="3" t="s">
        <v>933</v>
      </c>
      <c r="G308" s="3" t="s">
        <v>58</v>
      </c>
      <c r="H308" s="3" t="s">
        <v>61</v>
      </c>
      <c r="I308" s="3">
        <v>942841</v>
      </c>
      <c r="J308" s="3" t="s">
        <v>59</v>
      </c>
      <c r="K308" s="3">
        <v>43528</v>
      </c>
      <c r="L308" s="14">
        <v>43528</v>
      </c>
      <c r="M308" s="3">
        <v>0</v>
      </c>
      <c r="N308" s="15">
        <v>6205.76</v>
      </c>
      <c r="O308" s="3">
        <v>69.599999999999994</v>
      </c>
      <c r="P308" s="3" t="s">
        <v>60</v>
      </c>
      <c r="Q308" s="41">
        <v>204401000800</v>
      </c>
      <c r="R308" s="3" t="s">
        <v>90</v>
      </c>
      <c r="S308" s="3">
        <v>51.97</v>
      </c>
      <c r="T308" s="3">
        <v>352</v>
      </c>
      <c r="U308" s="3" t="s">
        <v>17</v>
      </c>
      <c r="V308" s="3">
        <v>0.86592000000000002</v>
      </c>
      <c r="W308" s="3" t="s">
        <v>17</v>
      </c>
      <c r="X308" s="30">
        <v>18293.439999999999</v>
      </c>
      <c r="Y308" s="3" t="s">
        <v>66</v>
      </c>
      <c r="Z308" s="3">
        <v>16</v>
      </c>
      <c r="AA308" s="3">
        <v>2523.23</v>
      </c>
      <c r="AB308" s="3">
        <v>0</v>
      </c>
      <c r="AC308" s="3">
        <v>100044195</v>
      </c>
      <c r="AE308" s="3" t="s">
        <v>934</v>
      </c>
      <c r="AF308" s="3">
        <v>43528.491261574076</v>
      </c>
      <c r="AG308" s="3" t="s">
        <v>897</v>
      </c>
      <c r="AH308" s="15">
        <f t="shared" si="47"/>
        <v>2.1120000000000001</v>
      </c>
      <c r="AI308" s="16">
        <f t="shared" si="48"/>
        <v>1.577021</v>
      </c>
      <c r="AJ308" s="4" t="str">
        <f>VLOOKUP(A308,取数格式!$B$35:$C$47,2,0)</f>
        <v>天猫超市</v>
      </c>
      <c r="AK308" s="4" t="s">
        <v>296</v>
      </c>
      <c r="AL308" s="17">
        <f t="shared" si="45"/>
        <v>0.53497899999999998</v>
      </c>
      <c r="AM308" s="17">
        <f t="shared" si="46"/>
        <v>8.5597000000000006E-2</v>
      </c>
      <c r="AN308" s="3" t="s">
        <v>965</v>
      </c>
      <c r="AO308" s="3">
        <f>IF(U308="件",1,VLOOKUP(Q308,单位换算!B:F,5,))</f>
        <v>1</v>
      </c>
      <c r="AP308" s="15">
        <f t="shared" si="49"/>
        <v>2.1120000000000001</v>
      </c>
      <c r="AQ308" s="15">
        <f>IFERROR(VLOOKUP(Q308,成本剔税!A:E,COLUMN(成本剔税!E307),),)*T308/AO308/10000</f>
        <v>1.1576855172413794</v>
      </c>
      <c r="AR308" s="43">
        <f t="shared" si="50"/>
        <v>0.45185344827586205</v>
      </c>
    </row>
    <row r="309" spans="1:44" ht="15" customHeight="1">
      <c r="A309" s="3" t="s">
        <v>0</v>
      </c>
      <c r="B309" s="3" t="s">
        <v>72</v>
      </c>
      <c r="C309" s="3" t="s">
        <v>909</v>
      </c>
      <c r="D309" s="3" t="s">
        <v>910</v>
      </c>
      <c r="E309" s="3">
        <v>523422</v>
      </c>
      <c r="F309" s="3" t="s">
        <v>933</v>
      </c>
      <c r="G309" s="3" t="s">
        <v>58</v>
      </c>
      <c r="H309" s="3" t="s">
        <v>61</v>
      </c>
      <c r="I309" s="3">
        <v>942841</v>
      </c>
      <c r="J309" s="3" t="s">
        <v>59</v>
      </c>
      <c r="K309" s="3">
        <v>43528</v>
      </c>
      <c r="L309" s="14">
        <v>43528</v>
      </c>
      <c r="M309" s="3">
        <v>0</v>
      </c>
      <c r="N309" s="15">
        <v>1763.2</v>
      </c>
      <c r="O309" s="3">
        <v>60</v>
      </c>
      <c r="P309" s="3" t="s">
        <v>60</v>
      </c>
      <c r="Q309" s="41">
        <v>204103001500</v>
      </c>
      <c r="R309" s="3" t="s">
        <v>93</v>
      </c>
      <c r="S309" s="3">
        <v>44.8</v>
      </c>
      <c r="T309" s="3">
        <v>116</v>
      </c>
      <c r="U309" s="3" t="s">
        <v>17</v>
      </c>
      <c r="V309" s="3">
        <v>0.35148000000000001</v>
      </c>
      <c r="W309" s="3" t="s">
        <v>17</v>
      </c>
      <c r="X309" s="30">
        <v>5196.8</v>
      </c>
      <c r="Y309" s="3" t="s">
        <v>66</v>
      </c>
      <c r="Z309" s="3">
        <v>16</v>
      </c>
      <c r="AA309" s="3">
        <v>716.8</v>
      </c>
      <c r="AB309" s="3">
        <v>0</v>
      </c>
      <c r="AC309" s="3">
        <v>100044195</v>
      </c>
      <c r="AE309" s="3" t="s">
        <v>934</v>
      </c>
      <c r="AF309" s="3">
        <v>43528.491261574076</v>
      </c>
      <c r="AG309" s="3" t="s">
        <v>897</v>
      </c>
      <c r="AH309" s="15">
        <f t="shared" si="47"/>
        <v>0.6</v>
      </c>
      <c r="AI309" s="16">
        <f t="shared" si="48"/>
        <v>0.44800000000000001</v>
      </c>
      <c r="AJ309" s="4" t="str">
        <f>VLOOKUP(A309,取数格式!$B$35:$C$47,2,0)</f>
        <v>天猫超市</v>
      </c>
      <c r="AK309" s="4" t="s">
        <v>296</v>
      </c>
      <c r="AL309" s="17">
        <f t="shared" si="45"/>
        <v>0.152</v>
      </c>
      <c r="AM309" s="17">
        <f t="shared" si="46"/>
        <v>2.4319999999999998E-2</v>
      </c>
      <c r="AN309" s="3" t="s">
        <v>965</v>
      </c>
      <c r="AO309" s="3">
        <f>IF(U309="件",1,VLOOKUP(Q309,单位换算!B:F,5,))</f>
        <v>1</v>
      </c>
      <c r="AP309" s="15">
        <f t="shared" si="49"/>
        <v>0.6</v>
      </c>
      <c r="AQ309" s="15">
        <f>IFERROR(VLOOKUP(Q309,成本剔税!A:E,COLUMN(成本剔税!E308),),)*T309/AO309/10000</f>
        <v>0.33210000000000001</v>
      </c>
      <c r="AR309" s="43">
        <f t="shared" si="50"/>
        <v>0.44649999999999995</v>
      </c>
    </row>
    <row r="310" spans="1:44" ht="15" customHeight="1">
      <c r="A310" s="3" t="s">
        <v>73</v>
      </c>
      <c r="B310" s="3" t="s">
        <v>72</v>
      </c>
      <c r="C310" s="3" t="s">
        <v>239</v>
      </c>
      <c r="D310" s="3" t="s">
        <v>240</v>
      </c>
      <c r="E310" s="3">
        <v>581535</v>
      </c>
      <c r="F310" s="3" t="s">
        <v>306</v>
      </c>
      <c r="G310" s="3" t="s">
        <v>58</v>
      </c>
      <c r="H310" s="3" t="s">
        <v>88</v>
      </c>
      <c r="I310" s="3">
        <v>600899</v>
      </c>
      <c r="J310" s="3" t="s">
        <v>59</v>
      </c>
      <c r="K310" s="3">
        <v>43525</v>
      </c>
      <c r="L310" s="14">
        <v>43525</v>
      </c>
      <c r="M310" s="3">
        <v>0</v>
      </c>
      <c r="O310" s="3">
        <v>46.13</v>
      </c>
      <c r="P310" s="3" t="s">
        <v>60</v>
      </c>
      <c r="Q310" s="41">
        <v>204001000200</v>
      </c>
      <c r="R310" s="3" t="s">
        <v>137</v>
      </c>
      <c r="S310" s="3">
        <v>46.13</v>
      </c>
      <c r="T310" s="3">
        <v>-1089</v>
      </c>
      <c r="U310" s="3" t="s">
        <v>17</v>
      </c>
      <c r="V310" s="3">
        <v>-4.53024</v>
      </c>
      <c r="W310" s="3" t="s">
        <v>17</v>
      </c>
      <c r="X310" s="30">
        <v>-50235.57</v>
      </c>
      <c r="Y310" s="3" t="s">
        <v>67</v>
      </c>
      <c r="Z310" s="3">
        <v>10</v>
      </c>
      <c r="AA310" s="3">
        <v>-4566.87</v>
      </c>
      <c r="AB310" s="3">
        <v>0</v>
      </c>
      <c r="AC310" s="3">
        <v>800008869</v>
      </c>
      <c r="AE310" s="3" t="s">
        <v>294</v>
      </c>
      <c r="AG310" s="3" t="s">
        <v>293</v>
      </c>
      <c r="AH310" s="15">
        <f t="shared" si="47"/>
        <v>-4.5668699999999998</v>
      </c>
      <c r="AI310" s="16">
        <f t="shared" si="48"/>
        <v>-4.5668699999999998</v>
      </c>
      <c r="AJ310" s="4" t="str">
        <f>VLOOKUP(A310,取数格式!$B$35:$C$47,2,0)</f>
        <v>苏宁直供</v>
      </c>
      <c r="AK310" s="4" t="s">
        <v>296</v>
      </c>
      <c r="AL310" s="17">
        <f t="shared" si="45"/>
        <v>0</v>
      </c>
      <c r="AM310" s="17">
        <f t="shared" si="46"/>
        <v>0</v>
      </c>
      <c r="AO310" s="3">
        <f>IF(U310="件",1,VLOOKUP(Q310,单位换算!B:F,5,))</f>
        <v>1</v>
      </c>
      <c r="AP310" s="15">
        <f t="shared" si="49"/>
        <v>-4.5668699999999998</v>
      </c>
      <c r="AQ310" s="15">
        <f>IFERROR(VLOOKUP(Q310,成本剔税!A:E,COLUMN(成本剔税!E309),),)*T310/AO310/10000</f>
        <v>-3.1033529999999994</v>
      </c>
      <c r="AR310" s="43">
        <f t="shared" si="50"/>
        <v>0.32046390635161509</v>
      </c>
    </row>
    <row r="311" spans="1:44" ht="15" customHeight="1">
      <c r="A311" s="3" t="s">
        <v>73</v>
      </c>
      <c r="B311" s="3" t="s">
        <v>72</v>
      </c>
      <c r="C311" s="3" t="s">
        <v>239</v>
      </c>
      <c r="D311" s="3" t="s">
        <v>240</v>
      </c>
      <c r="E311" s="3">
        <v>581535</v>
      </c>
      <c r="F311" s="3" t="s">
        <v>306</v>
      </c>
      <c r="G311" s="3" t="s">
        <v>58</v>
      </c>
      <c r="H311" s="3" t="s">
        <v>88</v>
      </c>
      <c r="I311" s="3">
        <v>600899</v>
      </c>
      <c r="J311" s="3" t="s">
        <v>59</v>
      </c>
      <c r="K311" s="3">
        <v>43525</v>
      </c>
      <c r="L311" s="14">
        <v>43525</v>
      </c>
      <c r="M311" s="3">
        <v>0</v>
      </c>
      <c r="O311" s="3">
        <v>69.19</v>
      </c>
      <c r="P311" s="3" t="s">
        <v>60</v>
      </c>
      <c r="Q311" s="41">
        <v>204001000300</v>
      </c>
      <c r="R311" s="3" t="s">
        <v>140</v>
      </c>
      <c r="S311" s="3">
        <v>69.19</v>
      </c>
      <c r="T311" s="3">
        <v>-2823</v>
      </c>
      <c r="U311" s="3" t="s">
        <v>17</v>
      </c>
      <c r="V311" s="3">
        <v>-17.61552</v>
      </c>
      <c r="W311" s="3" t="s">
        <v>17</v>
      </c>
      <c r="X311" s="30">
        <v>-195323.37</v>
      </c>
      <c r="Y311" s="3" t="s">
        <v>67</v>
      </c>
      <c r="Z311" s="3">
        <v>10</v>
      </c>
      <c r="AA311" s="3">
        <v>-17756.669999999998</v>
      </c>
      <c r="AB311" s="3">
        <v>0</v>
      </c>
      <c r="AC311" s="3">
        <v>800008869</v>
      </c>
      <c r="AE311" s="3" t="s">
        <v>294</v>
      </c>
      <c r="AG311" s="3" t="s">
        <v>293</v>
      </c>
      <c r="AH311" s="15">
        <f t="shared" si="47"/>
        <v>-17.75667</v>
      </c>
      <c r="AI311" s="16">
        <f t="shared" si="48"/>
        <v>-17.75667</v>
      </c>
      <c r="AJ311" s="4" t="str">
        <f>VLOOKUP(A311,取数格式!$B$35:$C$47,2,0)</f>
        <v>苏宁直供</v>
      </c>
      <c r="AK311" s="4" t="s">
        <v>296</v>
      </c>
      <c r="AL311" s="17">
        <f t="shared" si="45"/>
        <v>0</v>
      </c>
      <c r="AM311" s="17">
        <f t="shared" si="46"/>
        <v>0</v>
      </c>
      <c r="AO311" s="3">
        <f>IF(U311="件",1,VLOOKUP(Q311,单位换算!B:F,5,))</f>
        <v>1</v>
      </c>
      <c r="AP311" s="15">
        <f t="shared" si="49"/>
        <v>-17.75667</v>
      </c>
      <c r="AQ311" s="15">
        <f>IFERROR(VLOOKUP(Q311,成本剔税!A:E,COLUMN(成本剔税!E310),),)*T311/AO311/10000</f>
        <v>-12.035988818181817</v>
      </c>
      <c r="AR311" s="43">
        <f t="shared" si="50"/>
        <v>0.32217083393553986</v>
      </c>
    </row>
    <row r="312" spans="1:44" ht="15" customHeight="1">
      <c r="A312" s="3" t="s">
        <v>73</v>
      </c>
      <c r="B312" s="3" t="s">
        <v>72</v>
      </c>
      <c r="C312" s="3" t="s">
        <v>239</v>
      </c>
      <c r="D312" s="3" t="s">
        <v>240</v>
      </c>
      <c r="E312" s="3">
        <v>581535</v>
      </c>
      <c r="F312" s="3" t="s">
        <v>306</v>
      </c>
      <c r="G312" s="3" t="s">
        <v>58</v>
      </c>
      <c r="H312" s="3" t="s">
        <v>88</v>
      </c>
      <c r="I312" s="3">
        <v>600899</v>
      </c>
      <c r="J312" s="3" t="s">
        <v>59</v>
      </c>
      <c r="K312" s="3">
        <v>43525</v>
      </c>
      <c r="L312" s="14">
        <v>43525</v>
      </c>
      <c r="M312" s="3">
        <v>0</v>
      </c>
      <c r="O312" s="3">
        <v>61.9</v>
      </c>
      <c r="P312" s="3" t="s">
        <v>60</v>
      </c>
      <c r="Q312" s="41">
        <v>204001000800</v>
      </c>
      <c r="R312" s="3" t="s">
        <v>130</v>
      </c>
      <c r="S312" s="3">
        <v>61.9</v>
      </c>
      <c r="T312" s="3">
        <v>-35</v>
      </c>
      <c r="U312" s="3" t="s">
        <v>17</v>
      </c>
      <c r="V312" s="3">
        <v>-0.21840000000000001</v>
      </c>
      <c r="W312" s="3" t="s">
        <v>17</v>
      </c>
      <c r="X312" s="30">
        <v>-2166.5</v>
      </c>
      <c r="Y312" s="3" t="s">
        <v>67</v>
      </c>
      <c r="Z312" s="3">
        <v>10</v>
      </c>
      <c r="AA312" s="3">
        <v>-196.95</v>
      </c>
      <c r="AB312" s="3">
        <v>0</v>
      </c>
      <c r="AC312" s="3">
        <v>800008869</v>
      </c>
      <c r="AE312" s="3" t="s">
        <v>294</v>
      </c>
      <c r="AG312" s="3" t="s">
        <v>293</v>
      </c>
      <c r="AH312" s="15">
        <f t="shared" si="47"/>
        <v>-0.19695454545454544</v>
      </c>
      <c r="AI312" s="16">
        <f t="shared" si="48"/>
        <v>-0.19695499999999999</v>
      </c>
      <c r="AJ312" s="4" t="str">
        <f>VLOOKUP(A312,取数格式!$B$35:$C$47,2,0)</f>
        <v>苏宁直供</v>
      </c>
      <c r="AK312" s="4" t="s">
        <v>296</v>
      </c>
      <c r="AL312" s="17">
        <f t="shared" si="45"/>
        <v>0</v>
      </c>
      <c r="AM312" s="17">
        <f t="shared" si="46"/>
        <v>0</v>
      </c>
      <c r="AO312" s="3">
        <f>IF(U312="件",1,VLOOKUP(Q312,单位换算!B:F,5,))</f>
        <v>1</v>
      </c>
      <c r="AP312" s="15">
        <f t="shared" si="49"/>
        <v>-0.19695454545454544</v>
      </c>
      <c r="AQ312" s="15">
        <f>IFERROR(VLOOKUP(Q312,成本剔税!A:E,COLUMN(成本剔税!E311),),)*T312/AO312/10000</f>
        <v>-0.13608000000000001</v>
      </c>
      <c r="AR312" s="43">
        <f t="shared" si="50"/>
        <v>0.30907915993537954</v>
      </c>
    </row>
    <row r="313" spans="1:44" ht="15" customHeight="1">
      <c r="A313" s="3" t="s">
        <v>73</v>
      </c>
      <c r="B313" s="3" t="s">
        <v>72</v>
      </c>
      <c r="C313" s="3" t="s">
        <v>239</v>
      </c>
      <c r="D313" s="3" t="s">
        <v>240</v>
      </c>
      <c r="E313" s="3">
        <v>581535</v>
      </c>
      <c r="F313" s="3" t="s">
        <v>306</v>
      </c>
      <c r="G313" s="3" t="s">
        <v>58</v>
      </c>
      <c r="H313" s="3" t="s">
        <v>88</v>
      </c>
      <c r="I313" s="3">
        <v>600899</v>
      </c>
      <c r="J313" s="3" t="s">
        <v>59</v>
      </c>
      <c r="K313" s="3">
        <v>43525</v>
      </c>
      <c r="L313" s="14">
        <v>43525</v>
      </c>
      <c r="M313" s="3">
        <v>0</v>
      </c>
      <c r="O313" s="3">
        <v>83.6</v>
      </c>
      <c r="P313" s="3" t="s">
        <v>60</v>
      </c>
      <c r="Q313" s="41">
        <v>204001005800</v>
      </c>
      <c r="R313" s="3" t="s">
        <v>19</v>
      </c>
      <c r="S313" s="3">
        <v>83.6</v>
      </c>
      <c r="T313" s="3">
        <v>-1893</v>
      </c>
      <c r="U313" s="3" t="s">
        <v>17</v>
      </c>
      <c r="V313" s="3">
        <v>-6.2090399999999999</v>
      </c>
      <c r="W313" s="3" t="s">
        <v>17</v>
      </c>
      <c r="X313" s="30">
        <v>-158254.79999999999</v>
      </c>
      <c r="Y313" s="3" t="s">
        <v>66</v>
      </c>
      <c r="Z313" s="3">
        <v>16</v>
      </c>
      <c r="AA313" s="3">
        <v>-21828.25</v>
      </c>
      <c r="AB313" s="3">
        <v>0</v>
      </c>
      <c r="AC313" s="3">
        <v>800008869</v>
      </c>
      <c r="AE313" s="3" t="s">
        <v>294</v>
      </c>
      <c r="AG313" s="3" t="s">
        <v>293</v>
      </c>
      <c r="AH313" s="15">
        <f t="shared" si="47"/>
        <v>-13.642655172413795</v>
      </c>
      <c r="AI313" s="16">
        <f t="shared" si="48"/>
        <v>-13.642655</v>
      </c>
      <c r="AJ313" s="4" t="str">
        <f>VLOOKUP(A313,取数格式!$B$35:$C$47,2,0)</f>
        <v>苏宁直供</v>
      </c>
      <c r="AK313" s="4" t="s">
        <v>296</v>
      </c>
      <c r="AL313" s="17">
        <f t="shared" si="45"/>
        <v>0</v>
      </c>
      <c r="AM313" s="17">
        <f t="shared" si="46"/>
        <v>0</v>
      </c>
      <c r="AO313" s="3">
        <f>IF(U313="件",1,VLOOKUP(Q313,单位换算!B:F,5,))</f>
        <v>1</v>
      </c>
      <c r="AP313" s="15">
        <f t="shared" si="49"/>
        <v>-13.642655172413795</v>
      </c>
      <c r="AQ313" s="15">
        <f>IFERROR(VLOOKUP(Q313,成本剔税!A:E,COLUMN(成本剔税!E312),),)*T313/AO313/10000</f>
        <v>-7.8825499137931034</v>
      </c>
      <c r="AR313" s="43">
        <f t="shared" si="50"/>
        <v>0.42221291866028715</v>
      </c>
    </row>
    <row r="314" spans="1:44" ht="15" customHeight="1">
      <c r="A314" s="3" t="s">
        <v>73</v>
      </c>
      <c r="B314" s="3" t="s">
        <v>72</v>
      </c>
      <c r="C314" s="3" t="s">
        <v>239</v>
      </c>
      <c r="D314" s="3" t="s">
        <v>240</v>
      </c>
      <c r="E314" s="3">
        <v>581535</v>
      </c>
      <c r="F314" s="3" t="s">
        <v>306</v>
      </c>
      <c r="G314" s="3" t="s">
        <v>58</v>
      </c>
      <c r="H314" s="3" t="s">
        <v>88</v>
      </c>
      <c r="I314" s="3">
        <v>600899</v>
      </c>
      <c r="J314" s="3" t="s">
        <v>59</v>
      </c>
      <c r="K314" s="3">
        <v>43525</v>
      </c>
      <c r="L314" s="14">
        <v>43525</v>
      </c>
      <c r="M314" s="3">
        <v>0</v>
      </c>
      <c r="O314" s="3">
        <v>56.55</v>
      </c>
      <c r="P314" s="3" t="s">
        <v>60</v>
      </c>
      <c r="Q314" s="41">
        <v>204002000100</v>
      </c>
      <c r="R314" s="3" t="s">
        <v>106</v>
      </c>
      <c r="S314" s="3">
        <v>56.55</v>
      </c>
      <c r="T314" s="3">
        <v>-576</v>
      </c>
      <c r="U314" s="3" t="s">
        <v>17</v>
      </c>
      <c r="V314" s="3">
        <v>-1.7971200000000001</v>
      </c>
      <c r="W314" s="3" t="s">
        <v>17</v>
      </c>
      <c r="X314" s="30">
        <v>-32572.799999999999</v>
      </c>
      <c r="Y314" s="3" t="s">
        <v>67</v>
      </c>
      <c r="Z314" s="3">
        <v>10</v>
      </c>
      <c r="AA314" s="3">
        <v>-2961.16</v>
      </c>
      <c r="AB314" s="3">
        <v>0</v>
      </c>
      <c r="AC314" s="3">
        <v>800008869</v>
      </c>
      <c r="AE314" s="3" t="s">
        <v>294</v>
      </c>
      <c r="AG314" s="3" t="s">
        <v>293</v>
      </c>
      <c r="AH314" s="15">
        <f t="shared" si="47"/>
        <v>-2.961163636363636</v>
      </c>
      <c r="AI314" s="16">
        <f t="shared" si="48"/>
        <v>-2.9611640000000001</v>
      </c>
      <c r="AJ314" s="4" t="str">
        <f>VLOOKUP(A314,取数格式!$B$35:$C$47,2,0)</f>
        <v>苏宁直供</v>
      </c>
      <c r="AK314" s="4" t="s">
        <v>296</v>
      </c>
      <c r="AL314" s="17">
        <f t="shared" si="45"/>
        <v>0</v>
      </c>
      <c r="AM314" s="17">
        <f t="shared" si="46"/>
        <v>0</v>
      </c>
      <c r="AO314" s="3">
        <f>IF(U314="件",1,VLOOKUP(Q314,单位换算!B:F,5,))</f>
        <v>1</v>
      </c>
      <c r="AP314" s="15">
        <f t="shared" si="49"/>
        <v>-2.961163636363636</v>
      </c>
      <c r="AQ314" s="15">
        <f>IFERROR(VLOOKUP(Q314,成本剔税!A:E,COLUMN(成本剔税!E313),),)*T314/AO314/10000</f>
        <v>-1.8874472727272722</v>
      </c>
      <c r="AR314" s="43">
        <f t="shared" si="50"/>
        <v>0.36259946949602134</v>
      </c>
    </row>
    <row r="315" spans="1:44" ht="15" customHeight="1">
      <c r="A315" s="3" t="s">
        <v>73</v>
      </c>
      <c r="B315" s="3" t="s">
        <v>72</v>
      </c>
      <c r="C315" s="3" t="s">
        <v>239</v>
      </c>
      <c r="D315" s="3" t="s">
        <v>240</v>
      </c>
      <c r="E315" s="3">
        <v>581535</v>
      </c>
      <c r="F315" s="3" t="s">
        <v>306</v>
      </c>
      <c r="G315" s="3" t="s">
        <v>58</v>
      </c>
      <c r="H315" s="3" t="s">
        <v>88</v>
      </c>
      <c r="I315" s="3">
        <v>600899</v>
      </c>
      <c r="J315" s="3" t="s">
        <v>59</v>
      </c>
      <c r="K315" s="3">
        <v>43525</v>
      </c>
      <c r="L315" s="14">
        <v>43525</v>
      </c>
      <c r="M315" s="3">
        <v>0</v>
      </c>
      <c r="O315" s="3">
        <v>59.84</v>
      </c>
      <c r="P315" s="3" t="s">
        <v>60</v>
      </c>
      <c r="Q315" s="41">
        <v>204002000701</v>
      </c>
      <c r="R315" s="3" t="s">
        <v>95</v>
      </c>
      <c r="S315" s="3">
        <v>59.84</v>
      </c>
      <c r="T315" s="3">
        <v>-126</v>
      </c>
      <c r="U315" s="3" t="s">
        <v>17</v>
      </c>
      <c r="V315" s="3">
        <v>-0.39221279999999997</v>
      </c>
      <c r="W315" s="3" t="s">
        <v>17</v>
      </c>
      <c r="X315" s="30">
        <v>-7539.84</v>
      </c>
      <c r="Y315" s="3" t="s">
        <v>67</v>
      </c>
      <c r="Z315" s="3">
        <v>10</v>
      </c>
      <c r="AA315" s="3">
        <v>-685.44</v>
      </c>
      <c r="AB315" s="3">
        <v>0</v>
      </c>
      <c r="AC315" s="3">
        <v>800008869</v>
      </c>
      <c r="AE315" s="3" t="s">
        <v>294</v>
      </c>
      <c r="AG315" s="3" t="s">
        <v>293</v>
      </c>
      <c r="AH315" s="15">
        <f t="shared" si="47"/>
        <v>-0.68543999999999994</v>
      </c>
      <c r="AI315" s="16">
        <f t="shared" si="48"/>
        <v>-0.68543999999999994</v>
      </c>
      <c r="AJ315" s="4" t="str">
        <f>VLOOKUP(A315,取数格式!$B$35:$C$47,2,0)</f>
        <v>苏宁直供</v>
      </c>
      <c r="AK315" s="4" t="s">
        <v>296</v>
      </c>
      <c r="AL315" s="17">
        <f t="shared" si="45"/>
        <v>0</v>
      </c>
      <c r="AM315" s="17">
        <f t="shared" si="46"/>
        <v>0</v>
      </c>
      <c r="AO315" s="3">
        <f>IF(U315="件",1,VLOOKUP(Q315,单位换算!B:F,5,))</f>
        <v>1</v>
      </c>
      <c r="AP315" s="15">
        <f t="shared" si="49"/>
        <v>-0.68543999999999994</v>
      </c>
      <c r="AQ315" s="15">
        <f>IFERROR(VLOOKUP(Q315,成本剔税!A:E,COLUMN(成本剔税!E314),),)*T315/AO315/10000</f>
        <v>-0.42494072727272725</v>
      </c>
      <c r="AR315" s="43">
        <f t="shared" si="50"/>
        <v>0.38004679144385023</v>
      </c>
    </row>
    <row r="316" spans="1:44" ht="15" customHeight="1">
      <c r="A316" s="3" t="s">
        <v>73</v>
      </c>
      <c r="B316" s="3" t="s">
        <v>72</v>
      </c>
      <c r="C316" s="3" t="s">
        <v>239</v>
      </c>
      <c r="D316" s="3" t="s">
        <v>240</v>
      </c>
      <c r="E316" s="3">
        <v>581535</v>
      </c>
      <c r="F316" s="3" t="s">
        <v>306</v>
      </c>
      <c r="G316" s="3" t="s">
        <v>58</v>
      </c>
      <c r="H316" s="3" t="s">
        <v>88</v>
      </c>
      <c r="I316" s="3">
        <v>600899</v>
      </c>
      <c r="J316" s="3" t="s">
        <v>59</v>
      </c>
      <c r="K316" s="3">
        <v>43525</v>
      </c>
      <c r="L316" s="14">
        <v>43525</v>
      </c>
      <c r="M316" s="3">
        <v>0</v>
      </c>
      <c r="O316" s="3">
        <v>80.040000000000006</v>
      </c>
      <c r="P316" s="3" t="s">
        <v>60</v>
      </c>
      <c r="Q316" s="41">
        <v>204002001000</v>
      </c>
      <c r="R316" s="3" t="s">
        <v>111</v>
      </c>
      <c r="S316" s="3">
        <v>80.040000000000006</v>
      </c>
      <c r="T316" s="3">
        <v>-180</v>
      </c>
      <c r="U316" s="3" t="s">
        <v>17</v>
      </c>
      <c r="V316" s="3">
        <v>-0.74231999999999998</v>
      </c>
      <c r="W316" s="3" t="s">
        <v>17</v>
      </c>
      <c r="X316" s="30">
        <v>-14407.2</v>
      </c>
      <c r="Y316" s="3" t="s">
        <v>67</v>
      </c>
      <c r="Z316" s="3">
        <v>10</v>
      </c>
      <c r="AA316" s="3">
        <v>-1309.75</v>
      </c>
      <c r="AB316" s="3">
        <v>0</v>
      </c>
      <c r="AC316" s="3">
        <v>800008869</v>
      </c>
      <c r="AE316" s="3" t="s">
        <v>294</v>
      </c>
      <c r="AG316" s="3" t="s">
        <v>293</v>
      </c>
      <c r="AH316" s="15">
        <f t="shared" si="47"/>
        <v>-1.3097454545454545</v>
      </c>
      <c r="AI316" s="16">
        <f t="shared" si="48"/>
        <v>-1.3097450000000002</v>
      </c>
      <c r="AJ316" s="4" t="str">
        <f>VLOOKUP(A316,取数格式!$B$35:$C$47,2,0)</f>
        <v>苏宁直供</v>
      </c>
      <c r="AK316" s="4" t="s">
        <v>296</v>
      </c>
      <c r="AL316" s="17">
        <f t="shared" si="45"/>
        <v>0</v>
      </c>
      <c r="AM316" s="17">
        <f t="shared" si="46"/>
        <v>0</v>
      </c>
      <c r="AO316" s="3">
        <f>IF(U316="件",1,VLOOKUP(Q316,单位换算!B:F,5,))</f>
        <v>1</v>
      </c>
      <c r="AP316" s="15">
        <f t="shared" si="49"/>
        <v>-1.3097454545454545</v>
      </c>
      <c r="AQ316" s="15">
        <f>IFERROR(VLOOKUP(Q316,成本剔税!A:E,COLUMN(成本剔税!E315),),)*T316/AO316/10000</f>
        <v>-0.79954363636363646</v>
      </c>
      <c r="AR316" s="43">
        <f t="shared" si="50"/>
        <v>0.38954272863568207</v>
      </c>
    </row>
    <row r="317" spans="1:44" ht="15" customHeight="1">
      <c r="A317" s="3" t="s">
        <v>73</v>
      </c>
      <c r="B317" s="3" t="s">
        <v>72</v>
      </c>
      <c r="C317" s="3" t="s">
        <v>239</v>
      </c>
      <c r="D317" s="3" t="s">
        <v>240</v>
      </c>
      <c r="E317" s="3">
        <v>581535</v>
      </c>
      <c r="F317" s="3" t="s">
        <v>306</v>
      </c>
      <c r="G317" s="3" t="s">
        <v>58</v>
      </c>
      <c r="H317" s="3" t="s">
        <v>88</v>
      </c>
      <c r="I317" s="3">
        <v>600899</v>
      </c>
      <c r="J317" s="3" t="s">
        <v>59</v>
      </c>
      <c r="K317" s="3">
        <v>43525</v>
      </c>
      <c r="L317" s="14">
        <v>43525</v>
      </c>
      <c r="M317" s="3">
        <v>0</v>
      </c>
      <c r="O317" s="3">
        <v>80.959999999999994</v>
      </c>
      <c r="P317" s="3" t="s">
        <v>60</v>
      </c>
      <c r="Q317" s="41">
        <v>204002001200</v>
      </c>
      <c r="R317" s="3" t="s">
        <v>220</v>
      </c>
      <c r="S317" s="3">
        <v>80.959999999999994</v>
      </c>
      <c r="T317" s="3">
        <v>-24</v>
      </c>
      <c r="U317" s="3" t="s">
        <v>17</v>
      </c>
      <c r="V317" s="3">
        <v>-7.4303999999999995E-2</v>
      </c>
      <c r="W317" s="3" t="s">
        <v>17</v>
      </c>
      <c r="X317" s="30">
        <v>-1943.04</v>
      </c>
      <c r="Y317" s="3" t="s">
        <v>67</v>
      </c>
      <c r="Z317" s="3">
        <v>10</v>
      </c>
      <c r="AA317" s="3">
        <v>-176.64</v>
      </c>
      <c r="AB317" s="3">
        <v>0</v>
      </c>
      <c r="AC317" s="3">
        <v>800008869</v>
      </c>
      <c r="AE317" s="3" t="s">
        <v>294</v>
      </c>
      <c r="AG317" s="3" t="s">
        <v>293</v>
      </c>
      <c r="AH317" s="15">
        <f t="shared" si="47"/>
        <v>-0.17663999999999999</v>
      </c>
      <c r="AI317" s="16">
        <f t="shared" si="48"/>
        <v>-0.17664000000000002</v>
      </c>
      <c r="AJ317" s="4" t="str">
        <f>VLOOKUP(A317,取数格式!$B$35:$C$47,2,0)</f>
        <v>苏宁直供</v>
      </c>
      <c r="AK317" s="4" t="s">
        <v>296</v>
      </c>
      <c r="AL317" s="17">
        <f t="shared" si="45"/>
        <v>0</v>
      </c>
      <c r="AM317" s="17">
        <f t="shared" si="46"/>
        <v>0</v>
      </c>
      <c r="AO317" s="3">
        <f>IF(U317="件",1,VLOOKUP(Q317,单位换算!B:F,5,))</f>
        <v>1</v>
      </c>
      <c r="AP317" s="15">
        <f t="shared" si="49"/>
        <v>-0.17663999999999999</v>
      </c>
      <c r="AQ317" s="15">
        <f>IFERROR(VLOOKUP(Q317,成本剔税!A:E,COLUMN(成本剔税!E316),),)*T317/AO317/10000</f>
        <v>-9.7651636363636343E-2</v>
      </c>
      <c r="AR317" s="43">
        <f t="shared" si="50"/>
        <v>0.44717144268774711</v>
      </c>
    </row>
    <row r="318" spans="1:44" ht="15" customHeight="1">
      <c r="A318" s="3" t="s">
        <v>73</v>
      </c>
      <c r="B318" s="3" t="s">
        <v>72</v>
      </c>
      <c r="C318" s="3" t="s">
        <v>239</v>
      </c>
      <c r="D318" s="3" t="s">
        <v>240</v>
      </c>
      <c r="E318" s="3">
        <v>581535</v>
      </c>
      <c r="F318" s="3" t="s">
        <v>306</v>
      </c>
      <c r="G318" s="3" t="s">
        <v>58</v>
      </c>
      <c r="H318" s="3" t="s">
        <v>88</v>
      </c>
      <c r="I318" s="3">
        <v>600899</v>
      </c>
      <c r="J318" s="3" t="s">
        <v>59</v>
      </c>
      <c r="K318" s="3">
        <v>43525</v>
      </c>
      <c r="L318" s="14">
        <v>43525</v>
      </c>
      <c r="M318" s="3">
        <v>0</v>
      </c>
      <c r="O318" s="3">
        <v>71.760000000000005</v>
      </c>
      <c r="P318" s="3" t="s">
        <v>60</v>
      </c>
      <c r="Q318" s="41">
        <v>204003000600</v>
      </c>
      <c r="R318" s="3" t="s">
        <v>232</v>
      </c>
      <c r="S318" s="3">
        <v>71.760000000000005</v>
      </c>
      <c r="T318" s="3">
        <v>-24</v>
      </c>
      <c r="U318" s="3" t="s">
        <v>17</v>
      </c>
      <c r="V318" s="3">
        <v>-5.8125599999999999E-2</v>
      </c>
      <c r="W318" s="3" t="s">
        <v>17</v>
      </c>
      <c r="X318" s="30">
        <v>-1722.24</v>
      </c>
      <c r="Y318" s="3" t="s">
        <v>66</v>
      </c>
      <c r="Z318" s="3">
        <v>16</v>
      </c>
      <c r="AA318" s="3">
        <v>-237.55</v>
      </c>
      <c r="AB318" s="3">
        <v>0</v>
      </c>
      <c r="AC318" s="3">
        <v>800008869</v>
      </c>
      <c r="AE318" s="3" t="s">
        <v>294</v>
      </c>
      <c r="AG318" s="3" t="s">
        <v>293</v>
      </c>
      <c r="AH318" s="15">
        <f t="shared" si="47"/>
        <v>-0.14846896551724142</v>
      </c>
      <c r="AI318" s="16">
        <f t="shared" si="48"/>
        <v>-0.14846900000000002</v>
      </c>
      <c r="AJ318" s="4" t="str">
        <f>VLOOKUP(A318,取数格式!$B$35:$C$47,2,0)</f>
        <v>苏宁直供</v>
      </c>
      <c r="AK318" s="4" t="s">
        <v>296</v>
      </c>
      <c r="AL318" s="17">
        <f t="shared" si="45"/>
        <v>0</v>
      </c>
      <c r="AM318" s="17">
        <f t="shared" si="46"/>
        <v>0</v>
      </c>
      <c r="AO318" s="3">
        <f>IF(U318="件",1,VLOOKUP(Q318,单位换算!B:F,5,))</f>
        <v>1</v>
      </c>
      <c r="AP318" s="15">
        <f t="shared" si="49"/>
        <v>-0.14846896551724142</v>
      </c>
      <c r="AQ318" s="15">
        <f>IFERROR(VLOOKUP(Q318,成本剔税!A:E,COLUMN(成本剔税!E317),),)*T318/AO318/10000</f>
        <v>-8.5468965517241396E-2</v>
      </c>
      <c r="AR318" s="43">
        <f t="shared" si="50"/>
        <v>0.42433110367892984</v>
      </c>
    </row>
    <row r="319" spans="1:44" ht="15" customHeight="1">
      <c r="A319" s="3" t="s">
        <v>73</v>
      </c>
      <c r="B319" s="3" t="s">
        <v>72</v>
      </c>
      <c r="C319" s="3" t="s">
        <v>239</v>
      </c>
      <c r="D319" s="3" t="s">
        <v>240</v>
      </c>
      <c r="E319" s="3">
        <v>581535</v>
      </c>
      <c r="F319" s="3" t="s">
        <v>306</v>
      </c>
      <c r="G319" s="3" t="s">
        <v>58</v>
      </c>
      <c r="H319" s="3" t="s">
        <v>88</v>
      </c>
      <c r="I319" s="3">
        <v>600899</v>
      </c>
      <c r="J319" s="3" t="s">
        <v>59</v>
      </c>
      <c r="K319" s="3">
        <v>43525</v>
      </c>
      <c r="L319" s="14">
        <v>43525</v>
      </c>
      <c r="M319" s="3">
        <v>0</v>
      </c>
      <c r="O319" s="3">
        <v>89.76</v>
      </c>
      <c r="P319" s="3" t="s">
        <v>60</v>
      </c>
      <c r="Q319" s="41">
        <v>204003000700</v>
      </c>
      <c r="R319" s="3" t="s">
        <v>125</v>
      </c>
      <c r="S319" s="3">
        <v>89.76</v>
      </c>
      <c r="T319" s="3">
        <v>-68</v>
      </c>
      <c r="U319" s="3" t="s">
        <v>17</v>
      </c>
      <c r="V319" s="3">
        <v>-0.28043200000000001</v>
      </c>
      <c r="W319" s="3" t="s">
        <v>17</v>
      </c>
      <c r="X319" s="30">
        <v>-6103.68</v>
      </c>
      <c r="Y319" s="3" t="s">
        <v>67</v>
      </c>
      <c r="Z319" s="3">
        <v>10</v>
      </c>
      <c r="AA319" s="3">
        <v>-554.88</v>
      </c>
      <c r="AB319" s="3">
        <v>0</v>
      </c>
      <c r="AC319" s="3">
        <v>800008869</v>
      </c>
      <c r="AE319" s="3" t="s">
        <v>294</v>
      </c>
      <c r="AG319" s="3" t="s">
        <v>293</v>
      </c>
      <c r="AH319" s="15">
        <f t="shared" si="47"/>
        <v>-0.55488000000000004</v>
      </c>
      <c r="AI319" s="16">
        <f t="shared" si="48"/>
        <v>-0.55488000000000004</v>
      </c>
      <c r="AJ319" s="4" t="str">
        <f>VLOOKUP(A319,取数格式!$B$35:$C$47,2,0)</f>
        <v>苏宁直供</v>
      </c>
      <c r="AK319" s="4" t="s">
        <v>296</v>
      </c>
      <c r="AL319" s="17">
        <f t="shared" si="45"/>
        <v>0</v>
      </c>
      <c r="AM319" s="17">
        <f t="shared" si="46"/>
        <v>0</v>
      </c>
      <c r="AO319" s="3">
        <f>IF(U319="件",1,VLOOKUP(Q319,单位换算!B:F,5,))</f>
        <v>1</v>
      </c>
      <c r="AP319" s="15">
        <f t="shared" si="49"/>
        <v>-0.55488000000000004</v>
      </c>
      <c r="AQ319" s="15">
        <f>IFERROR(VLOOKUP(Q319,成本剔税!A:E,COLUMN(成本剔税!E318),),)*T319/AO319/10000</f>
        <v>-0.34550181818181813</v>
      </c>
      <c r="AR319" s="43">
        <f t="shared" si="50"/>
        <v>0.37733957219251352</v>
      </c>
    </row>
    <row r="320" spans="1:44" ht="15" customHeight="1">
      <c r="A320" s="3" t="s">
        <v>73</v>
      </c>
      <c r="B320" s="3" t="s">
        <v>72</v>
      </c>
      <c r="C320" s="3" t="s">
        <v>239</v>
      </c>
      <c r="D320" s="3" t="s">
        <v>240</v>
      </c>
      <c r="E320" s="3">
        <v>581535</v>
      </c>
      <c r="F320" s="3" t="s">
        <v>306</v>
      </c>
      <c r="G320" s="3" t="s">
        <v>58</v>
      </c>
      <c r="H320" s="3" t="s">
        <v>88</v>
      </c>
      <c r="I320" s="3">
        <v>600899</v>
      </c>
      <c r="J320" s="3" t="s">
        <v>59</v>
      </c>
      <c r="K320" s="3">
        <v>43525</v>
      </c>
      <c r="L320" s="14">
        <v>43525</v>
      </c>
      <c r="M320" s="3">
        <v>0</v>
      </c>
      <c r="O320" s="3">
        <v>71.42</v>
      </c>
      <c r="P320" s="3" t="s">
        <v>60</v>
      </c>
      <c r="Q320" s="41">
        <v>204004000400</v>
      </c>
      <c r="R320" s="3" t="s">
        <v>236</v>
      </c>
      <c r="S320" s="3">
        <v>71.42</v>
      </c>
      <c r="T320" s="3">
        <v>-990</v>
      </c>
      <c r="U320" s="3" t="s">
        <v>17</v>
      </c>
      <c r="V320" s="3">
        <v>-6.1776</v>
      </c>
      <c r="W320" s="3" t="s">
        <v>17</v>
      </c>
      <c r="X320" s="30">
        <v>-70705.8</v>
      </c>
      <c r="Y320" s="3" t="s">
        <v>66</v>
      </c>
      <c r="Z320" s="3">
        <v>16</v>
      </c>
      <c r="AA320" s="3">
        <v>-9752.52</v>
      </c>
      <c r="AB320" s="3">
        <v>0</v>
      </c>
      <c r="AC320" s="3">
        <v>800008869</v>
      </c>
      <c r="AE320" s="3" t="s">
        <v>294</v>
      </c>
      <c r="AG320" s="3" t="s">
        <v>293</v>
      </c>
      <c r="AH320" s="15">
        <f t="shared" si="47"/>
        <v>-6.0953275862068974</v>
      </c>
      <c r="AI320" s="16">
        <f t="shared" si="48"/>
        <v>-6.0953280000000003</v>
      </c>
      <c r="AJ320" s="4" t="str">
        <f>VLOOKUP(A320,取数格式!$B$35:$C$47,2,0)</f>
        <v>苏宁直供</v>
      </c>
      <c r="AK320" s="4" t="s">
        <v>296</v>
      </c>
      <c r="AL320" s="17">
        <f t="shared" si="45"/>
        <v>0</v>
      </c>
      <c r="AM320" s="17">
        <f t="shared" si="46"/>
        <v>0</v>
      </c>
      <c r="AO320" s="3">
        <f>IF(U320="件",1,VLOOKUP(Q320,单位换算!B:F,5,))</f>
        <v>1</v>
      </c>
      <c r="AP320" s="15">
        <f t="shared" si="49"/>
        <v>-6.0953275862068974</v>
      </c>
      <c r="AQ320" s="15">
        <f>IFERROR(VLOOKUP(Q320,成本剔税!A:E,COLUMN(成本剔税!E319),),)*T320/AO320/10000</f>
        <v>-4.2307137931034484</v>
      </c>
      <c r="AR320" s="43">
        <f t="shared" si="50"/>
        <v>0.30590870904508549</v>
      </c>
    </row>
    <row r="321" spans="1:44" ht="15" customHeight="1">
      <c r="A321" s="3" t="s">
        <v>73</v>
      </c>
      <c r="B321" s="3" t="s">
        <v>72</v>
      </c>
      <c r="C321" s="3" t="s">
        <v>239</v>
      </c>
      <c r="D321" s="3" t="s">
        <v>240</v>
      </c>
      <c r="E321" s="3">
        <v>581535</v>
      </c>
      <c r="F321" s="3" t="s">
        <v>306</v>
      </c>
      <c r="G321" s="3" t="s">
        <v>58</v>
      </c>
      <c r="H321" s="3" t="s">
        <v>88</v>
      </c>
      <c r="I321" s="3">
        <v>600899</v>
      </c>
      <c r="J321" s="3" t="s">
        <v>59</v>
      </c>
      <c r="K321" s="3">
        <v>43525</v>
      </c>
      <c r="L321" s="14">
        <v>43525</v>
      </c>
      <c r="M321" s="3">
        <v>0</v>
      </c>
      <c r="O321" s="3">
        <v>48.77</v>
      </c>
      <c r="P321" s="3" t="s">
        <v>60</v>
      </c>
      <c r="Q321" s="41">
        <v>204005001700</v>
      </c>
      <c r="R321" s="3" t="s">
        <v>141</v>
      </c>
      <c r="S321" s="3">
        <v>48.77</v>
      </c>
      <c r="T321" s="3">
        <v>-126</v>
      </c>
      <c r="U321" s="3" t="s">
        <v>17</v>
      </c>
      <c r="V321" s="3">
        <v>-0.38941559999999997</v>
      </c>
      <c r="W321" s="3" t="s">
        <v>17</v>
      </c>
      <c r="X321" s="30">
        <v>-6145.02</v>
      </c>
      <c r="Y321" s="3" t="s">
        <v>66</v>
      </c>
      <c r="Z321" s="3">
        <v>16</v>
      </c>
      <c r="AA321" s="3">
        <v>-847.59</v>
      </c>
      <c r="AB321" s="3">
        <v>0</v>
      </c>
      <c r="AC321" s="3">
        <v>800008869</v>
      </c>
      <c r="AE321" s="3" t="s">
        <v>294</v>
      </c>
      <c r="AG321" s="3" t="s">
        <v>293</v>
      </c>
      <c r="AH321" s="15">
        <f t="shared" si="47"/>
        <v>-0.52974310344827591</v>
      </c>
      <c r="AI321" s="16">
        <f t="shared" si="48"/>
        <v>-0.52974300000000007</v>
      </c>
      <c r="AJ321" s="4" t="str">
        <f>VLOOKUP(A321,取数格式!$B$35:$C$47,2,0)</f>
        <v>苏宁直供</v>
      </c>
      <c r="AK321" s="4" t="s">
        <v>296</v>
      </c>
      <c r="AL321" s="17">
        <f t="shared" si="45"/>
        <v>0</v>
      </c>
      <c r="AM321" s="17">
        <f t="shared" si="46"/>
        <v>0</v>
      </c>
      <c r="AO321" s="3">
        <f>IF(U321="件",1,VLOOKUP(Q321,单位换算!B:F,5,))</f>
        <v>1</v>
      </c>
      <c r="AP321" s="15">
        <f t="shared" si="49"/>
        <v>-0.52974310344827591</v>
      </c>
      <c r="AQ321" s="15">
        <f>IFERROR(VLOOKUP(Q321,成本剔税!A:E,COLUMN(成本剔税!E320),),)*T321/AO321/10000</f>
        <v>-0.33873362068965523</v>
      </c>
      <c r="AR321" s="43">
        <f t="shared" si="50"/>
        <v>0.36057002255484921</v>
      </c>
    </row>
    <row r="322" spans="1:44" ht="15" customHeight="1">
      <c r="A322" s="3" t="s">
        <v>73</v>
      </c>
      <c r="B322" s="3" t="s">
        <v>72</v>
      </c>
      <c r="C322" s="3" t="s">
        <v>239</v>
      </c>
      <c r="D322" s="3" t="s">
        <v>240</v>
      </c>
      <c r="E322" s="3">
        <v>581535</v>
      </c>
      <c r="F322" s="3" t="s">
        <v>306</v>
      </c>
      <c r="G322" s="3" t="s">
        <v>58</v>
      </c>
      <c r="H322" s="3" t="s">
        <v>88</v>
      </c>
      <c r="I322" s="3">
        <v>600899</v>
      </c>
      <c r="J322" s="3" t="s">
        <v>59</v>
      </c>
      <c r="K322" s="3">
        <v>43525</v>
      </c>
      <c r="L322" s="14">
        <v>43525</v>
      </c>
      <c r="M322" s="3">
        <v>0</v>
      </c>
      <c r="O322" s="3">
        <v>48.85</v>
      </c>
      <c r="P322" s="3" t="s">
        <v>60</v>
      </c>
      <c r="Q322" s="41">
        <v>204006000802</v>
      </c>
      <c r="R322" s="3" t="s">
        <v>120</v>
      </c>
      <c r="S322" s="3">
        <v>48.85</v>
      </c>
      <c r="T322" s="3">
        <v>-120</v>
      </c>
      <c r="U322" s="3" t="s">
        <v>17</v>
      </c>
      <c r="V322" s="3">
        <v>-0.31512000000000001</v>
      </c>
      <c r="W322" s="3" t="s">
        <v>17</v>
      </c>
      <c r="X322" s="30">
        <v>-5862</v>
      </c>
      <c r="Y322" s="3" t="s">
        <v>66</v>
      </c>
      <c r="Z322" s="3">
        <v>16</v>
      </c>
      <c r="AA322" s="3">
        <v>-808.55</v>
      </c>
      <c r="AB322" s="3">
        <v>0</v>
      </c>
      <c r="AC322" s="3">
        <v>800008869</v>
      </c>
      <c r="AE322" s="3" t="s">
        <v>294</v>
      </c>
      <c r="AG322" s="3" t="s">
        <v>293</v>
      </c>
      <c r="AH322" s="15">
        <f t="shared" si="47"/>
        <v>-0.50534482758620702</v>
      </c>
      <c r="AI322" s="16">
        <f t="shared" si="48"/>
        <v>-0.50534499999999993</v>
      </c>
      <c r="AJ322" s="4" t="str">
        <f>VLOOKUP(A322,取数格式!$B$35:$C$47,2,0)</f>
        <v>苏宁直供</v>
      </c>
      <c r="AK322" s="4" t="s">
        <v>296</v>
      </c>
      <c r="AL322" s="17">
        <f t="shared" si="45"/>
        <v>0</v>
      </c>
      <c r="AM322" s="17">
        <f t="shared" si="46"/>
        <v>0</v>
      </c>
      <c r="AO322" s="3">
        <f>IF(U322="件",1,VLOOKUP(Q322,单位换算!B:F,5,))</f>
        <v>1</v>
      </c>
      <c r="AP322" s="15">
        <f t="shared" si="49"/>
        <v>-0.50534482758620702</v>
      </c>
      <c r="AQ322" s="15">
        <f>IFERROR(VLOOKUP(Q322,成本剔税!A:E,COLUMN(成本剔税!E321),),)*T322/AO322/10000</f>
        <v>-0.32260344827586213</v>
      </c>
      <c r="AR322" s="43">
        <f t="shared" si="50"/>
        <v>0.36161719549641763</v>
      </c>
    </row>
    <row r="323" spans="1:44" ht="15" customHeight="1">
      <c r="A323" s="3" t="s">
        <v>73</v>
      </c>
      <c r="B323" s="3" t="s">
        <v>72</v>
      </c>
      <c r="C323" s="3" t="s">
        <v>239</v>
      </c>
      <c r="D323" s="3" t="s">
        <v>240</v>
      </c>
      <c r="E323" s="3">
        <v>581535</v>
      </c>
      <c r="F323" s="3" t="s">
        <v>306</v>
      </c>
      <c r="G323" s="3" t="s">
        <v>58</v>
      </c>
      <c r="H323" s="3" t="s">
        <v>88</v>
      </c>
      <c r="I323" s="3">
        <v>600899</v>
      </c>
      <c r="J323" s="3" t="s">
        <v>59</v>
      </c>
      <c r="K323" s="3">
        <v>43525</v>
      </c>
      <c r="L323" s="14">
        <v>43525</v>
      </c>
      <c r="M323" s="3">
        <v>0</v>
      </c>
      <c r="O323" s="3">
        <v>54.7</v>
      </c>
      <c r="P323" s="3" t="s">
        <v>60</v>
      </c>
      <c r="Q323" s="41">
        <v>204006000902</v>
      </c>
      <c r="R323" s="3" t="s">
        <v>109</v>
      </c>
      <c r="S323" s="3">
        <v>54.7</v>
      </c>
      <c r="T323" s="3">
        <v>-48</v>
      </c>
      <c r="U323" s="3" t="s">
        <v>17</v>
      </c>
      <c r="V323" s="3">
        <v>-0.14363999999999999</v>
      </c>
      <c r="W323" s="3" t="s">
        <v>17</v>
      </c>
      <c r="X323" s="30">
        <v>-2625.6</v>
      </c>
      <c r="Y323" s="3" t="s">
        <v>66</v>
      </c>
      <c r="Z323" s="3">
        <v>16</v>
      </c>
      <c r="AA323" s="3">
        <v>-362.15</v>
      </c>
      <c r="AB323" s="3">
        <v>0</v>
      </c>
      <c r="AC323" s="3">
        <v>800008869</v>
      </c>
      <c r="AE323" s="3" t="s">
        <v>294</v>
      </c>
      <c r="AG323" s="3" t="s">
        <v>293</v>
      </c>
      <c r="AH323" s="15">
        <f t="shared" si="47"/>
        <v>-0.22634482758620694</v>
      </c>
      <c r="AI323" s="16">
        <f t="shared" si="48"/>
        <v>-0.22634499999999999</v>
      </c>
      <c r="AJ323" s="4" t="str">
        <f>VLOOKUP(A323,取数格式!$B$35:$C$47,2,0)</f>
        <v>苏宁直供</v>
      </c>
      <c r="AK323" s="4" t="s">
        <v>296</v>
      </c>
      <c r="AL323" s="17">
        <f t="shared" si="45"/>
        <v>0</v>
      </c>
      <c r="AM323" s="17">
        <f t="shared" si="46"/>
        <v>0</v>
      </c>
      <c r="AO323" s="3">
        <f>IF(U323="件",1,VLOOKUP(Q323,单位换算!B:F,5,))</f>
        <v>1</v>
      </c>
      <c r="AP323" s="15">
        <f t="shared" si="49"/>
        <v>-0.22634482758620694</v>
      </c>
      <c r="AQ323" s="15">
        <f>IFERROR(VLOOKUP(Q323,成本剔税!A:E,COLUMN(成本剔税!E322),),)*T323/AO323/10000</f>
        <v>-0.1434537931034483</v>
      </c>
      <c r="AR323" s="43">
        <f t="shared" si="50"/>
        <v>0.36621572212065817</v>
      </c>
    </row>
    <row r="324" spans="1:44" ht="15" customHeight="1">
      <c r="A324" s="3" t="s">
        <v>73</v>
      </c>
      <c r="B324" s="3" t="s">
        <v>72</v>
      </c>
      <c r="C324" s="3" t="s">
        <v>239</v>
      </c>
      <c r="D324" s="3" t="s">
        <v>240</v>
      </c>
      <c r="E324" s="3">
        <v>581535</v>
      </c>
      <c r="F324" s="3" t="s">
        <v>306</v>
      </c>
      <c r="G324" s="3" t="s">
        <v>58</v>
      </c>
      <c r="H324" s="3" t="s">
        <v>88</v>
      </c>
      <c r="I324" s="3">
        <v>600899</v>
      </c>
      <c r="J324" s="3" t="s">
        <v>59</v>
      </c>
      <c r="K324" s="3">
        <v>43525</v>
      </c>
      <c r="L324" s="14">
        <v>43525</v>
      </c>
      <c r="M324" s="3">
        <v>0</v>
      </c>
      <c r="O324" s="3">
        <v>44.16</v>
      </c>
      <c r="P324" s="3" t="s">
        <v>60</v>
      </c>
      <c r="Q324" s="41">
        <v>204101007400</v>
      </c>
      <c r="R324" s="3" t="s">
        <v>219</v>
      </c>
      <c r="S324" s="3">
        <v>44.16</v>
      </c>
      <c r="T324" s="3">
        <v>-30</v>
      </c>
      <c r="U324" s="3" t="s">
        <v>17</v>
      </c>
      <c r="V324" s="3">
        <v>-9.3329999999999996E-2</v>
      </c>
      <c r="W324" s="3" t="s">
        <v>17</v>
      </c>
      <c r="X324" s="30">
        <v>-1324.8</v>
      </c>
      <c r="Y324" s="3" t="s">
        <v>66</v>
      </c>
      <c r="Z324" s="3">
        <v>16</v>
      </c>
      <c r="AA324" s="3">
        <v>-182.73</v>
      </c>
      <c r="AB324" s="3">
        <v>0</v>
      </c>
      <c r="AC324" s="3">
        <v>800008869</v>
      </c>
      <c r="AE324" s="3" t="s">
        <v>294</v>
      </c>
      <c r="AG324" s="3" t="s">
        <v>293</v>
      </c>
      <c r="AH324" s="15">
        <f t="shared" si="47"/>
        <v>-0.11420689655172414</v>
      </c>
      <c r="AI324" s="16">
        <f t="shared" si="48"/>
        <v>-0.11420699999999999</v>
      </c>
      <c r="AJ324" s="4" t="str">
        <f>VLOOKUP(A324,取数格式!$B$35:$C$47,2,0)</f>
        <v>苏宁直供</v>
      </c>
      <c r="AK324" s="4" t="s">
        <v>296</v>
      </c>
      <c r="AL324" s="17">
        <f t="shared" si="45"/>
        <v>0</v>
      </c>
      <c r="AM324" s="17">
        <f t="shared" si="46"/>
        <v>0</v>
      </c>
      <c r="AO324" s="3">
        <f>IF(U324="件",1,VLOOKUP(Q324,单位换算!B:F,5,))</f>
        <v>1</v>
      </c>
      <c r="AP324" s="15">
        <f t="shared" si="49"/>
        <v>-0.11420689655172414</v>
      </c>
      <c r="AQ324" s="15">
        <f>IFERROR(VLOOKUP(Q324,成本剔税!A:E,COLUMN(成本剔税!E323),),)*T324/AO324/10000</f>
        <v>-6.8384482758620704E-2</v>
      </c>
      <c r="AR324" s="43">
        <f t="shared" si="50"/>
        <v>0.40122282608695642</v>
      </c>
    </row>
    <row r="325" spans="1:44" ht="15" customHeight="1">
      <c r="A325" s="3" t="s">
        <v>73</v>
      </c>
      <c r="B325" s="3" t="s">
        <v>72</v>
      </c>
      <c r="C325" s="3" t="s">
        <v>239</v>
      </c>
      <c r="D325" s="3" t="s">
        <v>240</v>
      </c>
      <c r="E325" s="3">
        <v>581535</v>
      </c>
      <c r="F325" s="3" t="s">
        <v>306</v>
      </c>
      <c r="G325" s="3" t="s">
        <v>58</v>
      </c>
      <c r="H325" s="3" t="s">
        <v>88</v>
      </c>
      <c r="I325" s="3">
        <v>600899</v>
      </c>
      <c r="J325" s="3" t="s">
        <v>59</v>
      </c>
      <c r="K325" s="3">
        <v>43525</v>
      </c>
      <c r="L325" s="14">
        <v>43525</v>
      </c>
      <c r="M325" s="3">
        <v>0</v>
      </c>
      <c r="O325" s="3">
        <v>33.479999999999997</v>
      </c>
      <c r="P325" s="3" t="s">
        <v>60</v>
      </c>
      <c r="Q325" s="41">
        <v>204102010701</v>
      </c>
      <c r="R325" s="3" t="s">
        <v>138</v>
      </c>
      <c r="S325" s="3">
        <v>33.479999999999997</v>
      </c>
      <c r="T325" s="3">
        <v>-1002</v>
      </c>
      <c r="U325" s="3" t="s">
        <v>17</v>
      </c>
      <c r="V325" s="3">
        <v>-3.1478831999999999</v>
      </c>
      <c r="W325" s="3" t="s">
        <v>17</v>
      </c>
      <c r="X325" s="30">
        <v>-33546.959999999999</v>
      </c>
      <c r="Y325" s="3" t="s">
        <v>66</v>
      </c>
      <c r="Z325" s="3">
        <v>16</v>
      </c>
      <c r="AA325" s="3">
        <v>-4627.17</v>
      </c>
      <c r="AB325" s="3">
        <v>0</v>
      </c>
      <c r="AC325" s="3">
        <v>800008869</v>
      </c>
      <c r="AE325" s="3" t="s">
        <v>294</v>
      </c>
      <c r="AG325" s="3" t="s">
        <v>293</v>
      </c>
      <c r="AH325" s="15">
        <f t="shared" si="47"/>
        <v>-2.8919793103448277</v>
      </c>
      <c r="AI325" s="16">
        <f t="shared" si="48"/>
        <v>-2.8919790000000001</v>
      </c>
      <c r="AJ325" s="4" t="str">
        <f>VLOOKUP(A325,取数格式!$B$35:$C$47,2,0)</f>
        <v>苏宁直供</v>
      </c>
      <c r="AK325" s="4" t="s">
        <v>296</v>
      </c>
      <c r="AL325" s="17">
        <f t="shared" si="45"/>
        <v>0</v>
      </c>
      <c r="AM325" s="17">
        <f t="shared" si="46"/>
        <v>0</v>
      </c>
      <c r="AO325" s="3">
        <f>IF(U325="件",1,VLOOKUP(Q325,单位换算!B:F,5,))</f>
        <v>1</v>
      </c>
      <c r="AP325" s="15">
        <f t="shared" si="49"/>
        <v>-2.8919793103448277</v>
      </c>
      <c r="AQ325" s="15">
        <f>IFERROR(VLOOKUP(Q325,成本剔税!A:E,COLUMN(成本剔税!E324),),)*T325/AO325/10000</f>
        <v>-1.8051548275862068</v>
      </c>
      <c r="AR325" s="43">
        <f t="shared" si="50"/>
        <v>0.37580645161290327</v>
      </c>
    </row>
    <row r="326" spans="1:44" ht="15" customHeight="1">
      <c r="A326" s="3" t="s">
        <v>73</v>
      </c>
      <c r="B326" s="3" t="s">
        <v>72</v>
      </c>
      <c r="C326" s="3" t="s">
        <v>239</v>
      </c>
      <c r="D326" s="3" t="s">
        <v>240</v>
      </c>
      <c r="E326" s="3">
        <v>581535</v>
      </c>
      <c r="F326" s="3" t="s">
        <v>306</v>
      </c>
      <c r="G326" s="3" t="s">
        <v>58</v>
      </c>
      <c r="H326" s="3" t="s">
        <v>88</v>
      </c>
      <c r="I326" s="3">
        <v>600899</v>
      </c>
      <c r="J326" s="3" t="s">
        <v>59</v>
      </c>
      <c r="K326" s="3">
        <v>43525</v>
      </c>
      <c r="L326" s="14">
        <v>43525</v>
      </c>
      <c r="M326" s="3">
        <v>0</v>
      </c>
      <c r="O326" s="3">
        <v>33.479999999999997</v>
      </c>
      <c r="P326" s="3" t="s">
        <v>60</v>
      </c>
      <c r="Q326" s="41">
        <v>204102010801</v>
      </c>
      <c r="R326" s="3" t="s">
        <v>129</v>
      </c>
      <c r="S326" s="3">
        <v>33.479999999999997</v>
      </c>
      <c r="T326" s="3">
        <v>-228</v>
      </c>
      <c r="U326" s="3" t="s">
        <v>17</v>
      </c>
      <c r="V326" s="3">
        <v>-0.71354879999999998</v>
      </c>
      <c r="W326" s="3" t="s">
        <v>17</v>
      </c>
      <c r="X326" s="30">
        <v>-7633.44</v>
      </c>
      <c r="Y326" s="3" t="s">
        <v>66</v>
      </c>
      <c r="Z326" s="3">
        <v>16</v>
      </c>
      <c r="AA326" s="3">
        <v>-1052.8900000000001</v>
      </c>
      <c r="AB326" s="3">
        <v>0</v>
      </c>
      <c r="AC326" s="3">
        <v>800008869</v>
      </c>
      <c r="AE326" s="3" t="s">
        <v>294</v>
      </c>
      <c r="AG326" s="3" t="s">
        <v>293</v>
      </c>
      <c r="AH326" s="15">
        <f t="shared" si="47"/>
        <v>-0.65805517241379308</v>
      </c>
      <c r="AI326" s="16">
        <f t="shared" si="48"/>
        <v>-0.65805499999999995</v>
      </c>
      <c r="AJ326" s="4" t="str">
        <f>VLOOKUP(A326,取数格式!$B$35:$C$47,2,0)</f>
        <v>苏宁直供</v>
      </c>
      <c r="AK326" s="4" t="s">
        <v>296</v>
      </c>
      <c r="AL326" s="17">
        <f t="shared" si="45"/>
        <v>0</v>
      </c>
      <c r="AM326" s="17">
        <f t="shared" si="46"/>
        <v>0</v>
      </c>
      <c r="AO326" s="3">
        <f>IF(U326="件",1,VLOOKUP(Q326,单位换算!B:F,5,))</f>
        <v>1</v>
      </c>
      <c r="AP326" s="15">
        <f t="shared" si="49"/>
        <v>-0.65805517241379308</v>
      </c>
      <c r="AQ326" s="15">
        <f>IFERROR(VLOOKUP(Q326,成本剔税!A:E,COLUMN(成本剔税!E325),),)*T326/AO326/10000</f>
        <v>-0.41075379310344823</v>
      </c>
      <c r="AR326" s="43">
        <f t="shared" si="50"/>
        <v>0.37580645161290327</v>
      </c>
    </row>
    <row r="327" spans="1:44" ht="15" customHeight="1">
      <c r="A327" s="3" t="s">
        <v>73</v>
      </c>
      <c r="B327" s="3" t="s">
        <v>72</v>
      </c>
      <c r="C327" s="3" t="s">
        <v>239</v>
      </c>
      <c r="D327" s="3" t="s">
        <v>240</v>
      </c>
      <c r="E327" s="3">
        <v>581535</v>
      </c>
      <c r="F327" s="3" t="s">
        <v>306</v>
      </c>
      <c r="G327" s="3" t="s">
        <v>58</v>
      </c>
      <c r="H327" s="3" t="s">
        <v>88</v>
      </c>
      <c r="I327" s="3">
        <v>600899</v>
      </c>
      <c r="J327" s="3" t="s">
        <v>59</v>
      </c>
      <c r="K327" s="3">
        <v>43525</v>
      </c>
      <c r="L327" s="14">
        <v>43525</v>
      </c>
      <c r="M327" s="3">
        <v>0</v>
      </c>
      <c r="O327" s="3">
        <v>44.16</v>
      </c>
      <c r="P327" s="3" t="s">
        <v>60</v>
      </c>
      <c r="Q327" s="41">
        <v>204102012100</v>
      </c>
      <c r="R327" s="3" t="s">
        <v>139</v>
      </c>
      <c r="S327" s="3">
        <v>44.16</v>
      </c>
      <c r="T327" s="3">
        <v>-2202</v>
      </c>
      <c r="U327" s="3" t="s">
        <v>17</v>
      </c>
      <c r="V327" s="3">
        <v>-5.4961919999999997</v>
      </c>
      <c r="W327" s="3" t="s">
        <v>17</v>
      </c>
      <c r="X327" s="30">
        <v>-97240.320000000007</v>
      </c>
      <c r="Y327" s="3" t="s">
        <v>66</v>
      </c>
      <c r="Z327" s="3">
        <v>16</v>
      </c>
      <c r="AA327" s="3">
        <v>-13412.46</v>
      </c>
      <c r="AB327" s="3">
        <v>0</v>
      </c>
      <c r="AC327" s="3">
        <v>800008869</v>
      </c>
      <c r="AE327" s="3" t="s">
        <v>294</v>
      </c>
      <c r="AG327" s="3" t="s">
        <v>293</v>
      </c>
      <c r="AH327" s="15">
        <f t="shared" si="47"/>
        <v>-8.3827862068965526</v>
      </c>
      <c r="AI327" s="16">
        <f t="shared" si="48"/>
        <v>-8.3827860000000012</v>
      </c>
      <c r="AJ327" s="4" t="str">
        <f>VLOOKUP(A327,取数格式!$B$35:$C$47,2,0)</f>
        <v>苏宁直供</v>
      </c>
      <c r="AK327" s="4" t="s">
        <v>296</v>
      </c>
      <c r="AL327" s="17">
        <f t="shared" si="45"/>
        <v>0</v>
      </c>
      <c r="AM327" s="17">
        <f t="shared" si="46"/>
        <v>0</v>
      </c>
      <c r="AO327" s="3">
        <f>IF(U327="件",1,VLOOKUP(Q327,单位换算!B:F,5,))</f>
        <v>1</v>
      </c>
      <c r="AP327" s="15">
        <f t="shared" si="49"/>
        <v>-8.3827862068965526</v>
      </c>
      <c r="AQ327" s="15">
        <f>IFERROR(VLOOKUP(Q327,成本剔税!A:E,COLUMN(成本剔税!E326),),)*T327/AO327/10000</f>
        <v>-5.1663475862068964</v>
      </c>
      <c r="AR327" s="43">
        <f t="shared" si="50"/>
        <v>0.3836956521739131</v>
      </c>
    </row>
    <row r="328" spans="1:44" ht="15" customHeight="1">
      <c r="A328" s="3" t="s">
        <v>73</v>
      </c>
      <c r="B328" s="3" t="s">
        <v>72</v>
      </c>
      <c r="C328" s="3" t="s">
        <v>239</v>
      </c>
      <c r="D328" s="3" t="s">
        <v>240</v>
      </c>
      <c r="E328" s="3">
        <v>581535</v>
      </c>
      <c r="F328" s="3" t="s">
        <v>306</v>
      </c>
      <c r="G328" s="3" t="s">
        <v>58</v>
      </c>
      <c r="H328" s="3" t="s">
        <v>88</v>
      </c>
      <c r="I328" s="3">
        <v>600899</v>
      </c>
      <c r="J328" s="3" t="s">
        <v>59</v>
      </c>
      <c r="K328" s="3">
        <v>43525</v>
      </c>
      <c r="L328" s="14">
        <v>43525</v>
      </c>
      <c r="M328" s="3">
        <v>0</v>
      </c>
      <c r="O328" s="3">
        <v>55.2</v>
      </c>
      <c r="P328" s="3" t="s">
        <v>60</v>
      </c>
      <c r="Q328" s="41">
        <v>204103001500</v>
      </c>
      <c r="R328" s="3" t="s">
        <v>93</v>
      </c>
      <c r="S328" s="3">
        <v>55.2</v>
      </c>
      <c r="T328" s="3">
        <v>-246</v>
      </c>
      <c r="U328" s="3" t="s">
        <v>17</v>
      </c>
      <c r="V328" s="3">
        <v>-0.74538000000000004</v>
      </c>
      <c r="W328" s="3" t="s">
        <v>17</v>
      </c>
      <c r="X328" s="30">
        <v>-13579.2</v>
      </c>
      <c r="Y328" s="3" t="s">
        <v>66</v>
      </c>
      <c r="Z328" s="3">
        <v>16</v>
      </c>
      <c r="AA328" s="3">
        <v>-1872.99</v>
      </c>
      <c r="AB328" s="3">
        <v>0</v>
      </c>
      <c r="AC328" s="3">
        <v>800008869</v>
      </c>
      <c r="AE328" s="3" t="s">
        <v>294</v>
      </c>
      <c r="AG328" s="3" t="s">
        <v>293</v>
      </c>
      <c r="AH328" s="15">
        <f t="shared" si="47"/>
        <v>-1.1706206896551727</v>
      </c>
      <c r="AI328" s="16">
        <f t="shared" si="48"/>
        <v>-1.1706210000000001</v>
      </c>
      <c r="AJ328" s="4" t="str">
        <f>VLOOKUP(A328,取数格式!$B$35:$C$47,2,0)</f>
        <v>苏宁直供</v>
      </c>
      <c r="AK328" s="4" t="s">
        <v>296</v>
      </c>
      <c r="AL328" s="17">
        <f t="shared" si="45"/>
        <v>0</v>
      </c>
      <c r="AM328" s="17">
        <f t="shared" si="46"/>
        <v>0</v>
      </c>
      <c r="AO328" s="3">
        <f>IF(U328="件",1,VLOOKUP(Q328,单位换算!B:F,5,))</f>
        <v>1</v>
      </c>
      <c r="AP328" s="15">
        <f t="shared" si="49"/>
        <v>-1.1706206896551727</v>
      </c>
      <c r="AQ328" s="15">
        <f>IFERROR(VLOOKUP(Q328,成本剔税!A:E,COLUMN(成本剔税!E327),),)*T328/AO328/10000</f>
        <v>-0.70428103448275858</v>
      </c>
      <c r="AR328" s="43">
        <f t="shared" si="50"/>
        <v>0.39836956521739153</v>
      </c>
    </row>
    <row r="329" spans="1:44" ht="15" customHeight="1">
      <c r="A329" s="3" t="s">
        <v>73</v>
      </c>
      <c r="B329" s="3" t="s">
        <v>72</v>
      </c>
      <c r="C329" s="3" t="s">
        <v>239</v>
      </c>
      <c r="D329" s="3" t="s">
        <v>240</v>
      </c>
      <c r="E329" s="3">
        <v>581535</v>
      </c>
      <c r="F329" s="3" t="s">
        <v>306</v>
      </c>
      <c r="G329" s="3" t="s">
        <v>58</v>
      </c>
      <c r="H329" s="3" t="s">
        <v>88</v>
      </c>
      <c r="I329" s="3">
        <v>600899</v>
      </c>
      <c r="J329" s="3" t="s">
        <v>59</v>
      </c>
      <c r="K329" s="3">
        <v>43525</v>
      </c>
      <c r="L329" s="14">
        <v>43525</v>
      </c>
      <c r="M329" s="3">
        <v>0</v>
      </c>
      <c r="O329" s="3">
        <v>55.2</v>
      </c>
      <c r="P329" s="3" t="s">
        <v>60</v>
      </c>
      <c r="Q329" s="41">
        <v>204103001800</v>
      </c>
      <c r="R329" s="3" t="s">
        <v>142</v>
      </c>
      <c r="S329" s="3">
        <v>55.2</v>
      </c>
      <c r="T329" s="3">
        <v>-48</v>
      </c>
      <c r="U329" s="3" t="s">
        <v>17</v>
      </c>
      <c r="V329" s="3">
        <v>-0.14558399999999999</v>
      </c>
      <c r="W329" s="3" t="s">
        <v>17</v>
      </c>
      <c r="X329" s="30">
        <v>-2649.6</v>
      </c>
      <c r="Y329" s="3" t="s">
        <v>66</v>
      </c>
      <c r="Z329" s="3">
        <v>16</v>
      </c>
      <c r="AA329" s="3">
        <v>-365.46</v>
      </c>
      <c r="AB329" s="3">
        <v>0</v>
      </c>
      <c r="AC329" s="3">
        <v>800008869</v>
      </c>
      <c r="AE329" s="3" t="s">
        <v>294</v>
      </c>
      <c r="AG329" s="3" t="s">
        <v>293</v>
      </c>
      <c r="AH329" s="15">
        <f t="shared" si="47"/>
        <v>-0.22841379310344834</v>
      </c>
      <c r="AI329" s="16">
        <f t="shared" si="48"/>
        <v>-0.22841399999999998</v>
      </c>
      <c r="AJ329" s="4" t="str">
        <f>VLOOKUP(A329,取数格式!$B$35:$C$47,2,0)</f>
        <v>苏宁直供</v>
      </c>
      <c r="AK329" s="4" t="s">
        <v>296</v>
      </c>
      <c r="AL329" s="17">
        <f t="shared" si="45"/>
        <v>0</v>
      </c>
      <c r="AM329" s="17">
        <f t="shared" si="46"/>
        <v>0</v>
      </c>
      <c r="AO329" s="3">
        <f>IF(U329="件",1,VLOOKUP(Q329,单位换算!B:F,5,))</f>
        <v>1</v>
      </c>
      <c r="AP329" s="15">
        <f t="shared" si="49"/>
        <v>-0.22841379310344834</v>
      </c>
      <c r="AQ329" s="15">
        <f>IFERROR(VLOOKUP(Q329,成本剔税!A:E,COLUMN(成本剔税!E328),),)*T329/AO329/10000</f>
        <v>-0.13742068965517243</v>
      </c>
      <c r="AR329" s="43">
        <f t="shared" si="50"/>
        <v>0.39836956521739142</v>
      </c>
    </row>
    <row r="330" spans="1:44" ht="15" customHeight="1">
      <c r="A330" s="3" t="s">
        <v>73</v>
      </c>
      <c r="B330" s="3" t="s">
        <v>72</v>
      </c>
      <c r="C330" s="3" t="s">
        <v>239</v>
      </c>
      <c r="D330" s="3" t="s">
        <v>240</v>
      </c>
      <c r="E330" s="3">
        <v>581535</v>
      </c>
      <c r="F330" s="3" t="s">
        <v>306</v>
      </c>
      <c r="G330" s="3" t="s">
        <v>58</v>
      </c>
      <c r="H330" s="3" t="s">
        <v>88</v>
      </c>
      <c r="I330" s="3">
        <v>600899</v>
      </c>
      <c r="J330" s="3" t="s">
        <v>59</v>
      </c>
      <c r="K330" s="3">
        <v>43525</v>
      </c>
      <c r="L330" s="14">
        <v>43525</v>
      </c>
      <c r="M330" s="3">
        <v>0</v>
      </c>
      <c r="O330" s="3">
        <v>44.65</v>
      </c>
      <c r="P330" s="3" t="s">
        <v>60</v>
      </c>
      <c r="Q330" s="41">
        <v>204104001060</v>
      </c>
      <c r="R330" s="3" t="s">
        <v>123</v>
      </c>
      <c r="S330" s="3">
        <v>44.65</v>
      </c>
      <c r="T330" s="3">
        <v>-32</v>
      </c>
      <c r="U330" s="3" t="s">
        <v>17</v>
      </c>
      <c r="V330" s="3">
        <v>-8.3519999999999997E-2</v>
      </c>
      <c r="W330" s="3" t="s">
        <v>17</v>
      </c>
      <c r="X330" s="30">
        <v>-1428.8</v>
      </c>
      <c r="Y330" s="3" t="s">
        <v>66</v>
      </c>
      <c r="Z330" s="3">
        <v>16</v>
      </c>
      <c r="AA330" s="3">
        <v>-197.08</v>
      </c>
      <c r="AB330" s="3">
        <v>0</v>
      </c>
      <c r="AC330" s="3">
        <v>800008869</v>
      </c>
      <c r="AE330" s="3" t="s">
        <v>294</v>
      </c>
      <c r="AG330" s="3" t="s">
        <v>293</v>
      </c>
      <c r="AH330" s="15">
        <f t="shared" si="47"/>
        <v>-0.12317241379310344</v>
      </c>
      <c r="AI330" s="16">
        <f t="shared" si="48"/>
        <v>-0.123172</v>
      </c>
      <c r="AJ330" s="4" t="str">
        <f>VLOOKUP(A330,取数格式!$B$35:$C$47,2,0)</f>
        <v>苏宁直供</v>
      </c>
      <c r="AK330" s="4" t="s">
        <v>296</v>
      </c>
      <c r="AL330" s="17">
        <f t="shared" si="45"/>
        <v>0</v>
      </c>
      <c r="AM330" s="17">
        <f t="shared" si="46"/>
        <v>0</v>
      </c>
      <c r="AO330" s="3">
        <f>IF(U330="件",1,VLOOKUP(Q330,单位换算!B:F,5,))</f>
        <v>1</v>
      </c>
      <c r="AP330" s="15">
        <f t="shared" si="49"/>
        <v>-0.12317241379310344</v>
      </c>
      <c r="AQ330" s="15">
        <f>IFERROR(VLOOKUP(Q330,成本剔税!A:E,COLUMN(成本剔税!E329),),)*T330/AO330/10000</f>
        <v>-7.820689655172415E-2</v>
      </c>
      <c r="AR330" s="43">
        <f t="shared" si="50"/>
        <v>0.36506159014557654</v>
      </c>
    </row>
    <row r="331" spans="1:44" ht="15" customHeight="1">
      <c r="A331" s="3" t="s">
        <v>73</v>
      </c>
      <c r="B331" s="3" t="s">
        <v>72</v>
      </c>
      <c r="C331" s="3" t="s">
        <v>239</v>
      </c>
      <c r="D331" s="3" t="s">
        <v>240</v>
      </c>
      <c r="E331" s="3">
        <v>581535</v>
      </c>
      <c r="F331" s="3" t="s">
        <v>306</v>
      </c>
      <c r="G331" s="3" t="s">
        <v>58</v>
      </c>
      <c r="H331" s="3" t="s">
        <v>88</v>
      </c>
      <c r="I331" s="3">
        <v>600899</v>
      </c>
      <c r="J331" s="3" t="s">
        <v>59</v>
      </c>
      <c r="K331" s="3">
        <v>43525</v>
      </c>
      <c r="L331" s="14">
        <v>43525</v>
      </c>
      <c r="M331" s="3">
        <v>0</v>
      </c>
      <c r="O331" s="3">
        <v>48.44</v>
      </c>
      <c r="P331" s="3" t="s">
        <v>60</v>
      </c>
      <c r="Q331" s="41">
        <v>204104001160</v>
      </c>
      <c r="R331" s="3" t="s">
        <v>110</v>
      </c>
      <c r="S331" s="3">
        <v>48.44</v>
      </c>
      <c r="T331" s="3">
        <v>-42</v>
      </c>
      <c r="U331" s="3" t="s">
        <v>17</v>
      </c>
      <c r="V331" s="3">
        <v>-0.12499200000000001</v>
      </c>
      <c r="W331" s="3" t="s">
        <v>17</v>
      </c>
      <c r="X331" s="30">
        <v>-2034.48</v>
      </c>
      <c r="Y331" s="3" t="s">
        <v>66</v>
      </c>
      <c r="Z331" s="3">
        <v>16</v>
      </c>
      <c r="AA331" s="3">
        <v>-280.62</v>
      </c>
      <c r="AB331" s="3">
        <v>0</v>
      </c>
      <c r="AC331" s="3">
        <v>800008869</v>
      </c>
      <c r="AE331" s="3" t="s">
        <v>294</v>
      </c>
      <c r="AG331" s="3" t="s">
        <v>293</v>
      </c>
      <c r="AH331" s="15">
        <f t="shared" si="47"/>
        <v>-0.17538620689655174</v>
      </c>
      <c r="AI331" s="16">
        <f t="shared" si="48"/>
        <v>-0.17538600000000001</v>
      </c>
      <c r="AJ331" s="4" t="str">
        <f>VLOOKUP(A331,取数格式!$B$35:$C$47,2,0)</f>
        <v>苏宁直供</v>
      </c>
      <c r="AK331" s="4" t="s">
        <v>296</v>
      </c>
      <c r="AL331" s="17">
        <f t="shared" si="45"/>
        <v>0</v>
      </c>
      <c r="AM331" s="17">
        <f t="shared" si="46"/>
        <v>0</v>
      </c>
      <c r="AO331" s="3">
        <f>IF(U331="件",1,VLOOKUP(Q331,单位换算!B:F,5,))</f>
        <v>1</v>
      </c>
      <c r="AP331" s="15">
        <f t="shared" si="49"/>
        <v>-0.17538620689655174</v>
      </c>
      <c r="AQ331" s="15">
        <f>IFERROR(VLOOKUP(Q331,成本剔税!A:E,COLUMN(成本剔税!E330),),)*T331/AO331/10000</f>
        <v>-0.11291120689655175</v>
      </c>
      <c r="AR331" s="43">
        <f t="shared" si="50"/>
        <v>0.35621387283236983</v>
      </c>
    </row>
    <row r="332" spans="1:44" ht="15" customHeight="1">
      <c r="A332" s="3" t="s">
        <v>73</v>
      </c>
      <c r="B332" s="3" t="s">
        <v>72</v>
      </c>
      <c r="C332" s="3" t="s">
        <v>239</v>
      </c>
      <c r="D332" s="3" t="s">
        <v>240</v>
      </c>
      <c r="E332" s="3">
        <v>581535</v>
      </c>
      <c r="F332" s="3" t="s">
        <v>306</v>
      </c>
      <c r="G332" s="3" t="s">
        <v>58</v>
      </c>
      <c r="H332" s="3" t="s">
        <v>88</v>
      </c>
      <c r="I332" s="3">
        <v>600899</v>
      </c>
      <c r="J332" s="3" t="s">
        <v>59</v>
      </c>
      <c r="K332" s="3">
        <v>43525</v>
      </c>
      <c r="L332" s="14">
        <v>43525</v>
      </c>
      <c r="M332" s="3">
        <v>0</v>
      </c>
      <c r="O332" s="3">
        <v>48.44</v>
      </c>
      <c r="P332" s="3" t="s">
        <v>60</v>
      </c>
      <c r="Q332" s="41">
        <v>204104001355</v>
      </c>
      <c r="R332" s="3" t="s">
        <v>102</v>
      </c>
      <c r="S332" s="3">
        <v>48.44</v>
      </c>
      <c r="T332" s="3">
        <v>-30</v>
      </c>
      <c r="U332" s="3" t="s">
        <v>17</v>
      </c>
      <c r="V332" s="3">
        <v>-8.9279999999999998E-2</v>
      </c>
      <c r="W332" s="3" t="s">
        <v>17</v>
      </c>
      <c r="X332" s="30">
        <v>-1453.2</v>
      </c>
      <c r="Y332" s="3" t="s">
        <v>66</v>
      </c>
      <c r="Z332" s="3">
        <v>16</v>
      </c>
      <c r="AA332" s="3">
        <v>-200.44</v>
      </c>
      <c r="AB332" s="3">
        <v>0</v>
      </c>
      <c r="AC332" s="3">
        <v>800008869</v>
      </c>
      <c r="AE332" s="3" t="s">
        <v>294</v>
      </c>
      <c r="AG332" s="3" t="s">
        <v>293</v>
      </c>
      <c r="AH332" s="15">
        <f t="shared" si="47"/>
        <v>-0.12527586206896552</v>
      </c>
      <c r="AI332" s="16">
        <f t="shared" si="48"/>
        <v>-0.125276</v>
      </c>
      <c r="AJ332" s="4" t="str">
        <f>VLOOKUP(A332,取数格式!$B$35:$C$47,2,0)</f>
        <v>苏宁直供</v>
      </c>
      <c r="AK332" s="4" t="s">
        <v>296</v>
      </c>
      <c r="AL332" s="17">
        <f t="shared" si="45"/>
        <v>0</v>
      </c>
      <c r="AM332" s="17">
        <f t="shared" si="46"/>
        <v>0</v>
      </c>
      <c r="AO332" s="3">
        <f>IF(U332="件",1,VLOOKUP(Q332,单位换算!B:F,5,))</f>
        <v>1</v>
      </c>
      <c r="AP332" s="15">
        <f t="shared" si="49"/>
        <v>-0.12527586206896552</v>
      </c>
      <c r="AQ332" s="15">
        <f>IFERROR(VLOOKUP(Q332,成本剔税!A:E,COLUMN(成本剔税!E331),),)*T332/AO332/10000</f>
        <v>-8.0650862068965531E-2</v>
      </c>
      <c r="AR332" s="43">
        <f t="shared" si="50"/>
        <v>0.35621387283236983</v>
      </c>
    </row>
    <row r="333" spans="1:44" ht="15" customHeight="1">
      <c r="A333" s="3" t="s">
        <v>73</v>
      </c>
      <c r="B333" s="3" t="s">
        <v>72</v>
      </c>
      <c r="C333" s="3" t="s">
        <v>239</v>
      </c>
      <c r="D333" s="3" t="s">
        <v>240</v>
      </c>
      <c r="E333" s="3">
        <v>581535</v>
      </c>
      <c r="F333" s="3" t="s">
        <v>306</v>
      </c>
      <c r="G333" s="3" t="s">
        <v>58</v>
      </c>
      <c r="H333" s="3" t="s">
        <v>88</v>
      </c>
      <c r="I333" s="3">
        <v>600899</v>
      </c>
      <c r="J333" s="3" t="s">
        <v>59</v>
      </c>
      <c r="K333" s="3">
        <v>43525</v>
      </c>
      <c r="L333" s="14">
        <v>43525</v>
      </c>
      <c r="M333" s="3">
        <v>0</v>
      </c>
      <c r="O333" s="3">
        <v>46</v>
      </c>
      <c r="P333" s="3" t="s">
        <v>60</v>
      </c>
      <c r="Q333" s="41">
        <v>204117000900</v>
      </c>
      <c r="R333" s="3" t="s">
        <v>136</v>
      </c>
      <c r="S333" s="3">
        <v>46</v>
      </c>
      <c r="T333" s="3">
        <v>-18</v>
      </c>
      <c r="U333" s="3" t="s">
        <v>17</v>
      </c>
      <c r="V333" s="3">
        <v>-4.4928000000000003E-2</v>
      </c>
      <c r="W333" s="3" t="s">
        <v>17</v>
      </c>
      <c r="X333" s="30">
        <v>-828</v>
      </c>
      <c r="Y333" s="3" t="s">
        <v>66</v>
      </c>
      <c r="Z333" s="3">
        <v>16</v>
      </c>
      <c r="AA333" s="3">
        <v>-114.21</v>
      </c>
      <c r="AB333" s="3">
        <v>0</v>
      </c>
      <c r="AC333" s="3">
        <v>800008869</v>
      </c>
      <c r="AE333" s="3" t="s">
        <v>294</v>
      </c>
      <c r="AG333" s="3" t="s">
        <v>293</v>
      </c>
      <c r="AH333" s="15">
        <f t="shared" si="47"/>
        <v>-7.1379310344827598E-2</v>
      </c>
      <c r="AI333" s="16">
        <f t="shared" si="48"/>
        <v>-7.1378999999999998E-2</v>
      </c>
      <c r="AJ333" s="4" t="str">
        <f>VLOOKUP(A333,取数格式!$B$35:$C$47,2,0)</f>
        <v>苏宁直供</v>
      </c>
      <c r="AK333" s="4" t="s">
        <v>296</v>
      </c>
      <c r="AL333" s="17">
        <f t="shared" ref="AL333:AL396" si="51">IF(AE333="Z51:电子商务分公司上海产品库",ROUND(N333/(1+Z333%),2)/10000-AI333,ROUND(N333/(1+Z333%),2)/10000)</f>
        <v>0</v>
      </c>
      <c r="AM333" s="17">
        <f t="shared" ref="AM333:AM396" si="52">IF(AE333="Z51:电子商务分公司上海产品库",ROUND(N333/(1+Z333%)*Z333%-AA333,2)/10000,ROUND(N333/(1+Z333%)*Z333%,2)/10000)</f>
        <v>0</v>
      </c>
      <c r="AO333" s="3">
        <f>IF(U333="件",1,VLOOKUP(Q333,单位换算!B:F,5,))</f>
        <v>1</v>
      </c>
      <c r="AP333" s="15">
        <f t="shared" si="49"/>
        <v>-7.1379310344827598E-2</v>
      </c>
      <c r="AQ333" s="15">
        <f>IFERROR(VLOOKUP(Q333,成本剔税!A:E,COLUMN(成本剔税!E332),),)*T333/AO333/10000</f>
        <v>-4.4368448275862074E-2</v>
      </c>
      <c r="AR333" s="43">
        <f t="shared" si="50"/>
        <v>0.37841304347826088</v>
      </c>
    </row>
    <row r="334" spans="1:44" ht="15" customHeight="1">
      <c r="A334" s="3" t="s">
        <v>73</v>
      </c>
      <c r="B334" s="3" t="s">
        <v>72</v>
      </c>
      <c r="C334" s="3" t="s">
        <v>239</v>
      </c>
      <c r="D334" s="3" t="s">
        <v>240</v>
      </c>
      <c r="E334" s="3">
        <v>581535</v>
      </c>
      <c r="F334" s="3" t="s">
        <v>306</v>
      </c>
      <c r="G334" s="3" t="s">
        <v>58</v>
      </c>
      <c r="H334" s="3" t="s">
        <v>88</v>
      </c>
      <c r="I334" s="3">
        <v>600899</v>
      </c>
      <c r="J334" s="3" t="s">
        <v>59</v>
      </c>
      <c r="K334" s="3">
        <v>43525</v>
      </c>
      <c r="L334" s="14">
        <v>43525</v>
      </c>
      <c r="M334" s="3">
        <v>0</v>
      </c>
      <c r="O334" s="3">
        <v>55.2</v>
      </c>
      <c r="P334" s="3" t="s">
        <v>60</v>
      </c>
      <c r="Q334" s="41">
        <v>204201010400</v>
      </c>
      <c r="R334" s="3" t="s">
        <v>104</v>
      </c>
      <c r="S334" s="3">
        <v>55.2</v>
      </c>
      <c r="T334" s="3">
        <v>-15</v>
      </c>
      <c r="U334" s="3" t="s">
        <v>17</v>
      </c>
      <c r="V334" s="3">
        <v>-3.78E-2</v>
      </c>
      <c r="W334" s="3" t="s">
        <v>17</v>
      </c>
      <c r="X334" s="30">
        <v>-828</v>
      </c>
      <c r="Y334" s="3" t="s">
        <v>66</v>
      </c>
      <c r="Z334" s="3">
        <v>16</v>
      </c>
      <c r="AA334" s="3">
        <v>-114.21</v>
      </c>
      <c r="AB334" s="3">
        <v>0</v>
      </c>
      <c r="AC334" s="3">
        <v>800008869</v>
      </c>
      <c r="AE334" s="3" t="s">
        <v>294</v>
      </c>
      <c r="AG334" s="3" t="s">
        <v>293</v>
      </c>
      <c r="AH334" s="15">
        <f t="shared" si="47"/>
        <v>-7.1379310344827598E-2</v>
      </c>
      <c r="AI334" s="16">
        <f t="shared" si="48"/>
        <v>-7.1378999999999998E-2</v>
      </c>
      <c r="AJ334" s="4" t="str">
        <f>VLOOKUP(A334,取数格式!$B$35:$C$47,2,0)</f>
        <v>苏宁直供</v>
      </c>
      <c r="AK334" s="4" t="s">
        <v>296</v>
      </c>
      <c r="AL334" s="17">
        <f t="shared" si="51"/>
        <v>0</v>
      </c>
      <c r="AM334" s="17">
        <f t="shared" si="52"/>
        <v>0</v>
      </c>
      <c r="AO334" s="3">
        <f>IF(U334="件",1,VLOOKUP(Q334,单位换算!B:F,5,))</f>
        <v>1</v>
      </c>
      <c r="AP334" s="15">
        <f t="shared" si="49"/>
        <v>-7.1379310344827598E-2</v>
      </c>
      <c r="AQ334" s="15">
        <f>IFERROR(VLOOKUP(Q334,成本剔税!A:E,COLUMN(成本剔税!E333),),)*T334/AO334/10000</f>
        <v>-4.2943965517241382E-2</v>
      </c>
      <c r="AR334" s="43">
        <f t="shared" si="50"/>
        <v>0.39836956521739136</v>
      </c>
    </row>
    <row r="335" spans="1:44" ht="15" customHeight="1">
      <c r="A335" s="3" t="s">
        <v>73</v>
      </c>
      <c r="B335" s="3" t="s">
        <v>72</v>
      </c>
      <c r="C335" s="3" t="s">
        <v>239</v>
      </c>
      <c r="D335" s="3" t="s">
        <v>240</v>
      </c>
      <c r="E335" s="3">
        <v>581535</v>
      </c>
      <c r="F335" s="3" t="s">
        <v>306</v>
      </c>
      <c r="G335" s="3" t="s">
        <v>58</v>
      </c>
      <c r="H335" s="3" t="s">
        <v>88</v>
      </c>
      <c r="I335" s="3">
        <v>600899</v>
      </c>
      <c r="J335" s="3" t="s">
        <v>59</v>
      </c>
      <c r="K335" s="3">
        <v>43525</v>
      </c>
      <c r="L335" s="14">
        <v>43525</v>
      </c>
      <c r="M335" s="3">
        <v>0</v>
      </c>
      <c r="O335" s="3">
        <v>33.119999999999997</v>
      </c>
      <c r="P335" s="3" t="s">
        <v>60</v>
      </c>
      <c r="Q335" s="41">
        <v>204207000500</v>
      </c>
      <c r="R335" s="3" t="s">
        <v>105</v>
      </c>
      <c r="S335" s="3">
        <v>33.119999999999997</v>
      </c>
      <c r="T335" s="3">
        <v>-138</v>
      </c>
      <c r="U335" s="3" t="s">
        <v>17</v>
      </c>
      <c r="V335" s="3">
        <v>-0.40572000000000003</v>
      </c>
      <c r="W335" s="3" t="s">
        <v>17</v>
      </c>
      <c r="X335" s="30">
        <v>-4570.5600000000004</v>
      </c>
      <c r="Y335" s="3" t="s">
        <v>66</v>
      </c>
      <c r="Z335" s="3">
        <v>16</v>
      </c>
      <c r="AA335" s="3">
        <v>-630.41999999999996</v>
      </c>
      <c r="AB335" s="3">
        <v>0</v>
      </c>
      <c r="AC335" s="3">
        <v>800008869</v>
      </c>
      <c r="AE335" s="3" t="s">
        <v>294</v>
      </c>
      <c r="AG335" s="3" t="s">
        <v>293</v>
      </c>
      <c r="AH335" s="15">
        <f t="shared" si="47"/>
        <v>-0.39401379310344831</v>
      </c>
      <c r="AI335" s="16">
        <f t="shared" si="48"/>
        <v>-0.39401400000000003</v>
      </c>
      <c r="AJ335" s="4" t="str">
        <f>VLOOKUP(A335,取数格式!$B$35:$C$47,2,0)</f>
        <v>苏宁直供</v>
      </c>
      <c r="AK335" s="4" t="s">
        <v>296</v>
      </c>
      <c r="AL335" s="17">
        <f t="shared" si="51"/>
        <v>0</v>
      </c>
      <c r="AM335" s="17">
        <f t="shared" si="52"/>
        <v>0</v>
      </c>
      <c r="AO335" s="3">
        <f>IF(U335="件",1,VLOOKUP(Q335,单位换算!B:F,5,))</f>
        <v>1</v>
      </c>
      <c r="AP335" s="15">
        <f t="shared" si="49"/>
        <v>-0.39401379310344831</v>
      </c>
      <c r="AQ335" s="15">
        <f>IFERROR(VLOOKUP(Q335,成本剔税!A:E,COLUMN(成本剔税!E334),),)*T335/AO335/10000</f>
        <v>-0.24572327586206896</v>
      </c>
      <c r="AR335" s="43">
        <f t="shared" si="50"/>
        <v>0.37635869565217395</v>
      </c>
    </row>
    <row r="336" spans="1:44" ht="15" customHeight="1">
      <c r="A336" s="3" t="s">
        <v>73</v>
      </c>
      <c r="B336" s="3" t="s">
        <v>72</v>
      </c>
      <c r="C336" s="3" t="s">
        <v>239</v>
      </c>
      <c r="D336" s="3" t="s">
        <v>240</v>
      </c>
      <c r="E336" s="3">
        <v>581535</v>
      </c>
      <c r="F336" s="3" t="s">
        <v>306</v>
      </c>
      <c r="G336" s="3" t="s">
        <v>58</v>
      </c>
      <c r="H336" s="3" t="s">
        <v>88</v>
      </c>
      <c r="I336" s="3">
        <v>600899</v>
      </c>
      <c r="J336" s="3" t="s">
        <v>59</v>
      </c>
      <c r="K336" s="3">
        <v>43525</v>
      </c>
      <c r="L336" s="14">
        <v>43525</v>
      </c>
      <c r="M336" s="3">
        <v>0</v>
      </c>
      <c r="O336" s="3">
        <v>33.119999999999997</v>
      </c>
      <c r="P336" s="3" t="s">
        <v>60</v>
      </c>
      <c r="Q336" s="41">
        <v>204207000600</v>
      </c>
      <c r="R336" s="3" t="s">
        <v>216</v>
      </c>
      <c r="S336" s="3">
        <v>33.119999999999997</v>
      </c>
      <c r="T336" s="3">
        <v>-84</v>
      </c>
      <c r="U336" s="3" t="s">
        <v>17</v>
      </c>
      <c r="V336" s="3">
        <v>-0.24696000000000001</v>
      </c>
      <c r="W336" s="3" t="s">
        <v>17</v>
      </c>
      <c r="X336" s="30">
        <v>-2782.08</v>
      </c>
      <c r="Y336" s="3" t="s">
        <v>66</v>
      </c>
      <c r="Z336" s="3">
        <v>16</v>
      </c>
      <c r="AA336" s="3">
        <v>-383.74</v>
      </c>
      <c r="AB336" s="3">
        <v>0</v>
      </c>
      <c r="AC336" s="3">
        <v>800008869</v>
      </c>
      <c r="AE336" s="3" t="s">
        <v>294</v>
      </c>
      <c r="AG336" s="3" t="s">
        <v>293</v>
      </c>
      <c r="AH336" s="15">
        <f t="shared" si="47"/>
        <v>-0.23983448275862071</v>
      </c>
      <c r="AI336" s="16">
        <f t="shared" si="48"/>
        <v>-0.23983400000000002</v>
      </c>
      <c r="AJ336" s="4" t="str">
        <f>VLOOKUP(A336,取数格式!$B$35:$C$47,2,0)</f>
        <v>苏宁直供</v>
      </c>
      <c r="AK336" s="4" t="s">
        <v>296</v>
      </c>
      <c r="AL336" s="17">
        <f t="shared" si="51"/>
        <v>0</v>
      </c>
      <c r="AM336" s="17">
        <f t="shared" si="52"/>
        <v>0</v>
      </c>
      <c r="AO336" s="3">
        <f>IF(U336="件",1,VLOOKUP(Q336,单位换算!B:F,5,))</f>
        <v>1</v>
      </c>
      <c r="AP336" s="15">
        <f t="shared" si="49"/>
        <v>-0.23983448275862071</v>
      </c>
      <c r="AQ336" s="15">
        <f>IFERROR(VLOOKUP(Q336,成本剔税!A:E,COLUMN(成本剔税!E335),),)*T336/AO336/10000</f>
        <v>-0.14957068965517245</v>
      </c>
      <c r="AR336" s="43">
        <f t="shared" si="50"/>
        <v>0.37635869565217384</v>
      </c>
    </row>
    <row r="337" spans="1:44" ht="15" customHeight="1">
      <c r="A337" s="3" t="s">
        <v>73</v>
      </c>
      <c r="B337" s="3" t="s">
        <v>72</v>
      </c>
      <c r="C337" s="3" t="s">
        <v>239</v>
      </c>
      <c r="D337" s="3" t="s">
        <v>240</v>
      </c>
      <c r="E337" s="3">
        <v>581535</v>
      </c>
      <c r="F337" s="3" t="s">
        <v>306</v>
      </c>
      <c r="G337" s="3" t="s">
        <v>58</v>
      </c>
      <c r="H337" s="3" t="s">
        <v>88</v>
      </c>
      <c r="I337" s="3">
        <v>600899</v>
      </c>
      <c r="J337" s="3" t="s">
        <v>59</v>
      </c>
      <c r="K337" s="3">
        <v>43525</v>
      </c>
      <c r="L337" s="14">
        <v>43525</v>
      </c>
      <c r="M337" s="3">
        <v>0</v>
      </c>
      <c r="O337" s="3">
        <v>62.7</v>
      </c>
      <c r="P337" s="3" t="s">
        <v>60</v>
      </c>
      <c r="Q337" s="41">
        <v>204401000700</v>
      </c>
      <c r="R337" s="3" t="s">
        <v>124</v>
      </c>
      <c r="S337" s="3">
        <v>62.7</v>
      </c>
      <c r="T337" s="3">
        <v>-1064</v>
      </c>
      <c r="U337" s="3" t="s">
        <v>17</v>
      </c>
      <c r="V337" s="3">
        <v>-2.6174400000000002</v>
      </c>
      <c r="W337" s="3" t="s">
        <v>17</v>
      </c>
      <c r="X337" s="30">
        <v>-66712.800000000003</v>
      </c>
      <c r="Y337" s="3" t="s">
        <v>66</v>
      </c>
      <c r="Z337" s="3">
        <v>16</v>
      </c>
      <c r="AA337" s="3">
        <v>-9201.77</v>
      </c>
      <c r="AB337" s="3">
        <v>0</v>
      </c>
      <c r="AC337" s="3">
        <v>800008869</v>
      </c>
      <c r="AE337" s="3" t="s">
        <v>294</v>
      </c>
      <c r="AG337" s="3" t="s">
        <v>293</v>
      </c>
      <c r="AH337" s="15">
        <f t="shared" si="47"/>
        <v>-5.7511034482758632</v>
      </c>
      <c r="AI337" s="16">
        <f t="shared" si="48"/>
        <v>-5.7511029999999996</v>
      </c>
      <c r="AJ337" s="4" t="str">
        <f>VLOOKUP(A337,取数格式!$B$35:$C$47,2,0)</f>
        <v>苏宁直供</v>
      </c>
      <c r="AK337" s="4" t="s">
        <v>296</v>
      </c>
      <c r="AL337" s="17">
        <f t="shared" si="51"/>
        <v>0</v>
      </c>
      <c r="AM337" s="17">
        <f t="shared" si="52"/>
        <v>0</v>
      </c>
      <c r="AO337" s="3">
        <f>IF(U337="件",1,VLOOKUP(Q337,单位换算!B:F,5,))</f>
        <v>1</v>
      </c>
      <c r="AP337" s="15">
        <f t="shared" si="49"/>
        <v>-5.7511034482758632</v>
      </c>
      <c r="AQ337" s="15">
        <f>IFERROR(VLOOKUP(Q337,成本剔税!A:E,COLUMN(成本剔税!E336),),)*T337/AO337/10000</f>
        <v>-3.3227068965517246</v>
      </c>
      <c r="AR337" s="43">
        <f t="shared" si="50"/>
        <v>0.42224880382775121</v>
      </c>
    </row>
    <row r="338" spans="1:44" ht="15" customHeight="1">
      <c r="A338" s="3" t="s">
        <v>73</v>
      </c>
      <c r="B338" s="3" t="s">
        <v>72</v>
      </c>
      <c r="C338" s="3" t="s">
        <v>239</v>
      </c>
      <c r="D338" s="3" t="s">
        <v>240</v>
      </c>
      <c r="E338" s="3">
        <v>581535</v>
      </c>
      <c r="F338" s="3" t="s">
        <v>306</v>
      </c>
      <c r="G338" s="3" t="s">
        <v>58</v>
      </c>
      <c r="H338" s="3" t="s">
        <v>88</v>
      </c>
      <c r="I338" s="3">
        <v>600899</v>
      </c>
      <c r="J338" s="3" t="s">
        <v>59</v>
      </c>
      <c r="K338" s="3">
        <v>43525</v>
      </c>
      <c r="L338" s="14">
        <v>43525</v>
      </c>
      <c r="M338" s="3">
        <v>0</v>
      </c>
      <c r="O338" s="3">
        <v>66.12</v>
      </c>
      <c r="P338" s="3" t="s">
        <v>60</v>
      </c>
      <c r="Q338" s="41">
        <v>204401000800</v>
      </c>
      <c r="R338" s="3" t="s">
        <v>90</v>
      </c>
      <c r="S338" s="3">
        <v>66.12</v>
      </c>
      <c r="T338" s="3">
        <v>-280</v>
      </c>
      <c r="U338" s="3" t="s">
        <v>17</v>
      </c>
      <c r="V338" s="3">
        <v>-0.68879999999999997</v>
      </c>
      <c r="W338" s="3" t="s">
        <v>17</v>
      </c>
      <c r="X338" s="30">
        <v>-18513.599999999999</v>
      </c>
      <c r="Y338" s="3" t="s">
        <v>66</v>
      </c>
      <c r="Z338" s="3">
        <v>16</v>
      </c>
      <c r="AA338" s="3">
        <v>-2553.6</v>
      </c>
      <c r="AB338" s="3">
        <v>0</v>
      </c>
      <c r="AC338" s="3">
        <v>800008869</v>
      </c>
      <c r="AE338" s="3" t="s">
        <v>294</v>
      </c>
      <c r="AG338" s="3" t="s">
        <v>293</v>
      </c>
      <c r="AH338" s="15">
        <f t="shared" si="47"/>
        <v>-1.5960000000000003</v>
      </c>
      <c r="AI338" s="16">
        <f t="shared" si="48"/>
        <v>-1.5959999999999999</v>
      </c>
      <c r="AJ338" s="4" t="str">
        <f>VLOOKUP(A338,取数格式!$B$35:$C$47,2,0)</f>
        <v>苏宁直供</v>
      </c>
      <c r="AK338" s="4" t="s">
        <v>296</v>
      </c>
      <c r="AL338" s="17">
        <f t="shared" si="51"/>
        <v>0</v>
      </c>
      <c r="AM338" s="17">
        <f t="shared" si="52"/>
        <v>0</v>
      </c>
      <c r="AO338" s="3">
        <f>IF(U338="件",1,VLOOKUP(Q338,单位换算!B:F,5,))</f>
        <v>1</v>
      </c>
      <c r="AP338" s="15">
        <f t="shared" si="49"/>
        <v>-1.5960000000000003</v>
      </c>
      <c r="AQ338" s="15">
        <f>IFERROR(VLOOKUP(Q338,成本剔税!A:E,COLUMN(成本剔税!E337),),)*T338/AO338/10000</f>
        <v>-0.92088620689655176</v>
      </c>
      <c r="AR338" s="43">
        <f t="shared" si="50"/>
        <v>0.42300362976406541</v>
      </c>
    </row>
    <row r="339" spans="1:44" ht="15" customHeight="1">
      <c r="A339" s="3" t="s">
        <v>73</v>
      </c>
      <c r="B339" s="3" t="s">
        <v>72</v>
      </c>
      <c r="C339" s="3" t="s">
        <v>239</v>
      </c>
      <c r="D339" s="3" t="s">
        <v>240</v>
      </c>
      <c r="E339" s="3">
        <v>581535</v>
      </c>
      <c r="F339" s="3" t="s">
        <v>306</v>
      </c>
      <c r="G339" s="3" t="s">
        <v>58</v>
      </c>
      <c r="H339" s="3" t="s">
        <v>88</v>
      </c>
      <c r="I339" s="3">
        <v>600899</v>
      </c>
      <c r="J339" s="3" t="s">
        <v>59</v>
      </c>
      <c r="K339" s="3">
        <v>43525</v>
      </c>
      <c r="L339" s="14">
        <v>43525</v>
      </c>
      <c r="M339" s="3">
        <v>0</v>
      </c>
      <c r="O339" s="3">
        <v>64.599999999999994</v>
      </c>
      <c r="P339" s="3" t="s">
        <v>60</v>
      </c>
      <c r="Q339" s="41" t="s">
        <v>116</v>
      </c>
      <c r="R339" s="3" t="s">
        <v>117</v>
      </c>
      <c r="S339" s="3">
        <v>64.599999999999994</v>
      </c>
      <c r="T339" s="3">
        <v>-312</v>
      </c>
      <c r="U339" s="3" t="s">
        <v>17</v>
      </c>
      <c r="V339" s="3">
        <v>-0.624</v>
      </c>
      <c r="W339" s="3" t="s">
        <v>17</v>
      </c>
      <c r="X339" s="30">
        <v>-20155.2</v>
      </c>
      <c r="Y339" s="3" t="s">
        <v>66</v>
      </c>
      <c r="Z339" s="3">
        <v>16</v>
      </c>
      <c r="AA339" s="3">
        <v>-2780.03</v>
      </c>
      <c r="AB339" s="3">
        <v>0</v>
      </c>
      <c r="AC339" s="3">
        <v>800008869</v>
      </c>
      <c r="AE339" s="3" t="s">
        <v>294</v>
      </c>
      <c r="AG339" s="3" t="s">
        <v>293</v>
      </c>
      <c r="AH339" s="15">
        <f t="shared" si="47"/>
        <v>-1.7375172413793101</v>
      </c>
      <c r="AI339" s="16">
        <f t="shared" si="48"/>
        <v>-1.7375170000000002</v>
      </c>
      <c r="AJ339" s="4" t="str">
        <f>VLOOKUP(A339,取数格式!$B$35:$C$47,2,0)</f>
        <v>苏宁直供</v>
      </c>
      <c r="AK339" s="4" t="s">
        <v>296</v>
      </c>
      <c r="AL339" s="17">
        <f t="shared" si="51"/>
        <v>0</v>
      </c>
      <c r="AM339" s="17">
        <f t="shared" si="52"/>
        <v>0</v>
      </c>
      <c r="AO339" s="3">
        <f>IF(U339="件",1,VLOOKUP(Q339,单位换算!B:F,5,))</f>
        <v>1</v>
      </c>
      <c r="AP339" s="15">
        <f t="shared" si="49"/>
        <v>-1.7375172413793101</v>
      </c>
      <c r="AQ339" s="15">
        <f>IFERROR(VLOOKUP(Q339,成本剔税!A:E,COLUMN(成本剔税!E338),),)*T339/AO339/10000</f>
        <v>-1.0130586206896552</v>
      </c>
      <c r="AR339" s="43">
        <f t="shared" si="50"/>
        <v>0.41695046439628469</v>
      </c>
    </row>
    <row r="340" spans="1:44" ht="15" customHeight="1">
      <c r="A340" s="3" t="s">
        <v>73</v>
      </c>
      <c r="B340" s="3" t="s">
        <v>72</v>
      </c>
      <c r="C340" s="3" t="s">
        <v>239</v>
      </c>
      <c r="D340" s="3" t="s">
        <v>240</v>
      </c>
      <c r="E340" s="3">
        <v>581535</v>
      </c>
      <c r="F340" s="3" t="s">
        <v>306</v>
      </c>
      <c r="G340" s="3" t="s">
        <v>58</v>
      </c>
      <c r="H340" s="3" t="s">
        <v>88</v>
      </c>
      <c r="I340" s="3">
        <v>600899</v>
      </c>
      <c r="J340" s="3" t="s">
        <v>59</v>
      </c>
      <c r="K340" s="3">
        <v>43525</v>
      </c>
      <c r="L340" s="14">
        <v>43525</v>
      </c>
      <c r="M340" s="3">
        <v>0</v>
      </c>
      <c r="O340" s="3">
        <v>74.099999999999994</v>
      </c>
      <c r="P340" s="3" t="s">
        <v>60</v>
      </c>
      <c r="Q340" s="41" t="s">
        <v>63</v>
      </c>
      <c r="R340" s="3" t="s">
        <v>64</v>
      </c>
      <c r="S340" s="3">
        <v>74.099999999999994</v>
      </c>
      <c r="T340" s="3">
        <v>-738</v>
      </c>
      <c r="U340" s="3" t="s">
        <v>17</v>
      </c>
      <c r="V340" s="3">
        <v>-1.6974</v>
      </c>
      <c r="W340" s="3" t="s">
        <v>17</v>
      </c>
      <c r="X340" s="30">
        <v>-54685.8</v>
      </c>
      <c r="Y340" s="3" t="s">
        <v>66</v>
      </c>
      <c r="Z340" s="3">
        <v>16</v>
      </c>
      <c r="AA340" s="3">
        <v>-7542.87</v>
      </c>
      <c r="AB340" s="3">
        <v>0</v>
      </c>
      <c r="AC340" s="3">
        <v>800008869</v>
      </c>
      <c r="AE340" s="3" t="s">
        <v>294</v>
      </c>
      <c r="AG340" s="3" t="s">
        <v>293</v>
      </c>
      <c r="AH340" s="15">
        <f t="shared" si="47"/>
        <v>-4.7142931034482762</v>
      </c>
      <c r="AI340" s="16">
        <f t="shared" si="48"/>
        <v>-4.7142929999999996</v>
      </c>
      <c r="AJ340" s="4" t="str">
        <f>VLOOKUP(A340,取数格式!$B$35:$C$47,2,0)</f>
        <v>苏宁直供</v>
      </c>
      <c r="AK340" s="4" t="s">
        <v>296</v>
      </c>
      <c r="AL340" s="17">
        <f t="shared" si="51"/>
        <v>0</v>
      </c>
      <c r="AM340" s="17">
        <f t="shared" si="52"/>
        <v>0</v>
      </c>
      <c r="AO340" s="3">
        <f>IF(U340="件",1,VLOOKUP(Q340,单位换算!B:F,5,))</f>
        <v>1</v>
      </c>
      <c r="AP340" s="15">
        <f t="shared" si="49"/>
        <v>-4.7142931034482762</v>
      </c>
      <c r="AQ340" s="15">
        <f>IFERROR(VLOOKUP(Q340,成本剔税!A:E,COLUMN(成本剔税!E339),),)*T340/AO340/10000</f>
        <v>-2.8136886206896556</v>
      </c>
      <c r="AR340" s="43">
        <f t="shared" si="50"/>
        <v>0.40315789473684205</v>
      </c>
    </row>
    <row r="341" spans="1:44" ht="15" customHeight="1">
      <c r="A341" s="3" t="s">
        <v>73</v>
      </c>
      <c r="B341" s="3" t="s">
        <v>72</v>
      </c>
      <c r="C341" s="3" t="s">
        <v>239</v>
      </c>
      <c r="D341" s="3" t="s">
        <v>240</v>
      </c>
      <c r="E341" s="3">
        <v>581535</v>
      </c>
      <c r="F341" s="3" t="s">
        <v>306</v>
      </c>
      <c r="G341" s="3" t="s">
        <v>58</v>
      </c>
      <c r="H341" s="3" t="s">
        <v>88</v>
      </c>
      <c r="I341" s="3">
        <v>600899</v>
      </c>
      <c r="J341" s="3" t="s">
        <v>59</v>
      </c>
      <c r="K341" s="3">
        <v>43525</v>
      </c>
      <c r="L341" s="14">
        <v>43525</v>
      </c>
      <c r="M341" s="3">
        <v>0</v>
      </c>
      <c r="O341" s="3">
        <v>64.599999999999994</v>
      </c>
      <c r="P341" s="3" t="s">
        <v>60</v>
      </c>
      <c r="Q341" s="41" t="s">
        <v>68</v>
      </c>
      <c r="R341" s="3" t="s">
        <v>69</v>
      </c>
      <c r="S341" s="3">
        <v>64.599999999999994</v>
      </c>
      <c r="T341" s="3">
        <v>-36</v>
      </c>
      <c r="U341" s="3" t="s">
        <v>17</v>
      </c>
      <c r="V341" s="3">
        <v>-7.1999999999999995E-2</v>
      </c>
      <c r="W341" s="3" t="s">
        <v>17</v>
      </c>
      <c r="X341" s="30">
        <v>-2325.6</v>
      </c>
      <c r="Y341" s="3" t="s">
        <v>66</v>
      </c>
      <c r="Z341" s="3">
        <v>16</v>
      </c>
      <c r="AA341" s="3">
        <v>-320.77</v>
      </c>
      <c r="AB341" s="3">
        <v>0</v>
      </c>
      <c r="AC341" s="3">
        <v>800008869</v>
      </c>
      <c r="AE341" s="3" t="s">
        <v>294</v>
      </c>
      <c r="AG341" s="3" t="s">
        <v>293</v>
      </c>
      <c r="AH341" s="15">
        <f t="shared" si="47"/>
        <v>-0.20048275862068965</v>
      </c>
      <c r="AI341" s="16">
        <f t="shared" si="48"/>
        <v>-0.20048299999999999</v>
      </c>
      <c r="AJ341" s="4" t="str">
        <f>VLOOKUP(A341,取数格式!$B$35:$C$47,2,0)</f>
        <v>苏宁直供</v>
      </c>
      <c r="AK341" s="4" t="s">
        <v>296</v>
      </c>
      <c r="AL341" s="17">
        <f t="shared" si="51"/>
        <v>0</v>
      </c>
      <c r="AM341" s="17">
        <f t="shared" si="52"/>
        <v>0</v>
      </c>
      <c r="AO341" s="3">
        <f>IF(U341="件",1,VLOOKUP(Q341,单位换算!B:F,5,))</f>
        <v>1</v>
      </c>
      <c r="AP341" s="15">
        <f t="shared" si="49"/>
        <v>-0.20048275862068965</v>
      </c>
      <c r="AQ341" s="15">
        <f>IFERROR(VLOOKUP(Q341,成本剔税!A:E,COLUMN(成本剔税!E340),),)*T341/AO341/10000</f>
        <v>-0.11689137931034484</v>
      </c>
      <c r="AR341" s="43">
        <f t="shared" si="50"/>
        <v>0.41695046439628475</v>
      </c>
    </row>
    <row r="342" spans="1:44" ht="15" customHeight="1">
      <c r="A342" s="3" t="s">
        <v>73</v>
      </c>
      <c r="B342" s="3" t="s">
        <v>72</v>
      </c>
      <c r="C342" s="3" t="s">
        <v>239</v>
      </c>
      <c r="D342" s="3" t="s">
        <v>240</v>
      </c>
      <c r="E342" s="3">
        <v>581535</v>
      </c>
      <c r="F342" s="3" t="s">
        <v>306</v>
      </c>
      <c r="G342" s="3" t="s">
        <v>58</v>
      </c>
      <c r="H342" s="3" t="s">
        <v>88</v>
      </c>
      <c r="I342" s="3">
        <v>600899</v>
      </c>
      <c r="J342" s="3" t="s">
        <v>59</v>
      </c>
      <c r="K342" s="3">
        <v>43525</v>
      </c>
      <c r="L342" s="14">
        <v>43525</v>
      </c>
      <c r="M342" s="3">
        <v>0</v>
      </c>
      <c r="O342" s="3">
        <v>50.6</v>
      </c>
      <c r="P342" s="3" t="s">
        <v>60</v>
      </c>
      <c r="Q342" s="41" t="s">
        <v>97</v>
      </c>
      <c r="R342" s="3" t="s">
        <v>98</v>
      </c>
      <c r="S342" s="3">
        <v>50.6</v>
      </c>
      <c r="T342" s="3">
        <v>-18</v>
      </c>
      <c r="U342" s="3" t="s">
        <v>17</v>
      </c>
      <c r="V342" s="3">
        <v>-5.6160000000000002E-2</v>
      </c>
      <c r="W342" s="3" t="s">
        <v>17</v>
      </c>
      <c r="X342" s="30">
        <v>-910.8</v>
      </c>
      <c r="Y342" s="3" t="s">
        <v>66</v>
      </c>
      <c r="Z342" s="3">
        <v>16</v>
      </c>
      <c r="AA342" s="3">
        <v>-125.63</v>
      </c>
      <c r="AB342" s="3">
        <v>0</v>
      </c>
      <c r="AC342" s="3">
        <v>800008869</v>
      </c>
      <c r="AE342" s="3" t="s">
        <v>294</v>
      </c>
      <c r="AG342" s="3" t="s">
        <v>293</v>
      </c>
      <c r="AH342" s="15">
        <f t="shared" si="47"/>
        <v>-7.8517241379310362E-2</v>
      </c>
      <c r="AI342" s="16">
        <f t="shared" si="48"/>
        <v>-7.851699999999999E-2</v>
      </c>
      <c r="AJ342" s="4" t="str">
        <f>VLOOKUP(A342,取数格式!$B$35:$C$47,2,0)</f>
        <v>苏宁直供</v>
      </c>
      <c r="AK342" s="4" t="s">
        <v>296</v>
      </c>
      <c r="AL342" s="17">
        <f t="shared" si="51"/>
        <v>0</v>
      </c>
      <c r="AM342" s="17">
        <f t="shared" si="52"/>
        <v>0</v>
      </c>
      <c r="AO342" s="3">
        <f>IF(U342="件",1,VLOOKUP(Q342,单位换算!B:F,5,))</f>
        <v>1</v>
      </c>
      <c r="AP342" s="15">
        <f t="shared" si="49"/>
        <v>-7.8517241379310362E-2</v>
      </c>
      <c r="AQ342" s="15">
        <f>IFERROR(VLOOKUP(Q342,成本剔税!A:E,COLUMN(成本剔税!E341),),)*T342/AO342/10000</f>
        <v>-4.700793103448276E-2</v>
      </c>
      <c r="AR342" s="43">
        <f t="shared" si="50"/>
        <v>0.40130434782608709</v>
      </c>
    </row>
    <row r="343" spans="1:44" ht="15" customHeight="1">
      <c r="A343" s="3" t="s">
        <v>73</v>
      </c>
      <c r="B343" s="3" t="s">
        <v>72</v>
      </c>
      <c r="C343" s="3" t="s">
        <v>239</v>
      </c>
      <c r="D343" s="3" t="s">
        <v>240</v>
      </c>
      <c r="E343" s="3">
        <v>581535</v>
      </c>
      <c r="F343" s="3" t="s">
        <v>306</v>
      </c>
      <c r="G343" s="3" t="s">
        <v>58</v>
      </c>
      <c r="H343" s="3" t="s">
        <v>88</v>
      </c>
      <c r="I343" s="3">
        <v>600899</v>
      </c>
      <c r="J343" s="3" t="s">
        <v>59</v>
      </c>
      <c r="K343" s="3">
        <v>43525</v>
      </c>
      <c r="L343" s="14">
        <v>43525</v>
      </c>
      <c r="M343" s="3">
        <v>0</v>
      </c>
      <c r="O343" s="3">
        <v>46</v>
      </c>
      <c r="P343" s="3" t="s">
        <v>60</v>
      </c>
      <c r="Q343" s="41" t="s">
        <v>228</v>
      </c>
      <c r="R343" s="3" t="s">
        <v>229</v>
      </c>
      <c r="S343" s="3">
        <v>46</v>
      </c>
      <c r="T343" s="3">
        <v>-80</v>
      </c>
      <c r="U343" s="3" t="s">
        <v>17</v>
      </c>
      <c r="V343" s="3">
        <v>-0.26056800000000002</v>
      </c>
      <c r="W343" s="3" t="s">
        <v>17</v>
      </c>
      <c r="X343" s="30">
        <v>-3680</v>
      </c>
      <c r="Y343" s="3" t="s">
        <v>66</v>
      </c>
      <c r="Z343" s="3">
        <v>16</v>
      </c>
      <c r="AA343" s="3">
        <v>-507.59</v>
      </c>
      <c r="AB343" s="3">
        <v>0</v>
      </c>
      <c r="AC343" s="3">
        <v>800008869</v>
      </c>
      <c r="AE343" s="3" t="s">
        <v>294</v>
      </c>
      <c r="AG343" s="3" t="s">
        <v>293</v>
      </c>
      <c r="AH343" s="15">
        <f t="shared" si="47"/>
        <v>-0.31724137931034485</v>
      </c>
      <c r="AI343" s="16">
        <f t="shared" si="48"/>
        <v>-0.317241</v>
      </c>
      <c r="AJ343" s="4" t="str">
        <f>VLOOKUP(A343,取数格式!$B$35:$C$47,2,0)</f>
        <v>苏宁直供</v>
      </c>
      <c r="AK343" s="4" t="s">
        <v>296</v>
      </c>
      <c r="AL343" s="17">
        <f t="shared" si="51"/>
        <v>0</v>
      </c>
      <c r="AM343" s="17">
        <f t="shared" si="52"/>
        <v>0</v>
      </c>
      <c r="AO343" s="3">
        <f>IF(U343="件",1,VLOOKUP(Q343,单位换算!B:F,5,))</f>
        <v>1</v>
      </c>
      <c r="AP343" s="15">
        <f t="shared" si="49"/>
        <v>-0.31724137931034485</v>
      </c>
      <c r="AQ343" s="15">
        <f>IFERROR(VLOOKUP(Q343,成本剔税!A:E,COLUMN(成本剔税!E342),),)*T343/AO343/10000</f>
        <v>-0.18993103448275864</v>
      </c>
      <c r="AR343" s="43">
        <f t="shared" si="50"/>
        <v>0.40130434782608693</v>
      </c>
    </row>
    <row r="344" spans="1:44" ht="15" customHeight="1">
      <c r="A344" s="3" t="s">
        <v>73</v>
      </c>
      <c r="B344" s="3" t="s">
        <v>72</v>
      </c>
      <c r="C344" s="3" t="s">
        <v>239</v>
      </c>
      <c r="D344" s="3" t="s">
        <v>240</v>
      </c>
      <c r="E344" s="3">
        <v>581548</v>
      </c>
      <c r="F344" s="3" t="s">
        <v>392</v>
      </c>
      <c r="G344" s="3" t="s">
        <v>58</v>
      </c>
      <c r="H344" s="3" t="s">
        <v>88</v>
      </c>
      <c r="I344" s="3">
        <v>600898</v>
      </c>
      <c r="J344" s="3" t="s">
        <v>59</v>
      </c>
      <c r="K344" s="3">
        <v>43525</v>
      </c>
      <c r="L344" s="14">
        <v>43525</v>
      </c>
      <c r="M344" s="3">
        <v>0</v>
      </c>
      <c r="N344" s="15">
        <v>-20085.259999999998</v>
      </c>
      <c r="O344" s="3">
        <v>46.13</v>
      </c>
      <c r="P344" s="3" t="s">
        <v>60</v>
      </c>
      <c r="Q344" s="41">
        <v>204001000200</v>
      </c>
      <c r="R344" s="3" t="s">
        <v>137</v>
      </c>
      <c r="S344" s="3">
        <v>34.6</v>
      </c>
      <c r="T344" s="3">
        <v>-1742</v>
      </c>
      <c r="U344" s="3" t="s">
        <v>17</v>
      </c>
      <c r="V344" s="3">
        <v>-7.2467199999999998</v>
      </c>
      <c r="W344" s="3" t="s">
        <v>17</v>
      </c>
      <c r="X344" s="30">
        <v>-60273.2</v>
      </c>
      <c r="Y344" s="3" t="s">
        <v>67</v>
      </c>
      <c r="Z344" s="3">
        <v>10</v>
      </c>
      <c r="AA344" s="3">
        <v>-5479.38</v>
      </c>
      <c r="AB344" s="3">
        <v>0</v>
      </c>
      <c r="AC344" s="3">
        <v>800008874</v>
      </c>
      <c r="AD344" s="3" t="s">
        <v>890</v>
      </c>
      <c r="AE344" s="3" t="s">
        <v>307</v>
      </c>
      <c r="AG344" s="3" t="s">
        <v>293</v>
      </c>
      <c r="AH344" s="15">
        <f t="shared" si="47"/>
        <v>-7.3053145454545465</v>
      </c>
      <c r="AI344" s="16">
        <f t="shared" si="48"/>
        <v>-5.4793820000000002</v>
      </c>
      <c r="AJ344" s="4" t="str">
        <f>VLOOKUP(A344,取数格式!$B$35:$C$47,2,0)</f>
        <v>苏宁直供</v>
      </c>
      <c r="AK344" s="4" t="s">
        <v>296</v>
      </c>
      <c r="AL344" s="17">
        <f t="shared" si="51"/>
        <v>-1.8259330000000003</v>
      </c>
      <c r="AM344" s="17">
        <f t="shared" si="52"/>
        <v>-0.18259300000000001</v>
      </c>
      <c r="AO344" s="3">
        <f>IF(U344="件",1,VLOOKUP(Q344,单位换算!B:F,5,))</f>
        <v>1</v>
      </c>
      <c r="AP344" s="15">
        <f t="shared" si="49"/>
        <v>-7.3053145454545465</v>
      </c>
      <c r="AQ344" s="15">
        <f>IFERROR(VLOOKUP(Q344,成本剔税!A:E,COLUMN(成本剔税!E343),),)*T344/AO344/10000</f>
        <v>-4.9642249090909081</v>
      </c>
      <c r="AR344" s="43">
        <f t="shared" si="50"/>
        <v>0.32046390635161526</v>
      </c>
    </row>
    <row r="345" spans="1:44" ht="15" customHeight="1">
      <c r="A345" s="3" t="s">
        <v>73</v>
      </c>
      <c r="B345" s="3" t="s">
        <v>72</v>
      </c>
      <c r="C345" s="3" t="s">
        <v>239</v>
      </c>
      <c r="D345" s="3" t="s">
        <v>240</v>
      </c>
      <c r="E345" s="3">
        <v>581548</v>
      </c>
      <c r="F345" s="3" t="s">
        <v>392</v>
      </c>
      <c r="G345" s="3" t="s">
        <v>58</v>
      </c>
      <c r="H345" s="3" t="s">
        <v>88</v>
      </c>
      <c r="I345" s="3">
        <v>600898</v>
      </c>
      <c r="J345" s="3" t="s">
        <v>59</v>
      </c>
      <c r="K345" s="3">
        <v>43525</v>
      </c>
      <c r="L345" s="14">
        <v>43525</v>
      </c>
      <c r="M345" s="3">
        <v>0</v>
      </c>
      <c r="N345" s="15">
        <v>-17438.400000000001</v>
      </c>
      <c r="O345" s="3">
        <v>69.19</v>
      </c>
      <c r="P345" s="3" t="s">
        <v>60</v>
      </c>
      <c r="Q345" s="41">
        <v>204001000300</v>
      </c>
      <c r="R345" s="3" t="s">
        <v>140</v>
      </c>
      <c r="S345" s="3">
        <v>51.89</v>
      </c>
      <c r="T345" s="3">
        <v>-1008</v>
      </c>
      <c r="U345" s="3" t="s">
        <v>17</v>
      </c>
      <c r="V345" s="3">
        <v>-6.2899200000000004</v>
      </c>
      <c r="W345" s="3" t="s">
        <v>17</v>
      </c>
      <c r="X345" s="30">
        <v>-52305.120000000003</v>
      </c>
      <c r="Y345" s="3" t="s">
        <v>67</v>
      </c>
      <c r="Z345" s="3">
        <v>10</v>
      </c>
      <c r="AA345" s="3">
        <v>-4755.01</v>
      </c>
      <c r="AB345" s="3">
        <v>0</v>
      </c>
      <c r="AC345" s="3">
        <v>800008874</v>
      </c>
      <c r="AD345" s="3" t="s">
        <v>890</v>
      </c>
      <c r="AE345" s="3" t="s">
        <v>307</v>
      </c>
      <c r="AG345" s="3" t="s">
        <v>293</v>
      </c>
      <c r="AH345" s="15">
        <f t="shared" si="47"/>
        <v>-6.3403199999999993</v>
      </c>
      <c r="AI345" s="16">
        <f t="shared" si="48"/>
        <v>-4.7550109999999997</v>
      </c>
      <c r="AJ345" s="4" t="str">
        <f>VLOOKUP(A345,取数格式!$B$35:$C$47,2,0)</f>
        <v>苏宁直供</v>
      </c>
      <c r="AK345" s="4" t="s">
        <v>296</v>
      </c>
      <c r="AL345" s="17">
        <f t="shared" si="51"/>
        <v>-1.5853090000000001</v>
      </c>
      <c r="AM345" s="17">
        <f t="shared" si="52"/>
        <v>-0.15853100000000001</v>
      </c>
      <c r="AO345" s="3">
        <f>IF(U345="件",1,VLOOKUP(Q345,单位换算!B:F,5,))</f>
        <v>1</v>
      </c>
      <c r="AP345" s="15">
        <f t="shared" si="49"/>
        <v>-6.3403199999999993</v>
      </c>
      <c r="AQ345" s="15">
        <f>IFERROR(VLOOKUP(Q345,成本剔税!A:E,COLUMN(成本剔税!E344),),)*T345/AO345/10000</f>
        <v>-4.2976538181818178</v>
      </c>
      <c r="AR345" s="43">
        <f t="shared" si="50"/>
        <v>0.3221708339355398</v>
      </c>
    </row>
    <row r="346" spans="1:44" ht="15" customHeight="1">
      <c r="A346" s="3" t="s">
        <v>73</v>
      </c>
      <c r="B346" s="3" t="s">
        <v>72</v>
      </c>
      <c r="C346" s="3" t="s">
        <v>239</v>
      </c>
      <c r="D346" s="3" t="s">
        <v>240</v>
      </c>
      <c r="E346" s="3">
        <v>581548</v>
      </c>
      <c r="F346" s="3" t="s">
        <v>392</v>
      </c>
      <c r="G346" s="3" t="s">
        <v>58</v>
      </c>
      <c r="H346" s="3" t="s">
        <v>88</v>
      </c>
      <c r="I346" s="3">
        <v>600898</v>
      </c>
      <c r="J346" s="3" t="s">
        <v>59</v>
      </c>
      <c r="K346" s="3">
        <v>43525</v>
      </c>
      <c r="L346" s="14">
        <v>43525</v>
      </c>
      <c r="M346" s="3">
        <v>0</v>
      </c>
      <c r="N346" s="15">
        <v>-6017.28</v>
      </c>
      <c r="O346" s="3">
        <v>62.7</v>
      </c>
      <c r="P346" s="3" t="s">
        <v>60</v>
      </c>
      <c r="Q346" s="41">
        <v>204001005300</v>
      </c>
      <c r="R346" s="3" t="s">
        <v>100</v>
      </c>
      <c r="S346" s="3">
        <v>47.03</v>
      </c>
      <c r="T346" s="3">
        <v>-384</v>
      </c>
      <c r="U346" s="3" t="s">
        <v>17</v>
      </c>
      <c r="V346" s="3">
        <v>-0.94464000000000004</v>
      </c>
      <c r="W346" s="3" t="s">
        <v>17</v>
      </c>
      <c r="X346" s="30">
        <v>-18059.52</v>
      </c>
      <c r="Y346" s="3" t="s">
        <v>66</v>
      </c>
      <c r="Z346" s="3">
        <v>16</v>
      </c>
      <c r="AA346" s="3">
        <v>-2490.9699999999998</v>
      </c>
      <c r="AB346" s="3">
        <v>0</v>
      </c>
      <c r="AC346" s="3">
        <v>800008874</v>
      </c>
      <c r="AD346" s="3" t="s">
        <v>890</v>
      </c>
      <c r="AE346" s="3" t="s">
        <v>307</v>
      </c>
      <c r="AG346" s="3" t="s">
        <v>293</v>
      </c>
      <c r="AH346" s="15">
        <f t="shared" si="47"/>
        <v>-2.0755862068965523</v>
      </c>
      <c r="AI346" s="16">
        <f t="shared" si="48"/>
        <v>-1.5568550000000001</v>
      </c>
      <c r="AJ346" s="4" t="str">
        <f>VLOOKUP(A346,取数格式!$B$35:$C$47,2,0)</f>
        <v>苏宁直供</v>
      </c>
      <c r="AK346" s="4" t="s">
        <v>296</v>
      </c>
      <c r="AL346" s="17">
        <f t="shared" si="51"/>
        <v>-0.51873100000000005</v>
      </c>
      <c r="AM346" s="17">
        <f t="shared" si="52"/>
        <v>-8.2997000000000001E-2</v>
      </c>
      <c r="AO346" s="3">
        <f>IF(U346="件",1,VLOOKUP(Q346,单位换算!B:F,5,))</f>
        <v>1</v>
      </c>
      <c r="AP346" s="15">
        <f t="shared" si="49"/>
        <v>-2.0755862068965523</v>
      </c>
      <c r="AQ346" s="15">
        <f>IFERROR(VLOOKUP(Q346,成本剔税!A:E,COLUMN(成本剔税!E345),),)*T346/AO346/10000</f>
        <v>-1.1991724137931037</v>
      </c>
      <c r="AR346" s="43">
        <f t="shared" si="50"/>
        <v>0.42224880382775121</v>
      </c>
    </row>
    <row r="347" spans="1:44" ht="15" customHeight="1">
      <c r="A347" s="3" t="s">
        <v>73</v>
      </c>
      <c r="B347" s="3" t="s">
        <v>72</v>
      </c>
      <c r="C347" s="3" t="s">
        <v>239</v>
      </c>
      <c r="D347" s="3" t="s">
        <v>240</v>
      </c>
      <c r="E347" s="3">
        <v>581548</v>
      </c>
      <c r="F347" s="3" t="s">
        <v>392</v>
      </c>
      <c r="G347" s="3" t="s">
        <v>58</v>
      </c>
      <c r="H347" s="3" t="s">
        <v>88</v>
      </c>
      <c r="I347" s="3">
        <v>600898</v>
      </c>
      <c r="J347" s="3" t="s">
        <v>59</v>
      </c>
      <c r="K347" s="3">
        <v>43525</v>
      </c>
      <c r="L347" s="14">
        <v>43525</v>
      </c>
      <c r="M347" s="3">
        <v>0</v>
      </c>
      <c r="N347" s="15">
        <v>-67465.2</v>
      </c>
      <c r="O347" s="3">
        <v>83.6</v>
      </c>
      <c r="P347" s="3" t="s">
        <v>60</v>
      </c>
      <c r="Q347" s="41">
        <v>204001005800</v>
      </c>
      <c r="R347" s="3" t="s">
        <v>19</v>
      </c>
      <c r="S347" s="3">
        <v>62.7</v>
      </c>
      <c r="T347" s="3">
        <v>-3228</v>
      </c>
      <c r="U347" s="3" t="s">
        <v>17</v>
      </c>
      <c r="V347" s="3">
        <v>-10.58784</v>
      </c>
      <c r="W347" s="3" t="s">
        <v>17</v>
      </c>
      <c r="X347" s="30">
        <v>-202395.6</v>
      </c>
      <c r="Y347" s="3" t="s">
        <v>66</v>
      </c>
      <c r="Z347" s="3">
        <v>16</v>
      </c>
      <c r="AA347" s="3">
        <v>-27916.63</v>
      </c>
      <c r="AB347" s="3">
        <v>0</v>
      </c>
      <c r="AC347" s="3">
        <v>800008874</v>
      </c>
      <c r="AD347" s="3" t="s">
        <v>890</v>
      </c>
      <c r="AE347" s="3" t="s">
        <v>307</v>
      </c>
      <c r="AG347" s="3" t="s">
        <v>293</v>
      </c>
      <c r="AH347" s="15">
        <f t="shared" si="47"/>
        <v>-23.263862068965519</v>
      </c>
      <c r="AI347" s="16">
        <f t="shared" si="48"/>
        <v>-17.447897000000001</v>
      </c>
      <c r="AJ347" s="4" t="str">
        <f>VLOOKUP(A347,取数格式!$B$35:$C$47,2,0)</f>
        <v>苏宁直供</v>
      </c>
      <c r="AK347" s="4" t="s">
        <v>296</v>
      </c>
      <c r="AL347" s="17">
        <f t="shared" si="51"/>
        <v>-5.8159660000000004</v>
      </c>
      <c r="AM347" s="17">
        <f t="shared" si="52"/>
        <v>-0.9305540000000001</v>
      </c>
      <c r="AO347" s="3">
        <f>IF(U347="件",1,VLOOKUP(Q347,单位换算!B:F,5,))</f>
        <v>1</v>
      </c>
      <c r="AP347" s="15">
        <f t="shared" si="49"/>
        <v>-23.263862068965519</v>
      </c>
      <c r="AQ347" s="15">
        <f>IFERROR(VLOOKUP(Q347,成本剔税!A:E,COLUMN(成本剔税!E346),),)*T347/AO347/10000</f>
        <v>-13.441558965517244</v>
      </c>
      <c r="AR347" s="43">
        <f t="shared" si="50"/>
        <v>0.42221291866028704</v>
      </c>
    </row>
    <row r="348" spans="1:44" ht="15" customHeight="1">
      <c r="A348" s="3" t="s">
        <v>73</v>
      </c>
      <c r="B348" s="3" t="s">
        <v>72</v>
      </c>
      <c r="C348" s="3" t="s">
        <v>239</v>
      </c>
      <c r="D348" s="3" t="s">
        <v>240</v>
      </c>
      <c r="E348" s="3">
        <v>581548</v>
      </c>
      <c r="F348" s="3" t="s">
        <v>392</v>
      </c>
      <c r="G348" s="3" t="s">
        <v>58</v>
      </c>
      <c r="H348" s="3" t="s">
        <v>88</v>
      </c>
      <c r="I348" s="3">
        <v>600898</v>
      </c>
      <c r="J348" s="3" t="s">
        <v>59</v>
      </c>
      <c r="K348" s="3">
        <v>43525</v>
      </c>
      <c r="L348" s="14">
        <v>43525</v>
      </c>
      <c r="M348" s="3">
        <v>0</v>
      </c>
      <c r="N348" s="15">
        <v>-6433.7</v>
      </c>
      <c r="O348" s="3">
        <v>56.55</v>
      </c>
      <c r="P348" s="3" t="s">
        <v>60</v>
      </c>
      <c r="Q348" s="41">
        <v>204002000100</v>
      </c>
      <c r="R348" s="3" t="s">
        <v>106</v>
      </c>
      <c r="S348" s="3">
        <v>42.41</v>
      </c>
      <c r="T348" s="3">
        <v>-455</v>
      </c>
      <c r="U348" s="3" t="s">
        <v>17</v>
      </c>
      <c r="V348" s="3">
        <v>-1.4196</v>
      </c>
      <c r="W348" s="3" t="s">
        <v>17</v>
      </c>
      <c r="X348" s="30">
        <v>-19296.55</v>
      </c>
      <c r="Y348" s="3" t="s">
        <v>67</v>
      </c>
      <c r="Z348" s="3">
        <v>10</v>
      </c>
      <c r="AA348" s="3">
        <v>-1754.23</v>
      </c>
      <c r="AB348" s="3">
        <v>0</v>
      </c>
      <c r="AC348" s="3">
        <v>800008874</v>
      </c>
      <c r="AD348" s="3" t="s">
        <v>890</v>
      </c>
      <c r="AE348" s="3" t="s">
        <v>307</v>
      </c>
      <c r="AG348" s="3" t="s">
        <v>293</v>
      </c>
      <c r="AH348" s="15">
        <f t="shared" si="47"/>
        <v>-2.3391136363636362</v>
      </c>
      <c r="AI348" s="16">
        <f t="shared" si="48"/>
        <v>-1.754232</v>
      </c>
      <c r="AJ348" s="4" t="str">
        <f>VLOOKUP(A348,取数格式!$B$35:$C$47,2,0)</f>
        <v>苏宁直供</v>
      </c>
      <c r="AK348" s="4" t="s">
        <v>296</v>
      </c>
      <c r="AL348" s="17">
        <f t="shared" si="51"/>
        <v>-0.58488200000000001</v>
      </c>
      <c r="AM348" s="17">
        <f t="shared" si="52"/>
        <v>-5.8487999999999998E-2</v>
      </c>
      <c r="AO348" s="3">
        <f>IF(U348="件",1,VLOOKUP(Q348,单位换算!B:F,5,))</f>
        <v>1</v>
      </c>
      <c r="AP348" s="15">
        <f t="shared" si="49"/>
        <v>-2.3391136363636362</v>
      </c>
      <c r="AQ348" s="15">
        <f>IFERROR(VLOOKUP(Q348,成本剔税!A:E,COLUMN(成本剔税!E347),),)*T348/AO348/10000</f>
        <v>-1.4909522727272722</v>
      </c>
      <c r="AR348" s="43">
        <f t="shared" si="50"/>
        <v>0.36259946949602145</v>
      </c>
    </row>
    <row r="349" spans="1:44" ht="15" customHeight="1">
      <c r="A349" s="3" t="s">
        <v>73</v>
      </c>
      <c r="B349" s="3" t="s">
        <v>72</v>
      </c>
      <c r="C349" s="3" t="s">
        <v>239</v>
      </c>
      <c r="D349" s="3" t="s">
        <v>240</v>
      </c>
      <c r="E349" s="3">
        <v>581548</v>
      </c>
      <c r="F349" s="3" t="s">
        <v>392</v>
      </c>
      <c r="G349" s="3" t="s">
        <v>58</v>
      </c>
      <c r="H349" s="3" t="s">
        <v>88</v>
      </c>
      <c r="I349" s="3">
        <v>600898</v>
      </c>
      <c r="J349" s="3" t="s">
        <v>59</v>
      </c>
      <c r="K349" s="3">
        <v>43525</v>
      </c>
      <c r="L349" s="14">
        <v>43525</v>
      </c>
      <c r="M349" s="3">
        <v>0</v>
      </c>
      <c r="N349" s="15">
        <v>-4577.76</v>
      </c>
      <c r="O349" s="3">
        <v>59.84</v>
      </c>
      <c r="P349" s="3" t="s">
        <v>60</v>
      </c>
      <c r="Q349" s="41">
        <v>204002000701</v>
      </c>
      <c r="R349" s="3" t="s">
        <v>95</v>
      </c>
      <c r="S349" s="3">
        <v>44.88</v>
      </c>
      <c r="T349" s="3">
        <v>-306</v>
      </c>
      <c r="U349" s="3" t="s">
        <v>17</v>
      </c>
      <c r="V349" s="3">
        <v>-0.95251680000000005</v>
      </c>
      <c r="W349" s="3" t="s">
        <v>17</v>
      </c>
      <c r="X349" s="30">
        <v>-13733.28</v>
      </c>
      <c r="Y349" s="3" t="s">
        <v>67</v>
      </c>
      <c r="Z349" s="3">
        <v>10</v>
      </c>
      <c r="AA349" s="3">
        <v>-1248.48</v>
      </c>
      <c r="AB349" s="3">
        <v>0</v>
      </c>
      <c r="AC349" s="3">
        <v>800008874</v>
      </c>
      <c r="AD349" s="3" t="s">
        <v>890</v>
      </c>
      <c r="AE349" s="3" t="s">
        <v>307</v>
      </c>
      <c r="AG349" s="3" t="s">
        <v>293</v>
      </c>
      <c r="AH349" s="15">
        <f t="shared" si="47"/>
        <v>-1.6646399999999997</v>
      </c>
      <c r="AI349" s="16">
        <f t="shared" si="48"/>
        <v>-1.24848</v>
      </c>
      <c r="AJ349" s="4" t="str">
        <f>VLOOKUP(A349,取数格式!$B$35:$C$47,2,0)</f>
        <v>苏宁直供</v>
      </c>
      <c r="AK349" s="4" t="s">
        <v>296</v>
      </c>
      <c r="AL349" s="17">
        <f t="shared" si="51"/>
        <v>-0.41616000000000003</v>
      </c>
      <c r="AM349" s="17">
        <f t="shared" si="52"/>
        <v>-4.1616E-2</v>
      </c>
      <c r="AO349" s="3">
        <f>IF(U349="件",1,VLOOKUP(Q349,单位换算!B:F,5,))</f>
        <v>1</v>
      </c>
      <c r="AP349" s="15">
        <f t="shared" si="49"/>
        <v>-1.6646399999999997</v>
      </c>
      <c r="AQ349" s="15">
        <f>IFERROR(VLOOKUP(Q349,成本剔税!A:E,COLUMN(成本剔税!E348),),)*T349/AO349/10000</f>
        <v>-1.0319989090909087</v>
      </c>
      <c r="AR349" s="43">
        <f t="shared" si="50"/>
        <v>0.38004679144385034</v>
      </c>
    </row>
    <row r="350" spans="1:44" ht="15" customHeight="1">
      <c r="A350" s="3" t="s">
        <v>73</v>
      </c>
      <c r="B350" s="3" t="s">
        <v>72</v>
      </c>
      <c r="C350" s="3" t="s">
        <v>239</v>
      </c>
      <c r="D350" s="3" t="s">
        <v>240</v>
      </c>
      <c r="E350" s="3">
        <v>581548</v>
      </c>
      <c r="F350" s="3" t="s">
        <v>392</v>
      </c>
      <c r="G350" s="3" t="s">
        <v>58</v>
      </c>
      <c r="H350" s="3" t="s">
        <v>88</v>
      </c>
      <c r="I350" s="3">
        <v>600898</v>
      </c>
      <c r="J350" s="3" t="s">
        <v>59</v>
      </c>
      <c r="K350" s="3">
        <v>43525</v>
      </c>
      <c r="L350" s="14">
        <v>43525</v>
      </c>
      <c r="M350" s="3">
        <v>0</v>
      </c>
      <c r="N350" s="15">
        <v>-4162.08</v>
      </c>
      <c r="O350" s="3">
        <v>80.040000000000006</v>
      </c>
      <c r="P350" s="3" t="s">
        <v>60</v>
      </c>
      <c r="Q350" s="41">
        <v>204002001000</v>
      </c>
      <c r="R350" s="3" t="s">
        <v>111</v>
      </c>
      <c r="S350" s="3">
        <v>60.03</v>
      </c>
      <c r="T350" s="3">
        <v>-208</v>
      </c>
      <c r="U350" s="3" t="s">
        <v>17</v>
      </c>
      <c r="V350" s="3">
        <v>-0.857792</v>
      </c>
      <c r="W350" s="3" t="s">
        <v>17</v>
      </c>
      <c r="X350" s="30">
        <v>-12486.24</v>
      </c>
      <c r="Y350" s="3" t="s">
        <v>67</v>
      </c>
      <c r="Z350" s="3">
        <v>10</v>
      </c>
      <c r="AA350" s="3">
        <v>-1135.1099999999999</v>
      </c>
      <c r="AB350" s="3">
        <v>0</v>
      </c>
      <c r="AC350" s="3">
        <v>800008874</v>
      </c>
      <c r="AD350" s="3" t="s">
        <v>890</v>
      </c>
      <c r="AE350" s="3" t="s">
        <v>307</v>
      </c>
      <c r="AG350" s="3" t="s">
        <v>293</v>
      </c>
      <c r="AH350" s="15">
        <f t="shared" si="47"/>
        <v>-1.5134836363636364</v>
      </c>
      <c r="AI350" s="16">
        <f t="shared" si="48"/>
        <v>-1.1351129999999998</v>
      </c>
      <c r="AJ350" s="4" t="str">
        <f>VLOOKUP(A350,取数格式!$B$35:$C$47,2,0)</f>
        <v>苏宁直供</v>
      </c>
      <c r="AK350" s="4" t="s">
        <v>296</v>
      </c>
      <c r="AL350" s="17">
        <f t="shared" si="51"/>
        <v>-0.37837100000000001</v>
      </c>
      <c r="AM350" s="17">
        <f t="shared" si="52"/>
        <v>-3.7837000000000003E-2</v>
      </c>
      <c r="AO350" s="3">
        <f>IF(U350="件",1,VLOOKUP(Q350,单位换算!B:F,5,))</f>
        <v>1</v>
      </c>
      <c r="AP350" s="15">
        <f t="shared" si="49"/>
        <v>-1.5134836363636364</v>
      </c>
      <c r="AQ350" s="15">
        <f>IFERROR(VLOOKUP(Q350,成本剔税!A:E,COLUMN(成本剔税!E349),),)*T350/AO350/10000</f>
        <v>-0.92391709090909102</v>
      </c>
      <c r="AR350" s="43">
        <f t="shared" si="50"/>
        <v>0.38954272863568207</v>
      </c>
    </row>
    <row r="351" spans="1:44" ht="15" customHeight="1">
      <c r="A351" s="3" t="s">
        <v>73</v>
      </c>
      <c r="B351" s="3" t="s">
        <v>72</v>
      </c>
      <c r="C351" s="3" t="s">
        <v>239</v>
      </c>
      <c r="D351" s="3" t="s">
        <v>240</v>
      </c>
      <c r="E351" s="3">
        <v>581548</v>
      </c>
      <c r="F351" s="3" t="s">
        <v>392</v>
      </c>
      <c r="G351" s="3" t="s">
        <v>58</v>
      </c>
      <c r="H351" s="3" t="s">
        <v>88</v>
      </c>
      <c r="I351" s="3">
        <v>600898</v>
      </c>
      <c r="J351" s="3" t="s">
        <v>59</v>
      </c>
      <c r="K351" s="3">
        <v>43525</v>
      </c>
      <c r="L351" s="14">
        <v>43525</v>
      </c>
      <c r="M351" s="3">
        <v>0</v>
      </c>
      <c r="N351" s="15">
        <v>-971.52</v>
      </c>
      <c r="O351" s="3">
        <v>80.959999999999994</v>
      </c>
      <c r="P351" s="3" t="s">
        <v>60</v>
      </c>
      <c r="Q351" s="41">
        <v>204002001200</v>
      </c>
      <c r="R351" s="3" t="s">
        <v>220</v>
      </c>
      <c r="S351" s="3">
        <v>60.72</v>
      </c>
      <c r="T351" s="3">
        <v>-48</v>
      </c>
      <c r="U351" s="3" t="s">
        <v>17</v>
      </c>
      <c r="V351" s="3">
        <v>-0.14860799999999999</v>
      </c>
      <c r="W351" s="3" t="s">
        <v>17</v>
      </c>
      <c r="X351" s="30">
        <v>-2914.56</v>
      </c>
      <c r="Y351" s="3" t="s">
        <v>67</v>
      </c>
      <c r="Z351" s="3">
        <v>10</v>
      </c>
      <c r="AA351" s="3">
        <v>-264.95999999999998</v>
      </c>
      <c r="AB351" s="3">
        <v>0</v>
      </c>
      <c r="AC351" s="3">
        <v>800008874</v>
      </c>
      <c r="AD351" s="3" t="s">
        <v>890</v>
      </c>
      <c r="AE351" s="3" t="s">
        <v>307</v>
      </c>
      <c r="AG351" s="3" t="s">
        <v>293</v>
      </c>
      <c r="AH351" s="15">
        <f t="shared" si="47"/>
        <v>-0.35327999999999998</v>
      </c>
      <c r="AI351" s="16">
        <f t="shared" si="48"/>
        <v>-0.26495999999999997</v>
      </c>
      <c r="AJ351" s="4" t="str">
        <f>VLOOKUP(A351,取数格式!$B$35:$C$47,2,0)</f>
        <v>苏宁直供</v>
      </c>
      <c r="AK351" s="4" t="s">
        <v>296</v>
      </c>
      <c r="AL351" s="17">
        <f t="shared" si="51"/>
        <v>-8.832000000000001E-2</v>
      </c>
      <c r="AM351" s="17">
        <f t="shared" si="52"/>
        <v>-8.8319999999999996E-3</v>
      </c>
      <c r="AO351" s="3">
        <f>IF(U351="件",1,VLOOKUP(Q351,单位换算!B:F,5,))</f>
        <v>1</v>
      </c>
      <c r="AP351" s="15">
        <f t="shared" si="49"/>
        <v>-0.35327999999999998</v>
      </c>
      <c r="AQ351" s="15">
        <f>IFERROR(VLOOKUP(Q351,成本剔税!A:E,COLUMN(成本剔税!E350),),)*T351/AO351/10000</f>
        <v>-0.19530327272727269</v>
      </c>
      <c r="AR351" s="43">
        <f t="shared" si="50"/>
        <v>0.44717144268774711</v>
      </c>
    </row>
    <row r="352" spans="1:44" ht="15" customHeight="1">
      <c r="A352" s="3" t="s">
        <v>73</v>
      </c>
      <c r="B352" s="3" t="s">
        <v>72</v>
      </c>
      <c r="C352" s="3" t="s">
        <v>239</v>
      </c>
      <c r="D352" s="3" t="s">
        <v>240</v>
      </c>
      <c r="E352" s="3">
        <v>581548</v>
      </c>
      <c r="F352" s="3" t="s">
        <v>392</v>
      </c>
      <c r="G352" s="3" t="s">
        <v>58</v>
      </c>
      <c r="H352" s="3" t="s">
        <v>88</v>
      </c>
      <c r="I352" s="3">
        <v>600898</v>
      </c>
      <c r="J352" s="3" t="s">
        <v>59</v>
      </c>
      <c r="K352" s="3">
        <v>43525</v>
      </c>
      <c r="L352" s="14">
        <v>43525</v>
      </c>
      <c r="M352" s="3">
        <v>0</v>
      </c>
      <c r="N352" s="15">
        <v>-11704</v>
      </c>
      <c r="O352" s="3">
        <v>66.88</v>
      </c>
      <c r="P352" s="3" t="s">
        <v>60</v>
      </c>
      <c r="Q352" s="41">
        <v>204003000500</v>
      </c>
      <c r="R352" s="3" t="s">
        <v>92</v>
      </c>
      <c r="S352" s="3">
        <v>50.16</v>
      </c>
      <c r="T352" s="3">
        <v>-700</v>
      </c>
      <c r="U352" s="3" t="s">
        <v>17</v>
      </c>
      <c r="V352" s="3">
        <v>-2.1840000000000002</v>
      </c>
      <c r="W352" s="3" t="s">
        <v>17</v>
      </c>
      <c r="X352" s="30">
        <v>-35112</v>
      </c>
      <c r="Y352" s="3" t="s">
        <v>67</v>
      </c>
      <c r="Z352" s="3">
        <v>10</v>
      </c>
      <c r="AA352" s="3">
        <v>-3192</v>
      </c>
      <c r="AB352" s="3">
        <v>0</v>
      </c>
      <c r="AC352" s="3">
        <v>800008874</v>
      </c>
      <c r="AD352" s="3" t="s">
        <v>890</v>
      </c>
      <c r="AE352" s="3" t="s">
        <v>307</v>
      </c>
      <c r="AG352" s="3" t="s">
        <v>293</v>
      </c>
      <c r="AH352" s="15">
        <f t="shared" si="47"/>
        <v>-4.2560000000000002</v>
      </c>
      <c r="AI352" s="16">
        <f t="shared" si="48"/>
        <v>-3.1920000000000002</v>
      </c>
      <c r="AJ352" s="4" t="str">
        <f>VLOOKUP(A352,取数格式!$B$35:$C$47,2,0)</f>
        <v>苏宁直供</v>
      </c>
      <c r="AK352" s="4" t="s">
        <v>296</v>
      </c>
      <c r="AL352" s="17">
        <f t="shared" si="51"/>
        <v>-1.0640000000000001</v>
      </c>
      <c r="AM352" s="17">
        <f t="shared" si="52"/>
        <v>-0.10639999999999999</v>
      </c>
      <c r="AO352" s="3">
        <f>IF(U352="件",1,VLOOKUP(Q352,单位换算!B:F,5,))</f>
        <v>1</v>
      </c>
      <c r="AP352" s="15">
        <f t="shared" si="49"/>
        <v>-4.2560000000000002</v>
      </c>
      <c r="AQ352" s="15">
        <f>IFERROR(VLOOKUP(Q352,成本剔税!A:E,COLUMN(成本剔税!E351),),)*T352/AO352/10000</f>
        <v>-2.6803636363636358</v>
      </c>
      <c r="AR352" s="43">
        <f t="shared" si="50"/>
        <v>0.37021531100478483</v>
      </c>
    </row>
    <row r="353" spans="1:44" ht="15" customHeight="1">
      <c r="A353" s="3" t="s">
        <v>73</v>
      </c>
      <c r="B353" s="3" t="s">
        <v>72</v>
      </c>
      <c r="C353" s="3" t="s">
        <v>239</v>
      </c>
      <c r="D353" s="3" t="s">
        <v>240</v>
      </c>
      <c r="E353" s="3">
        <v>581548</v>
      </c>
      <c r="F353" s="3" t="s">
        <v>392</v>
      </c>
      <c r="G353" s="3" t="s">
        <v>58</v>
      </c>
      <c r="H353" s="3" t="s">
        <v>88</v>
      </c>
      <c r="I353" s="3">
        <v>600898</v>
      </c>
      <c r="J353" s="3" t="s">
        <v>59</v>
      </c>
      <c r="K353" s="3">
        <v>43525</v>
      </c>
      <c r="L353" s="14">
        <v>43525</v>
      </c>
      <c r="M353" s="3">
        <v>0</v>
      </c>
      <c r="N353" s="15">
        <v>-861.12</v>
      </c>
      <c r="O353" s="3">
        <v>71.760000000000005</v>
      </c>
      <c r="P353" s="3" t="s">
        <v>60</v>
      </c>
      <c r="Q353" s="41">
        <v>204003000600</v>
      </c>
      <c r="R353" s="3" t="s">
        <v>232</v>
      </c>
      <c r="S353" s="3">
        <v>53.82</v>
      </c>
      <c r="T353" s="3">
        <v>-48</v>
      </c>
      <c r="U353" s="3" t="s">
        <v>17</v>
      </c>
      <c r="V353" s="3">
        <v>-0.1162512</v>
      </c>
      <c r="W353" s="3" t="s">
        <v>17</v>
      </c>
      <c r="X353" s="30">
        <v>-2583.36</v>
      </c>
      <c r="Y353" s="3" t="s">
        <v>66</v>
      </c>
      <c r="Z353" s="3">
        <v>16</v>
      </c>
      <c r="AA353" s="3">
        <v>-356.33</v>
      </c>
      <c r="AB353" s="3">
        <v>0</v>
      </c>
      <c r="AC353" s="3">
        <v>800008874</v>
      </c>
      <c r="AD353" s="3" t="s">
        <v>890</v>
      </c>
      <c r="AE353" s="3" t="s">
        <v>307</v>
      </c>
      <c r="AG353" s="3" t="s">
        <v>293</v>
      </c>
      <c r="AH353" s="15">
        <f t="shared" si="47"/>
        <v>-0.29693793103448285</v>
      </c>
      <c r="AI353" s="16">
        <f t="shared" si="48"/>
        <v>-0.22270300000000001</v>
      </c>
      <c r="AJ353" s="4" t="str">
        <f>VLOOKUP(A353,取数格式!$B$35:$C$47,2,0)</f>
        <v>苏宁直供</v>
      </c>
      <c r="AK353" s="4" t="s">
        <v>296</v>
      </c>
      <c r="AL353" s="17">
        <f t="shared" si="51"/>
        <v>-7.4234000000000008E-2</v>
      </c>
      <c r="AM353" s="17">
        <f t="shared" si="52"/>
        <v>-1.1878E-2</v>
      </c>
      <c r="AO353" s="3">
        <f>IF(U353="件",1,VLOOKUP(Q353,单位换算!B:F,5,))</f>
        <v>1</v>
      </c>
      <c r="AP353" s="15">
        <f t="shared" si="49"/>
        <v>-0.29693793103448285</v>
      </c>
      <c r="AQ353" s="15">
        <f>IFERROR(VLOOKUP(Q353,成本剔税!A:E,COLUMN(成本剔税!E352),),)*T353/AO353/10000</f>
        <v>-0.17093793103448279</v>
      </c>
      <c r="AR353" s="43">
        <f t="shared" si="50"/>
        <v>0.42433110367892984</v>
      </c>
    </row>
    <row r="354" spans="1:44" ht="15" customHeight="1">
      <c r="A354" s="3" t="s">
        <v>73</v>
      </c>
      <c r="B354" s="3" t="s">
        <v>72</v>
      </c>
      <c r="C354" s="3" t="s">
        <v>239</v>
      </c>
      <c r="D354" s="3" t="s">
        <v>240</v>
      </c>
      <c r="E354" s="3">
        <v>581548</v>
      </c>
      <c r="F354" s="3" t="s">
        <v>392</v>
      </c>
      <c r="G354" s="3" t="s">
        <v>58</v>
      </c>
      <c r="H354" s="3" t="s">
        <v>88</v>
      </c>
      <c r="I354" s="3">
        <v>600898</v>
      </c>
      <c r="J354" s="3" t="s">
        <v>59</v>
      </c>
      <c r="K354" s="3">
        <v>43525</v>
      </c>
      <c r="L354" s="14">
        <v>43525</v>
      </c>
      <c r="M354" s="3">
        <v>0</v>
      </c>
      <c r="N354" s="15">
        <v>-897.6</v>
      </c>
      <c r="O354" s="3">
        <v>89.76</v>
      </c>
      <c r="P354" s="3" t="s">
        <v>60</v>
      </c>
      <c r="Q354" s="41">
        <v>204003000700</v>
      </c>
      <c r="R354" s="3" t="s">
        <v>125</v>
      </c>
      <c r="S354" s="3">
        <v>67.319999999999993</v>
      </c>
      <c r="T354" s="3">
        <v>-40</v>
      </c>
      <c r="U354" s="3" t="s">
        <v>17</v>
      </c>
      <c r="V354" s="3">
        <v>-0.16496</v>
      </c>
      <c r="W354" s="3" t="s">
        <v>17</v>
      </c>
      <c r="X354" s="30">
        <v>-2692.8</v>
      </c>
      <c r="Y354" s="3" t="s">
        <v>67</v>
      </c>
      <c r="Z354" s="3">
        <v>10</v>
      </c>
      <c r="AA354" s="3">
        <v>-244.8</v>
      </c>
      <c r="AB354" s="3">
        <v>0</v>
      </c>
      <c r="AC354" s="3">
        <v>800008874</v>
      </c>
      <c r="AD354" s="3" t="s">
        <v>890</v>
      </c>
      <c r="AE354" s="3" t="s">
        <v>307</v>
      </c>
      <c r="AG354" s="3" t="s">
        <v>293</v>
      </c>
      <c r="AH354" s="15">
        <f t="shared" si="47"/>
        <v>-0.32640000000000002</v>
      </c>
      <c r="AI354" s="16">
        <f t="shared" si="48"/>
        <v>-0.24479999999999999</v>
      </c>
      <c r="AJ354" s="4" t="str">
        <f>VLOOKUP(A354,取数格式!$B$35:$C$47,2,0)</f>
        <v>苏宁直供</v>
      </c>
      <c r="AK354" s="4" t="s">
        <v>296</v>
      </c>
      <c r="AL354" s="17">
        <f t="shared" si="51"/>
        <v>-8.1600000000000006E-2</v>
      </c>
      <c r="AM354" s="17">
        <f t="shared" si="52"/>
        <v>-8.1599999999999989E-3</v>
      </c>
      <c r="AO354" s="3">
        <f>IF(U354="件",1,VLOOKUP(Q354,单位换算!B:F,5,))</f>
        <v>1</v>
      </c>
      <c r="AP354" s="15">
        <f t="shared" si="49"/>
        <v>-0.32640000000000002</v>
      </c>
      <c r="AQ354" s="15">
        <f>IFERROR(VLOOKUP(Q354,成本剔税!A:E,COLUMN(成本剔税!E353),),)*T354/AO354/10000</f>
        <v>-0.20323636363636363</v>
      </c>
      <c r="AR354" s="43">
        <f t="shared" si="50"/>
        <v>0.37733957219251341</v>
      </c>
    </row>
    <row r="355" spans="1:44" ht="15" customHeight="1">
      <c r="A355" s="3" t="s">
        <v>73</v>
      </c>
      <c r="B355" s="3" t="s">
        <v>72</v>
      </c>
      <c r="C355" s="3" t="s">
        <v>239</v>
      </c>
      <c r="D355" s="3" t="s">
        <v>240</v>
      </c>
      <c r="E355" s="3">
        <v>581548</v>
      </c>
      <c r="F355" s="3" t="s">
        <v>392</v>
      </c>
      <c r="G355" s="3" t="s">
        <v>58</v>
      </c>
      <c r="H355" s="3" t="s">
        <v>88</v>
      </c>
      <c r="I355" s="3">
        <v>600898</v>
      </c>
      <c r="J355" s="3" t="s">
        <v>59</v>
      </c>
      <c r="K355" s="3">
        <v>43525</v>
      </c>
      <c r="L355" s="14">
        <v>43525</v>
      </c>
      <c r="M355" s="3">
        <v>0</v>
      </c>
      <c r="N355" s="15">
        <v>-25599</v>
      </c>
      <c r="O355" s="3">
        <v>48.77</v>
      </c>
      <c r="P355" s="3" t="s">
        <v>60</v>
      </c>
      <c r="Q355" s="41">
        <v>204005001700</v>
      </c>
      <c r="R355" s="3" t="s">
        <v>141</v>
      </c>
      <c r="S355" s="3">
        <v>36.58</v>
      </c>
      <c r="T355" s="3">
        <v>-2100</v>
      </c>
      <c r="U355" s="3" t="s">
        <v>17</v>
      </c>
      <c r="V355" s="3">
        <v>-6.4902600000000001</v>
      </c>
      <c r="W355" s="3" t="s">
        <v>17</v>
      </c>
      <c r="X355" s="30">
        <v>-76818</v>
      </c>
      <c r="Y355" s="3" t="s">
        <v>66</v>
      </c>
      <c r="Z355" s="3">
        <v>16</v>
      </c>
      <c r="AA355" s="3">
        <v>-10595.59</v>
      </c>
      <c r="AB355" s="3">
        <v>0</v>
      </c>
      <c r="AC355" s="3">
        <v>800008874</v>
      </c>
      <c r="AD355" s="3" t="s">
        <v>890</v>
      </c>
      <c r="AE355" s="3" t="s">
        <v>307</v>
      </c>
      <c r="AG355" s="3" t="s">
        <v>293</v>
      </c>
      <c r="AH355" s="15">
        <f t="shared" si="47"/>
        <v>-8.8290517241379316</v>
      </c>
      <c r="AI355" s="16">
        <f t="shared" si="48"/>
        <v>-6.6222410000000007</v>
      </c>
      <c r="AJ355" s="4" t="str">
        <f>VLOOKUP(A355,取数格式!$B$35:$C$47,2,0)</f>
        <v>苏宁直供</v>
      </c>
      <c r="AK355" s="4" t="s">
        <v>296</v>
      </c>
      <c r="AL355" s="17">
        <f t="shared" si="51"/>
        <v>-2.2068099999999999</v>
      </c>
      <c r="AM355" s="17">
        <f t="shared" si="52"/>
        <v>-0.35309000000000001</v>
      </c>
      <c r="AO355" s="3">
        <f>IF(U355="件",1,VLOOKUP(Q355,单位换算!B:F,5,))</f>
        <v>1</v>
      </c>
      <c r="AP355" s="15">
        <f t="shared" si="49"/>
        <v>-8.8290517241379316</v>
      </c>
      <c r="AQ355" s="15">
        <f>IFERROR(VLOOKUP(Q355,成本剔税!A:E,COLUMN(成本剔税!E354),),)*T355/AO355/10000</f>
        <v>-5.6455603448275875</v>
      </c>
      <c r="AR355" s="43">
        <f t="shared" si="50"/>
        <v>0.36057002255484921</v>
      </c>
    </row>
    <row r="356" spans="1:44" ht="15" customHeight="1">
      <c r="A356" s="3" t="s">
        <v>73</v>
      </c>
      <c r="B356" s="3" t="s">
        <v>72</v>
      </c>
      <c r="C356" s="3" t="s">
        <v>239</v>
      </c>
      <c r="D356" s="3" t="s">
        <v>240</v>
      </c>
      <c r="E356" s="3">
        <v>581548</v>
      </c>
      <c r="F356" s="3" t="s">
        <v>392</v>
      </c>
      <c r="G356" s="3" t="s">
        <v>58</v>
      </c>
      <c r="H356" s="3" t="s">
        <v>88</v>
      </c>
      <c r="I356" s="3">
        <v>600898</v>
      </c>
      <c r="J356" s="3" t="s">
        <v>59</v>
      </c>
      <c r="K356" s="3">
        <v>43525</v>
      </c>
      <c r="L356" s="14">
        <v>43525</v>
      </c>
      <c r="M356" s="3">
        <v>0</v>
      </c>
      <c r="N356" s="15">
        <v>-4688.6400000000003</v>
      </c>
      <c r="O356" s="3">
        <v>48.85</v>
      </c>
      <c r="P356" s="3" t="s">
        <v>60</v>
      </c>
      <c r="Q356" s="41">
        <v>204006000802</v>
      </c>
      <c r="R356" s="3" t="s">
        <v>120</v>
      </c>
      <c r="S356" s="3">
        <v>36.64</v>
      </c>
      <c r="T356" s="3">
        <v>-384</v>
      </c>
      <c r="U356" s="3" t="s">
        <v>17</v>
      </c>
      <c r="V356" s="3">
        <v>-1.0083839999999999</v>
      </c>
      <c r="W356" s="3" t="s">
        <v>17</v>
      </c>
      <c r="X356" s="30">
        <v>-14069.76</v>
      </c>
      <c r="Y356" s="3" t="s">
        <v>66</v>
      </c>
      <c r="Z356" s="3">
        <v>16</v>
      </c>
      <c r="AA356" s="3">
        <v>-1940.66</v>
      </c>
      <c r="AB356" s="3">
        <v>0</v>
      </c>
      <c r="AC356" s="3">
        <v>800008874</v>
      </c>
      <c r="AD356" s="3" t="s">
        <v>890</v>
      </c>
      <c r="AE356" s="3" t="s">
        <v>307</v>
      </c>
      <c r="AG356" s="3" t="s">
        <v>293</v>
      </c>
      <c r="AH356" s="15">
        <f t="shared" si="47"/>
        <v>-1.6171034482758624</v>
      </c>
      <c r="AI356" s="16">
        <f t="shared" si="48"/>
        <v>-1.2129099999999999</v>
      </c>
      <c r="AJ356" s="4" t="str">
        <f>VLOOKUP(A356,取数格式!$B$35:$C$47,2,0)</f>
        <v>苏宁直供</v>
      </c>
      <c r="AK356" s="4" t="s">
        <v>296</v>
      </c>
      <c r="AL356" s="17">
        <f t="shared" si="51"/>
        <v>-0.40419299999999997</v>
      </c>
      <c r="AM356" s="17">
        <f t="shared" si="52"/>
        <v>-6.4671000000000006E-2</v>
      </c>
      <c r="AO356" s="3">
        <f>IF(U356="件",1,VLOOKUP(Q356,单位换算!B:F,5,))</f>
        <v>1</v>
      </c>
      <c r="AP356" s="15">
        <f t="shared" si="49"/>
        <v>-1.6171034482758624</v>
      </c>
      <c r="AQ356" s="15">
        <f>IFERROR(VLOOKUP(Q356,成本剔税!A:E,COLUMN(成本剔税!E355),),)*T356/AO356/10000</f>
        <v>-1.032331034482759</v>
      </c>
      <c r="AR356" s="43">
        <f t="shared" si="50"/>
        <v>0.36161719549641752</v>
      </c>
    </row>
    <row r="357" spans="1:44" ht="15" customHeight="1">
      <c r="A357" s="3" t="s">
        <v>73</v>
      </c>
      <c r="B357" s="3" t="s">
        <v>72</v>
      </c>
      <c r="C357" s="3" t="s">
        <v>239</v>
      </c>
      <c r="D357" s="3" t="s">
        <v>240</v>
      </c>
      <c r="E357" s="3">
        <v>581548</v>
      </c>
      <c r="F357" s="3" t="s">
        <v>392</v>
      </c>
      <c r="G357" s="3" t="s">
        <v>58</v>
      </c>
      <c r="H357" s="3" t="s">
        <v>88</v>
      </c>
      <c r="I357" s="3">
        <v>600898</v>
      </c>
      <c r="J357" s="3" t="s">
        <v>59</v>
      </c>
      <c r="K357" s="3">
        <v>43525</v>
      </c>
      <c r="L357" s="14">
        <v>43525</v>
      </c>
      <c r="M357" s="3">
        <v>0</v>
      </c>
      <c r="N357" s="15">
        <v>-14362.92</v>
      </c>
      <c r="O357" s="3">
        <v>33.479999999999997</v>
      </c>
      <c r="P357" s="3" t="s">
        <v>60</v>
      </c>
      <c r="Q357" s="41">
        <v>204102010701</v>
      </c>
      <c r="R357" s="3" t="s">
        <v>138</v>
      </c>
      <c r="S357" s="3">
        <v>25.11</v>
      </c>
      <c r="T357" s="3">
        <v>-1716</v>
      </c>
      <c r="U357" s="3" t="s">
        <v>17</v>
      </c>
      <c r="V357" s="3">
        <v>-5.3909855999999996</v>
      </c>
      <c r="W357" s="3" t="s">
        <v>17</v>
      </c>
      <c r="X357" s="30">
        <v>-43088.76</v>
      </c>
      <c r="Y357" s="3" t="s">
        <v>66</v>
      </c>
      <c r="Z357" s="3">
        <v>16</v>
      </c>
      <c r="AA357" s="3">
        <v>-5943.28</v>
      </c>
      <c r="AB357" s="3">
        <v>0</v>
      </c>
      <c r="AC357" s="3">
        <v>800008874</v>
      </c>
      <c r="AD357" s="3" t="s">
        <v>890</v>
      </c>
      <c r="AE357" s="3" t="s">
        <v>307</v>
      </c>
      <c r="AG357" s="3" t="s">
        <v>293</v>
      </c>
      <c r="AH357" s="15">
        <f t="shared" ref="AH357:AH420" si="53">T357*O357/(1+Z357/100)/10000</f>
        <v>-4.9527310344827589</v>
      </c>
      <c r="AI357" s="16">
        <f t="shared" ref="AI357:AI420" si="54">(X357-AA357)/10000</f>
        <v>-3.7145480000000002</v>
      </c>
      <c r="AJ357" s="4" t="str">
        <f>VLOOKUP(A357,取数格式!$B$35:$C$47,2,0)</f>
        <v>苏宁直供</v>
      </c>
      <c r="AK357" s="4" t="s">
        <v>296</v>
      </c>
      <c r="AL357" s="17">
        <f t="shared" si="51"/>
        <v>-1.238183</v>
      </c>
      <c r="AM357" s="17">
        <f t="shared" si="52"/>
        <v>-0.19810899999999998</v>
      </c>
      <c r="AO357" s="3">
        <f>IF(U357="件",1,VLOOKUP(Q357,单位换算!B:F,5,))</f>
        <v>1</v>
      </c>
      <c r="AP357" s="15">
        <f t="shared" si="49"/>
        <v>-4.9527310344827589</v>
      </c>
      <c r="AQ357" s="15">
        <f>IFERROR(VLOOKUP(Q357,成本剔税!A:E,COLUMN(成本剔税!E356),),)*T357/AO357/10000</f>
        <v>-3.0914627586206898</v>
      </c>
      <c r="AR357" s="43">
        <f t="shared" si="50"/>
        <v>0.37580645161290321</v>
      </c>
    </row>
    <row r="358" spans="1:44" ht="15" customHeight="1">
      <c r="A358" s="3" t="s">
        <v>73</v>
      </c>
      <c r="B358" s="3" t="s">
        <v>72</v>
      </c>
      <c r="C358" s="3" t="s">
        <v>239</v>
      </c>
      <c r="D358" s="3" t="s">
        <v>240</v>
      </c>
      <c r="E358" s="3">
        <v>581548</v>
      </c>
      <c r="F358" s="3" t="s">
        <v>392</v>
      </c>
      <c r="G358" s="3" t="s">
        <v>58</v>
      </c>
      <c r="H358" s="3" t="s">
        <v>88</v>
      </c>
      <c r="I358" s="3">
        <v>600898</v>
      </c>
      <c r="J358" s="3" t="s">
        <v>59</v>
      </c>
      <c r="K358" s="3">
        <v>43525</v>
      </c>
      <c r="L358" s="14">
        <v>43525</v>
      </c>
      <c r="M358" s="3">
        <v>0</v>
      </c>
      <c r="N358" s="15">
        <v>-1908.36</v>
      </c>
      <c r="O358" s="3">
        <v>33.479999999999997</v>
      </c>
      <c r="P358" s="3" t="s">
        <v>60</v>
      </c>
      <c r="Q358" s="41">
        <v>204102010801</v>
      </c>
      <c r="R358" s="3" t="s">
        <v>129</v>
      </c>
      <c r="S358" s="3">
        <v>25.11</v>
      </c>
      <c r="T358" s="3">
        <v>-228</v>
      </c>
      <c r="U358" s="3" t="s">
        <v>17</v>
      </c>
      <c r="V358" s="3">
        <v>-0.71354879999999998</v>
      </c>
      <c r="W358" s="3" t="s">
        <v>17</v>
      </c>
      <c r="X358" s="30">
        <v>-5725.08</v>
      </c>
      <c r="Y358" s="3" t="s">
        <v>66</v>
      </c>
      <c r="Z358" s="3">
        <v>16</v>
      </c>
      <c r="AA358" s="3">
        <v>-789.67</v>
      </c>
      <c r="AB358" s="3">
        <v>0</v>
      </c>
      <c r="AC358" s="3">
        <v>800008874</v>
      </c>
      <c r="AD358" s="3" t="s">
        <v>890</v>
      </c>
      <c r="AE358" s="3" t="s">
        <v>307</v>
      </c>
      <c r="AG358" s="3" t="s">
        <v>293</v>
      </c>
      <c r="AH358" s="15">
        <f t="shared" si="53"/>
        <v>-0.65805517241379308</v>
      </c>
      <c r="AI358" s="16">
        <f t="shared" si="54"/>
        <v>-0.49354100000000001</v>
      </c>
      <c r="AJ358" s="4" t="str">
        <f>VLOOKUP(A358,取数格式!$B$35:$C$47,2,0)</f>
        <v>苏宁直供</v>
      </c>
      <c r="AK358" s="4" t="s">
        <v>296</v>
      </c>
      <c r="AL358" s="17">
        <f t="shared" si="51"/>
        <v>-0.16451400000000002</v>
      </c>
      <c r="AM358" s="17">
        <f t="shared" si="52"/>
        <v>-2.6322000000000002E-2</v>
      </c>
      <c r="AO358" s="3">
        <f>IF(U358="件",1,VLOOKUP(Q358,单位换算!B:F,5,))</f>
        <v>1</v>
      </c>
      <c r="AP358" s="15">
        <f t="shared" si="49"/>
        <v>-0.65805517241379308</v>
      </c>
      <c r="AQ358" s="15">
        <f>IFERROR(VLOOKUP(Q358,成本剔税!A:E,COLUMN(成本剔税!E357),),)*T358/AO358/10000</f>
        <v>-0.41075379310344823</v>
      </c>
      <c r="AR358" s="43">
        <f t="shared" si="50"/>
        <v>0.37580645161290327</v>
      </c>
    </row>
    <row r="359" spans="1:44" ht="15" customHeight="1">
      <c r="A359" s="3" t="s">
        <v>73</v>
      </c>
      <c r="B359" s="3" t="s">
        <v>72</v>
      </c>
      <c r="C359" s="3" t="s">
        <v>239</v>
      </c>
      <c r="D359" s="3" t="s">
        <v>240</v>
      </c>
      <c r="E359" s="3">
        <v>581548</v>
      </c>
      <c r="F359" s="3" t="s">
        <v>392</v>
      </c>
      <c r="G359" s="3" t="s">
        <v>58</v>
      </c>
      <c r="H359" s="3" t="s">
        <v>88</v>
      </c>
      <c r="I359" s="3">
        <v>600898</v>
      </c>
      <c r="J359" s="3" t="s">
        <v>59</v>
      </c>
      <c r="K359" s="3">
        <v>43525</v>
      </c>
      <c r="L359" s="14">
        <v>43525</v>
      </c>
      <c r="M359" s="3">
        <v>0</v>
      </c>
      <c r="N359" s="15">
        <v>-18547.2</v>
      </c>
      <c r="O359" s="3">
        <v>44.16</v>
      </c>
      <c r="P359" s="3" t="s">
        <v>60</v>
      </c>
      <c r="Q359" s="41">
        <v>204102012100</v>
      </c>
      <c r="R359" s="3" t="s">
        <v>139</v>
      </c>
      <c r="S359" s="3">
        <v>33.119999999999997</v>
      </c>
      <c r="T359" s="3">
        <v>-1680</v>
      </c>
      <c r="U359" s="3" t="s">
        <v>17</v>
      </c>
      <c r="V359" s="3">
        <v>-4.1932799999999997</v>
      </c>
      <c r="W359" s="3" t="s">
        <v>17</v>
      </c>
      <c r="X359" s="30">
        <v>-55641.599999999999</v>
      </c>
      <c r="Y359" s="3" t="s">
        <v>66</v>
      </c>
      <c r="Z359" s="3">
        <v>16</v>
      </c>
      <c r="AA359" s="3">
        <v>-7674.7</v>
      </c>
      <c r="AB359" s="3">
        <v>0</v>
      </c>
      <c r="AC359" s="3">
        <v>800008874</v>
      </c>
      <c r="AD359" s="3" t="s">
        <v>890</v>
      </c>
      <c r="AE359" s="3" t="s">
        <v>307</v>
      </c>
      <c r="AG359" s="3" t="s">
        <v>293</v>
      </c>
      <c r="AH359" s="15">
        <f t="shared" si="53"/>
        <v>-6.3955862068965512</v>
      </c>
      <c r="AI359" s="16">
        <f t="shared" si="54"/>
        <v>-4.7966899999999999</v>
      </c>
      <c r="AJ359" s="4" t="str">
        <f>VLOOKUP(A359,取数格式!$B$35:$C$47,2,0)</f>
        <v>苏宁直供</v>
      </c>
      <c r="AK359" s="4" t="s">
        <v>296</v>
      </c>
      <c r="AL359" s="17">
        <f t="shared" si="51"/>
        <v>-1.598897</v>
      </c>
      <c r="AM359" s="17">
        <f t="shared" si="52"/>
        <v>-0.25582300000000002</v>
      </c>
      <c r="AO359" s="3">
        <f>IF(U359="件",1,VLOOKUP(Q359,单位换算!B:F,5,))</f>
        <v>1</v>
      </c>
      <c r="AP359" s="15">
        <f t="shared" si="49"/>
        <v>-6.3955862068965512</v>
      </c>
      <c r="AQ359" s="15">
        <f>IFERROR(VLOOKUP(Q359,成本剔税!A:E,COLUMN(成本剔税!E358),),)*T359/AO359/10000</f>
        <v>-3.9416275862068963</v>
      </c>
      <c r="AR359" s="43">
        <f t="shared" si="50"/>
        <v>0.38369565217391305</v>
      </c>
    </row>
    <row r="360" spans="1:44" ht="15" customHeight="1">
      <c r="A360" s="3" t="s">
        <v>73</v>
      </c>
      <c r="B360" s="3" t="s">
        <v>72</v>
      </c>
      <c r="C360" s="3" t="s">
        <v>239</v>
      </c>
      <c r="D360" s="3" t="s">
        <v>240</v>
      </c>
      <c r="E360" s="3">
        <v>581548</v>
      </c>
      <c r="F360" s="3" t="s">
        <v>392</v>
      </c>
      <c r="G360" s="3" t="s">
        <v>58</v>
      </c>
      <c r="H360" s="3" t="s">
        <v>88</v>
      </c>
      <c r="I360" s="3">
        <v>600898</v>
      </c>
      <c r="J360" s="3" t="s">
        <v>59</v>
      </c>
      <c r="K360" s="3">
        <v>43525</v>
      </c>
      <c r="L360" s="14">
        <v>43525</v>
      </c>
      <c r="M360" s="3">
        <v>0</v>
      </c>
      <c r="N360" s="15">
        <v>-3808.8</v>
      </c>
      <c r="O360" s="3">
        <v>55.2</v>
      </c>
      <c r="P360" s="3" t="s">
        <v>60</v>
      </c>
      <c r="Q360" s="41">
        <v>204103001500</v>
      </c>
      <c r="R360" s="3" t="s">
        <v>93</v>
      </c>
      <c r="S360" s="3">
        <v>41.4</v>
      </c>
      <c r="T360" s="3">
        <v>-276</v>
      </c>
      <c r="U360" s="3" t="s">
        <v>17</v>
      </c>
      <c r="V360" s="3">
        <v>-0.83628000000000002</v>
      </c>
      <c r="W360" s="3" t="s">
        <v>17</v>
      </c>
      <c r="X360" s="30">
        <v>-11426.4</v>
      </c>
      <c r="Y360" s="3" t="s">
        <v>66</v>
      </c>
      <c r="Z360" s="3">
        <v>16</v>
      </c>
      <c r="AA360" s="3">
        <v>-1576.06</v>
      </c>
      <c r="AB360" s="3">
        <v>0</v>
      </c>
      <c r="AC360" s="3">
        <v>800008874</v>
      </c>
      <c r="AD360" s="3" t="s">
        <v>890</v>
      </c>
      <c r="AE360" s="3" t="s">
        <v>307</v>
      </c>
      <c r="AG360" s="3" t="s">
        <v>293</v>
      </c>
      <c r="AH360" s="15">
        <f t="shared" si="53"/>
        <v>-1.3133793103448277</v>
      </c>
      <c r="AI360" s="16">
        <f t="shared" si="54"/>
        <v>-0.98503399999999997</v>
      </c>
      <c r="AJ360" s="4" t="str">
        <f>VLOOKUP(A360,取数格式!$B$35:$C$47,2,0)</f>
        <v>苏宁直供</v>
      </c>
      <c r="AK360" s="4" t="s">
        <v>296</v>
      </c>
      <c r="AL360" s="17">
        <f t="shared" si="51"/>
        <v>-0.328345</v>
      </c>
      <c r="AM360" s="17">
        <f t="shared" si="52"/>
        <v>-5.2535000000000005E-2</v>
      </c>
      <c r="AO360" s="3">
        <f>IF(U360="件",1,VLOOKUP(Q360,单位换算!B:F,5,))</f>
        <v>1</v>
      </c>
      <c r="AP360" s="15">
        <f t="shared" si="49"/>
        <v>-1.3133793103448277</v>
      </c>
      <c r="AQ360" s="15">
        <f>IFERROR(VLOOKUP(Q360,成本剔税!A:E,COLUMN(成本剔税!E359),),)*T360/AO360/10000</f>
        <v>-0.79016896551724136</v>
      </c>
      <c r="AR360" s="43">
        <f t="shared" si="50"/>
        <v>0.39836956521739136</v>
      </c>
    </row>
    <row r="361" spans="1:44" ht="15" customHeight="1">
      <c r="A361" s="3" t="s">
        <v>73</v>
      </c>
      <c r="B361" s="3" t="s">
        <v>72</v>
      </c>
      <c r="C361" s="3" t="s">
        <v>239</v>
      </c>
      <c r="D361" s="3" t="s">
        <v>240</v>
      </c>
      <c r="E361" s="3">
        <v>581548</v>
      </c>
      <c r="F361" s="3" t="s">
        <v>392</v>
      </c>
      <c r="G361" s="3" t="s">
        <v>58</v>
      </c>
      <c r="H361" s="3" t="s">
        <v>88</v>
      </c>
      <c r="I361" s="3">
        <v>600898</v>
      </c>
      <c r="J361" s="3" t="s">
        <v>59</v>
      </c>
      <c r="K361" s="3">
        <v>43525</v>
      </c>
      <c r="L361" s="14">
        <v>43525</v>
      </c>
      <c r="M361" s="3">
        <v>0</v>
      </c>
      <c r="N361" s="15">
        <v>-2566.8000000000002</v>
      </c>
      <c r="O361" s="3">
        <v>55.2</v>
      </c>
      <c r="P361" s="3" t="s">
        <v>60</v>
      </c>
      <c r="Q361" s="41">
        <v>204103001800</v>
      </c>
      <c r="R361" s="3" t="s">
        <v>142</v>
      </c>
      <c r="S361" s="3">
        <v>41.4</v>
      </c>
      <c r="T361" s="3">
        <v>-186</v>
      </c>
      <c r="U361" s="3" t="s">
        <v>17</v>
      </c>
      <c r="V361" s="3">
        <v>-0.56413800000000003</v>
      </c>
      <c r="W361" s="3" t="s">
        <v>17</v>
      </c>
      <c r="X361" s="30">
        <v>-7700.4</v>
      </c>
      <c r="Y361" s="3" t="s">
        <v>66</v>
      </c>
      <c r="Z361" s="3">
        <v>16</v>
      </c>
      <c r="AA361" s="3">
        <v>-1062.1199999999999</v>
      </c>
      <c r="AB361" s="3">
        <v>0</v>
      </c>
      <c r="AC361" s="3">
        <v>800008874</v>
      </c>
      <c r="AD361" s="3" t="s">
        <v>890</v>
      </c>
      <c r="AE361" s="3" t="s">
        <v>307</v>
      </c>
      <c r="AG361" s="3" t="s">
        <v>293</v>
      </c>
      <c r="AH361" s="15">
        <f t="shared" si="53"/>
        <v>-0.88510344827586218</v>
      </c>
      <c r="AI361" s="16">
        <f t="shared" si="54"/>
        <v>-0.66382799999999997</v>
      </c>
      <c r="AJ361" s="4" t="str">
        <f>VLOOKUP(A361,取数格式!$B$35:$C$47,2,0)</f>
        <v>苏宁直供</v>
      </c>
      <c r="AK361" s="4" t="s">
        <v>296</v>
      </c>
      <c r="AL361" s="17">
        <f t="shared" si="51"/>
        <v>-0.22127600000000003</v>
      </c>
      <c r="AM361" s="17">
        <f t="shared" si="52"/>
        <v>-3.5404000000000005E-2</v>
      </c>
      <c r="AO361" s="3">
        <f>IF(U361="件",1,VLOOKUP(Q361,单位换算!B:F,5,))</f>
        <v>1</v>
      </c>
      <c r="AP361" s="15">
        <f t="shared" si="49"/>
        <v>-0.88510344827586218</v>
      </c>
      <c r="AQ361" s="15">
        <f>IFERROR(VLOOKUP(Q361,成本剔税!A:E,COLUMN(成本剔税!E360),),)*T361/AO361/10000</f>
        <v>-0.53250517241379314</v>
      </c>
      <c r="AR361" s="43">
        <f t="shared" si="50"/>
        <v>0.39836956521739136</v>
      </c>
    </row>
    <row r="362" spans="1:44" ht="15" customHeight="1">
      <c r="A362" s="3" t="s">
        <v>73</v>
      </c>
      <c r="B362" s="3" t="s">
        <v>72</v>
      </c>
      <c r="C362" s="3" t="s">
        <v>239</v>
      </c>
      <c r="D362" s="3" t="s">
        <v>240</v>
      </c>
      <c r="E362" s="3">
        <v>581548</v>
      </c>
      <c r="F362" s="3" t="s">
        <v>392</v>
      </c>
      <c r="G362" s="3" t="s">
        <v>58</v>
      </c>
      <c r="H362" s="3" t="s">
        <v>88</v>
      </c>
      <c r="I362" s="3">
        <v>600898</v>
      </c>
      <c r="J362" s="3" t="s">
        <v>59</v>
      </c>
      <c r="K362" s="3">
        <v>43525</v>
      </c>
      <c r="L362" s="14">
        <v>43525</v>
      </c>
      <c r="M362" s="3">
        <v>0</v>
      </c>
      <c r="N362" s="15">
        <v>-435.96</v>
      </c>
      <c r="O362" s="3">
        <v>48.44</v>
      </c>
      <c r="P362" s="3" t="s">
        <v>60</v>
      </c>
      <c r="Q362" s="41">
        <v>204104001160</v>
      </c>
      <c r="R362" s="3" t="s">
        <v>110</v>
      </c>
      <c r="S362" s="3">
        <v>36.33</v>
      </c>
      <c r="T362" s="3">
        <v>-36</v>
      </c>
      <c r="U362" s="3" t="s">
        <v>17</v>
      </c>
      <c r="V362" s="3">
        <v>-0.107136</v>
      </c>
      <c r="W362" s="3" t="s">
        <v>17</v>
      </c>
      <c r="X362" s="30">
        <v>-1307.8800000000001</v>
      </c>
      <c r="Y362" s="3" t="s">
        <v>66</v>
      </c>
      <c r="Z362" s="3">
        <v>16</v>
      </c>
      <c r="AA362" s="3">
        <v>-180.4</v>
      </c>
      <c r="AB362" s="3">
        <v>0</v>
      </c>
      <c r="AC362" s="3">
        <v>800008874</v>
      </c>
      <c r="AD362" s="3" t="s">
        <v>890</v>
      </c>
      <c r="AE362" s="3" t="s">
        <v>307</v>
      </c>
      <c r="AG362" s="3" t="s">
        <v>293</v>
      </c>
      <c r="AH362" s="15">
        <f t="shared" si="53"/>
        <v>-0.15033103448275864</v>
      </c>
      <c r="AI362" s="16">
        <f t="shared" si="54"/>
        <v>-0.112748</v>
      </c>
      <c r="AJ362" s="4" t="str">
        <f>VLOOKUP(A362,取数格式!$B$35:$C$47,2,0)</f>
        <v>苏宁直供</v>
      </c>
      <c r="AK362" s="4" t="s">
        <v>296</v>
      </c>
      <c r="AL362" s="17">
        <f t="shared" si="51"/>
        <v>-3.7582999999999998E-2</v>
      </c>
      <c r="AM362" s="17">
        <f t="shared" si="52"/>
        <v>-6.0130000000000001E-3</v>
      </c>
      <c r="AO362" s="3">
        <f>IF(U362="件",1,VLOOKUP(Q362,单位换算!B:F,5,))</f>
        <v>1</v>
      </c>
      <c r="AP362" s="15">
        <f t="shared" si="49"/>
        <v>-0.15033103448275864</v>
      </c>
      <c r="AQ362" s="15">
        <f>IFERROR(VLOOKUP(Q362,成本剔税!A:E,COLUMN(成本剔税!E361),),)*T362/AO362/10000</f>
        <v>-9.6781034482758641E-2</v>
      </c>
      <c r="AR362" s="43">
        <f t="shared" si="50"/>
        <v>0.35621387283236988</v>
      </c>
    </row>
    <row r="363" spans="1:44" ht="15" customHeight="1">
      <c r="A363" s="3" t="s">
        <v>73</v>
      </c>
      <c r="B363" s="3" t="s">
        <v>72</v>
      </c>
      <c r="C363" s="3" t="s">
        <v>239</v>
      </c>
      <c r="D363" s="3" t="s">
        <v>240</v>
      </c>
      <c r="E363" s="3">
        <v>581548</v>
      </c>
      <c r="F363" s="3" t="s">
        <v>392</v>
      </c>
      <c r="G363" s="3" t="s">
        <v>58</v>
      </c>
      <c r="H363" s="3" t="s">
        <v>88</v>
      </c>
      <c r="I363" s="3">
        <v>600898</v>
      </c>
      <c r="J363" s="3" t="s">
        <v>59</v>
      </c>
      <c r="K363" s="3">
        <v>43525</v>
      </c>
      <c r="L363" s="14">
        <v>43525</v>
      </c>
      <c r="M363" s="3">
        <v>0</v>
      </c>
      <c r="N363" s="15">
        <v>-552</v>
      </c>
      <c r="O363" s="3">
        <v>46</v>
      </c>
      <c r="P363" s="3" t="s">
        <v>60</v>
      </c>
      <c r="Q363" s="41">
        <v>204117000900</v>
      </c>
      <c r="R363" s="3" t="s">
        <v>136</v>
      </c>
      <c r="S363" s="3">
        <v>34.5</v>
      </c>
      <c r="T363" s="3">
        <v>-48</v>
      </c>
      <c r="U363" s="3" t="s">
        <v>17</v>
      </c>
      <c r="V363" s="3">
        <v>-0.119808</v>
      </c>
      <c r="W363" s="3" t="s">
        <v>17</v>
      </c>
      <c r="X363" s="30">
        <v>-1656</v>
      </c>
      <c r="Y363" s="3" t="s">
        <v>66</v>
      </c>
      <c r="Z363" s="3">
        <v>16</v>
      </c>
      <c r="AA363" s="3">
        <v>-228.41</v>
      </c>
      <c r="AB363" s="3">
        <v>0</v>
      </c>
      <c r="AC363" s="3">
        <v>800008874</v>
      </c>
      <c r="AD363" s="3" t="s">
        <v>890</v>
      </c>
      <c r="AE363" s="3" t="s">
        <v>307</v>
      </c>
      <c r="AG363" s="3" t="s">
        <v>293</v>
      </c>
      <c r="AH363" s="15">
        <f t="shared" si="53"/>
        <v>-0.19034482758620691</v>
      </c>
      <c r="AI363" s="16">
        <f t="shared" si="54"/>
        <v>-0.142759</v>
      </c>
      <c r="AJ363" s="4" t="str">
        <f>VLOOKUP(A363,取数格式!$B$35:$C$47,2,0)</f>
        <v>苏宁直供</v>
      </c>
      <c r="AK363" s="4" t="s">
        <v>296</v>
      </c>
      <c r="AL363" s="17">
        <f t="shared" si="51"/>
        <v>-4.7586000000000003E-2</v>
      </c>
      <c r="AM363" s="17">
        <f t="shared" si="52"/>
        <v>-7.6140000000000001E-3</v>
      </c>
      <c r="AO363" s="3">
        <f>IF(U363="件",1,VLOOKUP(Q363,单位换算!B:F,5,))</f>
        <v>1</v>
      </c>
      <c r="AP363" s="15">
        <f t="shared" si="49"/>
        <v>-0.19034482758620691</v>
      </c>
      <c r="AQ363" s="15">
        <f>IFERROR(VLOOKUP(Q363,成本剔税!A:E,COLUMN(成本剔税!E362),),)*T363/AO363/10000</f>
        <v>-0.11831586206896552</v>
      </c>
      <c r="AR363" s="43">
        <f t="shared" si="50"/>
        <v>0.37841304347826088</v>
      </c>
    </row>
    <row r="364" spans="1:44" ht="15" customHeight="1">
      <c r="A364" s="3" t="s">
        <v>73</v>
      </c>
      <c r="B364" s="3" t="s">
        <v>72</v>
      </c>
      <c r="C364" s="3" t="s">
        <v>239</v>
      </c>
      <c r="D364" s="3" t="s">
        <v>240</v>
      </c>
      <c r="E364" s="3">
        <v>581548</v>
      </c>
      <c r="F364" s="3" t="s">
        <v>392</v>
      </c>
      <c r="G364" s="3" t="s">
        <v>58</v>
      </c>
      <c r="H364" s="3" t="s">
        <v>88</v>
      </c>
      <c r="I364" s="3">
        <v>600898</v>
      </c>
      <c r="J364" s="3" t="s">
        <v>59</v>
      </c>
      <c r="K364" s="3">
        <v>43525</v>
      </c>
      <c r="L364" s="14">
        <v>43525</v>
      </c>
      <c r="M364" s="3">
        <v>0</v>
      </c>
      <c r="N364" s="15">
        <v>-3521.76</v>
      </c>
      <c r="O364" s="3">
        <v>44.16</v>
      </c>
      <c r="P364" s="3" t="s">
        <v>60</v>
      </c>
      <c r="Q364" s="41">
        <v>204201000200</v>
      </c>
      <c r="R364" s="3" t="s">
        <v>221</v>
      </c>
      <c r="S364" s="3">
        <v>33.119999999999997</v>
      </c>
      <c r="T364" s="3">
        <v>-319</v>
      </c>
      <c r="U364" s="3" t="s">
        <v>17</v>
      </c>
      <c r="V364" s="3">
        <v>-2.0173559999999999</v>
      </c>
      <c r="W364" s="3" t="s">
        <v>17</v>
      </c>
      <c r="X364" s="30">
        <v>-10565.28</v>
      </c>
      <c r="Y364" s="3" t="s">
        <v>66</v>
      </c>
      <c r="Z364" s="3">
        <v>16</v>
      </c>
      <c r="AA364" s="3">
        <v>-1457.28</v>
      </c>
      <c r="AB364" s="3">
        <v>0</v>
      </c>
      <c r="AC364" s="3">
        <v>800008874</v>
      </c>
      <c r="AD364" s="3" t="s">
        <v>890</v>
      </c>
      <c r="AE364" s="3" t="s">
        <v>307</v>
      </c>
      <c r="AG364" s="3" t="s">
        <v>293</v>
      </c>
      <c r="AH364" s="15">
        <f t="shared" si="53"/>
        <v>-1.2143999999999999</v>
      </c>
      <c r="AI364" s="16">
        <f t="shared" si="54"/>
        <v>-0.91080000000000005</v>
      </c>
      <c r="AJ364" s="4" t="str">
        <f>VLOOKUP(A364,取数格式!$B$35:$C$47,2,0)</f>
        <v>苏宁直供</v>
      </c>
      <c r="AK364" s="4" t="s">
        <v>296</v>
      </c>
      <c r="AL364" s="17">
        <f t="shared" si="51"/>
        <v>-0.30359999999999998</v>
      </c>
      <c r="AM364" s="17">
        <f t="shared" si="52"/>
        <v>-4.8576000000000001E-2</v>
      </c>
      <c r="AO364" s="3">
        <f>IF(U364="件",1,VLOOKUP(Q364,单位换算!B:F,5,))</f>
        <v>1</v>
      </c>
      <c r="AP364" s="15">
        <f t="shared" si="49"/>
        <v>-1.2143999999999999</v>
      </c>
      <c r="AQ364" s="15">
        <f>IFERROR(VLOOKUP(Q364,成本剔税!A:E,COLUMN(成本剔税!E363),),)*T364/AO364/10000</f>
        <v>-0.77962500000000012</v>
      </c>
      <c r="AR364" s="43">
        <f t="shared" si="50"/>
        <v>0.35801630434782594</v>
      </c>
    </row>
    <row r="365" spans="1:44" ht="15" customHeight="1">
      <c r="A365" s="3" t="s">
        <v>73</v>
      </c>
      <c r="B365" s="3" t="s">
        <v>72</v>
      </c>
      <c r="C365" s="3" t="s">
        <v>239</v>
      </c>
      <c r="D365" s="3" t="s">
        <v>240</v>
      </c>
      <c r="E365" s="3">
        <v>581548</v>
      </c>
      <c r="F365" s="3" t="s">
        <v>392</v>
      </c>
      <c r="G365" s="3" t="s">
        <v>58</v>
      </c>
      <c r="H365" s="3" t="s">
        <v>88</v>
      </c>
      <c r="I365" s="3">
        <v>600898</v>
      </c>
      <c r="J365" s="3" t="s">
        <v>59</v>
      </c>
      <c r="K365" s="3">
        <v>43525</v>
      </c>
      <c r="L365" s="14">
        <v>43525</v>
      </c>
      <c r="M365" s="3">
        <v>0</v>
      </c>
      <c r="O365" s="3">
        <v>55.2</v>
      </c>
      <c r="P365" s="3" t="s">
        <v>60</v>
      </c>
      <c r="Q365" s="41">
        <v>204201010400</v>
      </c>
      <c r="R365" s="3" t="s">
        <v>104</v>
      </c>
      <c r="S365" s="3">
        <v>55.2</v>
      </c>
      <c r="T365" s="3">
        <v>-30</v>
      </c>
      <c r="U365" s="3" t="s">
        <v>17</v>
      </c>
      <c r="V365" s="3">
        <v>-7.5600000000000001E-2</v>
      </c>
      <c r="W365" s="3" t="s">
        <v>17</v>
      </c>
      <c r="X365" s="30">
        <v>-1656</v>
      </c>
      <c r="Y365" s="3" t="s">
        <v>66</v>
      </c>
      <c r="Z365" s="3">
        <v>16</v>
      </c>
      <c r="AA365" s="3">
        <v>-228.41</v>
      </c>
      <c r="AB365" s="3">
        <v>0</v>
      </c>
      <c r="AC365" s="3">
        <v>800008874</v>
      </c>
      <c r="AD365" s="3" t="s">
        <v>890</v>
      </c>
      <c r="AE365" s="3" t="s">
        <v>307</v>
      </c>
      <c r="AG365" s="3" t="s">
        <v>293</v>
      </c>
      <c r="AH365" s="15">
        <f t="shared" si="53"/>
        <v>-0.1427586206896552</v>
      </c>
      <c r="AI365" s="16">
        <f t="shared" si="54"/>
        <v>-0.142759</v>
      </c>
      <c r="AJ365" s="4" t="str">
        <f>VLOOKUP(A365,取数格式!$B$35:$C$47,2,0)</f>
        <v>苏宁直供</v>
      </c>
      <c r="AK365" s="4" t="s">
        <v>296</v>
      </c>
      <c r="AL365" s="17">
        <f t="shared" si="51"/>
        <v>0</v>
      </c>
      <c r="AM365" s="17">
        <f t="shared" si="52"/>
        <v>0</v>
      </c>
      <c r="AO365" s="3">
        <f>IF(U365="件",1,VLOOKUP(Q365,单位换算!B:F,5,))</f>
        <v>1</v>
      </c>
      <c r="AP365" s="15">
        <f t="shared" si="49"/>
        <v>-0.1427586206896552</v>
      </c>
      <c r="AQ365" s="15">
        <f>IFERROR(VLOOKUP(Q365,成本剔税!A:E,COLUMN(成本剔税!E364),),)*T365/AO365/10000</f>
        <v>-8.5887931034482765E-2</v>
      </c>
      <c r="AR365" s="43">
        <f t="shared" si="50"/>
        <v>0.39836956521739136</v>
      </c>
    </row>
    <row r="366" spans="1:44" ht="15" customHeight="1">
      <c r="A366" s="3" t="s">
        <v>73</v>
      </c>
      <c r="B366" s="3" t="s">
        <v>72</v>
      </c>
      <c r="C366" s="3" t="s">
        <v>239</v>
      </c>
      <c r="D366" s="3" t="s">
        <v>240</v>
      </c>
      <c r="E366" s="3">
        <v>581548</v>
      </c>
      <c r="F366" s="3" t="s">
        <v>392</v>
      </c>
      <c r="G366" s="3" t="s">
        <v>58</v>
      </c>
      <c r="H366" s="3" t="s">
        <v>88</v>
      </c>
      <c r="I366" s="3">
        <v>600898</v>
      </c>
      <c r="J366" s="3" t="s">
        <v>59</v>
      </c>
      <c r="K366" s="3">
        <v>43525</v>
      </c>
      <c r="L366" s="14">
        <v>43525</v>
      </c>
      <c r="M366" s="3">
        <v>0</v>
      </c>
      <c r="N366" s="15">
        <v>-1490.4</v>
      </c>
      <c r="O366" s="3">
        <v>33.119999999999997</v>
      </c>
      <c r="P366" s="3" t="s">
        <v>60</v>
      </c>
      <c r="Q366" s="41">
        <v>204207000500</v>
      </c>
      <c r="R366" s="3" t="s">
        <v>105</v>
      </c>
      <c r="S366" s="3">
        <v>24.84</v>
      </c>
      <c r="T366" s="3">
        <v>-180</v>
      </c>
      <c r="U366" s="3" t="s">
        <v>17</v>
      </c>
      <c r="V366" s="3">
        <v>-0.5292</v>
      </c>
      <c r="W366" s="3" t="s">
        <v>17</v>
      </c>
      <c r="X366" s="30">
        <v>-4471.2</v>
      </c>
      <c r="Y366" s="3" t="s">
        <v>66</v>
      </c>
      <c r="Z366" s="3">
        <v>16</v>
      </c>
      <c r="AA366" s="3">
        <v>-616.72</v>
      </c>
      <c r="AB366" s="3">
        <v>0</v>
      </c>
      <c r="AC366" s="3">
        <v>800008874</v>
      </c>
      <c r="AD366" s="3" t="s">
        <v>890</v>
      </c>
      <c r="AE366" s="3" t="s">
        <v>307</v>
      </c>
      <c r="AG366" s="3" t="s">
        <v>293</v>
      </c>
      <c r="AH366" s="15">
        <f t="shared" si="53"/>
        <v>-0.51393103448275856</v>
      </c>
      <c r="AI366" s="16">
        <f t="shared" si="54"/>
        <v>-0.38544799999999996</v>
      </c>
      <c r="AJ366" s="4" t="str">
        <f>VLOOKUP(A366,取数格式!$B$35:$C$47,2,0)</f>
        <v>苏宁直供</v>
      </c>
      <c r="AK366" s="4" t="s">
        <v>296</v>
      </c>
      <c r="AL366" s="17">
        <f t="shared" si="51"/>
        <v>-0.12848299999999999</v>
      </c>
      <c r="AM366" s="17">
        <f t="shared" si="52"/>
        <v>-2.0556999999999999E-2</v>
      </c>
      <c r="AO366" s="3">
        <f>IF(U366="件",1,VLOOKUP(Q366,单位换算!B:F,5,))</f>
        <v>1</v>
      </c>
      <c r="AP366" s="15">
        <f t="shared" si="49"/>
        <v>-0.51393103448275856</v>
      </c>
      <c r="AQ366" s="15">
        <f>IFERROR(VLOOKUP(Q366,成本剔税!A:E,COLUMN(成本剔税!E365),),)*T366/AO366/10000</f>
        <v>-0.32050862068965519</v>
      </c>
      <c r="AR366" s="43">
        <f t="shared" si="50"/>
        <v>0.37635869565217384</v>
      </c>
    </row>
    <row r="367" spans="1:44" ht="15" customHeight="1">
      <c r="A367" s="3" t="s">
        <v>73</v>
      </c>
      <c r="B367" s="3" t="s">
        <v>72</v>
      </c>
      <c r="C367" s="3" t="s">
        <v>239</v>
      </c>
      <c r="D367" s="3" t="s">
        <v>240</v>
      </c>
      <c r="E367" s="3">
        <v>581548</v>
      </c>
      <c r="F367" s="3" t="s">
        <v>392</v>
      </c>
      <c r="G367" s="3" t="s">
        <v>58</v>
      </c>
      <c r="H367" s="3" t="s">
        <v>88</v>
      </c>
      <c r="I367" s="3">
        <v>600898</v>
      </c>
      <c r="J367" s="3" t="s">
        <v>59</v>
      </c>
      <c r="K367" s="3">
        <v>43525</v>
      </c>
      <c r="L367" s="14">
        <v>43525</v>
      </c>
      <c r="M367" s="3">
        <v>0</v>
      </c>
      <c r="N367" s="15">
        <v>-1391.04</v>
      </c>
      <c r="O367" s="3">
        <v>33.119999999999997</v>
      </c>
      <c r="P367" s="3" t="s">
        <v>60</v>
      </c>
      <c r="Q367" s="41">
        <v>204207000600</v>
      </c>
      <c r="R367" s="3" t="s">
        <v>216</v>
      </c>
      <c r="S367" s="3">
        <v>24.84</v>
      </c>
      <c r="T367" s="3">
        <v>-168</v>
      </c>
      <c r="U367" s="3" t="s">
        <v>17</v>
      </c>
      <c r="V367" s="3">
        <v>-0.49392000000000003</v>
      </c>
      <c r="W367" s="3" t="s">
        <v>17</v>
      </c>
      <c r="X367" s="30">
        <v>-4173.12</v>
      </c>
      <c r="Y367" s="3" t="s">
        <v>66</v>
      </c>
      <c r="Z367" s="3">
        <v>16</v>
      </c>
      <c r="AA367" s="3">
        <v>-575.6</v>
      </c>
      <c r="AB367" s="3">
        <v>0</v>
      </c>
      <c r="AC367" s="3">
        <v>800008874</v>
      </c>
      <c r="AD367" s="3" t="s">
        <v>890</v>
      </c>
      <c r="AE367" s="3" t="s">
        <v>307</v>
      </c>
      <c r="AG367" s="3" t="s">
        <v>293</v>
      </c>
      <c r="AH367" s="15">
        <f t="shared" si="53"/>
        <v>-0.47966896551724142</v>
      </c>
      <c r="AI367" s="16">
        <f t="shared" si="54"/>
        <v>-0.35975200000000002</v>
      </c>
      <c r="AJ367" s="4" t="str">
        <f>VLOOKUP(A367,取数格式!$B$35:$C$47,2,0)</f>
        <v>苏宁直供</v>
      </c>
      <c r="AK367" s="4" t="s">
        <v>296</v>
      </c>
      <c r="AL367" s="17">
        <f t="shared" si="51"/>
        <v>-0.11991700000000001</v>
      </c>
      <c r="AM367" s="17">
        <f t="shared" si="52"/>
        <v>-1.9186999999999999E-2</v>
      </c>
      <c r="AO367" s="3">
        <f>IF(U367="件",1,VLOOKUP(Q367,单位换算!B:F,5,))</f>
        <v>1</v>
      </c>
      <c r="AP367" s="15">
        <f t="shared" ref="AP367:AP430" si="55">O367*T367/(1+Z367%)/10000</f>
        <v>-0.47966896551724142</v>
      </c>
      <c r="AQ367" s="15">
        <f>IFERROR(VLOOKUP(Q367,成本剔税!A:E,COLUMN(成本剔税!E366),),)*T367/AO367/10000</f>
        <v>-0.2991413793103449</v>
      </c>
      <c r="AR367" s="43">
        <f t="shared" ref="AR367:AR430" si="56">IFERROR((AP367-AQ367)/AP367,)</f>
        <v>0.37635869565217384</v>
      </c>
    </row>
    <row r="368" spans="1:44" ht="15" customHeight="1">
      <c r="A368" s="3" t="s">
        <v>73</v>
      </c>
      <c r="B368" s="3" t="s">
        <v>72</v>
      </c>
      <c r="C368" s="3" t="s">
        <v>239</v>
      </c>
      <c r="D368" s="3" t="s">
        <v>240</v>
      </c>
      <c r="E368" s="3">
        <v>581548</v>
      </c>
      <c r="F368" s="3" t="s">
        <v>392</v>
      </c>
      <c r="G368" s="3" t="s">
        <v>58</v>
      </c>
      <c r="H368" s="3" t="s">
        <v>88</v>
      </c>
      <c r="I368" s="3">
        <v>600898</v>
      </c>
      <c r="J368" s="3" t="s">
        <v>59</v>
      </c>
      <c r="K368" s="3">
        <v>43525</v>
      </c>
      <c r="L368" s="14">
        <v>43525</v>
      </c>
      <c r="M368" s="3">
        <v>0</v>
      </c>
      <c r="N368" s="15">
        <v>-101165.52</v>
      </c>
      <c r="O368" s="3">
        <v>62.7</v>
      </c>
      <c r="P368" s="3" t="s">
        <v>60</v>
      </c>
      <c r="Q368" s="41">
        <v>204401000700</v>
      </c>
      <c r="R368" s="3" t="s">
        <v>124</v>
      </c>
      <c r="S368" s="3">
        <v>47.03</v>
      </c>
      <c r="T368" s="3">
        <v>-6456</v>
      </c>
      <c r="U368" s="3" t="s">
        <v>17</v>
      </c>
      <c r="V368" s="3">
        <v>-15.88176</v>
      </c>
      <c r="W368" s="3" t="s">
        <v>17</v>
      </c>
      <c r="X368" s="30">
        <v>-303625.68</v>
      </c>
      <c r="Y368" s="3" t="s">
        <v>66</v>
      </c>
      <c r="Z368" s="3">
        <v>16</v>
      </c>
      <c r="AA368" s="3">
        <v>-41879.4</v>
      </c>
      <c r="AB368" s="3">
        <v>0</v>
      </c>
      <c r="AC368" s="3">
        <v>800008874</v>
      </c>
      <c r="AD368" s="3" t="s">
        <v>890</v>
      </c>
      <c r="AE368" s="3" t="s">
        <v>307</v>
      </c>
      <c r="AG368" s="3" t="s">
        <v>293</v>
      </c>
      <c r="AH368" s="15">
        <f t="shared" si="53"/>
        <v>-34.895793103448277</v>
      </c>
      <c r="AI368" s="16">
        <f t="shared" si="54"/>
        <v>-26.174627999999998</v>
      </c>
      <c r="AJ368" s="4" t="str">
        <f>VLOOKUP(A368,取数格式!$B$35:$C$47,2,0)</f>
        <v>苏宁直供</v>
      </c>
      <c r="AK368" s="4" t="s">
        <v>296</v>
      </c>
      <c r="AL368" s="17">
        <f t="shared" si="51"/>
        <v>-8.7211660000000002</v>
      </c>
      <c r="AM368" s="17">
        <f t="shared" si="52"/>
        <v>-1.395386</v>
      </c>
      <c r="AO368" s="3">
        <f>IF(U368="件",1,VLOOKUP(Q368,单位换算!B:F,5,))</f>
        <v>1</v>
      </c>
      <c r="AP368" s="15">
        <f t="shared" si="55"/>
        <v>-34.895793103448277</v>
      </c>
      <c r="AQ368" s="15">
        <f>IFERROR(VLOOKUP(Q368,成本剔税!A:E,COLUMN(成本剔税!E367),),)*T368/AO368/10000</f>
        <v>-20.161086206896552</v>
      </c>
      <c r="AR368" s="43">
        <f t="shared" si="56"/>
        <v>0.42224880382775121</v>
      </c>
    </row>
    <row r="369" spans="1:44" ht="15" customHeight="1">
      <c r="A369" s="3" t="s">
        <v>73</v>
      </c>
      <c r="B369" s="3" t="s">
        <v>72</v>
      </c>
      <c r="C369" s="3" t="s">
        <v>239</v>
      </c>
      <c r="D369" s="3" t="s">
        <v>240</v>
      </c>
      <c r="E369" s="3">
        <v>581548</v>
      </c>
      <c r="F369" s="3" t="s">
        <v>392</v>
      </c>
      <c r="G369" s="3" t="s">
        <v>58</v>
      </c>
      <c r="H369" s="3" t="s">
        <v>88</v>
      </c>
      <c r="I369" s="3">
        <v>600898</v>
      </c>
      <c r="J369" s="3" t="s">
        <v>59</v>
      </c>
      <c r="K369" s="3">
        <v>43525</v>
      </c>
      <c r="L369" s="14">
        <v>43525</v>
      </c>
      <c r="M369" s="3">
        <v>0</v>
      </c>
      <c r="N369" s="15">
        <v>-6083.04</v>
      </c>
      <c r="O369" s="3">
        <v>66.12</v>
      </c>
      <c r="P369" s="3" t="s">
        <v>60</v>
      </c>
      <c r="Q369" s="41">
        <v>204401000800</v>
      </c>
      <c r="R369" s="3" t="s">
        <v>90</v>
      </c>
      <c r="S369" s="3">
        <v>49.59</v>
      </c>
      <c r="T369" s="3">
        <v>-368</v>
      </c>
      <c r="U369" s="3" t="s">
        <v>17</v>
      </c>
      <c r="V369" s="3">
        <v>-0.90527999999999997</v>
      </c>
      <c r="W369" s="3" t="s">
        <v>17</v>
      </c>
      <c r="X369" s="30">
        <v>-18249.12</v>
      </c>
      <c r="Y369" s="3" t="s">
        <v>66</v>
      </c>
      <c r="Z369" s="3">
        <v>16</v>
      </c>
      <c r="AA369" s="3">
        <v>-2517.12</v>
      </c>
      <c r="AB369" s="3">
        <v>0</v>
      </c>
      <c r="AC369" s="3">
        <v>800008874</v>
      </c>
      <c r="AD369" s="3" t="s">
        <v>890</v>
      </c>
      <c r="AE369" s="3" t="s">
        <v>307</v>
      </c>
      <c r="AG369" s="3" t="s">
        <v>293</v>
      </c>
      <c r="AH369" s="15">
        <f t="shared" si="53"/>
        <v>-2.0976000000000004</v>
      </c>
      <c r="AI369" s="16">
        <f t="shared" si="54"/>
        <v>-1.5731999999999999</v>
      </c>
      <c r="AJ369" s="4" t="str">
        <f>VLOOKUP(A369,取数格式!$B$35:$C$47,2,0)</f>
        <v>苏宁直供</v>
      </c>
      <c r="AK369" s="4" t="s">
        <v>296</v>
      </c>
      <c r="AL369" s="17">
        <f t="shared" si="51"/>
        <v>-0.52439999999999998</v>
      </c>
      <c r="AM369" s="17">
        <f t="shared" si="52"/>
        <v>-8.3903999999999992E-2</v>
      </c>
      <c r="AO369" s="3">
        <f>IF(U369="件",1,VLOOKUP(Q369,单位换算!B:F,5,))</f>
        <v>1</v>
      </c>
      <c r="AP369" s="15">
        <f t="shared" si="55"/>
        <v>-2.0976000000000004</v>
      </c>
      <c r="AQ369" s="15">
        <f>IFERROR(VLOOKUP(Q369,成本剔税!A:E,COLUMN(成本剔税!E368),),)*T369/AO369/10000</f>
        <v>-1.2103075862068966</v>
      </c>
      <c r="AR369" s="43">
        <f t="shared" si="56"/>
        <v>0.42300362976406541</v>
      </c>
    </row>
    <row r="370" spans="1:44" ht="15" customHeight="1">
      <c r="A370" s="3" t="s">
        <v>73</v>
      </c>
      <c r="B370" s="3" t="s">
        <v>72</v>
      </c>
      <c r="C370" s="3" t="s">
        <v>239</v>
      </c>
      <c r="D370" s="3" t="s">
        <v>240</v>
      </c>
      <c r="E370" s="3">
        <v>581548</v>
      </c>
      <c r="F370" s="3" t="s">
        <v>392</v>
      </c>
      <c r="G370" s="3" t="s">
        <v>58</v>
      </c>
      <c r="H370" s="3" t="s">
        <v>88</v>
      </c>
      <c r="I370" s="3">
        <v>600898</v>
      </c>
      <c r="J370" s="3" t="s">
        <v>59</v>
      </c>
      <c r="K370" s="3">
        <v>43525</v>
      </c>
      <c r="L370" s="14">
        <v>43525</v>
      </c>
      <c r="M370" s="3">
        <v>0</v>
      </c>
      <c r="O370" s="3">
        <v>41.4</v>
      </c>
      <c r="P370" s="3" t="s">
        <v>60</v>
      </c>
      <c r="Q370" s="41">
        <v>284217000500</v>
      </c>
      <c r="R370" s="3" t="s">
        <v>230</v>
      </c>
      <c r="S370" s="3">
        <v>41.4</v>
      </c>
      <c r="T370" s="3">
        <v>-116</v>
      </c>
      <c r="U370" s="3" t="s">
        <v>17</v>
      </c>
      <c r="V370" s="3">
        <v>-0.373056</v>
      </c>
      <c r="W370" s="3" t="s">
        <v>17</v>
      </c>
      <c r="X370" s="30">
        <v>-4802.3999999999996</v>
      </c>
      <c r="Y370" s="3" t="s">
        <v>66</v>
      </c>
      <c r="Z370" s="3">
        <v>16</v>
      </c>
      <c r="AA370" s="3">
        <v>-662.4</v>
      </c>
      <c r="AB370" s="3">
        <v>0</v>
      </c>
      <c r="AC370" s="3">
        <v>800008874</v>
      </c>
      <c r="AD370" s="3" t="s">
        <v>890</v>
      </c>
      <c r="AE370" s="3" t="s">
        <v>307</v>
      </c>
      <c r="AG370" s="3" t="s">
        <v>293</v>
      </c>
      <c r="AH370" s="15">
        <f t="shared" si="53"/>
        <v>-0.41399999999999998</v>
      </c>
      <c r="AI370" s="16">
        <f t="shared" si="54"/>
        <v>-0.41399999999999998</v>
      </c>
      <c r="AJ370" s="4" t="str">
        <f>VLOOKUP(A370,取数格式!$B$35:$C$47,2,0)</f>
        <v>苏宁直供</v>
      </c>
      <c r="AK370" s="4" t="s">
        <v>143</v>
      </c>
      <c r="AL370" s="17">
        <f t="shared" si="51"/>
        <v>0</v>
      </c>
      <c r="AM370" s="17">
        <f t="shared" si="52"/>
        <v>0</v>
      </c>
      <c r="AO370" s="3">
        <f>IF(U370="件",1,VLOOKUP(Q370,单位换算!B:F,5,))</f>
        <v>1</v>
      </c>
      <c r="AP370" s="15">
        <f t="shared" si="55"/>
        <v>-0.41399999999999998</v>
      </c>
      <c r="AQ370" s="15">
        <f>IFERROR(VLOOKUP(Q370,成本剔税!A:E,COLUMN(成本剔税!E369),),)*T370/AO370/10000</f>
        <v>-0.25109999999999999</v>
      </c>
      <c r="AR370" s="43">
        <f t="shared" si="56"/>
        <v>0.39347826086956522</v>
      </c>
    </row>
    <row r="371" spans="1:44" ht="15" customHeight="1">
      <c r="A371" s="3" t="s">
        <v>73</v>
      </c>
      <c r="B371" s="3" t="s">
        <v>72</v>
      </c>
      <c r="C371" s="3" t="s">
        <v>239</v>
      </c>
      <c r="D371" s="3" t="s">
        <v>240</v>
      </c>
      <c r="E371" s="3">
        <v>581548</v>
      </c>
      <c r="F371" s="3" t="s">
        <v>392</v>
      </c>
      <c r="G371" s="3" t="s">
        <v>58</v>
      </c>
      <c r="H371" s="3" t="s">
        <v>88</v>
      </c>
      <c r="I371" s="3">
        <v>600898</v>
      </c>
      <c r="J371" s="3" t="s">
        <v>59</v>
      </c>
      <c r="K371" s="3">
        <v>43525</v>
      </c>
      <c r="L371" s="14">
        <v>43525</v>
      </c>
      <c r="M371" s="3">
        <v>0</v>
      </c>
      <c r="N371" s="15">
        <v>-12445.44</v>
      </c>
      <c r="O371" s="3">
        <v>74.099999999999994</v>
      </c>
      <c r="P371" s="3" t="s">
        <v>60</v>
      </c>
      <c r="Q371" s="41" t="s">
        <v>63</v>
      </c>
      <c r="R371" s="3" t="s">
        <v>64</v>
      </c>
      <c r="S371" s="3">
        <v>55.58</v>
      </c>
      <c r="T371" s="3">
        <v>-672</v>
      </c>
      <c r="U371" s="3" t="s">
        <v>17</v>
      </c>
      <c r="V371" s="3">
        <v>-1.5456000000000001</v>
      </c>
      <c r="W371" s="3" t="s">
        <v>17</v>
      </c>
      <c r="X371" s="30">
        <v>-37349.760000000002</v>
      </c>
      <c r="Y371" s="3" t="s">
        <v>66</v>
      </c>
      <c r="Z371" s="3">
        <v>16</v>
      </c>
      <c r="AA371" s="3">
        <v>-5151.6899999999996</v>
      </c>
      <c r="AB371" s="3">
        <v>0</v>
      </c>
      <c r="AC371" s="3">
        <v>800008874</v>
      </c>
      <c r="AD371" s="3" t="s">
        <v>890</v>
      </c>
      <c r="AE371" s="3" t="s">
        <v>307</v>
      </c>
      <c r="AG371" s="3" t="s">
        <v>293</v>
      </c>
      <c r="AH371" s="15">
        <f t="shared" si="53"/>
        <v>-4.2926896551724134</v>
      </c>
      <c r="AI371" s="16">
        <f t="shared" si="54"/>
        <v>-3.2198070000000003</v>
      </c>
      <c r="AJ371" s="4" t="str">
        <f>VLOOKUP(A371,取数格式!$B$35:$C$47,2,0)</f>
        <v>苏宁直供</v>
      </c>
      <c r="AK371" s="4" t="s">
        <v>296</v>
      </c>
      <c r="AL371" s="17">
        <f t="shared" si="51"/>
        <v>-1.072883</v>
      </c>
      <c r="AM371" s="17">
        <f t="shared" si="52"/>
        <v>-0.17166099999999998</v>
      </c>
      <c r="AO371" s="3">
        <f>IF(U371="件",1,VLOOKUP(Q371,单位换算!B:F,5,))</f>
        <v>1</v>
      </c>
      <c r="AP371" s="15">
        <f t="shared" si="55"/>
        <v>-4.2926896551724134</v>
      </c>
      <c r="AQ371" s="15">
        <f>IFERROR(VLOOKUP(Q371,成本剔税!A:E,COLUMN(成本剔税!E370),),)*T371/AO371/10000</f>
        <v>-2.5620579310344835</v>
      </c>
      <c r="AR371" s="43">
        <f t="shared" si="56"/>
        <v>0.40315789473684188</v>
      </c>
    </row>
    <row r="372" spans="1:44" ht="15" customHeight="1">
      <c r="A372" s="3" t="s">
        <v>73</v>
      </c>
      <c r="B372" s="3" t="s">
        <v>72</v>
      </c>
      <c r="C372" s="3" t="s">
        <v>239</v>
      </c>
      <c r="D372" s="3" t="s">
        <v>240</v>
      </c>
      <c r="E372" s="3">
        <v>581548</v>
      </c>
      <c r="F372" s="3" t="s">
        <v>392</v>
      </c>
      <c r="G372" s="3" t="s">
        <v>58</v>
      </c>
      <c r="H372" s="3" t="s">
        <v>88</v>
      </c>
      <c r="I372" s="3">
        <v>600898</v>
      </c>
      <c r="J372" s="3" t="s">
        <v>59</v>
      </c>
      <c r="K372" s="3">
        <v>43525</v>
      </c>
      <c r="L372" s="14">
        <v>43525</v>
      </c>
      <c r="M372" s="3">
        <v>0</v>
      </c>
      <c r="N372" s="15">
        <v>-1290.3</v>
      </c>
      <c r="O372" s="3">
        <v>50.6</v>
      </c>
      <c r="P372" s="3" t="s">
        <v>60</v>
      </c>
      <c r="Q372" s="41" t="s">
        <v>97</v>
      </c>
      <c r="R372" s="3" t="s">
        <v>98</v>
      </c>
      <c r="S372" s="3">
        <v>37.950000000000003</v>
      </c>
      <c r="T372" s="3">
        <v>-102</v>
      </c>
      <c r="U372" s="3" t="s">
        <v>17</v>
      </c>
      <c r="V372" s="3">
        <v>-0.31824000000000002</v>
      </c>
      <c r="W372" s="3" t="s">
        <v>17</v>
      </c>
      <c r="X372" s="30">
        <v>-3870.9</v>
      </c>
      <c r="Y372" s="3" t="s">
        <v>66</v>
      </c>
      <c r="Z372" s="3">
        <v>16</v>
      </c>
      <c r="AA372" s="3">
        <v>-533.91999999999996</v>
      </c>
      <c r="AB372" s="3">
        <v>0</v>
      </c>
      <c r="AC372" s="3">
        <v>800008874</v>
      </c>
      <c r="AD372" s="3" t="s">
        <v>890</v>
      </c>
      <c r="AE372" s="3" t="s">
        <v>307</v>
      </c>
      <c r="AG372" s="3" t="s">
        <v>293</v>
      </c>
      <c r="AH372" s="15">
        <f t="shared" si="53"/>
        <v>-0.44493103448275861</v>
      </c>
      <c r="AI372" s="16">
        <f t="shared" si="54"/>
        <v>-0.33369799999999999</v>
      </c>
      <c r="AJ372" s="4" t="str">
        <f>VLOOKUP(A372,取数格式!$B$35:$C$47,2,0)</f>
        <v>苏宁直供</v>
      </c>
      <c r="AK372" s="4" t="s">
        <v>296</v>
      </c>
      <c r="AL372" s="17">
        <f t="shared" si="51"/>
        <v>-0.111233</v>
      </c>
      <c r="AM372" s="17">
        <f t="shared" si="52"/>
        <v>-1.7797E-2</v>
      </c>
      <c r="AO372" s="3">
        <f>IF(U372="件",1,VLOOKUP(Q372,单位换算!B:F,5,))</f>
        <v>1</v>
      </c>
      <c r="AP372" s="15">
        <f t="shared" si="55"/>
        <v>-0.44493103448275861</v>
      </c>
      <c r="AQ372" s="15">
        <f>IFERROR(VLOOKUP(Q372,成本剔税!A:E,COLUMN(成本剔税!E371),),)*T372/AO372/10000</f>
        <v>-0.26637827586206897</v>
      </c>
      <c r="AR372" s="43">
        <f t="shared" si="56"/>
        <v>0.40130434782608693</v>
      </c>
    </row>
    <row r="373" spans="1:44" ht="15" customHeight="1">
      <c r="A373" s="3" t="s">
        <v>73</v>
      </c>
      <c r="B373" s="3" t="s">
        <v>72</v>
      </c>
      <c r="C373" s="3" t="s">
        <v>239</v>
      </c>
      <c r="D373" s="3" t="s">
        <v>240</v>
      </c>
      <c r="E373" s="3">
        <v>581548</v>
      </c>
      <c r="F373" s="3" t="s">
        <v>392</v>
      </c>
      <c r="G373" s="3" t="s">
        <v>58</v>
      </c>
      <c r="H373" s="3" t="s">
        <v>88</v>
      </c>
      <c r="I373" s="3">
        <v>600898</v>
      </c>
      <c r="J373" s="3" t="s">
        <v>59</v>
      </c>
      <c r="K373" s="3">
        <v>43525</v>
      </c>
      <c r="L373" s="14">
        <v>43525</v>
      </c>
      <c r="M373" s="3">
        <v>0</v>
      </c>
      <c r="N373" s="15">
        <v>-1840</v>
      </c>
      <c r="O373" s="3">
        <v>46</v>
      </c>
      <c r="P373" s="3" t="s">
        <v>60</v>
      </c>
      <c r="Q373" s="41" t="s">
        <v>228</v>
      </c>
      <c r="R373" s="3" t="s">
        <v>229</v>
      </c>
      <c r="S373" s="3">
        <v>34.5</v>
      </c>
      <c r="T373" s="3">
        <v>-160</v>
      </c>
      <c r="U373" s="3" t="s">
        <v>17</v>
      </c>
      <c r="V373" s="3">
        <v>-0.52113600000000004</v>
      </c>
      <c r="W373" s="3" t="s">
        <v>17</v>
      </c>
      <c r="X373" s="30">
        <v>-5520</v>
      </c>
      <c r="Y373" s="3" t="s">
        <v>66</v>
      </c>
      <c r="Z373" s="3">
        <v>16</v>
      </c>
      <c r="AA373" s="3">
        <v>-761.38</v>
      </c>
      <c r="AB373" s="3">
        <v>0</v>
      </c>
      <c r="AC373" s="3">
        <v>800008874</v>
      </c>
      <c r="AD373" s="3" t="s">
        <v>890</v>
      </c>
      <c r="AE373" s="3" t="s">
        <v>307</v>
      </c>
      <c r="AG373" s="3" t="s">
        <v>293</v>
      </c>
      <c r="AH373" s="15">
        <f t="shared" si="53"/>
        <v>-0.6344827586206897</v>
      </c>
      <c r="AI373" s="16">
        <f t="shared" si="54"/>
        <v>-0.47586200000000001</v>
      </c>
      <c r="AJ373" s="4" t="str">
        <f>VLOOKUP(A373,取数格式!$B$35:$C$47,2,0)</f>
        <v>苏宁直供</v>
      </c>
      <c r="AK373" s="4" t="s">
        <v>296</v>
      </c>
      <c r="AL373" s="17">
        <f t="shared" si="51"/>
        <v>-0.15862100000000001</v>
      </c>
      <c r="AM373" s="17">
        <f t="shared" si="52"/>
        <v>-2.5378999999999999E-2</v>
      </c>
      <c r="AO373" s="3">
        <f>IF(U373="件",1,VLOOKUP(Q373,单位换算!B:F,5,))</f>
        <v>1</v>
      </c>
      <c r="AP373" s="15">
        <f t="shared" si="55"/>
        <v>-0.6344827586206897</v>
      </c>
      <c r="AQ373" s="15">
        <f>IFERROR(VLOOKUP(Q373,成本剔税!A:E,COLUMN(成本剔税!E372),),)*T373/AO373/10000</f>
        <v>-0.37986206896551727</v>
      </c>
      <c r="AR373" s="43">
        <f t="shared" si="56"/>
        <v>0.40130434782608693</v>
      </c>
    </row>
    <row r="374" spans="1:44" ht="15" customHeight="1">
      <c r="A374" s="3" t="s">
        <v>73</v>
      </c>
      <c r="B374" s="3" t="s">
        <v>72</v>
      </c>
      <c r="C374" s="3" t="s">
        <v>239</v>
      </c>
      <c r="D374" s="3" t="s">
        <v>240</v>
      </c>
      <c r="E374" s="3">
        <v>581550</v>
      </c>
      <c r="F374" s="3" t="s">
        <v>303</v>
      </c>
      <c r="G374" s="3" t="s">
        <v>58</v>
      </c>
      <c r="H374" s="3" t="s">
        <v>88</v>
      </c>
      <c r="I374" s="3">
        <v>600900</v>
      </c>
      <c r="J374" s="3" t="s">
        <v>59</v>
      </c>
      <c r="K374" s="3">
        <v>43525</v>
      </c>
      <c r="L374" s="14">
        <v>43525</v>
      </c>
      <c r="M374" s="3">
        <v>0</v>
      </c>
      <c r="N374" s="15">
        <v>-178.56</v>
      </c>
      <c r="O374" s="3">
        <v>44.65</v>
      </c>
      <c r="P374" s="3" t="s">
        <v>60</v>
      </c>
      <c r="Q374" s="41">
        <v>204104001060</v>
      </c>
      <c r="R374" s="3" t="s">
        <v>123</v>
      </c>
      <c r="S374" s="3">
        <v>33.49</v>
      </c>
      <c r="T374" s="3">
        <v>-16</v>
      </c>
      <c r="U374" s="3" t="s">
        <v>17</v>
      </c>
      <c r="V374" s="3">
        <v>-4.1759999999999999E-2</v>
      </c>
      <c r="W374" s="3" t="s">
        <v>17</v>
      </c>
      <c r="X374" s="30">
        <v>-535.84</v>
      </c>
      <c r="Y374" s="3" t="s">
        <v>66</v>
      </c>
      <c r="Z374" s="3">
        <v>16</v>
      </c>
      <c r="AA374" s="3">
        <v>-73.91</v>
      </c>
      <c r="AB374" s="3">
        <v>0</v>
      </c>
      <c r="AC374" s="3">
        <v>800008879</v>
      </c>
      <c r="AD374" s="3">
        <v>50085524</v>
      </c>
      <c r="AE374" s="3" t="s">
        <v>304</v>
      </c>
      <c r="AG374" s="3" t="s">
        <v>293</v>
      </c>
      <c r="AH374" s="15">
        <f t="shared" si="53"/>
        <v>-6.1586206896551719E-2</v>
      </c>
      <c r="AI374" s="16">
        <f t="shared" si="54"/>
        <v>-4.6193000000000005E-2</v>
      </c>
      <c r="AJ374" s="4" t="str">
        <f>VLOOKUP(A374,取数格式!$B$35:$C$47,2,0)</f>
        <v>苏宁直供</v>
      </c>
      <c r="AK374" s="4" t="s">
        <v>296</v>
      </c>
      <c r="AL374" s="17">
        <f t="shared" si="51"/>
        <v>-1.5393E-2</v>
      </c>
      <c r="AM374" s="17">
        <f t="shared" si="52"/>
        <v>-2.4629999999999999E-3</v>
      </c>
      <c r="AO374" s="3">
        <f>IF(U374="件",1,VLOOKUP(Q374,单位换算!B:F,5,))</f>
        <v>1</v>
      </c>
      <c r="AP374" s="15">
        <f t="shared" si="55"/>
        <v>-6.1586206896551719E-2</v>
      </c>
      <c r="AQ374" s="15">
        <f>IFERROR(VLOOKUP(Q374,成本剔税!A:E,COLUMN(成本剔税!E373),),)*T374/AO374/10000</f>
        <v>-3.9103448275862075E-2</v>
      </c>
      <c r="AR374" s="43">
        <f t="shared" si="56"/>
        <v>0.36506159014557654</v>
      </c>
    </row>
    <row r="375" spans="1:44" ht="15" customHeight="1">
      <c r="A375" s="3" t="s">
        <v>73</v>
      </c>
      <c r="B375" s="3" t="s">
        <v>72</v>
      </c>
      <c r="C375" s="3" t="s">
        <v>239</v>
      </c>
      <c r="D375" s="3" t="s">
        <v>240</v>
      </c>
      <c r="E375" s="3">
        <v>581550</v>
      </c>
      <c r="F375" s="3" t="s">
        <v>303</v>
      </c>
      <c r="G375" s="3" t="s">
        <v>58</v>
      </c>
      <c r="H375" s="3" t="s">
        <v>88</v>
      </c>
      <c r="I375" s="3">
        <v>600900</v>
      </c>
      <c r="J375" s="3" t="s">
        <v>59</v>
      </c>
      <c r="K375" s="3">
        <v>43525</v>
      </c>
      <c r="L375" s="14">
        <v>43525</v>
      </c>
      <c r="M375" s="3">
        <v>0</v>
      </c>
      <c r="N375" s="15">
        <v>-149.04</v>
      </c>
      <c r="O375" s="3">
        <v>33.119999999999997</v>
      </c>
      <c r="P375" s="3" t="s">
        <v>60</v>
      </c>
      <c r="Q375" s="41">
        <v>204207000500</v>
      </c>
      <c r="R375" s="3" t="s">
        <v>105</v>
      </c>
      <c r="S375" s="3">
        <v>24.84</v>
      </c>
      <c r="T375" s="3">
        <v>-18</v>
      </c>
      <c r="U375" s="3" t="s">
        <v>17</v>
      </c>
      <c r="V375" s="3">
        <v>-5.2920000000000002E-2</v>
      </c>
      <c r="W375" s="3" t="s">
        <v>17</v>
      </c>
      <c r="X375" s="30">
        <v>-447.12</v>
      </c>
      <c r="Y375" s="3" t="s">
        <v>66</v>
      </c>
      <c r="Z375" s="3">
        <v>16</v>
      </c>
      <c r="AA375" s="3">
        <v>-61.67</v>
      </c>
      <c r="AB375" s="3">
        <v>0</v>
      </c>
      <c r="AC375" s="3">
        <v>800008879</v>
      </c>
      <c r="AD375" s="3">
        <v>50085524</v>
      </c>
      <c r="AE375" s="3" t="s">
        <v>304</v>
      </c>
      <c r="AG375" s="3" t="s">
        <v>293</v>
      </c>
      <c r="AH375" s="15">
        <f t="shared" si="53"/>
        <v>-5.1393103448275863E-2</v>
      </c>
      <c r="AI375" s="16">
        <f t="shared" si="54"/>
        <v>-3.8544999999999996E-2</v>
      </c>
      <c r="AJ375" s="4" t="str">
        <f>VLOOKUP(A375,取数格式!$B$35:$C$47,2,0)</f>
        <v>苏宁直供</v>
      </c>
      <c r="AK375" s="4" t="s">
        <v>296</v>
      </c>
      <c r="AL375" s="17">
        <f t="shared" si="51"/>
        <v>-1.2847999999999998E-2</v>
      </c>
      <c r="AM375" s="17">
        <f t="shared" si="52"/>
        <v>-2.0559999999999997E-3</v>
      </c>
      <c r="AO375" s="3">
        <f>IF(U375="件",1,VLOOKUP(Q375,单位换算!B:F,5,))</f>
        <v>1</v>
      </c>
      <c r="AP375" s="15">
        <f t="shared" si="55"/>
        <v>-5.1393103448275863E-2</v>
      </c>
      <c r="AQ375" s="15">
        <f>IFERROR(VLOOKUP(Q375,成本剔税!A:E,COLUMN(成本剔税!E374),),)*T375/AO375/10000</f>
        <v>-3.205086206896552E-2</v>
      </c>
      <c r="AR375" s="43">
        <f t="shared" si="56"/>
        <v>0.37635869565217389</v>
      </c>
    </row>
    <row r="376" spans="1:44" ht="15" customHeight="1">
      <c r="A376" s="3" t="s">
        <v>73</v>
      </c>
      <c r="B376" s="3" t="s">
        <v>72</v>
      </c>
      <c r="C376" s="3" t="s">
        <v>239</v>
      </c>
      <c r="D376" s="3" t="s">
        <v>240</v>
      </c>
      <c r="E376" s="3">
        <v>581550</v>
      </c>
      <c r="F376" s="3" t="s">
        <v>303</v>
      </c>
      <c r="G376" s="3" t="s">
        <v>58</v>
      </c>
      <c r="H376" s="3" t="s">
        <v>88</v>
      </c>
      <c r="I376" s="3">
        <v>600900</v>
      </c>
      <c r="J376" s="3" t="s">
        <v>59</v>
      </c>
      <c r="K376" s="3">
        <v>43525</v>
      </c>
      <c r="L376" s="14">
        <v>43525</v>
      </c>
      <c r="M376" s="3">
        <v>0</v>
      </c>
      <c r="N376" s="15">
        <v>-1166.8800000000001</v>
      </c>
      <c r="O376" s="3">
        <v>59.84</v>
      </c>
      <c r="P376" s="3" t="s">
        <v>60</v>
      </c>
      <c r="Q376" s="41">
        <v>204002000701</v>
      </c>
      <c r="R376" s="3" t="s">
        <v>95</v>
      </c>
      <c r="S376" s="3">
        <v>44.88</v>
      </c>
      <c r="T376" s="3">
        <v>-78</v>
      </c>
      <c r="U376" s="3" t="s">
        <v>17</v>
      </c>
      <c r="V376" s="3">
        <v>-0.2427984</v>
      </c>
      <c r="W376" s="3" t="s">
        <v>17</v>
      </c>
      <c r="X376" s="30">
        <v>-3500.64</v>
      </c>
      <c r="Y376" s="3" t="s">
        <v>67</v>
      </c>
      <c r="Z376" s="3">
        <v>10</v>
      </c>
      <c r="AA376" s="3">
        <v>-318.24</v>
      </c>
      <c r="AB376" s="3">
        <v>0</v>
      </c>
      <c r="AC376" s="3">
        <v>800008879</v>
      </c>
      <c r="AD376" s="3">
        <v>50085524</v>
      </c>
      <c r="AE376" s="3" t="s">
        <v>304</v>
      </c>
      <c r="AG376" s="3" t="s">
        <v>293</v>
      </c>
      <c r="AH376" s="15">
        <f t="shared" si="53"/>
        <v>-0.42431999999999997</v>
      </c>
      <c r="AI376" s="16">
        <f t="shared" si="54"/>
        <v>-0.31823999999999997</v>
      </c>
      <c r="AJ376" s="4" t="str">
        <f>VLOOKUP(A376,取数格式!$B$35:$C$47,2,0)</f>
        <v>苏宁直供</v>
      </c>
      <c r="AK376" s="4" t="s">
        <v>296</v>
      </c>
      <c r="AL376" s="17">
        <f t="shared" si="51"/>
        <v>-0.10607999999999999</v>
      </c>
      <c r="AM376" s="17">
        <f t="shared" si="52"/>
        <v>-1.0607999999999999E-2</v>
      </c>
      <c r="AO376" s="3">
        <f>IF(U376="件",1,VLOOKUP(Q376,单位换算!B:F,5,))</f>
        <v>1</v>
      </c>
      <c r="AP376" s="15">
        <f t="shared" si="55"/>
        <v>-0.42431999999999997</v>
      </c>
      <c r="AQ376" s="15">
        <f>IFERROR(VLOOKUP(Q376,成本剔税!A:E,COLUMN(成本剔税!E375),),)*T376/AO376/10000</f>
        <v>-0.26305854545454538</v>
      </c>
      <c r="AR376" s="43">
        <f t="shared" si="56"/>
        <v>0.3800467914438504</v>
      </c>
    </row>
    <row r="377" spans="1:44" ht="15" customHeight="1">
      <c r="A377" s="3" t="s">
        <v>73</v>
      </c>
      <c r="B377" s="3" t="s">
        <v>72</v>
      </c>
      <c r="C377" s="3" t="s">
        <v>239</v>
      </c>
      <c r="D377" s="3" t="s">
        <v>240</v>
      </c>
      <c r="E377" s="3">
        <v>581535</v>
      </c>
      <c r="F377" s="3" t="s">
        <v>306</v>
      </c>
      <c r="G377" s="3" t="s">
        <v>58</v>
      </c>
      <c r="H377" s="3" t="s">
        <v>61</v>
      </c>
      <c r="I377" s="3">
        <v>600896</v>
      </c>
      <c r="J377" s="3" t="s">
        <v>59</v>
      </c>
      <c r="K377" s="3">
        <v>43525</v>
      </c>
      <c r="L377" s="14">
        <v>43525</v>
      </c>
      <c r="M377" s="3">
        <v>0</v>
      </c>
      <c r="O377" s="3">
        <v>46.13</v>
      </c>
      <c r="P377" s="3" t="s">
        <v>60</v>
      </c>
      <c r="Q377" s="41">
        <v>204001000200</v>
      </c>
      <c r="R377" s="3" t="s">
        <v>137</v>
      </c>
      <c r="S377" s="3">
        <v>46.13</v>
      </c>
      <c r="T377" s="3">
        <v>1089</v>
      </c>
      <c r="U377" s="3" t="s">
        <v>17</v>
      </c>
      <c r="V377" s="3">
        <v>4.53024</v>
      </c>
      <c r="W377" s="3" t="s">
        <v>17</v>
      </c>
      <c r="X377" s="30">
        <v>50235.57</v>
      </c>
      <c r="Y377" s="3" t="s">
        <v>67</v>
      </c>
      <c r="Z377" s="3">
        <v>10</v>
      </c>
      <c r="AA377" s="3">
        <v>4566.87</v>
      </c>
      <c r="AB377" s="3">
        <v>0</v>
      </c>
      <c r="AC377" s="3">
        <v>100044150</v>
      </c>
      <c r="AE377" s="3" t="s">
        <v>294</v>
      </c>
      <c r="AF377" s="3">
        <v>43525.580787037034</v>
      </c>
      <c r="AG377" s="3" t="s">
        <v>293</v>
      </c>
      <c r="AH377" s="15">
        <f t="shared" si="53"/>
        <v>4.5668699999999998</v>
      </c>
      <c r="AI377" s="16">
        <f t="shared" si="54"/>
        <v>4.5668699999999998</v>
      </c>
      <c r="AJ377" s="4" t="str">
        <f>VLOOKUP(A377,取数格式!$B$35:$C$47,2,0)</f>
        <v>苏宁直供</v>
      </c>
      <c r="AK377" s="4" t="s">
        <v>296</v>
      </c>
      <c r="AL377" s="17">
        <f t="shared" si="51"/>
        <v>0</v>
      </c>
      <c r="AM377" s="17">
        <f t="shared" si="52"/>
        <v>0</v>
      </c>
      <c r="AO377" s="3">
        <f>IF(U377="件",1,VLOOKUP(Q377,单位换算!B:F,5,))</f>
        <v>1</v>
      </c>
      <c r="AP377" s="15">
        <f t="shared" si="55"/>
        <v>4.5668699999999998</v>
      </c>
      <c r="AQ377" s="15">
        <f>IFERROR(VLOOKUP(Q377,成本剔税!A:E,COLUMN(成本剔税!E376),),)*T377/AO377/10000</f>
        <v>3.1033529999999994</v>
      </c>
      <c r="AR377" s="43">
        <f t="shared" si="56"/>
        <v>0.32046390635161509</v>
      </c>
    </row>
    <row r="378" spans="1:44" ht="15" customHeight="1">
      <c r="A378" s="3" t="s">
        <v>73</v>
      </c>
      <c r="B378" s="3" t="s">
        <v>72</v>
      </c>
      <c r="C378" s="3" t="s">
        <v>239</v>
      </c>
      <c r="D378" s="3" t="s">
        <v>240</v>
      </c>
      <c r="E378" s="3">
        <v>581535</v>
      </c>
      <c r="F378" s="3" t="s">
        <v>306</v>
      </c>
      <c r="G378" s="3" t="s">
        <v>58</v>
      </c>
      <c r="H378" s="3" t="s">
        <v>61</v>
      </c>
      <c r="I378" s="3">
        <v>600896</v>
      </c>
      <c r="J378" s="3" t="s">
        <v>59</v>
      </c>
      <c r="K378" s="3">
        <v>43525</v>
      </c>
      <c r="L378" s="14">
        <v>43525</v>
      </c>
      <c r="M378" s="3">
        <v>0</v>
      </c>
      <c r="O378" s="3">
        <v>69.19</v>
      </c>
      <c r="P378" s="3" t="s">
        <v>60</v>
      </c>
      <c r="Q378" s="41">
        <v>204001000300</v>
      </c>
      <c r="R378" s="3" t="s">
        <v>140</v>
      </c>
      <c r="S378" s="3">
        <v>69.19</v>
      </c>
      <c r="T378" s="3">
        <v>2823</v>
      </c>
      <c r="U378" s="3" t="s">
        <v>17</v>
      </c>
      <c r="V378" s="3">
        <v>17.61552</v>
      </c>
      <c r="W378" s="3" t="s">
        <v>17</v>
      </c>
      <c r="X378" s="30">
        <v>195323.37</v>
      </c>
      <c r="Y378" s="3" t="s">
        <v>67</v>
      </c>
      <c r="Z378" s="3">
        <v>10</v>
      </c>
      <c r="AA378" s="3">
        <v>17756.669999999998</v>
      </c>
      <c r="AB378" s="3">
        <v>0</v>
      </c>
      <c r="AC378" s="3">
        <v>100044150</v>
      </c>
      <c r="AE378" s="3" t="s">
        <v>294</v>
      </c>
      <c r="AF378" s="3">
        <v>43525.580787037034</v>
      </c>
      <c r="AG378" s="3" t="s">
        <v>293</v>
      </c>
      <c r="AH378" s="15">
        <f t="shared" si="53"/>
        <v>17.75667</v>
      </c>
      <c r="AI378" s="16">
        <f t="shared" si="54"/>
        <v>17.75667</v>
      </c>
      <c r="AJ378" s="4" t="str">
        <f>VLOOKUP(A378,取数格式!$B$35:$C$47,2,0)</f>
        <v>苏宁直供</v>
      </c>
      <c r="AK378" s="4" t="s">
        <v>296</v>
      </c>
      <c r="AL378" s="17">
        <f t="shared" si="51"/>
        <v>0</v>
      </c>
      <c r="AM378" s="17">
        <f t="shared" si="52"/>
        <v>0</v>
      </c>
      <c r="AO378" s="3">
        <f>IF(U378="件",1,VLOOKUP(Q378,单位换算!B:F,5,))</f>
        <v>1</v>
      </c>
      <c r="AP378" s="15">
        <f t="shared" si="55"/>
        <v>17.75667</v>
      </c>
      <c r="AQ378" s="15">
        <f>IFERROR(VLOOKUP(Q378,成本剔税!A:E,COLUMN(成本剔税!E377),),)*T378/AO378/10000</f>
        <v>12.035988818181817</v>
      </c>
      <c r="AR378" s="43">
        <f t="shared" si="56"/>
        <v>0.32217083393553986</v>
      </c>
    </row>
    <row r="379" spans="1:44" ht="15" customHeight="1">
      <c r="A379" s="3" t="s">
        <v>73</v>
      </c>
      <c r="B379" s="3" t="s">
        <v>72</v>
      </c>
      <c r="C379" s="3" t="s">
        <v>239</v>
      </c>
      <c r="D379" s="3" t="s">
        <v>240</v>
      </c>
      <c r="E379" s="3">
        <v>581535</v>
      </c>
      <c r="F379" s="3" t="s">
        <v>306</v>
      </c>
      <c r="G379" s="3" t="s">
        <v>58</v>
      </c>
      <c r="H379" s="3" t="s">
        <v>61</v>
      </c>
      <c r="I379" s="3">
        <v>600896</v>
      </c>
      <c r="J379" s="3" t="s">
        <v>59</v>
      </c>
      <c r="K379" s="3">
        <v>43525</v>
      </c>
      <c r="L379" s="14">
        <v>43525</v>
      </c>
      <c r="M379" s="3">
        <v>0</v>
      </c>
      <c r="O379" s="3">
        <v>61.9</v>
      </c>
      <c r="P379" s="3" t="s">
        <v>60</v>
      </c>
      <c r="Q379" s="41">
        <v>204001000800</v>
      </c>
      <c r="R379" s="3" t="s">
        <v>130</v>
      </c>
      <c r="S379" s="3">
        <v>61.9</v>
      </c>
      <c r="T379" s="3">
        <v>35</v>
      </c>
      <c r="U379" s="3" t="s">
        <v>17</v>
      </c>
      <c r="V379" s="3">
        <v>0.21840000000000001</v>
      </c>
      <c r="W379" s="3" t="s">
        <v>17</v>
      </c>
      <c r="X379" s="30">
        <v>2166.5</v>
      </c>
      <c r="Y379" s="3" t="s">
        <v>67</v>
      </c>
      <c r="Z379" s="3">
        <v>10</v>
      </c>
      <c r="AA379" s="3">
        <v>196.95</v>
      </c>
      <c r="AB379" s="3">
        <v>0</v>
      </c>
      <c r="AC379" s="3">
        <v>100044150</v>
      </c>
      <c r="AE379" s="3" t="s">
        <v>294</v>
      </c>
      <c r="AF379" s="3">
        <v>43525.580787037034</v>
      </c>
      <c r="AG379" s="3" t="s">
        <v>293</v>
      </c>
      <c r="AH379" s="15">
        <f t="shared" si="53"/>
        <v>0.19695454545454544</v>
      </c>
      <c r="AI379" s="16">
        <f t="shared" si="54"/>
        <v>0.19695499999999999</v>
      </c>
      <c r="AJ379" s="4" t="str">
        <f>VLOOKUP(A379,取数格式!$B$35:$C$47,2,0)</f>
        <v>苏宁直供</v>
      </c>
      <c r="AK379" s="4" t="s">
        <v>296</v>
      </c>
      <c r="AL379" s="17">
        <f t="shared" si="51"/>
        <v>0</v>
      </c>
      <c r="AM379" s="17">
        <f t="shared" si="52"/>
        <v>0</v>
      </c>
      <c r="AO379" s="3">
        <f>IF(U379="件",1,VLOOKUP(Q379,单位换算!B:F,5,))</f>
        <v>1</v>
      </c>
      <c r="AP379" s="15">
        <f t="shared" si="55"/>
        <v>0.19695454545454544</v>
      </c>
      <c r="AQ379" s="15">
        <f>IFERROR(VLOOKUP(Q379,成本剔税!A:E,COLUMN(成本剔税!E378),),)*T379/AO379/10000</f>
        <v>0.13608000000000001</v>
      </c>
      <c r="AR379" s="43">
        <f t="shared" si="56"/>
        <v>0.30907915993537954</v>
      </c>
    </row>
    <row r="380" spans="1:44" ht="15" customHeight="1">
      <c r="A380" s="3" t="s">
        <v>73</v>
      </c>
      <c r="B380" s="3" t="s">
        <v>72</v>
      </c>
      <c r="C380" s="3" t="s">
        <v>239</v>
      </c>
      <c r="D380" s="3" t="s">
        <v>240</v>
      </c>
      <c r="E380" s="3">
        <v>581535</v>
      </c>
      <c r="F380" s="3" t="s">
        <v>306</v>
      </c>
      <c r="G380" s="3" t="s">
        <v>58</v>
      </c>
      <c r="H380" s="3" t="s">
        <v>61</v>
      </c>
      <c r="I380" s="3">
        <v>600896</v>
      </c>
      <c r="J380" s="3" t="s">
        <v>59</v>
      </c>
      <c r="K380" s="3">
        <v>43525</v>
      </c>
      <c r="L380" s="14">
        <v>43525</v>
      </c>
      <c r="M380" s="3">
        <v>0</v>
      </c>
      <c r="O380" s="3">
        <v>83.6</v>
      </c>
      <c r="P380" s="3" t="s">
        <v>60</v>
      </c>
      <c r="Q380" s="41">
        <v>204001005800</v>
      </c>
      <c r="R380" s="3" t="s">
        <v>19</v>
      </c>
      <c r="S380" s="3">
        <v>83.6</v>
      </c>
      <c r="T380" s="3">
        <v>1893</v>
      </c>
      <c r="U380" s="3" t="s">
        <v>17</v>
      </c>
      <c r="V380" s="3">
        <v>6.2090399999999999</v>
      </c>
      <c r="W380" s="3" t="s">
        <v>17</v>
      </c>
      <c r="X380" s="30">
        <v>158254.79999999999</v>
      </c>
      <c r="Y380" s="3" t="s">
        <v>66</v>
      </c>
      <c r="Z380" s="3">
        <v>16</v>
      </c>
      <c r="AA380" s="3">
        <v>21828.25</v>
      </c>
      <c r="AB380" s="3">
        <v>0</v>
      </c>
      <c r="AC380" s="3">
        <v>100044150</v>
      </c>
      <c r="AE380" s="3" t="s">
        <v>294</v>
      </c>
      <c r="AF380" s="3">
        <v>43525.580787037034</v>
      </c>
      <c r="AG380" s="3" t="s">
        <v>293</v>
      </c>
      <c r="AH380" s="15">
        <f t="shared" si="53"/>
        <v>13.642655172413795</v>
      </c>
      <c r="AI380" s="16">
        <f t="shared" si="54"/>
        <v>13.642655</v>
      </c>
      <c r="AJ380" s="4" t="str">
        <f>VLOOKUP(A380,取数格式!$B$35:$C$47,2,0)</f>
        <v>苏宁直供</v>
      </c>
      <c r="AK380" s="4" t="s">
        <v>296</v>
      </c>
      <c r="AL380" s="17">
        <f t="shared" si="51"/>
        <v>0</v>
      </c>
      <c r="AM380" s="17">
        <f t="shared" si="52"/>
        <v>0</v>
      </c>
      <c r="AO380" s="3">
        <f>IF(U380="件",1,VLOOKUP(Q380,单位换算!B:F,5,))</f>
        <v>1</v>
      </c>
      <c r="AP380" s="15">
        <f t="shared" si="55"/>
        <v>13.642655172413795</v>
      </c>
      <c r="AQ380" s="15">
        <f>IFERROR(VLOOKUP(Q380,成本剔税!A:E,COLUMN(成本剔税!E379),),)*T380/AO380/10000</f>
        <v>7.8825499137931034</v>
      </c>
      <c r="AR380" s="43">
        <f t="shared" si="56"/>
        <v>0.42221291866028715</v>
      </c>
    </row>
    <row r="381" spans="1:44" ht="15" customHeight="1">
      <c r="A381" s="3" t="s">
        <v>73</v>
      </c>
      <c r="B381" s="3" t="s">
        <v>72</v>
      </c>
      <c r="C381" s="3" t="s">
        <v>239</v>
      </c>
      <c r="D381" s="3" t="s">
        <v>240</v>
      </c>
      <c r="E381" s="3">
        <v>581535</v>
      </c>
      <c r="F381" s="3" t="s">
        <v>306</v>
      </c>
      <c r="G381" s="3" t="s">
        <v>58</v>
      </c>
      <c r="H381" s="3" t="s">
        <v>61</v>
      </c>
      <c r="I381" s="3">
        <v>600896</v>
      </c>
      <c r="J381" s="3" t="s">
        <v>59</v>
      </c>
      <c r="K381" s="3">
        <v>43525</v>
      </c>
      <c r="L381" s="14">
        <v>43525</v>
      </c>
      <c r="M381" s="3">
        <v>0</v>
      </c>
      <c r="O381" s="3">
        <v>56.55</v>
      </c>
      <c r="P381" s="3" t="s">
        <v>60</v>
      </c>
      <c r="Q381" s="41">
        <v>204002000100</v>
      </c>
      <c r="R381" s="3" t="s">
        <v>106</v>
      </c>
      <c r="S381" s="3">
        <v>56.55</v>
      </c>
      <c r="T381" s="3">
        <v>576</v>
      </c>
      <c r="U381" s="3" t="s">
        <v>17</v>
      </c>
      <c r="V381" s="3">
        <v>1.7971200000000001</v>
      </c>
      <c r="W381" s="3" t="s">
        <v>17</v>
      </c>
      <c r="X381" s="30">
        <v>32572.799999999999</v>
      </c>
      <c r="Y381" s="3" t="s">
        <v>67</v>
      </c>
      <c r="Z381" s="3">
        <v>10</v>
      </c>
      <c r="AA381" s="3">
        <v>2961.16</v>
      </c>
      <c r="AB381" s="3">
        <v>0</v>
      </c>
      <c r="AC381" s="3">
        <v>100044150</v>
      </c>
      <c r="AE381" s="3" t="s">
        <v>294</v>
      </c>
      <c r="AF381" s="3">
        <v>43525.580787037034</v>
      </c>
      <c r="AG381" s="3" t="s">
        <v>293</v>
      </c>
      <c r="AH381" s="15">
        <f t="shared" si="53"/>
        <v>2.961163636363636</v>
      </c>
      <c r="AI381" s="16">
        <f t="shared" si="54"/>
        <v>2.9611640000000001</v>
      </c>
      <c r="AJ381" s="4" t="str">
        <f>VLOOKUP(A381,取数格式!$B$35:$C$47,2,0)</f>
        <v>苏宁直供</v>
      </c>
      <c r="AK381" s="4" t="s">
        <v>296</v>
      </c>
      <c r="AL381" s="17">
        <f t="shared" si="51"/>
        <v>0</v>
      </c>
      <c r="AM381" s="17">
        <f t="shared" si="52"/>
        <v>0</v>
      </c>
      <c r="AO381" s="3">
        <f>IF(U381="件",1,VLOOKUP(Q381,单位换算!B:F,5,))</f>
        <v>1</v>
      </c>
      <c r="AP381" s="15">
        <f t="shared" si="55"/>
        <v>2.961163636363636</v>
      </c>
      <c r="AQ381" s="15">
        <f>IFERROR(VLOOKUP(Q381,成本剔税!A:E,COLUMN(成本剔税!E380),),)*T381/AO381/10000</f>
        <v>1.8874472727272722</v>
      </c>
      <c r="AR381" s="43">
        <f t="shared" si="56"/>
        <v>0.36259946949602134</v>
      </c>
    </row>
    <row r="382" spans="1:44" ht="15" customHeight="1">
      <c r="A382" s="3" t="s">
        <v>73</v>
      </c>
      <c r="B382" s="3" t="s">
        <v>72</v>
      </c>
      <c r="C382" s="3" t="s">
        <v>239</v>
      </c>
      <c r="D382" s="3" t="s">
        <v>240</v>
      </c>
      <c r="E382" s="3">
        <v>581535</v>
      </c>
      <c r="F382" s="3" t="s">
        <v>306</v>
      </c>
      <c r="G382" s="3" t="s">
        <v>58</v>
      </c>
      <c r="H382" s="3" t="s">
        <v>61</v>
      </c>
      <c r="I382" s="3">
        <v>600896</v>
      </c>
      <c r="J382" s="3" t="s">
        <v>59</v>
      </c>
      <c r="K382" s="3">
        <v>43525</v>
      </c>
      <c r="L382" s="14">
        <v>43525</v>
      </c>
      <c r="M382" s="3">
        <v>0</v>
      </c>
      <c r="O382" s="3">
        <v>59.84</v>
      </c>
      <c r="P382" s="3" t="s">
        <v>60</v>
      </c>
      <c r="Q382" s="41">
        <v>204002000701</v>
      </c>
      <c r="R382" s="3" t="s">
        <v>95</v>
      </c>
      <c r="S382" s="3">
        <v>59.84</v>
      </c>
      <c r="T382" s="3">
        <v>126</v>
      </c>
      <c r="U382" s="3" t="s">
        <v>17</v>
      </c>
      <c r="V382" s="3">
        <v>0.39221279999999997</v>
      </c>
      <c r="W382" s="3" t="s">
        <v>17</v>
      </c>
      <c r="X382" s="30">
        <v>7539.84</v>
      </c>
      <c r="Y382" s="3" t="s">
        <v>67</v>
      </c>
      <c r="Z382" s="3">
        <v>10</v>
      </c>
      <c r="AA382" s="3">
        <v>685.44</v>
      </c>
      <c r="AB382" s="3">
        <v>0</v>
      </c>
      <c r="AC382" s="3">
        <v>100044150</v>
      </c>
      <c r="AE382" s="3" t="s">
        <v>294</v>
      </c>
      <c r="AF382" s="3">
        <v>43525.580787037034</v>
      </c>
      <c r="AG382" s="3" t="s">
        <v>293</v>
      </c>
      <c r="AH382" s="15">
        <f t="shared" si="53"/>
        <v>0.68543999999999994</v>
      </c>
      <c r="AI382" s="16">
        <f t="shared" si="54"/>
        <v>0.68543999999999994</v>
      </c>
      <c r="AJ382" s="4" t="str">
        <f>VLOOKUP(A382,取数格式!$B$35:$C$47,2,0)</f>
        <v>苏宁直供</v>
      </c>
      <c r="AK382" s="4" t="s">
        <v>296</v>
      </c>
      <c r="AL382" s="17">
        <f t="shared" si="51"/>
        <v>0</v>
      </c>
      <c r="AM382" s="17">
        <f t="shared" si="52"/>
        <v>0</v>
      </c>
      <c r="AO382" s="3">
        <f>IF(U382="件",1,VLOOKUP(Q382,单位换算!B:F,5,))</f>
        <v>1</v>
      </c>
      <c r="AP382" s="15">
        <f t="shared" si="55"/>
        <v>0.68543999999999994</v>
      </c>
      <c r="AQ382" s="15">
        <f>IFERROR(VLOOKUP(Q382,成本剔税!A:E,COLUMN(成本剔税!E381),),)*T382/AO382/10000</f>
        <v>0.42494072727272725</v>
      </c>
      <c r="AR382" s="43">
        <f t="shared" si="56"/>
        <v>0.38004679144385023</v>
      </c>
    </row>
    <row r="383" spans="1:44" ht="15" customHeight="1">
      <c r="A383" s="3" t="s">
        <v>73</v>
      </c>
      <c r="B383" s="3" t="s">
        <v>72</v>
      </c>
      <c r="C383" s="3" t="s">
        <v>239</v>
      </c>
      <c r="D383" s="3" t="s">
        <v>240</v>
      </c>
      <c r="E383" s="3">
        <v>581535</v>
      </c>
      <c r="F383" s="3" t="s">
        <v>306</v>
      </c>
      <c r="G383" s="3" t="s">
        <v>58</v>
      </c>
      <c r="H383" s="3" t="s">
        <v>61</v>
      </c>
      <c r="I383" s="3">
        <v>600896</v>
      </c>
      <c r="J383" s="3" t="s">
        <v>59</v>
      </c>
      <c r="K383" s="3">
        <v>43525</v>
      </c>
      <c r="L383" s="14">
        <v>43525</v>
      </c>
      <c r="M383" s="3">
        <v>0</v>
      </c>
      <c r="O383" s="3">
        <v>80.040000000000006</v>
      </c>
      <c r="P383" s="3" t="s">
        <v>60</v>
      </c>
      <c r="Q383" s="41">
        <v>204002001000</v>
      </c>
      <c r="R383" s="3" t="s">
        <v>111</v>
      </c>
      <c r="S383" s="3">
        <v>80.040000000000006</v>
      </c>
      <c r="T383" s="3">
        <v>180</v>
      </c>
      <c r="U383" s="3" t="s">
        <v>17</v>
      </c>
      <c r="V383" s="3">
        <v>0.74231999999999998</v>
      </c>
      <c r="W383" s="3" t="s">
        <v>17</v>
      </c>
      <c r="X383" s="30">
        <v>14407.2</v>
      </c>
      <c r="Y383" s="3" t="s">
        <v>67</v>
      </c>
      <c r="Z383" s="3">
        <v>10</v>
      </c>
      <c r="AA383" s="3">
        <v>1309.75</v>
      </c>
      <c r="AB383" s="3">
        <v>0</v>
      </c>
      <c r="AC383" s="3">
        <v>100044150</v>
      </c>
      <c r="AE383" s="3" t="s">
        <v>294</v>
      </c>
      <c r="AF383" s="3">
        <v>43525.580787037034</v>
      </c>
      <c r="AG383" s="3" t="s">
        <v>293</v>
      </c>
      <c r="AH383" s="15">
        <f t="shared" si="53"/>
        <v>1.3097454545454545</v>
      </c>
      <c r="AI383" s="16">
        <f t="shared" si="54"/>
        <v>1.3097450000000002</v>
      </c>
      <c r="AJ383" s="4" t="str">
        <f>VLOOKUP(A383,取数格式!$B$35:$C$47,2,0)</f>
        <v>苏宁直供</v>
      </c>
      <c r="AK383" s="4" t="s">
        <v>296</v>
      </c>
      <c r="AL383" s="17">
        <f t="shared" si="51"/>
        <v>0</v>
      </c>
      <c r="AM383" s="17">
        <f t="shared" si="52"/>
        <v>0</v>
      </c>
      <c r="AO383" s="3">
        <f>IF(U383="件",1,VLOOKUP(Q383,单位换算!B:F,5,))</f>
        <v>1</v>
      </c>
      <c r="AP383" s="15">
        <f t="shared" si="55"/>
        <v>1.3097454545454545</v>
      </c>
      <c r="AQ383" s="15">
        <f>IFERROR(VLOOKUP(Q383,成本剔税!A:E,COLUMN(成本剔税!E382),),)*T383/AO383/10000</f>
        <v>0.79954363636363646</v>
      </c>
      <c r="AR383" s="43">
        <f t="shared" si="56"/>
        <v>0.38954272863568207</v>
      </c>
    </row>
    <row r="384" spans="1:44" ht="15" customHeight="1">
      <c r="A384" s="3" t="s">
        <v>73</v>
      </c>
      <c r="B384" s="3" t="s">
        <v>72</v>
      </c>
      <c r="C384" s="3" t="s">
        <v>239</v>
      </c>
      <c r="D384" s="3" t="s">
        <v>240</v>
      </c>
      <c r="E384" s="3">
        <v>581535</v>
      </c>
      <c r="F384" s="3" t="s">
        <v>306</v>
      </c>
      <c r="G384" s="3" t="s">
        <v>58</v>
      </c>
      <c r="H384" s="3" t="s">
        <v>61</v>
      </c>
      <c r="I384" s="3">
        <v>600896</v>
      </c>
      <c r="J384" s="3" t="s">
        <v>59</v>
      </c>
      <c r="K384" s="3">
        <v>43525</v>
      </c>
      <c r="L384" s="14">
        <v>43525</v>
      </c>
      <c r="M384" s="3">
        <v>0</v>
      </c>
      <c r="O384" s="3">
        <v>80.959999999999994</v>
      </c>
      <c r="P384" s="3" t="s">
        <v>60</v>
      </c>
      <c r="Q384" s="41">
        <v>204002001200</v>
      </c>
      <c r="R384" s="3" t="s">
        <v>220</v>
      </c>
      <c r="S384" s="3">
        <v>80.959999999999994</v>
      </c>
      <c r="T384" s="3">
        <v>24</v>
      </c>
      <c r="U384" s="3" t="s">
        <v>17</v>
      </c>
      <c r="V384" s="3">
        <v>7.4303999999999995E-2</v>
      </c>
      <c r="W384" s="3" t="s">
        <v>17</v>
      </c>
      <c r="X384" s="30">
        <v>1943.04</v>
      </c>
      <c r="Y384" s="3" t="s">
        <v>67</v>
      </c>
      <c r="Z384" s="3">
        <v>10</v>
      </c>
      <c r="AA384" s="3">
        <v>176.64</v>
      </c>
      <c r="AB384" s="3">
        <v>0</v>
      </c>
      <c r="AC384" s="3">
        <v>100044150</v>
      </c>
      <c r="AE384" s="3" t="s">
        <v>294</v>
      </c>
      <c r="AF384" s="3">
        <v>43525.580787037034</v>
      </c>
      <c r="AG384" s="3" t="s">
        <v>293</v>
      </c>
      <c r="AH384" s="15">
        <f t="shared" si="53"/>
        <v>0.17663999999999999</v>
      </c>
      <c r="AI384" s="16">
        <f t="shared" si="54"/>
        <v>0.17664000000000002</v>
      </c>
      <c r="AJ384" s="4" t="str">
        <f>VLOOKUP(A384,取数格式!$B$35:$C$47,2,0)</f>
        <v>苏宁直供</v>
      </c>
      <c r="AK384" s="4" t="s">
        <v>296</v>
      </c>
      <c r="AL384" s="17">
        <f t="shared" si="51"/>
        <v>0</v>
      </c>
      <c r="AM384" s="17">
        <f t="shared" si="52"/>
        <v>0</v>
      </c>
      <c r="AO384" s="3">
        <f>IF(U384="件",1,VLOOKUP(Q384,单位换算!B:F,5,))</f>
        <v>1</v>
      </c>
      <c r="AP384" s="15">
        <f t="shared" si="55"/>
        <v>0.17663999999999999</v>
      </c>
      <c r="AQ384" s="15">
        <f>IFERROR(VLOOKUP(Q384,成本剔税!A:E,COLUMN(成本剔税!E383),),)*T384/AO384/10000</f>
        <v>9.7651636363636343E-2</v>
      </c>
      <c r="AR384" s="43">
        <f t="shared" si="56"/>
        <v>0.44717144268774711</v>
      </c>
    </row>
    <row r="385" spans="1:44" ht="15" customHeight="1">
      <c r="A385" s="3" t="s">
        <v>73</v>
      </c>
      <c r="B385" s="3" t="s">
        <v>72</v>
      </c>
      <c r="C385" s="3" t="s">
        <v>239</v>
      </c>
      <c r="D385" s="3" t="s">
        <v>240</v>
      </c>
      <c r="E385" s="3">
        <v>581535</v>
      </c>
      <c r="F385" s="3" t="s">
        <v>306</v>
      </c>
      <c r="G385" s="3" t="s">
        <v>58</v>
      </c>
      <c r="H385" s="3" t="s">
        <v>61</v>
      </c>
      <c r="I385" s="3">
        <v>600896</v>
      </c>
      <c r="J385" s="3" t="s">
        <v>59</v>
      </c>
      <c r="K385" s="3">
        <v>43525</v>
      </c>
      <c r="L385" s="14">
        <v>43525</v>
      </c>
      <c r="M385" s="3">
        <v>0</v>
      </c>
      <c r="O385" s="3">
        <v>71.760000000000005</v>
      </c>
      <c r="P385" s="3" t="s">
        <v>60</v>
      </c>
      <c r="Q385" s="41">
        <v>204003000600</v>
      </c>
      <c r="R385" s="3" t="s">
        <v>232</v>
      </c>
      <c r="S385" s="3">
        <v>71.760000000000005</v>
      </c>
      <c r="T385" s="3">
        <v>24</v>
      </c>
      <c r="U385" s="3" t="s">
        <v>17</v>
      </c>
      <c r="V385" s="3">
        <v>5.8125599999999999E-2</v>
      </c>
      <c r="W385" s="3" t="s">
        <v>17</v>
      </c>
      <c r="X385" s="30">
        <v>1722.24</v>
      </c>
      <c r="Y385" s="3" t="s">
        <v>66</v>
      </c>
      <c r="Z385" s="3">
        <v>16</v>
      </c>
      <c r="AA385" s="3">
        <v>237.55</v>
      </c>
      <c r="AB385" s="3">
        <v>0</v>
      </c>
      <c r="AC385" s="3">
        <v>100044150</v>
      </c>
      <c r="AE385" s="3" t="s">
        <v>294</v>
      </c>
      <c r="AF385" s="3">
        <v>43525.580787037034</v>
      </c>
      <c r="AG385" s="3" t="s">
        <v>293</v>
      </c>
      <c r="AH385" s="15">
        <f t="shared" si="53"/>
        <v>0.14846896551724142</v>
      </c>
      <c r="AI385" s="16">
        <f t="shared" si="54"/>
        <v>0.14846900000000002</v>
      </c>
      <c r="AJ385" s="4" t="str">
        <f>VLOOKUP(A385,取数格式!$B$35:$C$47,2,0)</f>
        <v>苏宁直供</v>
      </c>
      <c r="AK385" s="4" t="s">
        <v>296</v>
      </c>
      <c r="AL385" s="17">
        <f t="shared" si="51"/>
        <v>0</v>
      </c>
      <c r="AM385" s="17">
        <f t="shared" si="52"/>
        <v>0</v>
      </c>
      <c r="AO385" s="3">
        <f>IF(U385="件",1,VLOOKUP(Q385,单位换算!B:F,5,))</f>
        <v>1</v>
      </c>
      <c r="AP385" s="15">
        <f t="shared" si="55"/>
        <v>0.14846896551724142</v>
      </c>
      <c r="AQ385" s="15">
        <f>IFERROR(VLOOKUP(Q385,成本剔税!A:E,COLUMN(成本剔税!E384),),)*T385/AO385/10000</f>
        <v>8.5468965517241396E-2</v>
      </c>
      <c r="AR385" s="43">
        <f t="shared" si="56"/>
        <v>0.42433110367892984</v>
      </c>
    </row>
    <row r="386" spans="1:44" ht="15" customHeight="1">
      <c r="A386" s="3" t="s">
        <v>73</v>
      </c>
      <c r="B386" s="3" t="s">
        <v>72</v>
      </c>
      <c r="C386" s="3" t="s">
        <v>239</v>
      </c>
      <c r="D386" s="3" t="s">
        <v>240</v>
      </c>
      <c r="E386" s="3">
        <v>581535</v>
      </c>
      <c r="F386" s="3" t="s">
        <v>306</v>
      </c>
      <c r="G386" s="3" t="s">
        <v>58</v>
      </c>
      <c r="H386" s="3" t="s">
        <v>61</v>
      </c>
      <c r="I386" s="3">
        <v>600896</v>
      </c>
      <c r="J386" s="3" t="s">
        <v>59</v>
      </c>
      <c r="K386" s="3">
        <v>43525</v>
      </c>
      <c r="L386" s="14">
        <v>43525</v>
      </c>
      <c r="M386" s="3">
        <v>0</v>
      </c>
      <c r="O386" s="3">
        <v>89.76</v>
      </c>
      <c r="P386" s="3" t="s">
        <v>60</v>
      </c>
      <c r="Q386" s="41">
        <v>204003000700</v>
      </c>
      <c r="R386" s="3" t="s">
        <v>125</v>
      </c>
      <c r="S386" s="3">
        <v>89.76</v>
      </c>
      <c r="T386" s="3">
        <v>68</v>
      </c>
      <c r="U386" s="3" t="s">
        <v>17</v>
      </c>
      <c r="V386" s="3">
        <v>0.28043200000000001</v>
      </c>
      <c r="W386" s="3" t="s">
        <v>17</v>
      </c>
      <c r="X386" s="30">
        <v>6103.68</v>
      </c>
      <c r="Y386" s="3" t="s">
        <v>67</v>
      </c>
      <c r="Z386" s="3">
        <v>10</v>
      </c>
      <c r="AA386" s="3">
        <v>554.88</v>
      </c>
      <c r="AB386" s="3">
        <v>0</v>
      </c>
      <c r="AC386" s="3">
        <v>100044150</v>
      </c>
      <c r="AE386" s="3" t="s">
        <v>294</v>
      </c>
      <c r="AF386" s="3">
        <v>43525.580787037034</v>
      </c>
      <c r="AG386" s="3" t="s">
        <v>293</v>
      </c>
      <c r="AH386" s="15">
        <f t="shared" si="53"/>
        <v>0.55488000000000004</v>
      </c>
      <c r="AI386" s="16">
        <f t="shared" si="54"/>
        <v>0.55488000000000004</v>
      </c>
      <c r="AJ386" s="4" t="str">
        <f>VLOOKUP(A386,取数格式!$B$35:$C$47,2,0)</f>
        <v>苏宁直供</v>
      </c>
      <c r="AK386" s="4" t="s">
        <v>296</v>
      </c>
      <c r="AL386" s="17">
        <f t="shared" si="51"/>
        <v>0</v>
      </c>
      <c r="AM386" s="17">
        <f t="shared" si="52"/>
        <v>0</v>
      </c>
      <c r="AO386" s="3">
        <f>IF(U386="件",1,VLOOKUP(Q386,单位换算!B:F,5,))</f>
        <v>1</v>
      </c>
      <c r="AP386" s="15">
        <f t="shared" si="55"/>
        <v>0.55488000000000004</v>
      </c>
      <c r="AQ386" s="15">
        <f>IFERROR(VLOOKUP(Q386,成本剔税!A:E,COLUMN(成本剔税!E385),),)*T386/AO386/10000</f>
        <v>0.34550181818181813</v>
      </c>
      <c r="AR386" s="43">
        <f t="shared" si="56"/>
        <v>0.37733957219251352</v>
      </c>
    </row>
    <row r="387" spans="1:44" ht="15" customHeight="1">
      <c r="A387" s="3" t="s">
        <v>73</v>
      </c>
      <c r="B387" s="3" t="s">
        <v>72</v>
      </c>
      <c r="C387" s="3" t="s">
        <v>239</v>
      </c>
      <c r="D387" s="3" t="s">
        <v>240</v>
      </c>
      <c r="E387" s="3">
        <v>581535</v>
      </c>
      <c r="F387" s="3" t="s">
        <v>306</v>
      </c>
      <c r="G387" s="3" t="s">
        <v>58</v>
      </c>
      <c r="H387" s="3" t="s">
        <v>61</v>
      </c>
      <c r="I387" s="3">
        <v>600896</v>
      </c>
      <c r="J387" s="3" t="s">
        <v>59</v>
      </c>
      <c r="K387" s="3">
        <v>43525</v>
      </c>
      <c r="L387" s="14">
        <v>43525</v>
      </c>
      <c r="M387" s="3">
        <v>0</v>
      </c>
      <c r="O387" s="3">
        <v>71.42</v>
      </c>
      <c r="P387" s="3" t="s">
        <v>60</v>
      </c>
      <c r="Q387" s="41">
        <v>204004000400</v>
      </c>
      <c r="R387" s="3" t="s">
        <v>236</v>
      </c>
      <c r="S387" s="3">
        <v>71.42</v>
      </c>
      <c r="T387" s="3">
        <v>990</v>
      </c>
      <c r="U387" s="3" t="s">
        <v>17</v>
      </c>
      <c r="V387" s="3">
        <v>6.1776</v>
      </c>
      <c r="W387" s="3" t="s">
        <v>17</v>
      </c>
      <c r="X387" s="30">
        <v>70705.8</v>
      </c>
      <c r="Y387" s="3" t="s">
        <v>66</v>
      </c>
      <c r="Z387" s="3">
        <v>16</v>
      </c>
      <c r="AA387" s="3">
        <v>9752.52</v>
      </c>
      <c r="AB387" s="3">
        <v>0</v>
      </c>
      <c r="AC387" s="3">
        <v>100044150</v>
      </c>
      <c r="AE387" s="3" t="s">
        <v>294</v>
      </c>
      <c r="AF387" s="3">
        <v>43525.580787037034</v>
      </c>
      <c r="AG387" s="3" t="s">
        <v>293</v>
      </c>
      <c r="AH387" s="15">
        <f t="shared" si="53"/>
        <v>6.0953275862068974</v>
      </c>
      <c r="AI387" s="16">
        <f t="shared" si="54"/>
        <v>6.0953280000000003</v>
      </c>
      <c r="AJ387" s="4" t="str">
        <f>VLOOKUP(A387,取数格式!$B$35:$C$47,2,0)</f>
        <v>苏宁直供</v>
      </c>
      <c r="AK387" s="4" t="s">
        <v>296</v>
      </c>
      <c r="AL387" s="17">
        <f t="shared" si="51"/>
        <v>0</v>
      </c>
      <c r="AM387" s="17">
        <f t="shared" si="52"/>
        <v>0</v>
      </c>
      <c r="AO387" s="3">
        <f>IF(U387="件",1,VLOOKUP(Q387,单位换算!B:F,5,))</f>
        <v>1</v>
      </c>
      <c r="AP387" s="15">
        <f t="shared" si="55"/>
        <v>6.0953275862068974</v>
      </c>
      <c r="AQ387" s="15">
        <f>IFERROR(VLOOKUP(Q387,成本剔税!A:E,COLUMN(成本剔税!E386),),)*T387/AO387/10000</f>
        <v>4.2307137931034484</v>
      </c>
      <c r="AR387" s="43">
        <f t="shared" si="56"/>
        <v>0.30590870904508549</v>
      </c>
    </row>
    <row r="388" spans="1:44" ht="15" customHeight="1">
      <c r="A388" s="3" t="s">
        <v>73</v>
      </c>
      <c r="B388" s="3" t="s">
        <v>72</v>
      </c>
      <c r="C388" s="3" t="s">
        <v>239</v>
      </c>
      <c r="D388" s="3" t="s">
        <v>240</v>
      </c>
      <c r="E388" s="3">
        <v>581535</v>
      </c>
      <c r="F388" s="3" t="s">
        <v>306</v>
      </c>
      <c r="G388" s="3" t="s">
        <v>58</v>
      </c>
      <c r="H388" s="3" t="s">
        <v>61</v>
      </c>
      <c r="I388" s="3">
        <v>600896</v>
      </c>
      <c r="J388" s="3" t="s">
        <v>59</v>
      </c>
      <c r="K388" s="3">
        <v>43525</v>
      </c>
      <c r="L388" s="14">
        <v>43525</v>
      </c>
      <c r="M388" s="3">
        <v>0</v>
      </c>
      <c r="O388" s="3">
        <v>48.77</v>
      </c>
      <c r="P388" s="3" t="s">
        <v>60</v>
      </c>
      <c r="Q388" s="41">
        <v>204005001700</v>
      </c>
      <c r="R388" s="3" t="s">
        <v>141</v>
      </c>
      <c r="S388" s="3">
        <v>48.77</v>
      </c>
      <c r="T388" s="3">
        <v>126</v>
      </c>
      <c r="U388" s="3" t="s">
        <v>17</v>
      </c>
      <c r="V388" s="3">
        <v>0.38941559999999997</v>
      </c>
      <c r="W388" s="3" t="s">
        <v>17</v>
      </c>
      <c r="X388" s="30">
        <v>6145.02</v>
      </c>
      <c r="Y388" s="3" t="s">
        <v>66</v>
      </c>
      <c r="Z388" s="3">
        <v>16</v>
      </c>
      <c r="AA388" s="3">
        <v>847.59</v>
      </c>
      <c r="AB388" s="3">
        <v>0</v>
      </c>
      <c r="AC388" s="3">
        <v>100044150</v>
      </c>
      <c r="AE388" s="3" t="s">
        <v>294</v>
      </c>
      <c r="AF388" s="3">
        <v>43525.580787037034</v>
      </c>
      <c r="AG388" s="3" t="s">
        <v>293</v>
      </c>
      <c r="AH388" s="15">
        <f t="shared" si="53"/>
        <v>0.52974310344827591</v>
      </c>
      <c r="AI388" s="16">
        <f t="shared" si="54"/>
        <v>0.52974300000000007</v>
      </c>
      <c r="AJ388" s="4" t="str">
        <f>VLOOKUP(A388,取数格式!$B$35:$C$47,2,0)</f>
        <v>苏宁直供</v>
      </c>
      <c r="AK388" s="4" t="s">
        <v>296</v>
      </c>
      <c r="AL388" s="17">
        <f t="shared" si="51"/>
        <v>0</v>
      </c>
      <c r="AM388" s="17">
        <f t="shared" si="52"/>
        <v>0</v>
      </c>
      <c r="AO388" s="3">
        <f>IF(U388="件",1,VLOOKUP(Q388,单位换算!B:F,5,))</f>
        <v>1</v>
      </c>
      <c r="AP388" s="15">
        <f t="shared" si="55"/>
        <v>0.52974310344827591</v>
      </c>
      <c r="AQ388" s="15">
        <f>IFERROR(VLOOKUP(Q388,成本剔税!A:E,COLUMN(成本剔税!E387),),)*T388/AO388/10000</f>
        <v>0.33873362068965523</v>
      </c>
      <c r="AR388" s="43">
        <f t="shared" si="56"/>
        <v>0.36057002255484921</v>
      </c>
    </row>
    <row r="389" spans="1:44" ht="15" customHeight="1">
      <c r="A389" s="3" t="s">
        <v>73</v>
      </c>
      <c r="B389" s="3" t="s">
        <v>72</v>
      </c>
      <c r="C389" s="3" t="s">
        <v>239</v>
      </c>
      <c r="D389" s="3" t="s">
        <v>240</v>
      </c>
      <c r="E389" s="3">
        <v>581535</v>
      </c>
      <c r="F389" s="3" t="s">
        <v>306</v>
      </c>
      <c r="G389" s="3" t="s">
        <v>58</v>
      </c>
      <c r="H389" s="3" t="s">
        <v>61</v>
      </c>
      <c r="I389" s="3">
        <v>600896</v>
      </c>
      <c r="J389" s="3" t="s">
        <v>59</v>
      </c>
      <c r="K389" s="3">
        <v>43525</v>
      </c>
      <c r="L389" s="14">
        <v>43525</v>
      </c>
      <c r="M389" s="3">
        <v>0</v>
      </c>
      <c r="O389" s="3">
        <v>48.85</v>
      </c>
      <c r="P389" s="3" t="s">
        <v>60</v>
      </c>
      <c r="Q389" s="41">
        <v>204006000802</v>
      </c>
      <c r="R389" s="3" t="s">
        <v>120</v>
      </c>
      <c r="S389" s="3">
        <v>48.85</v>
      </c>
      <c r="T389" s="3">
        <v>120</v>
      </c>
      <c r="U389" s="3" t="s">
        <v>17</v>
      </c>
      <c r="V389" s="3">
        <v>0.31512000000000001</v>
      </c>
      <c r="W389" s="3" t="s">
        <v>17</v>
      </c>
      <c r="X389" s="30">
        <v>5862</v>
      </c>
      <c r="Y389" s="3" t="s">
        <v>66</v>
      </c>
      <c r="Z389" s="3">
        <v>16</v>
      </c>
      <c r="AA389" s="3">
        <v>808.55</v>
      </c>
      <c r="AB389" s="3">
        <v>0</v>
      </c>
      <c r="AC389" s="3">
        <v>100044150</v>
      </c>
      <c r="AE389" s="3" t="s">
        <v>294</v>
      </c>
      <c r="AF389" s="3">
        <v>43525.580787037034</v>
      </c>
      <c r="AG389" s="3" t="s">
        <v>293</v>
      </c>
      <c r="AH389" s="15">
        <f t="shared" si="53"/>
        <v>0.50534482758620702</v>
      </c>
      <c r="AI389" s="16">
        <f t="shared" si="54"/>
        <v>0.50534499999999993</v>
      </c>
      <c r="AJ389" s="4" t="str">
        <f>VLOOKUP(A389,取数格式!$B$35:$C$47,2,0)</f>
        <v>苏宁直供</v>
      </c>
      <c r="AK389" s="4" t="s">
        <v>296</v>
      </c>
      <c r="AL389" s="17">
        <f t="shared" si="51"/>
        <v>0</v>
      </c>
      <c r="AM389" s="17">
        <f t="shared" si="52"/>
        <v>0</v>
      </c>
      <c r="AO389" s="3">
        <f>IF(U389="件",1,VLOOKUP(Q389,单位换算!B:F,5,))</f>
        <v>1</v>
      </c>
      <c r="AP389" s="15">
        <f t="shared" si="55"/>
        <v>0.50534482758620702</v>
      </c>
      <c r="AQ389" s="15">
        <f>IFERROR(VLOOKUP(Q389,成本剔税!A:E,COLUMN(成本剔税!E388),),)*T389/AO389/10000</f>
        <v>0.32260344827586213</v>
      </c>
      <c r="AR389" s="43">
        <f t="shared" si="56"/>
        <v>0.36161719549641763</v>
      </c>
    </row>
    <row r="390" spans="1:44" ht="15" customHeight="1">
      <c r="A390" s="3" t="s">
        <v>73</v>
      </c>
      <c r="B390" s="3" t="s">
        <v>72</v>
      </c>
      <c r="C390" s="3" t="s">
        <v>239</v>
      </c>
      <c r="D390" s="3" t="s">
        <v>240</v>
      </c>
      <c r="E390" s="3">
        <v>581535</v>
      </c>
      <c r="F390" s="3" t="s">
        <v>306</v>
      </c>
      <c r="G390" s="3" t="s">
        <v>58</v>
      </c>
      <c r="H390" s="3" t="s">
        <v>61</v>
      </c>
      <c r="I390" s="3">
        <v>600896</v>
      </c>
      <c r="J390" s="3" t="s">
        <v>59</v>
      </c>
      <c r="K390" s="3">
        <v>43525</v>
      </c>
      <c r="L390" s="14">
        <v>43525</v>
      </c>
      <c r="M390" s="3">
        <v>0</v>
      </c>
      <c r="O390" s="3">
        <v>54.7</v>
      </c>
      <c r="P390" s="3" t="s">
        <v>60</v>
      </c>
      <c r="Q390" s="41">
        <v>204006000902</v>
      </c>
      <c r="R390" s="3" t="s">
        <v>109</v>
      </c>
      <c r="S390" s="3">
        <v>54.7</v>
      </c>
      <c r="T390" s="3">
        <v>48</v>
      </c>
      <c r="U390" s="3" t="s">
        <v>17</v>
      </c>
      <c r="V390" s="3">
        <v>0.14363999999999999</v>
      </c>
      <c r="W390" s="3" t="s">
        <v>17</v>
      </c>
      <c r="X390" s="30">
        <v>2625.6</v>
      </c>
      <c r="Y390" s="3" t="s">
        <v>66</v>
      </c>
      <c r="Z390" s="3">
        <v>16</v>
      </c>
      <c r="AA390" s="3">
        <v>362.15</v>
      </c>
      <c r="AB390" s="3">
        <v>0</v>
      </c>
      <c r="AC390" s="3">
        <v>100044150</v>
      </c>
      <c r="AE390" s="3" t="s">
        <v>294</v>
      </c>
      <c r="AF390" s="3">
        <v>43525.580787037034</v>
      </c>
      <c r="AG390" s="3" t="s">
        <v>293</v>
      </c>
      <c r="AH390" s="15">
        <f t="shared" si="53"/>
        <v>0.22634482758620694</v>
      </c>
      <c r="AI390" s="16">
        <f t="shared" si="54"/>
        <v>0.22634499999999999</v>
      </c>
      <c r="AJ390" s="4" t="str">
        <f>VLOOKUP(A390,取数格式!$B$35:$C$47,2,0)</f>
        <v>苏宁直供</v>
      </c>
      <c r="AK390" s="4" t="s">
        <v>296</v>
      </c>
      <c r="AL390" s="17">
        <f t="shared" si="51"/>
        <v>0</v>
      </c>
      <c r="AM390" s="17">
        <f t="shared" si="52"/>
        <v>0</v>
      </c>
      <c r="AO390" s="3">
        <f>IF(U390="件",1,VLOOKUP(Q390,单位换算!B:F,5,))</f>
        <v>1</v>
      </c>
      <c r="AP390" s="15">
        <f t="shared" si="55"/>
        <v>0.22634482758620694</v>
      </c>
      <c r="AQ390" s="15">
        <f>IFERROR(VLOOKUP(Q390,成本剔税!A:E,COLUMN(成本剔税!E389),),)*T390/AO390/10000</f>
        <v>0.1434537931034483</v>
      </c>
      <c r="AR390" s="43">
        <f t="shared" si="56"/>
        <v>0.36621572212065817</v>
      </c>
    </row>
    <row r="391" spans="1:44" ht="15" customHeight="1">
      <c r="A391" s="3" t="s">
        <v>73</v>
      </c>
      <c r="B391" s="3" t="s">
        <v>72</v>
      </c>
      <c r="C391" s="3" t="s">
        <v>239</v>
      </c>
      <c r="D391" s="3" t="s">
        <v>240</v>
      </c>
      <c r="E391" s="3">
        <v>581535</v>
      </c>
      <c r="F391" s="3" t="s">
        <v>306</v>
      </c>
      <c r="G391" s="3" t="s">
        <v>58</v>
      </c>
      <c r="H391" s="3" t="s">
        <v>61</v>
      </c>
      <c r="I391" s="3">
        <v>600896</v>
      </c>
      <c r="J391" s="3" t="s">
        <v>59</v>
      </c>
      <c r="K391" s="3">
        <v>43525</v>
      </c>
      <c r="L391" s="14">
        <v>43525</v>
      </c>
      <c r="M391" s="3">
        <v>0</v>
      </c>
      <c r="O391" s="3">
        <v>44.16</v>
      </c>
      <c r="P391" s="3" t="s">
        <v>60</v>
      </c>
      <c r="Q391" s="41">
        <v>204101007400</v>
      </c>
      <c r="R391" s="3" t="s">
        <v>219</v>
      </c>
      <c r="S391" s="3">
        <v>44.16</v>
      </c>
      <c r="T391" s="3">
        <v>30</v>
      </c>
      <c r="U391" s="3" t="s">
        <v>17</v>
      </c>
      <c r="V391" s="3">
        <v>9.3329999999999996E-2</v>
      </c>
      <c r="W391" s="3" t="s">
        <v>17</v>
      </c>
      <c r="X391" s="30">
        <v>1324.8</v>
      </c>
      <c r="Y391" s="3" t="s">
        <v>66</v>
      </c>
      <c r="Z391" s="3">
        <v>16</v>
      </c>
      <c r="AA391" s="3">
        <v>182.73</v>
      </c>
      <c r="AB391" s="3">
        <v>0</v>
      </c>
      <c r="AC391" s="3">
        <v>100044150</v>
      </c>
      <c r="AE391" s="3" t="s">
        <v>294</v>
      </c>
      <c r="AF391" s="3">
        <v>43525.580787037034</v>
      </c>
      <c r="AG391" s="3" t="s">
        <v>293</v>
      </c>
      <c r="AH391" s="15">
        <f t="shared" si="53"/>
        <v>0.11420689655172414</v>
      </c>
      <c r="AI391" s="16">
        <f t="shared" si="54"/>
        <v>0.11420699999999999</v>
      </c>
      <c r="AJ391" s="4" t="str">
        <f>VLOOKUP(A391,取数格式!$B$35:$C$47,2,0)</f>
        <v>苏宁直供</v>
      </c>
      <c r="AK391" s="4" t="s">
        <v>296</v>
      </c>
      <c r="AL391" s="17">
        <f t="shared" si="51"/>
        <v>0</v>
      </c>
      <c r="AM391" s="17">
        <f t="shared" si="52"/>
        <v>0</v>
      </c>
      <c r="AO391" s="3">
        <f>IF(U391="件",1,VLOOKUP(Q391,单位换算!B:F,5,))</f>
        <v>1</v>
      </c>
      <c r="AP391" s="15">
        <f t="shared" si="55"/>
        <v>0.11420689655172414</v>
      </c>
      <c r="AQ391" s="15">
        <f>IFERROR(VLOOKUP(Q391,成本剔税!A:E,COLUMN(成本剔税!E390),),)*T391/AO391/10000</f>
        <v>6.8384482758620704E-2</v>
      </c>
      <c r="AR391" s="43">
        <f t="shared" si="56"/>
        <v>0.40122282608695642</v>
      </c>
    </row>
    <row r="392" spans="1:44" ht="15" customHeight="1">
      <c r="A392" s="3" t="s">
        <v>73</v>
      </c>
      <c r="B392" s="3" t="s">
        <v>72</v>
      </c>
      <c r="C392" s="3" t="s">
        <v>239</v>
      </c>
      <c r="D392" s="3" t="s">
        <v>240</v>
      </c>
      <c r="E392" s="3">
        <v>581535</v>
      </c>
      <c r="F392" s="3" t="s">
        <v>306</v>
      </c>
      <c r="G392" s="3" t="s">
        <v>58</v>
      </c>
      <c r="H392" s="3" t="s">
        <v>61</v>
      </c>
      <c r="I392" s="3">
        <v>600896</v>
      </c>
      <c r="J392" s="3" t="s">
        <v>59</v>
      </c>
      <c r="K392" s="3">
        <v>43525</v>
      </c>
      <c r="L392" s="14">
        <v>43525</v>
      </c>
      <c r="M392" s="3">
        <v>0</v>
      </c>
      <c r="O392" s="3">
        <v>33.479999999999997</v>
      </c>
      <c r="P392" s="3" t="s">
        <v>60</v>
      </c>
      <c r="Q392" s="41">
        <v>204102010701</v>
      </c>
      <c r="R392" s="3" t="s">
        <v>138</v>
      </c>
      <c r="S392" s="3">
        <v>33.479999999999997</v>
      </c>
      <c r="T392" s="3">
        <v>1002</v>
      </c>
      <c r="U392" s="3" t="s">
        <v>17</v>
      </c>
      <c r="V392" s="3">
        <v>3.1478831999999999</v>
      </c>
      <c r="W392" s="3" t="s">
        <v>17</v>
      </c>
      <c r="X392" s="30">
        <v>33546.959999999999</v>
      </c>
      <c r="Y392" s="3" t="s">
        <v>66</v>
      </c>
      <c r="Z392" s="3">
        <v>16</v>
      </c>
      <c r="AA392" s="3">
        <v>4627.17</v>
      </c>
      <c r="AB392" s="3">
        <v>0</v>
      </c>
      <c r="AC392" s="3">
        <v>100044150</v>
      </c>
      <c r="AE392" s="3" t="s">
        <v>294</v>
      </c>
      <c r="AF392" s="3">
        <v>43525.580787037034</v>
      </c>
      <c r="AG392" s="3" t="s">
        <v>293</v>
      </c>
      <c r="AH392" s="15">
        <f t="shared" si="53"/>
        <v>2.8919793103448277</v>
      </c>
      <c r="AI392" s="16">
        <f t="shared" si="54"/>
        <v>2.8919790000000001</v>
      </c>
      <c r="AJ392" s="4" t="str">
        <f>VLOOKUP(A392,取数格式!$B$35:$C$47,2,0)</f>
        <v>苏宁直供</v>
      </c>
      <c r="AK392" s="4" t="s">
        <v>296</v>
      </c>
      <c r="AL392" s="17">
        <f t="shared" si="51"/>
        <v>0</v>
      </c>
      <c r="AM392" s="17">
        <f t="shared" si="52"/>
        <v>0</v>
      </c>
      <c r="AO392" s="3">
        <f>IF(U392="件",1,VLOOKUP(Q392,单位换算!B:F,5,))</f>
        <v>1</v>
      </c>
      <c r="AP392" s="15">
        <f t="shared" si="55"/>
        <v>2.8919793103448277</v>
      </c>
      <c r="AQ392" s="15">
        <f>IFERROR(VLOOKUP(Q392,成本剔税!A:E,COLUMN(成本剔税!E391),),)*T392/AO392/10000</f>
        <v>1.8051548275862068</v>
      </c>
      <c r="AR392" s="43">
        <f t="shared" si="56"/>
        <v>0.37580645161290327</v>
      </c>
    </row>
    <row r="393" spans="1:44" ht="15" customHeight="1">
      <c r="A393" s="3" t="s">
        <v>73</v>
      </c>
      <c r="B393" s="3" t="s">
        <v>72</v>
      </c>
      <c r="C393" s="3" t="s">
        <v>239</v>
      </c>
      <c r="D393" s="3" t="s">
        <v>240</v>
      </c>
      <c r="E393" s="3">
        <v>581535</v>
      </c>
      <c r="F393" s="3" t="s">
        <v>306</v>
      </c>
      <c r="G393" s="3" t="s">
        <v>58</v>
      </c>
      <c r="H393" s="3" t="s">
        <v>61</v>
      </c>
      <c r="I393" s="3">
        <v>600896</v>
      </c>
      <c r="J393" s="3" t="s">
        <v>59</v>
      </c>
      <c r="K393" s="3">
        <v>43525</v>
      </c>
      <c r="L393" s="14">
        <v>43525</v>
      </c>
      <c r="M393" s="3">
        <v>0</v>
      </c>
      <c r="O393" s="3">
        <v>33.479999999999997</v>
      </c>
      <c r="P393" s="3" t="s">
        <v>60</v>
      </c>
      <c r="Q393" s="41">
        <v>204102010801</v>
      </c>
      <c r="R393" s="3" t="s">
        <v>129</v>
      </c>
      <c r="S393" s="3">
        <v>33.479999999999997</v>
      </c>
      <c r="T393" s="3">
        <v>228</v>
      </c>
      <c r="U393" s="3" t="s">
        <v>17</v>
      </c>
      <c r="V393" s="3">
        <v>0.71354879999999998</v>
      </c>
      <c r="W393" s="3" t="s">
        <v>17</v>
      </c>
      <c r="X393" s="30">
        <v>7633.44</v>
      </c>
      <c r="Y393" s="3" t="s">
        <v>66</v>
      </c>
      <c r="Z393" s="3">
        <v>16</v>
      </c>
      <c r="AA393" s="3">
        <v>1052.8900000000001</v>
      </c>
      <c r="AB393" s="3">
        <v>0</v>
      </c>
      <c r="AC393" s="3">
        <v>100044150</v>
      </c>
      <c r="AE393" s="3" t="s">
        <v>294</v>
      </c>
      <c r="AF393" s="3">
        <v>43525.580787037034</v>
      </c>
      <c r="AG393" s="3" t="s">
        <v>293</v>
      </c>
      <c r="AH393" s="15">
        <f t="shared" si="53"/>
        <v>0.65805517241379308</v>
      </c>
      <c r="AI393" s="16">
        <f t="shared" si="54"/>
        <v>0.65805499999999995</v>
      </c>
      <c r="AJ393" s="4" t="str">
        <f>VLOOKUP(A393,取数格式!$B$35:$C$47,2,0)</f>
        <v>苏宁直供</v>
      </c>
      <c r="AK393" s="4" t="s">
        <v>296</v>
      </c>
      <c r="AL393" s="17">
        <f t="shared" si="51"/>
        <v>0</v>
      </c>
      <c r="AM393" s="17">
        <f t="shared" si="52"/>
        <v>0</v>
      </c>
      <c r="AO393" s="3">
        <f>IF(U393="件",1,VLOOKUP(Q393,单位换算!B:F,5,))</f>
        <v>1</v>
      </c>
      <c r="AP393" s="15">
        <f t="shared" si="55"/>
        <v>0.65805517241379308</v>
      </c>
      <c r="AQ393" s="15">
        <f>IFERROR(VLOOKUP(Q393,成本剔税!A:E,COLUMN(成本剔税!E392),),)*T393/AO393/10000</f>
        <v>0.41075379310344823</v>
      </c>
      <c r="AR393" s="43">
        <f t="shared" si="56"/>
        <v>0.37580645161290327</v>
      </c>
    </row>
    <row r="394" spans="1:44" ht="15" customHeight="1">
      <c r="A394" s="3" t="s">
        <v>73</v>
      </c>
      <c r="B394" s="3" t="s">
        <v>72</v>
      </c>
      <c r="C394" s="3" t="s">
        <v>239</v>
      </c>
      <c r="D394" s="3" t="s">
        <v>240</v>
      </c>
      <c r="E394" s="3">
        <v>581535</v>
      </c>
      <c r="F394" s="3" t="s">
        <v>306</v>
      </c>
      <c r="G394" s="3" t="s">
        <v>58</v>
      </c>
      <c r="H394" s="3" t="s">
        <v>61</v>
      </c>
      <c r="I394" s="3">
        <v>600896</v>
      </c>
      <c r="J394" s="3" t="s">
        <v>59</v>
      </c>
      <c r="K394" s="3">
        <v>43525</v>
      </c>
      <c r="L394" s="14">
        <v>43525</v>
      </c>
      <c r="M394" s="3">
        <v>0</v>
      </c>
      <c r="O394" s="3">
        <v>44.16</v>
      </c>
      <c r="P394" s="3" t="s">
        <v>60</v>
      </c>
      <c r="Q394" s="41">
        <v>204102012100</v>
      </c>
      <c r="R394" s="3" t="s">
        <v>139</v>
      </c>
      <c r="S394" s="3">
        <v>44.16</v>
      </c>
      <c r="T394" s="3">
        <v>2202</v>
      </c>
      <c r="U394" s="3" t="s">
        <v>17</v>
      </c>
      <c r="V394" s="3">
        <v>5.4961919999999997</v>
      </c>
      <c r="W394" s="3" t="s">
        <v>17</v>
      </c>
      <c r="X394" s="30">
        <v>97240.320000000007</v>
      </c>
      <c r="Y394" s="3" t="s">
        <v>66</v>
      </c>
      <c r="Z394" s="3">
        <v>16</v>
      </c>
      <c r="AA394" s="3">
        <v>13412.46</v>
      </c>
      <c r="AB394" s="3">
        <v>0</v>
      </c>
      <c r="AC394" s="3">
        <v>100044150</v>
      </c>
      <c r="AE394" s="3" t="s">
        <v>294</v>
      </c>
      <c r="AF394" s="3">
        <v>43525.580787037034</v>
      </c>
      <c r="AG394" s="3" t="s">
        <v>293</v>
      </c>
      <c r="AH394" s="15">
        <f t="shared" si="53"/>
        <v>8.3827862068965526</v>
      </c>
      <c r="AI394" s="16">
        <f t="shared" si="54"/>
        <v>8.3827860000000012</v>
      </c>
      <c r="AJ394" s="4" t="str">
        <f>VLOOKUP(A394,取数格式!$B$35:$C$47,2,0)</f>
        <v>苏宁直供</v>
      </c>
      <c r="AK394" s="4" t="s">
        <v>296</v>
      </c>
      <c r="AL394" s="17">
        <f t="shared" si="51"/>
        <v>0</v>
      </c>
      <c r="AM394" s="17">
        <f t="shared" si="52"/>
        <v>0</v>
      </c>
      <c r="AO394" s="3">
        <f>IF(U394="件",1,VLOOKUP(Q394,单位换算!B:F,5,))</f>
        <v>1</v>
      </c>
      <c r="AP394" s="15">
        <f t="shared" si="55"/>
        <v>8.3827862068965526</v>
      </c>
      <c r="AQ394" s="15">
        <f>IFERROR(VLOOKUP(Q394,成本剔税!A:E,COLUMN(成本剔税!E393),),)*T394/AO394/10000</f>
        <v>5.1663475862068964</v>
      </c>
      <c r="AR394" s="43">
        <f t="shared" si="56"/>
        <v>0.3836956521739131</v>
      </c>
    </row>
    <row r="395" spans="1:44" ht="15" customHeight="1">
      <c r="A395" s="3" t="s">
        <v>73</v>
      </c>
      <c r="B395" s="3" t="s">
        <v>72</v>
      </c>
      <c r="C395" s="3" t="s">
        <v>239</v>
      </c>
      <c r="D395" s="3" t="s">
        <v>240</v>
      </c>
      <c r="E395" s="3">
        <v>581535</v>
      </c>
      <c r="F395" s="3" t="s">
        <v>306</v>
      </c>
      <c r="G395" s="3" t="s">
        <v>58</v>
      </c>
      <c r="H395" s="3" t="s">
        <v>61</v>
      </c>
      <c r="I395" s="3">
        <v>600896</v>
      </c>
      <c r="J395" s="3" t="s">
        <v>59</v>
      </c>
      <c r="K395" s="3">
        <v>43525</v>
      </c>
      <c r="L395" s="14">
        <v>43525</v>
      </c>
      <c r="M395" s="3">
        <v>0</v>
      </c>
      <c r="O395" s="3">
        <v>55.2</v>
      </c>
      <c r="P395" s="3" t="s">
        <v>60</v>
      </c>
      <c r="Q395" s="41">
        <v>204103001500</v>
      </c>
      <c r="R395" s="3" t="s">
        <v>93</v>
      </c>
      <c r="S395" s="3">
        <v>55.2</v>
      </c>
      <c r="T395" s="3">
        <v>246</v>
      </c>
      <c r="U395" s="3" t="s">
        <v>17</v>
      </c>
      <c r="V395" s="3">
        <v>0.74538000000000004</v>
      </c>
      <c r="W395" s="3" t="s">
        <v>17</v>
      </c>
      <c r="X395" s="30">
        <v>13579.2</v>
      </c>
      <c r="Y395" s="3" t="s">
        <v>66</v>
      </c>
      <c r="Z395" s="3">
        <v>16</v>
      </c>
      <c r="AA395" s="3">
        <v>1872.99</v>
      </c>
      <c r="AB395" s="3">
        <v>0</v>
      </c>
      <c r="AC395" s="3">
        <v>100044150</v>
      </c>
      <c r="AE395" s="3" t="s">
        <v>294</v>
      </c>
      <c r="AF395" s="3">
        <v>43525.580787037034</v>
      </c>
      <c r="AG395" s="3" t="s">
        <v>293</v>
      </c>
      <c r="AH395" s="15">
        <f t="shared" si="53"/>
        <v>1.1706206896551727</v>
      </c>
      <c r="AI395" s="16">
        <f t="shared" si="54"/>
        <v>1.1706210000000001</v>
      </c>
      <c r="AJ395" s="4" t="str">
        <f>VLOOKUP(A395,取数格式!$B$35:$C$47,2,0)</f>
        <v>苏宁直供</v>
      </c>
      <c r="AK395" s="4" t="s">
        <v>296</v>
      </c>
      <c r="AL395" s="17">
        <f t="shared" si="51"/>
        <v>0</v>
      </c>
      <c r="AM395" s="17">
        <f t="shared" si="52"/>
        <v>0</v>
      </c>
      <c r="AO395" s="3">
        <f>IF(U395="件",1,VLOOKUP(Q395,单位换算!B:F,5,))</f>
        <v>1</v>
      </c>
      <c r="AP395" s="15">
        <f t="shared" si="55"/>
        <v>1.1706206896551727</v>
      </c>
      <c r="AQ395" s="15">
        <f>IFERROR(VLOOKUP(Q395,成本剔税!A:E,COLUMN(成本剔税!E394),),)*T395/AO395/10000</f>
        <v>0.70428103448275858</v>
      </c>
      <c r="AR395" s="43">
        <f t="shared" si="56"/>
        <v>0.39836956521739153</v>
      </c>
    </row>
    <row r="396" spans="1:44" ht="15" customHeight="1">
      <c r="A396" s="3" t="s">
        <v>73</v>
      </c>
      <c r="B396" s="3" t="s">
        <v>72</v>
      </c>
      <c r="C396" s="3" t="s">
        <v>239</v>
      </c>
      <c r="D396" s="3" t="s">
        <v>240</v>
      </c>
      <c r="E396" s="3">
        <v>581535</v>
      </c>
      <c r="F396" s="3" t="s">
        <v>306</v>
      </c>
      <c r="G396" s="3" t="s">
        <v>58</v>
      </c>
      <c r="H396" s="3" t="s">
        <v>61</v>
      </c>
      <c r="I396" s="3">
        <v>600896</v>
      </c>
      <c r="J396" s="3" t="s">
        <v>59</v>
      </c>
      <c r="K396" s="3">
        <v>43525</v>
      </c>
      <c r="L396" s="14">
        <v>43525</v>
      </c>
      <c r="M396" s="3">
        <v>0</v>
      </c>
      <c r="O396" s="3">
        <v>55.2</v>
      </c>
      <c r="P396" s="3" t="s">
        <v>60</v>
      </c>
      <c r="Q396" s="41">
        <v>204103001800</v>
      </c>
      <c r="R396" s="3" t="s">
        <v>142</v>
      </c>
      <c r="S396" s="3">
        <v>55.2</v>
      </c>
      <c r="T396" s="3">
        <v>48</v>
      </c>
      <c r="U396" s="3" t="s">
        <v>17</v>
      </c>
      <c r="V396" s="3">
        <v>0.14558399999999999</v>
      </c>
      <c r="W396" s="3" t="s">
        <v>17</v>
      </c>
      <c r="X396" s="30">
        <v>2649.6</v>
      </c>
      <c r="Y396" s="3" t="s">
        <v>66</v>
      </c>
      <c r="Z396" s="3">
        <v>16</v>
      </c>
      <c r="AA396" s="3">
        <v>365.46</v>
      </c>
      <c r="AB396" s="3">
        <v>0</v>
      </c>
      <c r="AC396" s="3">
        <v>100044150</v>
      </c>
      <c r="AE396" s="3" t="s">
        <v>294</v>
      </c>
      <c r="AF396" s="3">
        <v>43525.580787037034</v>
      </c>
      <c r="AG396" s="3" t="s">
        <v>293</v>
      </c>
      <c r="AH396" s="15">
        <f t="shared" si="53"/>
        <v>0.22841379310344834</v>
      </c>
      <c r="AI396" s="16">
        <f t="shared" si="54"/>
        <v>0.22841399999999998</v>
      </c>
      <c r="AJ396" s="4" t="str">
        <f>VLOOKUP(A396,取数格式!$B$35:$C$47,2,0)</f>
        <v>苏宁直供</v>
      </c>
      <c r="AK396" s="4" t="s">
        <v>296</v>
      </c>
      <c r="AL396" s="17">
        <f t="shared" si="51"/>
        <v>0</v>
      </c>
      <c r="AM396" s="17">
        <f t="shared" si="52"/>
        <v>0</v>
      </c>
      <c r="AO396" s="3">
        <f>IF(U396="件",1,VLOOKUP(Q396,单位换算!B:F,5,))</f>
        <v>1</v>
      </c>
      <c r="AP396" s="15">
        <f t="shared" si="55"/>
        <v>0.22841379310344834</v>
      </c>
      <c r="AQ396" s="15">
        <f>IFERROR(VLOOKUP(Q396,成本剔税!A:E,COLUMN(成本剔税!E395),),)*T396/AO396/10000</f>
        <v>0.13742068965517243</v>
      </c>
      <c r="AR396" s="43">
        <f t="shared" si="56"/>
        <v>0.39836956521739142</v>
      </c>
    </row>
    <row r="397" spans="1:44" ht="15" customHeight="1">
      <c r="A397" s="3" t="s">
        <v>73</v>
      </c>
      <c r="B397" s="3" t="s">
        <v>72</v>
      </c>
      <c r="C397" s="3" t="s">
        <v>239</v>
      </c>
      <c r="D397" s="3" t="s">
        <v>240</v>
      </c>
      <c r="E397" s="3">
        <v>581535</v>
      </c>
      <c r="F397" s="3" t="s">
        <v>306</v>
      </c>
      <c r="G397" s="3" t="s">
        <v>58</v>
      </c>
      <c r="H397" s="3" t="s">
        <v>61</v>
      </c>
      <c r="I397" s="3">
        <v>600896</v>
      </c>
      <c r="J397" s="3" t="s">
        <v>59</v>
      </c>
      <c r="K397" s="3">
        <v>43525</v>
      </c>
      <c r="L397" s="14">
        <v>43525</v>
      </c>
      <c r="M397" s="3">
        <v>0</v>
      </c>
      <c r="O397" s="3">
        <v>44.65</v>
      </c>
      <c r="P397" s="3" t="s">
        <v>60</v>
      </c>
      <c r="Q397" s="41">
        <v>204104001060</v>
      </c>
      <c r="R397" s="3" t="s">
        <v>123</v>
      </c>
      <c r="S397" s="3">
        <v>44.65</v>
      </c>
      <c r="T397" s="3">
        <v>32</v>
      </c>
      <c r="U397" s="3" t="s">
        <v>17</v>
      </c>
      <c r="V397" s="3">
        <v>8.3519999999999997E-2</v>
      </c>
      <c r="W397" s="3" t="s">
        <v>17</v>
      </c>
      <c r="X397" s="30">
        <v>1428.8</v>
      </c>
      <c r="Y397" s="3" t="s">
        <v>66</v>
      </c>
      <c r="Z397" s="3">
        <v>16</v>
      </c>
      <c r="AA397" s="3">
        <v>197.08</v>
      </c>
      <c r="AB397" s="3">
        <v>0</v>
      </c>
      <c r="AC397" s="3">
        <v>100044150</v>
      </c>
      <c r="AE397" s="3" t="s">
        <v>294</v>
      </c>
      <c r="AF397" s="3">
        <v>43525.580787037034</v>
      </c>
      <c r="AG397" s="3" t="s">
        <v>293</v>
      </c>
      <c r="AH397" s="15">
        <f t="shared" si="53"/>
        <v>0.12317241379310344</v>
      </c>
      <c r="AI397" s="16">
        <f t="shared" si="54"/>
        <v>0.123172</v>
      </c>
      <c r="AJ397" s="4" t="str">
        <f>VLOOKUP(A397,取数格式!$B$35:$C$47,2,0)</f>
        <v>苏宁直供</v>
      </c>
      <c r="AK397" s="4" t="s">
        <v>296</v>
      </c>
      <c r="AL397" s="17">
        <f t="shared" ref="AL397:AL460" si="57">IF(AE397="Z51:电子商务分公司上海产品库",ROUND(N397/(1+Z397%),2)/10000-AI397,ROUND(N397/(1+Z397%),2)/10000)</f>
        <v>0</v>
      </c>
      <c r="AM397" s="17">
        <f t="shared" ref="AM397:AM460" si="58">IF(AE397="Z51:电子商务分公司上海产品库",ROUND(N397/(1+Z397%)*Z397%-AA397,2)/10000,ROUND(N397/(1+Z397%)*Z397%,2)/10000)</f>
        <v>0</v>
      </c>
      <c r="AO397" s="3">
        <f>IF(U397="件",1,VLOOKUP(Q397,单位换算!B:F,5,))</f>
        <v>1</v>
      </c>
      <c r="AP397" s="15">
        <f t="shared" si="55"/>
        <v>0.12317241379310344</v>
      </c>
      <c r="AQ397" s="15">
        <f>IFERROR(VLOOKUP(Q397,成本剔税!A:E,COLUMN(成本剔税!E396),),)*T397/AO397/10000</f>
        <v>7.820689655172415E-2</v>
      </c>
      <c r="AR397" s="43">
        <f t="shared" si="56"/>
        <v>0.36506159014557654</v>
      </c>
    </row>
    <row r="398" spans="1:44" ht="15" customHeight="1">
      <c r="A398" s="3" t="s">
        <v>73</v>
      </c>
      <c r="B398" s="3" t="s">
        <v>72</v>
      </c>
      <c r="C398" s="3" t="s">
        <v>239</v>
      </c>
      <c r="D398" s="3" t="s">
        <v>240</v>
      </c>
      <c r="E398" s="3">
        <v>581535</v>
      </c>
      <c r="F398" s="3" t="s">
        <v>306</v>
      </c>
      <c r="G398" s="3" t="s">
        <v>58</v>
      </c>
      <c r="H398" s="3" t="s">
        <v>61</v>
      </c>
      <c r="I398" s="3">
        <v>600896</v>
      </c>
      <c r="J398" s="3" t="s">
        <v>59</v>
      </c>
      <c r="K398" s="3">
        <v>43525</v>
      </c>
      <c r="L398" s="14">
        <v>43525</v>
      </c>
      <c r="M398" s="3">
        <v>0</v>
      </c>
      <c r="O398" s="3">
        <v>48.44</v>
      </c>
      <c r="P398" s="3" t="s">
        <v>60</v>
      </c>
      <c r="Q398" s="41">
        <v>204104001160</v>
      </c>
      <c r="R398" s="3" t="s">
        <v>110</v>
      </c>
      <c r="S398" s="3">
        <v>48.44</v>
      </c>
      <c r="T398" s="3">
        <v>42</v>
      </c>
      <c r="U398" s="3" t="s">
        <v>17</v>
      </c>
      <c r="V398" s="3">
        <v>0.12499200000000001</v>
      </c>
      <c r="W398" s="3" t="s">
        <v>17</v>
      </c>
      <c r="X398" s="30">
        <v>2034.48</v>
      </c>
      <c r="Y398" s="3" t="s">
        <v>66</v>
      </c>
      <c r="Z398" s="3">
        <v>16</v>
      </c>
      <c r="AA398" s="3">
        <v>280.62</v>
      </c>
      <c r="AB398" s="3">
        <v>0</v>
      </c>
      <c r="AC398" s="3">
        <v>100044150</v>
      </c>
      <c r="AE398" s="3" t="s">
        <v>294</v>
      </c>
      <c r="AF398" s="3">
        <v>43525.580787037034</v>
      </c>
      <c r="AG398" s="3" t="s">
        <v>293</v>
      </c>
      <c r="AH398" s="15">
        <f t="shared" si="53"/>
        <v>0.17538620689655174</v>
      </c>
      <c r="AI398" s="16">
        <f t="shared" si="54"/>
        <v>0.17538600000000001</v>
      </c>
      <c r="AJ398" s="4" t="str">
        <f>VLOOKUP(A398,取数格式!$B$35:$C$47,2,0)</f>
        <v>苏宁直供</v>
      </c>
      <c r="AK398" s="4" t="s">
        <v>296</v>
      </c>
      <c r="AL398" s="17">
        <f t="shared" si="57"/>
        <v>0</v>
      </c>
      <c r="AM398" s="17">
        <f t="shared" si="58"/>
        <v>0</v>
      </c>
      <c r="AO398" s="3">
        <f>IF(U398="件",1,VLOOKUP(Q398,单位换算!B:F,5,))</f>
        <v>1</v>
      </c>
      <c r="AP398" s="15">
        <f t="shared" si="55"/>
        <v>0.17538620689655174</v>
      </c>
      <c r="AQ398" s="15">
        <f>IFERROR(VLOOKUP(Q398,成本剔税!A:E,COLUMN(成本剔税!E397),),)*T398/AO398/10000</f>
        <v>0.11291120689655175</v>
      </c>
      <c r="AR398" s="43">
        <f t="shared" si="56"/>
        <v>0.35621387283236983</v>
      </c>
    </row>
    <row r="399" spans="1:44" ht="15" customHeight="1">
      <c r="A399" s="3" t="s">
        <v>73</v>
      </c>
      <c r="B399" s="3" t="s">
        <v>72</v>
      </c>
      <c r="C399" s="3" t="s">
        <v>239</v>
      </c>
      <c r="D399" s="3" t="s">
        <v>240</v>
      </c>
      <c r="E399" s="3">
        <v>581535</v>
      </c>
      <c r="F399" s="3" t="s">
        <v>306</v>
      </c>
      <c r="G399" s="3" t="s">
        <v>58</v>
      </c>
      <c r="H399" s="3" t="s">
        <v>61</v>
      </c>
      <c r="I399" s="3">
        <v>600896</v>
      </c>
      <c r="J399" s="3" t="s">
        <v>59</v>
      </c>
      <c r="K399" s="3">
        <v>43525</v>
      </c>
      <c r="L399" s="14">
        <v>43525</v>
      </c>
      <c r="M399" s="3">
        <v>0</v>
      </c>
      <c r="O399" s="3">
        <v>48.44</v>
      </c>
      <c r="P399" s="3" t="s">
        <v>60</v>
      </c>
      <c r="Q399" s="41">
        <v>204104001355</v>
      </c>
      <c r="R399" s="3" t="s">
        <v>102</v>
      </c>
      <c r="S399" s="3">
        <v>48.44</v>
      </c>
      <c r="T399" s="3">
        <v>30</v>
      </c>
      <c r="U399" s="3" t="s">
        <v>17</v>
      </c>
      <c r="V399" s="3">
        <v>8.9279999999999998E-2</v>
      </c>
      <c r="W399" s="3" t="s">
        <v>17</v>
      </c>
      <c r="X399" s="30">
        <v>1453.2</v>
      </c>
      <c r="Y399" s="3" t="s">
        <v>66</v>
      </c>
      <c r="Z399" s="3">
        <v>16</v>
      </c>
      <c r="AA399" s="3">
        <v>200.44</v>
      </c>
      <c r="AB399" s="3">
        <v>0</v>
      </c>
      <c r="AC399" s="3">
        <v>100044150</v>
      </c>
      <c r="AE399" s="3" t="s">
        <v>294</v>
      </c>
      <c r="AF399" s="3">
        <v>43525.580787037034</v>
      </c>
      <c r="AG399" s="3" t="s">
        <v>293</v>
      </c>
      <c r="AH399" s="15">
        <f t="shared" si="53"/>
        <v>0.12527586206896552</v>
      </c>
      <c r="AI399" s="16">
        <f t="shared" si="54"/>
        <v>0.125276</v>
      </c>
      <c r="AJ399" s="4" t="str">
        <f>VLOOKUP(A399,取数格式!$B$35:$C$47,2,0)</f>
        <v>苏宁直供</v>
      </c>
      <c r="AK399" s="4" t="s">
        <v>296</v>
      </c>
      <c r="AL399" s="17">
        <f t="shared" si="57"/>
        <v>0</v>
      </c>
      <c r="AM399" s="17">
        <f t="shared" si="58"/>
        <v>0</v>
      </c>
      <c r="AO399" s="3">
        <f>IF(U399="件",1,VLOOKUP(Q399,单位换算!B:F,5,))</f>
        <v>1</v>
      </c>
      <c r="AP399" s="15">
        <f t="shared" si="55"/>
        <v>0.12527586206896552</v>
      </c>
      <c r="AQ399" s="15">
        <f>IFERROR(VLOOKUP(Q399,成本剔税!A:E,COLUMN(成本剔税!E398),),)*T399/AO399/10000</f>
        <v>8.0650862068965531E-2</v>
      </c>
      <c r="AR399" s="43">
        <f t="shared" si="56"/>
        <v>0.35621387283236983</v>
      </c>
    </row>
    <row r="400" spans="1:44" ht="15" customHeight="1">
      <c r="A400" s="3" t="s">
        <v>73</v>
      </c>
      <c r="B400" s="3" t="s">
        <v>72</v>
      </c>
      <c r="C400" s="3" t="s">
        <v>239</v>
      </c>
      <c r="D400" s="3" t="s">
        <v>240</v>
      </c>
      <c r="E400" s="3">
        <v>581535</v>
      </c>
      <c r="F400" s="3" t="s">
        <v>306</v>
      </c>
      <c r="G400" s="3" t="s">
        <v>58</v>
      </c>
      <c r="H400" s="3" t="s">
        <v>61</v>
      </c>
      <c r="I400" s="3">
        <v>600896</v>
      </c>
      <c r="J400" s="3" t="s">
        <v>59</v>
      </c>
      <c r="K400" s="3">
        <v>43525</v>
      </c>
      <c r="L400" s="14">
        <v>43525</v>
      </c>
      <c r="M400" s="3">
        <v>0</v>
      </c>
      <c r="O400" s="3">
        <v>46</v>
      </c>
      <c r="P400" s="3" t="s">
        <v>60</v>
      </c>
      <c r="Q400" s="41">
        <v>204117000900</v>
      </c>
      <c r="R400" s="3" t="s">
        <v>136</v>
      </c>
      <c r="S400" s="3">
        <v>46</v>
      </c>
      <c r="T400" s="3">
        <v>18</v>
      </c>
      <c r="U400" s="3" t="s">
        <v>17</v>
      </c>
      <c r="V400" s="3">
        <v>4.4928000000000003E-2</v>
      </c>
      <c r="W400" s="3" t="s">
        <v>17</v>
      </c>
      <c r="X400" s="30">
        <v>828</v>
      </c>
      <c r="Y400" s="3" t="s">
        <v>66</v>
      </c>
      <c r="Z400" s="3">
        <v>16</v>
      </c>
      <c r="AA400" s="3">
        <v>114.21</v>
      </c>
      <c r="AB400" s="3">
        <v>0</v>
      </c>
      <c r="AC400" s="3">
        <v>100044150</v>
      </c>
      <c r="AE400" s="3" t="s">
        <v>294</v>
      </c>
      <c r="AF400" s="3">
        <v>43525.580787037034</v>
      </c>
      <c r="AG400" s="3" t="s">
        <v>293</v>
      </c>
      <c r="AH400" s="15">
        <f t="shared" si="53"/>
        <v>7.1379310344827598E-2</v>
      </c>
      <c r="AI400" s="16">
        <f t="shared" si="54"/>
        <v>7.1378999999999998E-2</v>
      </c>
      <c r="AJ400" s="4" t="str">
        <f>VLOOKUP(A400,取数格式!$B$35:$C$47,2,0)</f>
        <v>苏宁直供</v>
      </c>
      <c r="AK400" s="4" t="s">
        <v>296</v>
      </c>
      <c r="AL400" s="17">
        <f t="shared" si="57"/>
        <v>0</v>
      </c>
      <c r="AM400" s="17">
        <f t="shared" si="58"/>
        <v>0</v>
      </c>
      <c r="AO400" s="3">
        <f>IF(U400="件",1,VLOOKUP(Q400,单位换算!B:F,5,))</f>
        <v>1</v>
      </c>
      <c r="AP400" s="15">
        <f t="shared" si="55"/>
        <v>7.1379310344827598E-2</v>
      </c>
      <c r="AQ400" s="15">
        <f>IFERROR(VLOOKUP(Q400,成本剔税!A:E,COLUMN(成本剔税!E399),),)*T400/AO400/10000</f>
        <v>4.4368448275862074E-2</v>
      </c>
      <c r="AR400" s="43">
        <f t="shared" si="56"/>
        <v>0.37841304347826088</v>
      </c>
    </row>
    <row r="401" spans="1:44" ht="15" customHeight="1">
      <c r="A401" s="3" t="s">
        <v>73</v>
      </c>
      <c r="B401" s="3" t="s">
        <v>72</v>
      </c>
      <c r="C401" s="3" t="s">
        <v>239</v>
      </c>
      <c r="D401" s="3" t="s">
        <v>240</v>
      </c>
      <c r="E401" s="3">
        <v>581535</v>
      </c>
      <c r="F401" s="3" t="s">
        <v>306</v>
      </c>
      <c r="G401" s="3" t="s">
        <v>58</v>
      </c>
      <c r="H401" s="3" t="s">
        <v>61</v>
      </c>
      <c r="I401" s="3">
        <v>600896</v>
      </c>
      <c r="J401" s="3" t="s">
        <v>59</v>
      </c>
      <c r="K401" s="3">
        <v>43525</v>
      </c>
      <c r="L401" s="14">
        <v>43525</v>
      </c>
      <c r="M401" s="3">
        <v>0</v>
      </c>
      <c r="O401" s="3">
        <v>55.2</v>
      </c>
      <c r="P401" s="3" t="s">
        <v>60</v>
      </c>
      <c r="Q401" s="41">
        <v>204201010400</v>
      </c>
      <c r="R401" s="3" t="s">
        <v>104</v>
      </c>
      <c r="S401" s="3">
        <v>55.2</v>
      </c>
      <c r="T401" s="3">
        <v>15</v>
      </c>
      <c r="U401" s="3" t="s">
        <v>17</v>
      </c>
      <c r="V401" s="3">
        <v>3.78E-2</v>
      </c>
      <c r="W401" s="3" t="s">
        <v>17</v>
      </c>
      <c r="X401" s="30">
        <v>828</v>
      </c>
      <c r="Y401" s="3" t="s">
        <v>66</v>
      </c>
      <c r="Z401" s="3">
        <v>16</v>
      </c>
      <c r="AA401" s="3">
        <v>114.21</v>
      </c>
      <c r="AB401" s="3">
        <v>0</v>
      </c>
      <c r="AC401" s="3">
        <v>100044150</v>
      </c>
      <c r="AE401" s="3" t="s">
        <v>294</v>
      </c>
      <c r="AF401" s="3">
        <v>43525.580787037034</v>
      </c>
      <c r="AG401" s="3" t="s">
        <v>293</v>
      </c>
      <c r="AH401" s="15">
        <f t="shared" si="53"/>
        <v>7.1379310344827598E-2</v>
      </c>
      <c r="AI401" s="16">
        <f t="shared" si="54"/>
        <v>7.1378999999999998E-2</v>
      </c>
      <c r="AJ401" s="4" t="str">
        <f>VLOOKUP(A401,取数格式!$B$35:$C$47,2,0)</f>
        <v>苏宁直供</v>
      </c>
      <c r="AK401" s="4" t="s">
        <v>296</v>
      </c>
      <c r="AL401" s="17">
        <f t="shared" si="57"/>
        <v>0</v>
      </c>
      <c r="AM401" s="17">
        <f t="shared" si="58"/>
        <v>0</v>
      </c>
      <c r="AO401" s="3">
        <f>IF(U401="件",1,VLOOKUP(Q401,单位换算!B:F,5,))</f>
        <v>1</v>
      </c>
      <c r="AP401" s="15">
        <f t="shared" si="55"/>
        <v>7.1379310344827598E-2</v>
      </c>
      <c r="AQ401" s="15">
        <f>IFERROR(VLOOKUP(Q401,成本剔税!A:E,COLUMN(成本剔税!E400),),)*T401/AO401/10000</f>
        <v>4.2943965517241382E-2</v>
      </c>
      <c r="AR401" s="43">
        <f t="shared" si="56"/>
        <v>0.39836956521739136</v>
      </c>
    </row>
    <row r="402" spans="1:44" ht="15" customHeight="1">
      <c r="A402" s="3" t="s">
        <v>73</v>
      </c>
      <c r="B402" s="3" t="s">
        <v>72</v>
      </c>
      <c r="C402" s="3" t="s">
        <v>239</v>
      </c>
      <c r="D402" s="3" t="s">
        <v>240</v>
      </c>
      <c r="E402" s="3">
        <v>581535</v>
      </c>
      <c r="F402" s="3" t="s">
        <v>306</v>
      </c>
      <c r="G402" s="3" t="s">
        <v>58</v>
      </c>
      <c r="H402" s="3" t="s">
        <v>61</v>
      </c>
      <c r="I402" s="3">
        <v>600896</v>
      </c>
      <c r="J402" s="3" t="s">
        <v>59</v>
      </c>
      <c r="K402" s="3">
        <v>43525</v>
      </c>
      <c r="L402" s="14">
        <v>43525</v>
      </c>
      <c r="M402" s="3">
        <v>0</v>
      </c>
      <c r="O402" s="3">
        <v>33.119999999999997</v>
      </c>
      <c r="P402" s="3" t="s">
        <v>60</v>
      </c>
      <c r="Q402" s="41">
        <v>204207000500</v>
      </c>
      <c r="R402" s="3" t="s">
        <v>105</v>
      </c>
      <c r="S402" s="3">
        <v>33.119999999999997</v>
      </c>
      <c r="T402" s="3">
        <v>138</v>
      </c>
      <c r="U402" s="3" t="s">
        <v>17</v>
      </c>
      <c r="V402" s="3">
        <v>0.40572000000000003</v>
      </c>
      <c r="W402" s="3" t="s">
        <v>17</v>
      </c>
      <c r="X402" s="30">
        <v>4570.5600000000004</v>
      </c>
      <c r="Y402" s="3" t="s">
        <v>66</v>
      </c>
      <c r="Z402" s="3">
        <v>16</v>
      </c>
      <c r="AA402" s="3">
        <v>630.41999999999996</v>
      </c>
      <c r="AB402" s="3">
        <v>0</v>
      </c>
      <c r="AC402" s="3">
        <v>100044150</v>
      </c>
      <c r="AE402" s="3" t="s">
        <v>294</v>
      </c>
      <c r="AF402" s="3">
        <v>43525.580787037034</v>
      </c>
      <c r="AG402" s="3" t="s">
        <v>293</v>
      </c>
      <c r="AH402" s="15">
        <f t="shared" si="53"/>
        <v>0.39401379310344831</v>
      </c>
      <c r="AI402" s="16">
        <f t="shared" si="54"/>
        <v>0.39401400000000003</v>
      </c>
      <c r="AJ402" s="4" t="str">
        <f>VLOOKUP(A402,取数格式!$B$35:$C$47,2,0)</f>
        <v>苏宁直供</v>
      </c>
      <c r="AK402" s="4" t="s">
        <v>296</v>
      </c>
      <c r="AL402" s="17">
        <f t="shared" si="57"/>
        <v>0</v>
      </c>
      <c r="AM402" s="17">
        <f t="shared" si="58"/>
        <v>0</v>
      </c>
      <c r="AO402" s="3">
        <f>IF(U402="件",1,VLOOKUP(Q402,单位换算!B:F,5,))</f>
        <v>1</v>
      </c>
      <c r="AP402" s="15">
        <f t="shared" si="55"/>
        <v>0.39401379310344831</v>
      </c>
      <c r="AQ402" s="15">
        <f>IFERROR(VLOOKUP(Q402,成本剔税!A:E,COLUMN(成本剔税!E401),),)*T402/AO402/10000</f>
        <v>0.24572327586206896</v>
      </c>
      <c r="AR402" s="43">
        <f t="shared" si="56"/>
        <v>0.37635869565217395</v>
      </c>
    </row>
    <row r="403" spans="1:44" ht="15" customHeight="1">
      <c r="A403" s="3" t="s">
        <v>73</v>
      </c>
      <c r="B403" s="3" t="s">
        <v>72</v>
      </c>
      <c r="C403" s="3" t="s">
        <v>239</v>
      </c>
      <c r="D403" s="3" t="s">
        <v>240</v>
      </c>
      <c r="E403" s="3">
        <v>581535</v>
      </c>
      <c r="F403" s="3" t="s">
        <v>306</v>
      </c>
      <c r="G403" s="3" t="s">
        <v>58</v>
      </c>
      <c r="H403" s="3" t="s">
        <v>61</v>
      </c>
      <c r="I403" s="3">
        <v>600896</v>
      </c>
      <c r="J403" s="3" t="s">
        <v>59</v>
      </c>
      <c r="K403" s="3">
        <v>43525</v>
      </c>
      <c r="L403" s="14">
        <v>43525</v>
      </c>
      <c r="M403" s="3">
        <v>0</v>
      </c>
      <c r="O403" s="3">
        <v>33.119999999999997</v>
      </c>
      <c r="P403" s="3" t="s">
        <v>60</v>
      </c>
      <c r="Q403" s="41">
        <v>204207000600</v>
      </c>
      <c r="R403" s="3" t="s">
        <v>216</v>
      </c>
      <c r="S403" s="3">
        <v>33.119999999999997</v>
      </c>
      <c r="T403" s="3">
        <v>84</v>
      </c>
      <c r="U403" s="3" t="s">
        <v>17</v>
      </c>
      <c r="V403" s="3">
        <v>0.24696000000000001</v>
      </c>
      <c r="W403" s="3" t="s">
        <v>17</v>
      </c>
      <c r="X403" s="30">
        <v>2782.08</v>
      </c>
      <c r="Y403" s="3" t="s">
        <v>66</v>
      </c>
      <c r="Z403" s="3">
        <v>16</v>
      </c>
      <c r="AA403" s="3">
        <v>383.74</v>
      </c>
      <c r="AB403" s="3">
        <v>0</v>
      </c>
      <c r="AC403" s="3">
        <v>100044150</v>
      </c>
      <c r="AE403" s="3" t="s">
        <v>294</v>
      </c>
      <c r="AF403" s="3">
        <v>43525.580787037034</v>
      </c>
      <c r="AG403" s="3" t="s">
        <v>293</v>
      </c>
      <c r="AH403" s="15">
        <f t="shared" si="53"/>
        <v>0.23983448275862071</v>
      </c>
      <c r="AI403" s="16">
        <f t="shared" si="54"/>
        <v>0.23983400000000002</v>
      </c>
      <c r="AJ403" s="4" t="str">
        <f>VLOOKUP(A403,取数格式!$B$35:$C$47,2,0)</f>
        <v>苏宁直供</v>
      </c>
      <c r="AK403" s="4" t="s">
        <v>296</v>
      </c>
      <c r="AL403" s="17">
        <f t="shared" si="57"/>
        <v>0</v>
      </c>
      <c r="AM403" s="17">
        <f t="shared" si="58"/>
        <v>0</v>
      </c>
      <c r="AO403" s="3">
        <f>IF(U403="件",1,VLOOKUP(Q403,单位换算!B:F,5,))</f>
        <v>1</v>
      </c>
      <c r="AP403" s="15">
        <f t="shared" si="55"/>
        <v>0.23983448275862071</v>
      </c>
      <c r="AQ403" s="15">
        <f>IFERROR(VLOOKUP(Q403,成本剔税!A:E,COLUMN(成本剔税!E402),),)*T403/AO403/10000</f>
        <v>0.14957068965517245</v>
      </c>
      <c r="AR403" s="43">
        <f t="shared" si="56"/>
        <v>0.37635869565217384</v>
      </c>
    </row>
    <row r="404" spans="1:44" ht="15" customHeight="1">
      <c r="A404" s="3" t="s">
        <v>73</v>
      </c>
      <c r="B404" s="3" t="s">
        <v>72</v>
      </c>
      <c r="C404" s="3" t="s">
        <v>239</v>
      </c>
      <c r="D404" s="3" t="s">
        <v>240</v>
      </c>
      <c r="E404" s="3">
        <v>581535</v>
      </c>
      <c r="F404" s="3" t="s">
        <v>306</v>
      </c>
      <c r="G404" s="3" t="s">
        <v>58</v>
      </c>
      <c r="H404" s="3" t="s">
        <v>61</v>
      </c>
      <c r="I404" s="3">
        <v>600896</v>
      </c>
      <c r="J404" s="3" t="s">
        <v>59</v>
      </c>
      <c r="K404" s="3">
        <v>43525</v>
      </c>
      <c r="L404" s="14">
        <v>43525</v>
      </c>
      <c r="M404" s="3">
        <v>0</v>
      </c>
      <c r="O404" s="3">
        <v>62.7</v>
      </c>
      <c r="P404" s="3" t="s">
        <v>60</v>
      </c>
      <c r="Q404" s="41">
        <v>204401000700</v>
      </c>
      <c r="R404" s="3" t="s">
        <v>124</v>
      </c>
      <c r="S404" s="3">
        <v>62.7</v>
      </c>
      <c r="T404" s="3">
        <v>1064</v>
      </c>
      <c r="U404" s="3" t="s">
        <v>17</v>
      </c>
      <c r="V404" s="3">
        <v>2.6174400000000002</v>
      </c>
      <c r="W404" s="3" t="s">
        <v>17</v>
      </c>
      <c r="X404" s="30">
        <v>66712.800000000003</v>
      </c>
      <c r="Y404" s="3" t="s">
        <v>66</v>
      </c>
      <c r="Z404" s="3">
        <v>16</v>
      </c>
      <c r="AA404" s="3">
        <v>9201.77</v>
      </c>
      <c r="AB404" s="3">
        <v>0</v>
      </c>
      <c r="AC404" s="3">
        <v>100044150</v>
      </c>
      <c r="AE404" s="3" t="s">
        <v>294</v>
      </c>
      <c r="AF404" s="3">
        <v>43525.580787037034</v>
      </c>
      <c r="AG404" s="3" t="s">
        <v>293</v>
      </c>
      <c r="AH404" s="15">
        <f t="shared" si="53"/>
        <v>5.7511034482758632</v>
      </c>
      <c r="AI404" s="16">
        <f t="shared" si="54"/>
        <v>5.7511029999999996</v>
      </c>
      <c r="AJ404" s="4" t="str">
        <f>VLOOKUP(A404,取数格式!$B$35:$C$47,2,0)</f>
        <v>苏宁直供</v>
      </c>
      <c r="AK404" s="4" t="s">
        <v>296</v>
      </c>
      <c r="AL404" s="17">
        <f t="shared" si="57"/>
        <v>0</v>
      </c>
      <c r="AM404" s="17">
        <f t="shared" si="58"/>
        <v>0</v>
      </c>
      <c r="AO404" s="3">
        <f>IF(U404="件",1,VLOOKUP(Q404,单位换算!B:F,5,))</f>
        <v>1</v>
      </c>
      <c r="AP404" s="15">
        <f t="shared" si="55"/>
        <v>5.7511034482758632</v>
      </c>
      <c r="AQ404" s="15">
        <f>IFERROR(VLOOKUP(Q404,成本剔税!A:E,COLUMN(成本剔税!E403),),)*T404/AO404/10000</f>
        <v>3.3227068965517246</v>
      </c>
      <c r="AR404" s="43">
        <f t="shared" si="56"/>
        <v>0.42224880382775121</v>
      </c>
    </row>
    <row r="405" spans="1:44" ht="15" customHeight="1">
      <c r="A405" s="3" t="s">
        <v>73</v>
      </c>
      <c r="B405" s="3" t="s">
        <v>72</v>
      </c>
      <c r="C405" s="3" t="s">
        <v>239</v>
      </c>
      <c r="D405" s="3" t="s">
        <v>240</v>
      </c>
      <c r="E405" s="3">
        <v>581535</v>
      </c>
      <c r="F405" s="3" t="s">
        <v>306</v>
      </c>
      <c r="G405" s="3" t="s">
        <v>58</v>
      </c>
      <c r="H405" s="3" t="s">
        <v>61</v>
      </c>
      <c r="I405" s="3">
        <v>600896</v>
      </c>
      <c r="J405" s="3" t="s">
        <v>59</v>
      </c>
      <c r="K405" s="3">
        <v>43525</v>
      </c>
      <c r="L405" s="14">
        <v>43525</v>
      </c>
      <c r="M405" s="3">
        <v>0</v>
      </c>
      <c r="O405" s="3">
        <v>66.12</v>
      </c>
      <c r="P405" s="3" t="s">
        <v>60</v>
      </c>
      <c r="Q405" s="41">
        <v>204401000800</v>
      </c>
      <c r="R405" s="3" t="s">
        <v>90</v>
      </c>
      <c r="S405" s="3">
        <v>66.12</v>
      </c>
      <c r="T405" s="3">
        <v>280</v>
      </c>
      <c r="U405" s="3" t="s">
        <v>17</v>
      </c>
      <c r="V405" s="3">
        <v>0.68879999999999997</v>
      </c>
      <c r="W405" s="3" t="s">
        <v>17</v>
      </c>
      <c r="X405" s="30">
        <v>18513.599999999999</v>
      </c>
      <c r="Y405" s="3" t="s">
        <v>66</v>
      </c>
      <c r="Z405" s="3">
        <v>16</v>
      </c>
      <c r="AA405" s="3">
        <v>2553.6</v>
      </c>
      <c r="AB405" s="3">
        <v>0</v>
      </c>
      <c r="AC405" s="3">
        <v>100044150</v>
      </c>
      <c r="AE405" s="3" t="s">
        <v>294</v>
      </c>
      <c r="AF405" s="3">
        <v>43525.580787037034</v>
      </c>
      <c r="AG405" s="3" t="s">
        <v>293</v>
      </c>
      <c r="AH405" s="15">
        <f t="shared" si="53"/>
        <v>1.5960000000000003</v>
      </c>
      <c r="AI405" s="16">
        <f t="shared" si="54"/>
        <v>1.5959999999999999</v>
      </c>
      <c r="AJ405" s="4" t="str">
        <f>VLOOKUP(A405,取数格式!$B$35:$C$47,2,0)</f>
        <v>苏宁直供</v>
      </c>
      <c r="AK405" s="4" t="s">
        <v>296</v>
      </c>
      <c r="AL405" s="17">
        <f t="shared" si="57"/>
        <v>0</v>
      </c>
      <c r="AM405" s="17">
        <f t="shared" si="58"/>
        <v>0</v>
      </c>
      <c r="AO405" s="3">
        <f>IF(U405="件",1,VLOOKUP(Q405,单位换算!B:F,5,))</f>
        <v>1</v>
      </c>
      <c r="AP405" s="15">
        <f t="shared" si="55"/>
        <v>1.5960000000000003</v>
      </c>
      <c r="AQ405" s="15">
        <f>IFERROR(VLOOKUP(Q405,成本剔税!A:E,COLUMN(成本剔税!E404),),)*T405/AO405/10000</f>
        <v>0.92088620689655176</v>
      </c>
      <c r="AR405" s="43">
        <f t="shared" si="56"/>
        <v>0.42300362976406541</v>
      </c>
    </row>
    <row r="406" spans="1:44" ht="15" customHeight="1">
      <c r="A406" s="3" t="s">
        <v>73</v>
      </c>
      <c r="B406" s="3" t="s">
        <v>72</v>
      </c>
      <c r="C406" s="3" t="s">
        <v>239</v>
      </c>
      <c r="D406" s="3" t="s">
        <v>240</v>
      </c>
      <c r="E406" s="3">
        <v>581535</v>
      </c>
      <c r="F406" s="3" t="s">
        <v>306</v>
      </c>
      <c r="G406" s="3" t="s">
        <v>58</v>
      </c>
      <c r="H406" s="3" t="s">
        <v>61</v>
      </c>
      <c r="I406" s="3">
        <v>600896</v>
      </c>
      <c r="J406" s="3" t="s">
        <v>59</v>
      </c>
      <c r="K406" s="3">
        <v>43525</v>
      </c>
      <c r="L406" s="14">
        <v>43525</v>
      </c>
      <c r="M406" s="3">
        <v>0</v>
      </c>
      <c r="O406" s="3">
        <v>64.599999999999994</v>
      </c>
      <c r="P406" s="3" t="s">
        <v>60</v>
      </c>
      <c r="Q406" s="41" t="s">
        <v>116</v>
      </c>
      <c r="R406" s="3" t="s">
        <v>117</v>
      </c>
      <c r="S406" s="3">
        <v>64.599999999999994</v>
      </c>
      <c r="T406" s="3">
        <v>312</v>
      </c>
      <c r="U406" s="3" t="s">
        <v>17</v>
      </c>
      <c r="V406" s="3">
        <v>0.624</v>
      </c>
      <c r="W406" s="3" t="s">
        <v>17</v>
      </c>
      <c r="X406" s="30">
        <v>20155.2</v>
      </c>
      <c r="Y406" s="3" t="s">
        <v>66</v>
      </c>
      <c r="Z406" s="3">
        <v>16</v>
      </c>
      <c r="AA406" s="3">
        <v>2780.03</v>
      </c>
      <c r="AB406" s="3">
        <v>0</v>
      </c>
      <c r="AC406" s="3">
        <v>100044150</v>
      </c>
      <c r="AE406" s="3" t="s">
        <v>294</v>
      </c>
      <c r="AF406" s="3">
        <v>43525.580787037034</v>
      </c>
      <c r="AG406" s="3" t="s">
        <v>293</v>
      </c>
      <c r="AH406" s="15">
        <f t="shared" si="53"/>
        <v>1.7375172413793101</v>
      </c>
      <c r="AI406" s="16">
        <f t="shared" si="54"/>
        <v>1.7375170000000002</v>
      </c>
      <c r="AJ406" s="4" t="str">
        <f>VLOOKUP(A406,取数格式!$B$35:$C$47,2,0)</f>
        <v>苏宁直供</v>
      </c>
      <c r="AK406" s="4" t="s">
        <v>296</v>
      </c>
      <c r="AL406" s="17">
        <f t="shared" si="57"/>
        <v>0</v>
      </c>
      <c r="AM406" s="17">
        <f t="shared" si="58"/>
        <v>0</v>
      </c>
      <c r="AO406" s="3">
        <f>IF(U406="件",1,VLOOKUP(Q406,单位换算!B:F,5,))</f>
        <v>1</v>
      </c>
      <c r="AP406" s="15">
        <f t="shared" si="55"/>
        <v>1.7375172413793101</v>
      </c>
      <c r="AQ406" s="15">
        <f>IFERROR(VLOOKUP(Q406,成本剔税!A:E,COLUMN(成本剔税!E405),),)*T406/AO406/10000</f>
        <v>1.0130586206896552</v>
      </c>
      <c r="AR406" s="43">
        <f t="shared" si="56"/>
        <v>0.41695046439628469</v>
      </c>
    </row>
    <row r="407" spans="1:44" ht="15" customHeight="1">
      <c r="A407" s="3" t="s">
        <v>73</v>
      </c>
      <c r="B407" s="3" t="s">
        <v>72</v>
      </c>
      <c r="C407" s="3" t="s">
        <v>239</v>
      </c>
      <c r="D407" s="3" t="s">
        <v>240</v>
      </c>
      <c r="E407" s="3">
        <v>581535</v>
      </c>
      <c r="F407" s="3" t="s">
        <v>306</v>
      </c>
      <c r="G407" s="3" t="s">
        <v>58</v>
      </c>
      <c r="H407" s="3" t="s">
        <v>61</v>
      </c>
      <c r="I407" s="3">
        <v>600896</v>
      </c>
      <c r="J407" s="3" t="s">
        <v>59</v>
      </c>
      <c r="K407" s="3">
        <v>43525</v>
      </c>
      <c r="L407" s="14">
        <v>43525</v>
      </c>
      <c r="M407" s="3">
        <v>0</v>
      </c>
      <c r="O407" s="3">
        <v>74.099999999999994</v>
      </c>
      <c r="P407" s="3" t="s">
        <v>60</v>
      </c>
      <c r="Q407" s="41" t="s">
        <v>63</v>
      </c>
      <c r="R407" s="3" t="s">
        <v>64</v>
      </c>
      <c r="S407" s="3">
        <v>74.099999999999994</v>
      </c>
      <c r="T407" s="3">
        <v>738</v>
      </c>
      <c r="U407" s="3" t="s">
        <v>17</v>
      </c>
      <c r="V407" s="3">
        <v>1.6974</v>
      </c>
      <c r="W407" s="3" t="s">
        <v>17</v>
      </c>
      <c r="X407" s="30">
        <v>54685.8</v>
      </c>
      <c r="Y407" s="3" t="s">
        <v>66</v>
      </c>
      <c r="Z407" s="3">
        <v>16</v>
      </c>
      <c r="AA407" s="3">
        <v>7542.87</v>
      </c>
      <c r="AB407" s="3">
        <v>0</v>
      </c>
      <c r="AC407" s="3">
        <v>100044150</v>
      </c>
      <c r="AE407" s="3" t="s">
        <v>294</v>
      </c>
      <c r="AF407" s="3">
        <v>43525.580787037034</v>
      </c>
      <c r="AG407" s="3" t="s">
        <v>293</v>
      </c>
      <c r="AH407" s="15">
        <f t="shared" si="53"/>
        <v>4.7142931034482762</v>
      </c>
      <c r="AI407" s="16">
        <f t="shared" si="54"/>
        <v>4.7142929999999996</v>
      </c>
      <c r="AJ407" s="4" t="str">
        <f>VLOOKUP(A407,取数格式!$B$35:$C$47,2,0)</f>
        <v>苏宁直供</v>
      </c>
      <c r="AK407" s="4" t="s">
        <v>296</v>
      </c>
      <c r="AL407" s="17">
        <f t="shared" si="57"/>
        <v>0</v>
      </c>
      <c r="AM407" s="17">
        <f t="shared" si="58"/>
        <v>0</v>
      </c>
      <c r="AO407" s="3">
        <f>IF(U407="件",1,VLOOKUP(Q407,单位换算!B:F,5,))</f>
        <v>1</v>
      </c>
      <c r="AP407" s="15">
        <f t="shared" si="55"/>
        <v>4.7142931034482762</v>
      </c>
      <c r="AQ407" s="15">
        <f>IFERROR(VLOOKUP(Q407,成本剔税!A:E,COLUMN(成本剔税!E406),),)*T407/AO407/10000</f>
        <v>2.8136886206896556</v>
      </c>
      <c r="AR407" s="43">
        <f t="shared" si="56"/>
        <v>0.40315789473684205</v>
      </c>
    </row>
    <row r="408" spans="1:44" ht="15" customHeight="1">
      <c r="A408" s="3" t="s">
        <v>73</v>
      </c>
      <c r="B408" s="3" t="s">
        <v>72</v>
      </c>
      <c r="C408" s="3" t="s">
        <v>239</v>
      </c>
      <c r="D408" s="3" t="s">
        <v>240</v>
      </c>
      <c r="E408" s="3">
        <v>581535</v>
      </c>
      <c r="F408" s="3" t="s">
        <v>306</v>
      </c>
      <c r="G408" s="3" t="s">
        <v>58</v>
      </c>
      <c r="H408" s="3" t="s">
        <v>61</v>
      </c>
      <c r="I408" s="3">
        <v>600896</v>
      </c>
      <c r="J408" s="3" t="s">
        <v>59</v>
      </c>
      <c r="K408" s="3">
        <v>43525</v>
      </c>
      <c r="L408" s="14">
        <v>43525</v>
      </c>
      <c r="M408" s="3">
        <v>0</v>
      </c>
      <c r="O408" s="3">
        <v>64.599999999999994</v>
      </c>
      <c r="P408" s="3" t="s">
        <v>60</v>
      </c>
      <c r="Q408" s="41" t="s">
        <v>68</v>
      </c>
      <c r="R408" s="3" t="s">
        <v>69</v>
      </c>
      <c r="S408" s="3">
        <v>64.599999999999994</v>
      </c>
      <c r="T408" s="3">
        <v>36</v>
      </c>
      <c r="U408" s="3" t="s">
        <v>17</v>
      </c>
      <c r="V408" s="3">
        <v>7.1999999999999995E-2</v>
      </c>
      <c r="W408" s="3" t="s">
        <v>17</v>
      </c>
      <c r="X408" s="30">
        <v>2325.6</v>
      </c>
      <c r="Y408" s="3" t="s">
        <v>66</v>
      </c>
      <c r="Z408" s="3">
        <v>16</v>
      </c>
      <c r="AA408" s="3">
        <v>320.77</v>
      </c>
      <c r="AB408" s="3">
        <v>0</v>
      </c>
      <c r="AC408" s="3">
        <v>100044150</v>
      </c>
      <c r="AE408" s="3" t="s">
        <v>294</v>
      </c>
      <c r="AF408" s="3">
        <v>43525.580787037034</v>
      </c>
      <c r="AG408" s="3" t="s">
        <v>293</v>
      </c>
      <c r="AH408" s="15">
        <f t="shared" si="53"/>
        <v>0.20048275862068965</v>
      </c>
      <c r="AI408" s="16">
        <f t="shared" si="54"/>
        <v>0.20048299999999999</v>
      </c>
      <c r="AJ408" s="4" t="str">
        <f>VLOOKUP(A408,取数格式!$B$35:$C$47,2,0)</f>
        <v>苏宁直供</v>
      </c>
      <c r="AK408" s="4" t="s">
        <v>296</v>
      </c>
      <c r="AL408" s="17">
        <f t="shared" si="57"/>
        <v>0</v>
      </c>
      <c r="AM408" s="17">
        <f t="shared" si="58"/>
        <v>0</v>
      </c>
      <c r="AO408" s="3">
        <f>IF(U408="件",1,VLOOKUP(Q408,单位换算!B:F,5,))</f>
        <v>1</v>
      </c>
      <c r="AP408" s="15">
        <f t="shared" si="55"/>
        <v>0.20048275862068965</v>
      </c>
      <c r="AQ408" s="15">
        <f>IFERROR(VLOOKUP(Q408,成本剔税!A:E,COLUMN(成本剔税!E407),),)*T408/AO408/10000</f>
        <v>0.11689137931034484</v>
      </c>
      <c r="AR408" s="43">
        <f t="shared" si="56"/>
        <v>0.41695046439628475</v>
      </c>
    </row>
    <row r="409" spans="1:44" ht="15" customHeight="1">
      <c r="A409" s="3" t="s">
        <v>73</v>
      </c>
      <c r="B409" s="3" t="s">
        <v>72</v>
      </c>
      <c r="C409" s="3" t="s">
        <v>239</v>
      </c>
      <c r="D409" s="3" t="s">
        <v>240</v>
      </c>
      <c r="E409" s="3">
        <v>581535</v>
      </c>
      <c r="F409" s="3" t="s">
        <v>306</v>
      </c>
      <c r="G409" s="3" t="s">
        <v>58</v>
      </c>
      <c r="H409" s="3" t="s">
        <v>61</v>
      </c>
      <c r="I409" s="3">
        <v>600896</v>
      </c>
      <c r="J409" s="3" t="s">
        <v>59</v>
      </c>
      <c r="K409" s="3">
        <v>43525</v>
      </c>
      <c r="L409" s="14">
        <v>43525</v>
      </c>
      <c r="M409" s="3">
        <v>0</v>
      </c>
      <c r="O409" s="3">
        <v>50.6</v>
      </c>
      <c r="P409" s="3" t="s">
        <v>60</v>
      </c>
      <c r="Q409" s="41" t="s">
        <v>97</v>
      </c>
      <c r="R409" s="3" t="s">
        <v>98</v>
      </c>
      <c r="S409" s="3">
        <v>50.6</v>
      </c>
      <c r="T409" s="3">
        <v>18</v>
      </c>
      <c r="U409" s="3" t="s">
        <v>17</v>
      </c>
      <c r="V409" s="3">
        <v>5.6160000000000002E-2</v>
      </c>
      <c r="W409" s="3" t="s">
        <v>17</v>
      </c>
      <c r="X409" s="30">
        <v>910.8</v>
      </c>
      <c r="Y409" s="3" t="s">
        <v>66</v>
      </c>
      <c r="Z409" s="3">
        <v>16</v>
      </c>
      <c r="AA409" s="3">
        <v>125.63</v>
      </c>
      <c r="AB409" s="3">
        <v>0</v>
      </c>
      <c r="AC409" s="3">
        <v>100044150</v>
      </c>
      <c r="AE409" s="3" t="s">
        <v>294</v>
      </c>
      <c r="AF409" s="3">
        <v>43525.580787037034</v>
      </c>
      <c r="AG409" s="3" t="s">
        <v>293</v>
      </c>
      <c r="AH409" s="15">
        <f t="shared" si="53"/>
        <v>7.8517241379310362E-2</v>
      </c>
      <c r="AI409" s="16">
        <f t="shared" si="54"/>
        <v>7.851699999999999E-2</v>
      </c>
      <c r="AJ409" s="4" t="str">
        <f>VLOOKUP(A409,取数格式!$B$35:$C$47,2,0)</f>
        <v>苏宁直供</v>
      </c>
      <c r="AK409" s="4" t="s">
        <v>296</v>
      </c>
      <c r="AL409" s="17">
        <f t="shared" si="57"/>
        <v>0</v>
      </c>
      <c r="AM409" s="17">
        <f t="shared" si="58"/>
        <v>0</v>
      </c>
      <c r="AO409" s="3">
        <f>IF(U409="件",1,VLOOKUP(Q409,单位换算!B:F,5,))</f>
        <v>1</v>
      </c>
      <c r="AP409" s="15">
        <f t="shared" si="55"/>
        <v>7.8517241379310362E-2</v>
      </c>
      <c r="AQ409" s="15">
        <f>IFERROR(VLOOKUP(Q409,成本剔税!A:E,COLUMN(成本剔税!E408),),)*T409/AO409/10000</f>
        <v>4.700793103448276E-2</v>
      </c>
      <c r="AR409" s="43">
        <f t="shared" si="56"/>
        <v>0.40130434782608709</v>
      </c>
    </row>
    <row r="410" spans="1:44" ht="15" customHeight="1">
      <c r="A410" s="3" t="s">
        <v>73</v>
      </c>
      <c r="B410" s="3" t="s">
        <v>72</v>
      </c>
      <c r="C410" s="3" t="s">
        <v>239</v>
      </c>
      <c r="D410" s="3" t="s">
        <v>240</v>
      </c>
      <c r="E410" s="3">
        <v>581535</v>
      </c>
      <c r="F410" s="3" t="s">
        <v>306</v>
      </c>
      <c r="G410" s="3" t="s">
        <v>58</v>
      </c>
      <c r="H410" s="3" t="s">
        <v>61</v>
      </c>
      <c r="I410" s="3">
        <v>600896</v>
      </c>
      <c r="J410" s="3" t="s">
        <v>59</v>
      </c>
      <c r="K410" s="3">
        <v>43525</v>
      </c>
      <c r="L410" s="14">
        <v>43525</v>
      </c>
      <c r="M410" s="3">
        <v>0</v>
      </c>
      <c r="O410" s="3">
        <v>46</v>
      </c>
      <c r="P410" s="3" t="s">
        <v>60</v>
      </c>
      <c r="Q410" s="41" t="s">
        <v>228</v>
      </c>
      <c r="R410" s="3" t="s">
        <v>229</v>
      </c>
      <c r="S410" s="3">
        <v>46</v>
      </c>
      <c r="T410" s="3">
        <v>80</v>
      </c>
      <c r="U410" s="3" t="s">
        <v>17</v>
      </c>
      <c r="V410" s="3">
        <v>0.26056800000000002</v>
      </c>
      <c r="W410" s="3" t="s">
        <v>17</v>
      </c>
      <c r="X410" s="30">
        <v>3680</v>
      </c>
      <c r="Y410" s="3" t="s">
        <v>66</v>
      </c>
      <c r="Z410" s="3">
        <v>16</v>
      </c>
      <c r="AA410" s="3">
        <v>507.59</v>
      </c>
      <c r="AB410" s="3">
        <v>0</v>
      </c>
      <c r="AC410" s="3">
        <v>100044150</v>
      </c>
      <c r="AE410" s="3" t="s">
        <v>294</v>
      </c>
      <c r="AF410" s="3">
        <v>43525.580787037034</v>
      </c>
      <c r="AG410" s="3" t="s">
        <v>293</v>
      </c>
      <c r="AH410" s="15">
        <f t="shared" si="53"/>
        <v>0.31724137931034485</v>
      </c>
      <c r="AI410" s="16">
        <f t="shared" si="54"/>
        <v>0.317241</v>
      </c>
      <c r="AJ410" s="4" t="str">
        <f>VLOOKUP(A410,取数格式!$B$35:$C$47,2,0)</f>
        <v>苏宁直供</v>
      </c>
      <c r="AK410" s="4" t="s">
        <v>296</v>
      </c>
      <c r="AL410" s="17">
        <f t="shared" si="57"/>
        <v>0</v>
      </c>
      <c r="AM410" s="17">
        <f t="shared" si="58"/>
        <v>0</v>
      </c>
      <c r="AO410" s="3">
        <f>IF(U410="件",1,VLOOKUP(Q410,单位换算!B:F,5,))</f>
        <v>1</v>
      </c>
      <c r="AP410" s="15">
        <f t="shared" si="55"/>
        <v>0.31724137931034485</v>
      </c>
      <c r="AQ410" s="15">
        <f>IFERROR(VLOOKUP(Q410,成本剔税!A:E,COLUMN(成本剔税!E409),),)*T410/AO410/10000</f>
        <v>0.18993103448275864</v>
      </c>
      <c r="AR410" s="43">
        <f t="shared" si="56"/>
        <v>0.40130434782608693</v>
      </c>
    </row>
    <row r="411" spans="1:44" ht="15" customHeight="1">
      <c r="A411" s="3" t="s">
        <v>73</v>
      </c>
      <c r="B411" s="3" t="s">
        <v>72</v>
      </c>
      <c r="C411" s="3" t="s">
        <v>239</v>
      </c>
      <c r="D411" s="3" t="s">
        <v>240</v>
      </c>
      <c r="E411" s="3">
        <v>581549</v>
      </c>
      <c r="F411" s="3" t="s">
        <v>305</v>
      </c>
      <c r="G411" s="3" t="s">
        <v>58</v>
      </c>
      <c r="H411" s="3" t="s">
        <v>61</v>
      </c>
      <c r="I411" s="3">
        <v>600897</v>
      </c>
      <c r="J411" s="3" t="s">
        <v>59</v>
      </c>
      <c r="K411" s="3">
        <v>43525</v>
      </c>
      <c r="L411" s="14">
        <v>43525</v>
      </c>
      <c r="M411" s="3">
        <v>0</v>
      </c>
      <c r="N411" s="15">
        <v>6729.7</v>
      </c>
      <c r="O411" s="3">
        <v>69.19</v>
      </c>
      <c r="P411" s="3" t="s">
        <v>60</v>
      </c>
      <c r="Q411" s="41">
        <v>204001000300</v>
      </c>
      <c r="R411" s="3" t="s">
        <v>140</v>
      </c>
      <c r="S411" s="3">
        <v>51.89</v>
      </c>
      <c r="T411" s="3">
        <v>389</v>
      </c>
      <c r="U411" s="3" t="s">
        <v>17</v>
      </c>
      <c r="V411" s="3">
        <v>2.4273600000000002</v>
      </c>
      <c r="W411" s="3" t="s">
        <v>17</v>
      </c>
      <c r="X411" s="30">
        <v>20185.21</v>
      </c>
      <c r="Y411" s="3" t="s">
        <v>67</v>
      </c>
      <c r="Z411" s="3">
        <v>10</v>
      </c>
      <c r="AA411" s="3">
        <v>1835.02</v>
      </c>
      <c r="AB411" s="3">
        <v>0</v>
      </c>
      <c r="AC411" s="3">
        <v>100044151</v>
      </c>
      <c r="AE411" s="3" t="s">
        <v>295</v>
      </c>
      <c r="AF411" s="3">
        <v>43525.620219907411</v>
      </c>
      <c r="AG411" s="3" t="s">
        <v>293</v>
      </c>
      <c r="AH411" s="15">
        <f t="shared" si="53"/>
        <v>2.4468099999999997</v>
      </c>
      <c r="AI411" s="16">
        <f t="shared" si="54"/>
        <v>1.835019</v>
      </c>
      <c r="AJ411" s="4" t="str">
        <f>VLOOKUP(A411,取数格式!$B$35:$C$47,2,0)</f>
        <v>苏宁直供</v>
      </c>
      <c r="AK411" s="4" t="s">
        <v>296</v>
      </c>
      <c r="AL411" s="17">
        <f t="shared" si="57"/>
        <v>0.61179099999999997</v>
      </c>
      <c r="AM411" s="17">
        <f t="shared" si="58"/>
        <v>6.1178999999999997E-2</v>
      </c>
      <c r="AO411" s="3">
        <f>IF(U411="件",1,VLOOKUP(Q411,单位换算!B:F,5,))</f>
        <v>1</v>
      </c>
      <c r="AP411" s="15">
        <f t="shared" si="55"/>
        <v>2.4468099999999997</v>
      </c>
      <c r="AQ411" s="15">
        <f>IFERROR(VLOOKUP(Q411,成本剔税!A:E,COLUMN(成本剔税!E410),),)*T411/AO411/10000</f>
        <v>1.6585191818181819</v>
      </c>
      <c r="AR411" s="43">
        <f t="shared" si="56"/>
        <v>0.32217083393553969</v>
      </c>
    </row>
    <row r="412" spans="1:44" ht="15" customHeight="1">
      <c r="A412" s="3" t="s">
        <v>73</v>
      </c>
      <c r="B412" s="3" t="s">
        <v>72</v>
      </c>
      <c r="C412" s="3" t="s">
        <v>239</v>
      </c>
      <c r="D412" s="3" t="s">
        <v>240</v>
      </c>
      <c r="E412" s="3">
        <v>581549</v>
      </c>
      <c r="F412" s="3" t="s">
        <v>305</v>
      </c>
      <c r="G412" s="3" t="s">
        <v>58</v>
      </c>
      <c r="H412" s="3" t="s">
        <v>61</v>
      </c>
      <c r="I412" s="3">
        <v>600897</v>
      </c>
      <c r="J412" s="3" t="s">
        <v>59</v>
      </c>
      <c r="K412" s="3">
        <v>43525</v>
      </c>
      <c r="L412" s="14">
        <v>43525</v>
      </c>
      <c r="M412" s="3">
        <v>0</v>
      </c>
      <c r="N412" s="15">
        <v>928.2</v>
      </c>
      <c r="O412" s="3">
        <v>61.9</v>
      </c>
      <c r="P412" s="3" t="s">
        <v>60</v>
      </c>
      <c r="Q412" s="41">
        <v>204001000800</v>
      </c>
      <c r="R412" s="3" t="s">
        <v>130</v>
      </c>
      <c r="S412" s="3">
        <v>46.43</v>
      </c>
      <c r="T412" s="3">
        <v>60</v>
      </c>
      <c r="U412" s="3" t="s">
        <v>17</v>
      </c>
      <c r="V412" s="3">
        <v>0.37440000000000001</v>
      </c>
      <c r="W412" s="3" t="s">
        <v>17</v>
      </c>
      <c r="X412" s="30">
        <v>2785.8</v>
      </c>
      <c r="Y412" s="3" t="s">
        <v>67</v>
      </c>
      <c r="Z412" s="3">
        <v>10</v>
      </c>
      <c r="AA412" s="3">
        <v>253.25</v>
      </c>
      <c r="AB412" s="3">
        <v>0</v>
      </c>
      <c r="AC412" s="3">
        <v>100044151</v>
      </c>
      <c r="AE412" s="3" t="s">
        <v>295</v>
      </c>
      <c r="AF412" s="3">
        <v>43525.620219907411</v>
      </c>
      <c r="AG412" s="3" t="s">
        <v>293</v>
      </c>
      <c r="AH412" s="15">
        <f t="shared" si="53"/>
        <v>0.33763636363636362</v>
      </c>
      <c r="AI412" s="16">
        <f t="shared" si="54"/>
        <v>0.25325500000000001</v>
      </c>
      <c r="AJ412" s="4" t="str">
        <f>VLOOKUP(A412,取数格式!$B$35:$C$47,2,0)</f>
        <v>苏宁直供</v>
      </c>
      <c r="AK412" s="4" t="s">
        <v>296</v>
      </c>
      <c r="AL412" s="17">
        <f t="shared" si="57"/>
        <v>8.4381999999999999E-2</v>
      </c>
      <c r="AM412" s="17">
        <f t="shared" si="58"/>
        <v>8.4379999999999993E-3</v>
      </c>
      <c r="AO412" s="3">
        <f>IF(U412="件",1,VLOOKUP(Q412,单位换算!B:F,5,))</f>
        <v>1</v>
      </c>
      <c r="AP412" s="15">
        <f t="shared" si="55"/>
        <v>0.33763636363636362</v>
      </c>
      <c r="AQ412" s="15">
        <f>IFERROR(VLOOKUP(Q412,成本剔税!A:E,COLUMN(成本剔税!E411),),)*T412/AO412/10000</f>
        <v>0.23328000000000002</v>
      </c>
      <c r="AR412" s="43">
        <f t="shared" si="56"/>
        <v>0.3090791599353796</v>
      </c>
    </row>
    <row r="413" spans="1:44" ht="15" customHeight="1">
      <c r="A413" s="3" t="s">
        <v>73</v>
      </c>
      <c r="B413" s="3" t="s">
        <v>72</v>
      </c>
      <c r="C413" s="3" t="s">
        <v>239</v>
      </c>
      <c r="D413" s="3" t="s">
        <v>240</v>
      </c>
      <c r="E413" s="3">
        <v>581549</v>
      </c>
      <c r="F413" s="3" t="s">
        <v>305</v>
      </c>
      <c r="G413" s="3" t="s">
        <v>58</v>
      </c>
      <c r="H413" s="3" t="s">
        <v>61</v>
      </c>
      <c r="I413" s="3">
        <v>600897</v>
      </c>
      <c r="J413" s="3" t="s">
        <v>59</v>
      </c>
      <c r="K413" s="3">
        <v>43525</v>
      </c>
      <c r="L413" s="14">
        <v>43525</v>
      </c>
      <c r="M413" s="3">
        <v>0</v>
      </c>
      <c r="N413" s="15">
        <v>2256.48</v>
      </c>
      <c r="O413" s="3">
        <v>62.7</v>
      </c>
      <c r="P413" s="3" t="s">
        <v>60</v>
      </c>
      <c r="Q413" s="41">
        <v>204001005300</v>
      </c>
      <c r="R413" s="3" t="s">
        <v>100</v>
      </c>
      <c r="S413" s="3">
        <v>47.03</v>
      </c>
      <c r="T413" s="3">
        <v>144</v>
      </c>
      <c r="U413" s="3" t="s">
        <v>17</v>
      </c>
      <c r="V413" s="3">
        <v>0.35424</v>
      </c>
      <c r="W413" s="3" t="s">
        <v>17</v>
      </c>
      <c r="X413" s="30">
        <v>6772.32</v>
      </c>
      <c r="Y413" s="3" t="s">
        <v>66</v>
      </c>
      <c r="Z413" s="3">
        <v>16</v>
      </c>
      <c r="AA413" s="3">
        <v>934.11</v>
      </c>
      <c r="AB413" s="3">
        <v>0</v>
      </c>
      <c r="AC413" s="3">
        <v>100044151</v>
      </c>
      <c r="AE413" s="3" t="s">
        <v>295</v>
      </c>
      <c r="AF413" s="3">
        <v>43525.620219907411</v>
      </c>
      <c r="AG413" s="3" t="s">
        <v>293</v>
      </c>
      <c r="AH413" s="15">
        <f t="shared" si="53"/>
        <v>0.77834482758620704</v>
      </c>
      <c r="AI413" s="16">
        <f t="shared" si="54"/>
        <v>0.58382100000000003</v>
      </c>
      <c r="AJ413" s="4" t="str">
        <f>VLOOKUP(A413,取数格式!$B$35:$C$47,2,0)</f>
        <v>苏宁直供</v>
      </c>
      <c r="AK413" s="4" t="s">
        <v>296</v>
      </c>
      <c r="AL413" s="17">
        <f t="shared" si="57"/>
        <v>0.194524</v>
      </c>
      <c r="AM413" s="17">
        <f t="shared" si="58"/>
        <v>3.1124000000000002E-2</v>
      </c>
      <c r="AO413" s="3">
        <f>IF(U413="件",1,VLOOKUP(Q413,单位换算!B:F,5,))</f>
        <v>1</v>
      </c>
      <c r="AP413" s="15">
        <f t="shared" si="55"/>
        <v>0.77834482758620704</v>
      </c>
      <c r="AQ413" s="15">
        <f>IFERROR(VLOOKUP(Q413,成本剔税!A:E,COLUMN(成本剔税!E412),),)*T413/AO413/10000</f>
        <v>0.44968965517241388</v>
      </c>
      <c r="AR413" s="43">
        <f t="shared" si="56"/>
        <v>0.42224880382775121</v>
      </c>
    </row>
    <row r="414" spans="1:44" ht="15" customHeight="1">
      <c r="A414" s="3" t="s">
        <v>73</v>
      </c>
      <c r="B414" s="3" t="s">
        <v>72</v>
      </c>
      <c r="C414" s="3" t="s">
        <v>239</v>
      </c>
      <c r="D414" s="3" t="s">
        <v>240</v>
      </c>
      <c r="E414" s="3">
        <v>581549</v>
      </c>
      <c r="F414" s="3" t="s">
        <v>305</v>
      </c>
      <c r="G414" s="3" t="s">
        <v>58</v>
      </c>
      <c r="H414" s="3" t="s">
        <v>61</v>
      </c>
      <c r="I414" s="3">
        <v>600897</v>
      </c>
      <c r="J414" s="3" t="s">
        <v>59</v>
      </c>
      <c r="K414" s="3">
        <v>43525</v>
      </c>
      <c r="L414" s="14">
        <v>43525</v>
      </c>
      <c r="M414" s="3">
        <v>0</v>
      </c>
      <c r="N414" s="15">
        <v>18559.2</v>
      </c>
      <c r="O414" s="3">
        <v>83.6</v>
      </c>
      <c r="P414" s="3" t="s">
        <v>60</v>
      </c>
      <c r="Q414" s="41">
        <v>204001005800</v>
      </c>
      <c r="R414" s="3" t="s">
        <v>19</v>
      </c>
      <c r="S414" s="3">
        <v>62.7</v>
      </c>
      <c r="T414" s="3">
        <v>888</v>
      </c>
      <c r="U414" s="3" t="s">
        <v>17</v>
      </c>
      <c r="V414" s="3">
        <v>2.9126400000000001</v>
      </c>
      <c r="W414" s="3" t="s">
        <v>17</v>
      </c>
      <c r="X414" s="30">
        <v>55677.599999999999</v>
      </c>
      <c r="Y414" s="3" t="s">
        <v>66</v>
      </c>
      <c r="Z414" s="3">
        <v>16</v>
      </c>
      <c r="AA414" s="3">
        <v>7679.67</v>
      </c>
      <c r="AB414" s="3">
        <v>0</v>
      </c>
      <c r="AC414" s="3">
        <v>100044151</v>
      </c>
      <c r="AE414" s="3" t="s">
        <v>295</v>
      </c>
      <c r="AF414" s="3">
        <v>43525.620219907411</v>
      </c>
      <c r="AG414" s="3" t="s">
        <v>293</v>
      </c>
      <c r="AH414" s="15">
        <f t="shared" si="53"/>
        <v>6.3997241379310337</v>
      </c>
      <c r="AI414" s="16">
        <f t="shared" si="54"/>
        <v>4.7997930000000002</v>
      </c>
      <c r="AJ414" s="4" t="str">
        <f>VLOOKUP(A414,取数格式!$B$35:$C$47,2,0)</f>
        <v>苏宁直供</v>
      </c>
      <c r="AK414" s="4" t="s">
        <v>296</v>
      </c>
      <c r="AL414" s="17">
        <f t="shared" si="57"/>
        <v>1.599931</v>
      </c>
      <c r="AM414" s="17">
        <f t="shared" si="58"/>
        <v>0.25598899999999997</v>
      </c>
      <c r="AO414" s="3">
        <f>IF(U414="件",1,VLOOKUP(Q414,单位换算!B:F,5,))</f>
        <v>1</v>
      </c>
      <c r="AP414" s="15">
        <f t="shared" si="55"/>
        <v>6.3997241379310337</v>
      </c>
      <c r="AQ414" s="15">
        <f>IFERROR(VLOOKUP(Q414,成本剔税!A:E,COLUMN(成本剔税!E413),),)*T414/AO414/10000</f>
        <v>3.6976779310344829</v>
      </c>
      <c r="AR414" s="43">
        <f t="shared" si="56"/>
        <v>0.42221291866028698</v>
      </c>
    </row>
    <row r="415" spans="1:44" ht="15" customHeight="1">
      <c r="A415" s="3" t="s">
        <v>73</v>
      </c>
      <c r="B415" s="3" t="s">
        <v>72</v>
      </c>
      <c r="C415" s="3" t="s">
        <v>239</v>
      </c>
      <c r="D415" s="3" t="s">
        <v>240</v>
      </c>
      <c r="E415" s="3">
        <v>581549</v>
      </c>
      <c r="F415" s="3" t="s">
        <v>305</v>
      </c>
      <c r="G415" s="3" t="s">
        <v>58</v>
      </c>
      <c r="H415" s="3" t="s">
        <v>61</v>
      </c>
      <c r="I415" s="3">
        <v>600897</v>
      </c>
      <c r="J415" s="3" t="s">
        <v>59</v>
      </c>
      <c r="K415" s="3">
        <v>43525</v>
      </c>
      <c r="L415" s="14">
        <v>43525</v>
      </c>
      <c r="M415" s="3">
        <v>0</v>
      </c>
      <c r="N415" s="15">
        <v>2205.84</v>
      </c>
      <c r="O415" s="3">
        <v>56.55</v>
      </c>
      <c r="P415" s="3" t="s">
        <v>60</v>
      </c>
      <c r="Q415" s="41">
        <v>204002000100</v>
      </c>
      <c r="R415" s="3" t="s">
        <v>106</v>
      </c>
      <c r="S415" s="3">
        <v>42.41</v>
      </c>
      <c r="T415" s="3">
        <v>156</v>
      </c>
      <c r="U415" s="3" t="s">
        <v>17</v>
      </c>
      <c r="V415" s="3">
        <v>0.48671999999999999</v>
      </c>
      <c r="W415" s="3" t="s">
        <v>17</v>
      </c>
      <c r="X415" s="30">
        <v>6615.96</v>
      </c>
      <c r="Y415" s="3" t="s">
        <v>67</v>
      </c>
      <c r="Z415" s="3">
        <v>10</v>
      </c>
      <c r="AA415" s="3">
        <v>601.45000000000005</v>
      </c>
      <c r="AB415" s="3">
        <v>0</v>
      </c>
      <c r="AC415" s="3">
        <v>100044151</v>
      </c>
      <c r="AE415" s="3" t="s">
        <v>295</v>
      </c>
      <c r="AF415" s="3">
        <v>43525.620219907411</v>
      </c>
      <c r="AG415" s="3" t="s">
        <v>293</v>
      </c>
      <c r="AH415" s="15">
        <f t="shared" si="53"/>
        <v>0.80198181818181802</v>
      </c>
      <c r="AI415" s="16">
        <f t="shared" si="54"/>
        <v>0.60145100000000007</v>
      </c>
      <c r="AJ415" s="4" t="str">
        <f>VLOOKUP(A415,取数格式!$B$35:$C$47,2,0)</f>
        <v>苏宁直供</v>
      </c>
      <c r="AK415" s="4" t="s">
        <v>296</v>
      </c>
      <c r="AL415" s="17">
        <f t="shared" si="57"/>
        <v>0.20053099999999999</v>
      </c>
      <c r="AM415" s="17">
        <f t="shared" si="58"/>
        <v>2.0053000000000001E-2</v>
      </c>
      <c r="AO415" s="3">
        <f>IF(U415="件",1,VLOOKUP(Q415,单位换算!B:F,5,))</f>
        <v>1</v>
      </c>
      <c r="AP415" s="15">
        <f t="shared" si="55"/>
        <v>0.80198181818181802</v>
      </c>
      <c r="AQ415" s="15">
        <f>IFERROR(VLOOKUP(Q415,成本剔税!A:E,COLUMN(成本剔税!E414),),)*T415/AO415/10000</f>
        <v>0.51118363636363617</v>
      </c>
      <c r="AR415" s="43">
        <f t="shared" si="56"/>
        <v>0.36259946949602134</v>
      </c>
    </row>
    <row r="416" spans="1:44" ht="15" customHeight="1">
      <c r="A416" s="3" t="s">
        <v>73</v>
      </c>
      <c r="B416" s="3" t="s">
        <v>72</v>
      </c>
      <c r="C416" s="3" t="s">
        <v>239</v>
      </c>
      <c r="D416" s="3" t="s">
        <v>240</v>
      </c>
      <c r="E416" s="3">
        <v>581549</v>
      </c>
      <c r="F416" s="3" t="s">
        <v>305</v>
      </c>
      <c r="G416" s="3" t="s">
        <v>58</v>
      </c>
      <c r="H416" s="3" t="s">
        <v>61</v>
      </c>
      <c r="I416" s="3">
        <v>600897</v>
      </c>
      <c r="J416" s="3" t="s">
        <v>59</v>
      </c>
      <c r="K416" s="3">
        <v>43525</v>
      </c>
      <c r="L416" s="14">
        <v>43525</v>
      </c>
      <c r="M416" s="3">
        <v>0</v>
      </c>
      <c r="N416" s="15">
        <v>1795.2</v>
      </c>
      <c r="O416" s="3">
        <v>59.84</v>
      </c>
      <c r="P416" s="3" t="s">
        <v>60</v>
      </c>
      <c r="Q416" s="41">
        <v>204002000701</v>
      </c>
      <c r="R416" s="3" t="s">
        <v>95</v>
      </c>
      <c r="S416" s="3">
        <v>44.88</v>
      </c>
      <c r="T416" s="3">
        <v>120</v>
      </c>
      <c r="U416" s="3" t="s">
        <v>17</v>
      </c>
      <c r="V416" s="3">
        <v>0.37353599999999998</v>
      </c>
      <c r="W416" s="3" t="s">
        <v>17</v>
      </c>
      <c r="X416" s="30">
        <v>5385.6</v>
      </c>
      <c r="Y416" s="3" t="s">
        <v>67</v>
      </c>
      <c r="Z416" s="3">
        <v>10</v>
      </c>
      <c r="AA416" s="3">
        <v>489.6</v>
      </c>
      <c r="AB416" s="3">
        <v>0</v>
      </c>
      <c r="AC416" s="3">
        <v>100044151</v>
      </c>
      <c r="AE416" s="3" t="s">
        <v>295</v>
      </c>
      <c r="AF416" s="3">
        <v>43525.620219907411</v>
      </c>
      <c r="AG416" s="3" t="s">
        <v>293</v>
      </c>
      <c r="AH416" s="15">
        <f t="shared" si="53"/>
        <v>0.65280000000000005</v>
      </c>
      <c r="AI416" s="16">
        <f t="shared" si="54"/>
        <v>0.48959999999999998</v>
      </c>
      <c r="AJ416" s="4" t="str">
        <f>VLOOKUP(A416,取数格式!$B$35:$C$47,2,0)</f>
        <v>苏宁直供</v>
      </c>
      <c r="AK416" s="4" t="s">
        <v>296</v>
      </c>
      <c r="AL416" s="17">
        <f t="shared" si="57"/>
        <v>0.16320000000000001</v>
      </c>
      <c r="AM416" s="17">
        <f t="shared" si="58"/>
        <v>1.6319999999999998E-2</v>
      </c>
      <c r="AO416" s="3">
        <f>IF(U416="件",1,VLOOKUP(Q416,单位换算!B:F,5,))</f>
        <v>1</v>
      </c>
      <c r="AP416" s="15">
        <f t="shared" si="55"/>
        <v>0.65280000000000005</v>
      </c>
      <c r="AQ416" s="15">
        <f>IFERROR(VLOOKUP(Q416,成本剔税!A:E,COLUMN(成本剔税!E415),),)*T416/AO416/10000</f>
        <v>0.40470545454545442</v>
      </c>
      <c r="AR416" s="43">
        <f t="shared" si="56"/>
        <v>0.38004679144385051</v>
      </c>
    </row>
    <row r="417" spans="1:44" ht="15" customHeight="1">
      <c r="A417" s="3" t="s">
        <v>73</v>
      </c>
      <c r="B417" s="3" t="s">
        <v>72</v>
      </c>
      <c r="C417" s="3" t="s">
        <v>239</v>
      </c>
      <c r="D417" s="3" t="s">
        <v>240</v>
      </c>
      <c r="E417" s="3">
        <v>581549</v>
      </c>
      <c r="F417" s="3" t="s">
        <v>305</v>
      </c>
      <c r="G417" s="3" t="s">
        <v>58</v>
      </c>
      <c r="H417" s="3" t="s">
        <v>61</v>
      </c>
      <c r="I417" s="3">
        <v>600897</v>
      </c>
      <c r="J417" s="3" t="s">
        <v>59</v>
      </c>
      <c r="K417" s="3">
        <v>43525</v>
      </c>
      <c r="L417" s="14">
        <v>43525</v>
      </c>
      <c r="M417" s="3">
        <v>0</v>
      </c>
      <c r="N417" s="15">
        <v>987.36</v>
      </c>
      <c r="O417" s="3">
        <v>89.76</v>
      </c>
      <c r="P417" s="3" t="s">
        <v>60</v>
      </c>
      <c r="Q417" s="41">
        <v>204003000700</v>
      </c>
      <c r="R417" s="3" t="s">
        <v>125</v>
      </c>
      <c r="S417" s="3">
        <v>67.319999999999993</v>
      </c>
      <c r="T417" s="3">
        <v>44</v>
      </c>
      <c r="U417" s="3" t="s">
        <v>17</v>
      </c>
      <c r="V417" s="3">
        <v>0.18145600000000001</v>
      </c>
      <c r="W417" s="3" t="s">
        <v>17</v>
      </c>
      <c r="X417" s="30">
        <v>2962.08</v>
      </c>
      <c r="Y417" s="3" t="s">
        <v>67</v>
      </c>
      <c r="Z417" s="3">
        <v>10</v>
      </c>
      <c r="AA417" s="3">
        <v>269.27999999999997</v>
      </c>
      <c r="AB417" s="3">
        <v>0</v>
      </c>
      <c r="AC417" s="3">
        <v>100044151</v>
      </c>
      <c r="AE417" s="3" t="s">
        <v>295</v>
      </c>
      <c r="AF417" s="3">
        <v>43525.620219907411</v>
      </c>
      <c r="AG417" s="3" t="s">
        <v>293</v>
      </c>
      <c r="AH417" s="15">
        <f t="shared" si="53"/>
        <v>0.35903999999999997</v>
      </c>
      <c r="AI417" s="16">
        <f t="shared" si="54"/>
        <v>0.26928000000000002</v>
      </c>
      <c r="AJ417" s="4" t="str">
        <f>VLOOKUP(A417,取数格式!$B$35:$C$47,2,0)</f>
        <v>苏宁直供</v>
      </c>
      <c r="AK417" s="4" t="s">
        <v>296</v>
      </c>
      <c r="AL417" s="17">
        <f t="shared" si="57"/>
        <v>8.9760000000000006E-2</v>
      </c>
      <c r="AM417" s="17">
        <f t="shared" si="58"/>
        <v>8.9760000000000013E-3</v>
      </c>
      <c r="AO417" s="3">
        <f>IF(U417="件",1,VLOOKUP(Q417,单位换算!B:F,5,))</f>
        <v>1</v>
      </c>
      <c r="AP417" s="15">
        <f t="shared" si="55"/>
        <v>0.35903999999999997</v>
      </c>
      <c r="AQ417" s="15">
        <f>IFERROR(VLOOKUP(Q417,成本剔税!A:E,COLUMN(成本剔税!E416),),)*T417/AO417/10000</f>
        <v>0.22355999999999998</v>
      </c>
      <c r="AR417" s="43">
        <f t="shared" si="56"/>
        <v>0.37733957219251335</v>
      </c>
    </row>
    <row r="418" spans="1:44" ht="15" customHeight="1">
      <c r="A418" s="3" t="s">
        <v>73</v>
      </c>
      <c r="B418" s="3" t="s">
        <v>72</v>
      </c>
      <c r="C418" s="3" t="s">
        <v>239</v>
      </c>
      <c r="D418" s="3" t="s">
        <v>240</v>
      </c>
      <c r="E418" s="3">
        <v>581549</v>
      </c>
      <c r="F418" s="3" t="s">
        <v>305</v>
      </c>
      <c r="G418" s="3" t="s">
        <v>58</v>
      </c>
      <c r="H418" s="3" t="s">
        <v>61</v>
      </c>
      <c r="I418" s="3">
        <v>600897</v>
      </c>
      <c r="J418" s="3" t="s">
        <v>59</v>
      </c>
      <c r="K418" s="3">
        <v>43525</v>
      </c>
      <c r="L418" s="14">
        <v>43525</v>
      </c>
      <c r="M418" s="3">
        <v>0</v>
      </c>
      <c r="N418" s="15">
        <v>20332.919999999998</v>
      </c>
      <c r="O418" s="3">
        <v>48.77</v>
      </c>
      <c r="P418" s="3" t="s">
        <v>60</v>
      </c>
      <c r="Q418" s="41">
        <v>204005001700</v>
      </c>
      <c r="R418" s="3" t="s">
        <v>141</v>
      </c>
      <c r="S418" s="3">
        <v>36.58</v>
      </c>
      <c r="T418" s="3">
        <v>1668</v>
      </c>
      <c r="U418" s="3" t="s">
        <v>17</v>
      </c>
      <c r="V418" s="3">
        <v>5.1551207999999997</v>
      </c>
      <c r="W418" s="3" t="s">
        <v>17</v>
      </c>
      <c r="X418" s="30">
        <v>61015.44</v>
      </c>
      <c r="Y418" s="3" t="s">
        <v>66</v>
      </c>
      <c r="Z418" s="3">
        <v>16</v>
      </c>
      <c r="AA418" s="3">
        <v>8415.92</v>
      </c>
      <c r="AB418" s="3">
        <v>0</v>
      </c>
      <c r="AC418" s="3">
        <v>100044151</v>
      </c>
      <c r="AE418" s="3" t="s">
        <v>295</v>
      </c>
      <c r="AF418" s="3">
        <v>43525.620219907411</v>
      </c>
      <c r="AG418" s="3" t="s">
        <v>293</v>
      </c>
      <c r="AH418" s="15">
        <f t="shared" si="53"/>
        <v>7.0127896551724147</v>
      </c>
      <c r="AI418" s="16">
        <f t="shared" si="54"/>
        <v>5.2599520000000002</v>
      </c>
      <c r="AJ418" s="4" t="str">
        <f>VLOOKUP(A418,取数格式!$B$35:$C$47,2,0)</f>
        <v>苏宁直供</v>
      </c>
      <c r="AK418" s="4" t="s">
        <v>296</v>
      </c>
      <c r="AL418" s="17">
        <f t="shared" si="57"/>
        <v>1.7528380000000001</v>
      </c>
      <c r="AM418" s="17">
        <f t="shared" si="58"/>
        <v>0.28045399999999998</v>
      </c>
      <c r="AO418" s="3">
        <f>IF(U418="件",1,VLOOKUP(Q418,单位换算!B:F,5,))</f>
        <v>1</v>
      </c>
      <c r="AP418" s="15">
        <f t="shared" si="55"/>
        <v>7.0127896551724147</v>
      </c>
      <c r="AQ418" s="15">
        <f>IFERROR(VLOOKUP(Q418,成本剔税!A:E,COLUMN(成本剔税!E417),),)*T418/AO418/10000</f>
        <v>4.4841879310344837</v>
      </c>
      <c r="AR418" s="43">
        <f t="shared" si="56"/>
        <v>0.36057002255484927</v>
      </c>
    </row>
    <row r="419" spans="1:44" ht="15" customHeight="1">
      <c r="A419" s="3" t="s">
        <v>73</v>
      </c>
      <c r="B419" s="3" t="s">
        <v>72</v>
      </c>
      <c r="C419" s="3" t="s">
        <v>239</v>
      </c>
      <c r="D419" s="3" t="s">
        <v>240</v>
      </c>
      <c r="E419" s="3">
        <v>581549</v>
      </c>
      <c r="F419" s="3" t="s">
        <v>305</v>
      </c>
      <c r="G419" s="3" t="s">
        <v>58</v>
      </c>
      <c r="H419" s="3" t="s">
        <v>61</v>
      </c>
      <c r="I419" s="3">
        <v>600897</v>
      </c>
      <c r="J419" s="3" t="s">
        <v>59</v>
      </c>
      <c r="K419" s="3">
        <v>43525</v>
      </c>
      <c r="L419" s="14">
        <v>43525</v>
      </c>
      <c r="M419" s="3">
        <v>0</v>
      </c>
      <c r="N419" s="15">
        <v>1074.48</v>
      </c>
      <c r="O419" s="3">
        <v>48.85</v>
      </c>
      <c r="P419" s="3" t="s">
        <v>60</v>
      </c>
      <c r="Q419" s="41">
        <v>204006000802</v>
      </c>
      <c r="R419" s="3" t="s">
        <v>120</v>
      </c>
      <c r="S419" s="3">
        <v>36.64</v>
      </c>
      <c r="T419" s="3">
        <v>88</v>
      </c>
      <c r="U419" s="3" t="s">
        <v>17</v>
      </c>
      <c r="V419" s="3">
        <v>0.23108799999999999</v>
      </c>
      <c r="W419" s="3" t="s">
        <v>17</v>
      </c>
      <c r="X419" s="30">
        <v>3224.32</v>
      </c>
      <c r="Y419" s="3" t="s">
        <v>66</v>
      </c>
      <c r="Z419" s="3">
        <v>16</v>
      </c>
      <c r="AA419" s="3">
        <v>444.73</v>
      </c>
      <c r="AB419" s="3">
        <v>0</v>
      </c>
      <c r="AC419" s="3">
        <v>100044151</v>
      </c>
      <c r="AE419" s="3" t="s">
        <v>295</v>
      </c>
      <c r="AF419" s="3">
        <v>43525.620219907411</v>
      </c>
      <c r="AG419" s="3" t="s">
        <v>293</v>
      </c>
      <c r="AH419" s="15">
        <f t="shared" si="53"/>
        <v>0.37058620689655175</v>
      </c>
      <c r="AI419" s="16">
        <f t="shared" si="54"/>
        <v>0.27795900000000001</v>
      </c>
      <c r="AJ419" s="4" t="str">
        <f>VLOOKUP(A419,取数格式!$B$35:$C$47,2,0)</f>
        <v>苏宁直供</v>
      </c>
      <c r="AK419" s="4" t="s">
        <v>296</v>
      </c>
      <c r="AL419" s="17">
        <f t="shared" si="57"/>
        <v>9.2628000000000002E-2</v>
      </c>
      <c r="AM419" s="17">
        <f t="shared" si="58"/>
        <v>1.4819999999999998E-2</v>
      </c>
      <c r="AO419" s="3">
        <f>IF(U419="件",1,VLOOKUP(Q419,单位换算!B:F,5,))</f>
        <v>1</v>
      </c>
      <c r="AP419" s="15">
        <f t="shared" si="55"/>
        <v>0.37058620689655175</v>
      </c>
      <c r="AQ419" s="15">
        <f>IFERROR(VLOOKUP(Q419,成本剔税!A:E,COLUMN(成本剔税!E418),),)*T419/AO419/10000</f>
        <v>0.23657586206896558</v>
      </c>
      <c r="AR419" s="43">
        <f t="shared" si="56"/>
        <v>0.36161719549641747</v>
      </c>
    </row>
    <row r="420" spans="1:44" ht="15" customHeight="1">
      <c r="A420" s="3" t="s">
        <v>73</v>
      </c>
      <c r="B420" s="3" t="s">
        <v>72</v>
      </c>
      <c r="C420" s="3" t="s">
        <v>239</v>
      </c>
      <c r="D420" s="3" t="s">
        <v>240</v>
      </c>
      <c r="E420" s="3">
        <v>581549</v>
      </c>
      <c r="F420" s="3" t="s">
        <v>305</v>
      </c>
      <c r="G420" s="3" t="s">
        <v>58</v>
      </c>
      <c r="H420" s="3" t="s">
        <v>61</v>
      </c>
      <c r="I420" s="3">
        <v>600897</v>
      </c>
      <c r="J420" s="3" t="s">
        <v>59</v>
      </c>
      <c r="K420" s="3">
        <v>43525</v>
      </c>
      <c r="L420" s="14">
        <v>43525</v>
      </c>
      <c r="M420" s="3">
        <v>0</v>
      </c>
      <c r="N420" s="15">
        <v>410.1</v>
      </c>
      <c r="O420" s="3">
        <v>54.7</v>
      </c>
      <c r="P420" s="3" t="s">
        <v>60</v>
      </c>
      <c r="Q420" s="41">
        <v>204006000902</v>
      </c>
      <c r="R420" s="3" t="s">
        <v>109</v>
      </c>
      <c r="S420" s="3">
        <v>41.03</v>
      </c>
      <c r="T420" s="3">
        <v>30</v>
      </c>
      <c r="U420" s="3" t="s">
        <v>17</v>
      </c>
      <c r="V420" s="3">
        <v>8.9774999999999994E-2</v>
      </c>
      <c r="W420" s="3" t="s">
        <v>17</v>
      </c>
      <c r="X420" s="30">
        <v>1230.9000000000001</v>
      </c>
      <c r="Y420" s="3" t="s">
        <v>66</v>
      </c>
      <c r="Z420" s="3">
        <v>16</v>
      </c>
      <c r="AA420" s="3">
        <v>169.78</v>
      </c>
      <c r="AB420" s="3">
        <v>0</v>
      </c>
      <c r="AC420" s="3">
        <v>100044151</v>
      </c>
      <c r="AE420" s="3" t="s">
        <v>295</v>
      </c>
      <c r="AF420" s="3">
        <v>43525.620219907411</v>
      </c>
      <c r="AG420" s="3" t="s">
        <v>293</v>
      </c>
      <c r="AH420" s="15">
        <f t="shared" si="53"/>
        <v>0.14146551724137932</v>
      </c>
      <c r="AI420" s="16">
        <f t="shared" si="54"/>
        <v>0.10611200000000001</v>
      </c>
      <c r="AJ420" s="4" t="str">
        <f>VLOOKUP(A420,取数格式!$B$35:$C$47,2,0)</f>
        <v>苏宁直供</v>
      </c>
      <c r="AK420" s="4" t="s">
        <v>296</v>
      </c>
      <c r="AL420" s="17">
        <f t="shared" si="57"/>
        <v>3.5352999999999996E-2</v>
      </c>
      <c r="AM420" s="17">
        <f t="shared" si="58"/>
        <v>5.6569999999999997E-3</v>
      </c>
      <c r="AO420" s="3">
        <f>IF(U420="件",1,VLOOKUP(Q420,单位换算!B:F,5,))</f>
        <v>1</v>
      </c>
      <c r="AP420" s="15">
        <f t="shared" si="55"/>
        <v>0.14146551724137932</v>
      </c>
      <c r="AQ420" s="15">
        <f>IFERROR(VLOOKUP(Q420,成本剔税!A:E,COLUMN(成本剔税!E419),),)*T420/AO420/10000</f>
        <v>8.9658620689655188E-2</v>
      </c>
      <c r="AR420" s="43">
        <f t="shared" si="56"/>
        <v>0.36621572212065806</v>
      </c>
    </row>
    <row r="421" spans="1:44" ht="15" customHeight="1">
      <c r="A421" s="3" t="s">
        <v>73</v>
      </c>
      <c r="B421" s="3" t="s">
        <v>72</v>
      </c>
      <c r="C421" s="3" t="s">
        <v>239</v>
      </c>
      <c r="D421" s="3" t="s">
        <v>240</v>
      </c>
      <c r="E421" s="3">
        <v>581549</v>
      </c>
      <c r="F421" s="3" t="s">
        <v>305</v>
      </c>
      <c r="G421" s="3" t="s">
        <v>58</v>
      </c>
      <c r="H421" s="3" t="s">
        <v>61</v>
      </c>
      <c r="I421" s="3">
        <v>600897</v>
      </c>
      <c r="J421" s="3" t="s">
        <v>59</v>
      </c>
      <c r="K421" s="3">
        <v>43525</v>
      </c>
      <c r="L421" s="14">
        <v>43525</v>
      </c>
      <c r="M421" s="3">
        <v>0</v>
      </c>
      <c r="N421" s="15">
        <v>596.16</v>
      </c>
      <c r="O421" s="3">
        <v>44.16</v>
      </c>
      <c r="P421" s="3" t="s">
        <v>60</v>
      </c>
      <c r="Q421" s="41">
        <v>204101007400</v>
      </c>
      <c r="R421" s="3" t="s">
        <v>219</v>
      </c>
      <c r="S421" s="3">
        <v>33.119999999999997</v>
      </c>
      <c r="T421" s="3">
        <v>54</v>
      </c>
      <c r="U421" s="3" t="s">
        <v>17</v>
      </c>
      <c r="V421" s="3">
        <v>0.167994</v>
      </c>
      <c r="W421" s="3" t="s">
        <v>17</v>
      </c>
      <c r="X421" s="30">
        <v>1788.48</v>
      </c>
      <c r="Y421" s="3" t="s">
        <v>66</v>
      </c>
      <c r="Z421" s="3">
        <v>16</v>
      </c>
      <c r="AA421" s="3">
        <v>246.69</v>
      </c>
      <c r="AB421" s="3">
        <v>0</v>
      </c>
      <c r="AC421" s="3">
        <v>100044151</v>
      </c>
      <c r="AE421" s="3" t="s">
        <v>295</v>
      </c>
      <c r="AF421" s="3">
        <v>43525.620219907411</v>
      </c>
      <c r="AG421" s="3" t="s">
        <v>293</v>
      </c>
      <c r="AH421" s="15">
        <f t="shared" ref="AH421:AH484" si="59">T421*O421/(1+Z421/100)/10000</f>
        <v>0.20557241379310345</v>
      </c>
      <c r="AI421" s="16">
        <f t="shared" ref="AI421:AI484" si="60">(X421-AA421)/10000</f>
        <v>0.15417899999999998</v>
      </c>
      <c r="AJ421" s="4" t="str">
        <f>VLOOKUP(A421,取数格式!$B$35:$C$47,2,0)</f>
        <v>苏宁直供</v>
      </c>
      <c r="AK421" s="4" t="s">
        <v>296</v>
      </c>
      <c r="AL421" s="17">
        <f t="shared" si="57"/>
        <v>5.1392999999999994E-2</v>
      </c>
      <c r="AM421" s="17">
        <f t="shared" si="58"/>
        <v>8.2230000000000011E-3</v>
      </c>
      <c r="AO421" s="3">
        <f>IF(U421="件",1,VLOOKUP(Q421,单位换算!B:F,5,))</f>
        <v>1</v>
      </c>
      <c r="AP421" s="15">
        <f t="shared" si="55"/>
        <v>0.20557241379310345</v>
      </c>
      <c r="AQ421" s="15">
        <f>IFERROR(VLOOKUP(Q421,成本剔税!A:E,COLUMN(成本剔税!E420),),)*T421/AO421/10000</f>
        <v>0.12309206896551725</v>
      </c>
      <c r="AR421" s="43">
        <f t="shared" si="56"/>
        <v>0.40122282608695653</v>
      </c>
    </row>
    <row r="422" spans="1:44" ht="15" customHeight="1">
      <c r="A422" s="3" t="s">
        <v>73</v>
      </c>
      <c r="B422" s="3" t="s">
        <v>72</v>
      </c>
      <c r="C422" s="3" t="s">
        <v>239</v>
      </c>
      <c r="D422" s="3" t="s">
        <v>240</v>
      </c>
      <c r="E422" s="3">
        <v>581549</v>
      </c>
      <c r="F422" s="3" t="s">
        <v>305</v>
      </c>
      <c r="G422" s="3" t="s">
        <v>58</v>
      </c>
      <c r="H422" s="3" t="s">
        <v>61</v>
      </c>
      <c r="I422" s="3">
        <v>600897</v>
      </c>
      <c r="J422" s="3" t="s">
        <v>59</v>
      </c>
      <c r="K422" s="3">
        <v>43525</v>
      </c>
      <c r="L422" s="14">
        <v>43525</v>
      </c>
      <c r="M422" s="3">
        <v>0</v>
      </c>
      <c r="N422" s="15">
        <v>4218.4799999999996</v>
      </c>
      <c r="O422" s="3">
        <v>33.479999999999997</v>
      </c>
      <c r="P422" s="3" t="s">
        <v>60</v>
      </c>
      <c r="Q422" s="41">
        <v>204102010701</v>
      </c>
      <c r="R422" s="3" t="s">
        <v>138</v>
      </c>
      <c r="S422" s="3">
        <v>25.11</v>
      </c>
      <c r="T422" s="3">
        <v>504</v>
      </c>
      <c r="U422" s="3" t="s">
        <v>17</v>
      </c>
      <c r="V422" s="3">
        <v>1.5833664000000001</v>
      </c>
      <c r="W422" s="3" t="s">
        <v>17</v>
      </c>
      <c r="X422" s="30">
        <v>12655.44</v>
      </c>
      <c r="Y422" s="3" t="s">
        <v>66</v>
      </c>
      <c r="Z422" s="3">
        <v>16</v>
      </c>
      <c r="AA422" s="3">
        <v>1745.58</v>
      </c>
      <c r="AB422" s="3">
        <v>0</v>
      </c>
      <c r="AC422" s="3">
        <v>100044151</v>
      </c>
      <c r="AE422" s="3" t="s">
        <v>295</v>
      </c>
      <c r="AF422" s="3">
        <v>43525.620219907411</v>
      </c>
      <c r="AG422" s="3" t="s">
        <v>293</v>
      </c>
      <c r="AH422" s="15">
        <f t="shared" si="59"/>
        <v>1.4546482758620689</v>
      </c>
      <c r="AI422" s="16">
        <f t="shared" si="60"/>
        <v>1.090986</v>
      </c>
      <c r="AJ422" s="4" t="str">
        <f>VLOOKUP(A422,取数格式!$B$35:$C$47,2,0)</f>
        <v>苏宁直供</v>
      </c>
      <c r="AK422" s="4" t="s">
        <v>296</v>
      </c>
      <c r="AL422" s="17">
        <f t="shared" si="57"/>
        <v>0.36366199999999999</v>
      </c>
      <c r="AM422" s="17">
        <f t="shared" si="58"/>
        <v>5.8186000000000002E-2</v>
      </c>
      <c r="AO422" s="3">
        <f>IF(U422="件",1,VLOOKUP(Q422,单位换算!B:F,5,))</f>
        <v>1</v>
      </c>
      <c r="AP422" s="15">
        <f t="shared" si="55"/>
        <v>1.4546482758620689</v>
      </c>
      <c r="AQ422" s="15">
        <f>IFERROR(VLOOKUP(Q422,成本剔税!A:E,COLUMN(成本剔税!E421),),)*T422/AO422/10000</f>
        <v>0.90798206896551725</v>
      </c>
      <c r="AR422" s="43">
        <f t="shared" si="56"/>
        <v>0.37580645161290321</v>
      </c>
    </row>
    <row r="423" spans="1:44" ht="15" customHeight="1">
      <c r="A423" s="3" t="s">
        <v>73</v>
      </c>
      <c r="B423" s="3" t="s">
        <v>72</v>
      </c>
      <c r="C423" s="3" t="s">
        <v>239</v>
      </c>
      <c r="D423" s="3" t="s">
        <v>240</v>
      </c>
      <c r="E423" s="3">
        <v>581549</v>
      </c>
      <c r="F423" s="3" t="s">
        <v>305</v>
      </c>
      <c r="G423" s="3" t="s">
        <v>58</v>
      </c>
      <c r="H423" s="3" t="s">
        <v>61</v>
      </c>
      <c r="I423" s="3">
        <v>600897</v>
      </c>
      <c r="J423" s="3" t="s">
        <v>59</v>
      </c>
      <c r="K423" s="3">
        <v>43525</v>
      </c>
      <c r="L423" s="14">
        <v>43525</v>
      </c>
      <c r="M423" s="3">
        <v>0</v>
      </c>
      <c r="N423" s="15">
        <v>6955.2</v>
      </c>
      <c r="O423" s="3">
        <v>44.16</v>
      </c>
      <c r="P423" s="3" t="s">
        <v>60</v>
      </c>
      <c r="Q423" s="41">
        <v>204102012100</v>
      </c>
      <c r="R423" s="3" t="s">
        <v>139</v>
      </c>
      <c r="S423" s="3">
        <v>33.119999999999997</v>
      </c>
      <c r="T423" s="3">
        <v>630</v>
      </c>
      <c r="U423" s="3" t="s">
        <v>17</v>
      </c>
      <c r="V423" s="3">
        <v>1.5724800000000001</v>
      </c>
      <c r="W423" s="3" t="s">
        <v>17</v>
      </c>
      <c r="X423" s="30">
        <v>20865.599999999999</v>
      </c>
      <c r="Y423" s="3" t="s">
        <v>66</v>
      </c>
      <c r="Z423" s="3">
        <v>16</v>
      </c>
      <c r="AA423" s="3">
        <v>2878.01</v>
      </c>
      <c r="AB423" s="3">
        <v>0</v>
      </c>
      <c r="AC423" s="3">
        <v>100044151</v>
      </c>
      <c r="AE423" s="3" t="s">
        <v>295</v>
      </c>
      <c r="AF423" s="3">
        <v>43525.620219907411</v>
      </c>
      <c r="AG423" s="3" t="s">
        <v>293</v>
      </c>
      <c r="AH423" s="15">
        <f t="shared" si="59"/>
        <v>2.3983448275862069</v>
      </c>
      <c r="AI423" s="16">
        <f t="shared" si="60"/>
        <v>1.7987589999999996</v>
      </c>
      <c r="AJ423" s="4" t="str">
        <f>VLOOKUP(A423,取数格式!$B$35:$C$47,2,0)</f>
        <v>苏宁直供</v>
      </c>
      <c r="AK423" s="4" t="s">
        <v>296</v>
      </c>
      <c r="AL423" s="17">
        <f t="shared" si="57"/>
        <v>0.59958599999999995</v>
      </c>
      <c r="AM423" s="17">
        <f t="shared" si="58"/>
        <v>9.5934000000000005E-2</v>
      </c>
      <c r="AO423" s="3">
        <f>IF(U423="件",1,VLOOKUP(Q423,单位换算!B:F,5,))</f>
        <v>1</v>
      </c>
      <c r="AP423" s="15">
        <f t="shared" si="55"/>
        <v>2.3983448275862069</v>
      </c>
      <c r="AQ423" s="15">
        <f>IFERROR(VLOOKUP(Q423,成本剔税!A:E,COLUMN(成本剔税!E422),),)*T423/AO423/10000</f>
        <v>1.4781103448275861</v>
      </c>
      <c r="AR423" s="43">
        <f t="shared" si="56"/>
        <v>0.3836956521739131</v>
      </c>
    </row>
    <row r="424" spans="1:44" ht="15" customHeight="1">
      <c r="A424" s="3" t="s">
        <v>73</v>
      </c>
      <c r="B424" s="3" t="s">
        <v>72</v>
      </c>
      <c r="C424" s="3" t="s">
        <v>239</v>
      </c>
      <c r="D424" s="3" t="s">
        <v>240</v>
      </c>
      <c r="E424" s="3">
        <v>581549</v>
      </c>
      <c r="F424" s="3" t="s">
        <v>305</v>
      </c>
      <c r="G424" s="3" t="s">
        <v>58</v>
      </c>
      <c r="H424" s="3" t="s">
        <v>61</v>
      </c>
      <c r="I424" s="3">
        <v>600897</v>
      </c>
      <c r="J424" s="3" t="s">
        <v>59</v>
      </c>
      <c r="K424" s="3">
        <v>43525</v>
      </c>
      <c r="L424" s="14">
        <v>43525</v>
      </c>
      <c r="M424" s="3">
        <v>0</v>
      </c>
      <c r="N424" s="15">
        <v>1987.2</v>
      </c>
      <c r="O424" s="3">
        <v>55.2</v>
      </c>
      <c r="P424" s="3" t="s">
        <v>60</v>
      </c>
      <c r="Q424" s="41">
        <v>204103001500</v>
      </c>
      <c r="R424" s="3" t="s">
        <v>93</v>
      </c>
      <c r="S424" s="3">
        <v>41.4</v>
      </c>
      <c r="T424" s="3">
        <v>144</v>
      </c>
      <c r="U424" s="3" t="s">
        <v>17</v>
      </c>
      <c r="V424" s="3">
        <v>0.43631999999999999</v>
      </c>
      <c r="W424" s="3" t="s">
        <v>17</v>
      </c>
      <c r="X424" s="30">
        <v>5961.6</v>
      </c>
      <c r="Y424" s="3" t="s">
        <v>66</v>
      </c>
      <c r="Z424" s="3">
        <v>16</v>
      </c>
      <c r="AA424" s="3">
        <v>822.29</v>
      </c>
      <c r="AB424" s="3">
        <v>0</v>
      </c>
      <c r="AC424" s="3">
        <v>100044151</v>
      </c>
      <c r="AE424" s="3" t="s">
        <v>295</v>
      </c>
      <c r="AF424" s="3">
        <v>43525.620219907411</v>
      </c>
      <c r="AG424" s="3" t="s">
        <v>293</v>
      </c>
      <c r="AH424" s="15">
        <f t="shared" si="59"/>
        <v>0.6852413793103449</v>
      </c>
      <c r="AI424" s="16">
        <f t="shared" si="60"/>
        <v>0.51393100000000003</v>
      </c>
      <c r="AJ424" s="4" t="str">
        <f>VLOOKUP(A424,取数格式!$B$35:$C$47,2,0)</f>
        <v>苏宁直供</v>
      </c>
      <c r="AK424" s="4" t="s">
        <v>296</v>
      </c>
      <c r="AL424" s="17">
        <f t="shared" si="57"/>
        <v>0.17130999999999999</v>
      </c>
      <c r="AM424" s="17">
        <f t="shared" si="58"/>
        <v>2.7410000000000004E-2</v>
      </c>
      <c r="AO424" s="3">
        <f>IF(U424="件",1,VLOOKUP(Q424,单位换算!B:F,5,))</f>
        <v>1</v>
      </c>
      <c r="AP424" s="15">
        <f t="shared" si="55"/>
        <v>0.6852413793103449</v>
      </c>
      <c r="AQ424" s="15">
        <f>IFERROR(VLOOKUP(Q424,成本剔税!A:E,COLUMN(成本剔税!E423),),)*T424/AO424/10000</f>
        <v>0.4122620689655172</v>
      </c>
      <c r="AR424" s="43">
        <f t="shared" si="56"/>
        <v>0.39836956521739142</v>
      </c>
    </row>
    <row r="425" spans="1:44" ht="15" customHeight="1">
      <c r="A425" s="3" t="s">
        <v>73</v>
      </c>
      <c r="B425" s="3" t="s">
        <v>72</v>
      </c>
      <c r="C425" s="3" t="s">
        <v>239</v>
      </c>
      <c r="D425" s="3" t="s">
        <v>240</v>
      </c>
      <c r="E425" s="3">
        <v>581549</v>
      </c>
      <c r="F425" s="3" t="s">
        <v>305</v>
      </c>
      <c r="G425" s="3" t="s">
        <v>58</v>
      </c>
      <c r="H425" s="3" t="s">
        <v>61</v>
      </c>
      <c r="I425" s="3">
        <v>600897</v>
      </c>
      <c r="J425" s="3" t="s">
        <v>59</v>
      </c>
      <c r="K425" s="3">
        <v>43525</v>
      </c>
      <c r="L425" s="14">
        <v>43525</v>
      </c>
      <c r="M425" s="3">
        <v>0</v>
      </c>
      <c r="N425" s="15">
        <v>662.4</v>
      </c>
      <c r="O425" s="3">
        <v>55.2</v>
      </c>
      <c r="P425" s="3" t="s">
        <v>60</v>
      </c>
      <c r="Q425" s="41">
        <v>204103001800</v>
      </c>
      <c r="R425" s="3" t="s">
        <v>142</v>
      </c>
      <c r="S425" s="3">
        <v>41.4</v>
      </c>
      <c r="T425" s="3">
        <v>48</v>
      </c>
      <c r="U425" s="3" t="s">
        <v>17</v>
      </c>
      <c r="V425" s="3">
        <v>0.14558399999999999</v>
      </c>
      <c r="W425" s="3" t="s">
        <v>17</v>
      </c>
      <c r="X425" s="30">
        <v>1987.2</v>
      </c>
      <c r="Y425" s="3" t="s">
        <v>66</v>
      </c>
      <c r="Z425" s="3">
        <v>16</v>
      </c>
      <c r="AA425" s="3">
        <v>274.10000000000002</v>
      </c>
      <c r="AB425" s="3">
        <v>0</v>
      </c>
      <c r="AC425" s="3">
        <v>100044151</v>
      </c>
      <c r="AE425" s="3" t="s">
        <v>295</v>
      </c>
      <c r="AF425" s="3">
        <v>43525.620219907411</v>
      </c>
      <c r="AG425" s="3" t="s">
        <v>293</v>
      </c>
      <c r="AH425" s="15">
        <f t="shared" si="59"/>
        <v>0.22841379310344834</v>
      </c>
      <c r="AI425" s="16">
        <f t="shared" si="60"/>
        <v>0.17130999999999999</v>
      </c>
      <c r="AJ425" s="4" t="str">
        <f>VLOOKUP(A425,取数格式!$B$35:$C$47,2,0)</f>
        <v>苏宁直供</v>
      </c>
      <c r="AK425" s="4" t="s">
        <v>296</v>
      </c>
      <c r="AL425" s="17">
        <f t="shared" si="57"/>
        <v>5.7102999999999994E-2</v>
      </c>
      <c r="AM425" s="17">
        <f t="shared" si="58"/>
        <v>9.137000000000001E-3</v>
      </c>
      <c r="AO425" s="3">
        <f>IF(U425="件",1,VLOOKUP(Q425,单位换算!B:F,5,))</f>
        <v>1</v>
      </c>
      <c r="AP425" s="15">
        <f t="shared" si="55"/>
        <v>0.22841379310344834</v>
      </c>
      <c r="AQ425" s="15">
        <f>IFERROR(VLOOKUP(Q425,成本剔税!A:E,COLUMN(成本剔税!E424),),)*T425/AO425/10000</f>
        <v>0.13742068965517243</v>
      </c>
      <c r="AR425" s="43">
        <f t="shared" si="56"/>
        <v>0.39836956521739142</v>
      </c>
    </row>
    <row r="426" spans="1:44" ht="15" customHeight="1">
      <c r="A426" s="3" t="s">
        <v>73</v>
      </c>
      <c r="B426" s="3" t="s">
        <v>72</v>
      </c>
      <c r="C426" s="3" t="s">
        <v>239</v>
      </c>
      <c r="D426" s="3" t="s">
        <v>240</v>
      </c>
      <c r="E426" s="3">
        <v>581549</v>
      </c>
      <c r="F426" s="3" t="s">
        <v>305</v>
      </c>
      <c r="G426" s="3" t="s">
        <v>58</v>
      </c>
      <c r="H426" s="3" t="s">
        <v>61</v>
      </c>
      <c r="I426" s="3">
        <v>600897</v>
      </c>
      <c r="J426" s="3" t="s">
        <v>59</v>
      </c>
      <c r="K426" s="3">
        <v>43525</v>
      </c>
      <c r="L426" s="14">
        <v>43525</v>
      </c>
      <c r="M426" s="3">
        <v>0</v>
      </c>
      <c r="N426" s="15">
        <v>714.24</v>
      </c>
      <c r="O426" s="3">
        <v>44.65</v>
      </c>
      <c r="P426" s="3" t="s">
        <v>60</v>
      </c>
      <c r="Q426" s="41">
        <v>204104001060</v>
      </c>
      <c r="R426" s="3" t="s">
        <v>123</v>
      </c>
      <c r="S426" s="3">
        <v>33.49</v>
      </c>
      <c r="T426" s="3">
        <v>64</v>
      </c>
      <c r="U426" s="3" t="s">
        <v>17</v>
      </c>
      <c r="V426" s="3">
        <v>0.16703999999999999</v>
      </c>
      <c r="W426" s="3" t="s">
        <v>17</v>
      </c>
      <c r="X426" s="30">
        <v>2143.36</v>
      </c>
      <c r="Y426" s="3" t="s">
        <v>66</v>
      </c>
      <c r="Z426" s="3">
        <v>16</v>
      </c>
      <c r="AA426" s="3">
        <v>295.64</v>
      </c>
      <c r="AB426" s="3">
        <v>0</v>
      </c>
      <c r="AC426" s="3">
        <v>100044151</v>
      </c>
      <c r="AE426" s="3" t="s">
        <v>295</v>
      </c>
      <c r="AF426" s="3">
        <v>43525.620219907411</v>
      </c>
      <c r="AG426" s="3" t="s">
        <v>293</v>
      </c>
      <c r="AH426" s="15">
        <f t="shared" si="59"/>
        <v>0.24634482758620688</v>
      </c>
      <c r="AI426" s="16">
        <f t="shared" si="60"/>
        <v>0.18477200000000002</v>
      </c>
      <c r="AJ426" s="4" t="str">
        <f>VLOOKUP(A426,取数格式!$B$35:$C$47,2,0)</f>
        <v>苏宁直供</v>
      </c>
      <c r="AK426" s="4" t="s">
        <v>296</v>
      </c>
      <c r="AL426" s="17">
        <f t="shared" si="57"/>
        <v>6.1572000000000002E-2</v>
      </c>
      <c r="AM426" s="17">
        <f t="shared" si="58"/>
        <v>9.8519999999999996E-3</v>
      </c>
      <c r="AO426" s="3">
        <f>IF(U426="件",1,VLOOKUP(Q426,单位换算!B:F,5,))</f>
        <v>1</v>
      </c>
      <c r="AP426" s="15">
        <f t="shared" si="55"/>
        <v>0.24634482758620688</v>
      </c>
      <c r="AQ426" s="15">
        <f>IFERROR(VLOOKUP(Q426,成本剔税!A:E,COLUMN(成本剔税!E425),),)*T426/AO426/10000</f>
        <v>0.1564137931034483</v>
      </c>
      <c r="AR426" s="43">
        <f t="shared" si="56"/>
        <v>0.36506159014557654</v>
      </c>
    </row>
    <row r="427" spans="1:44" ht="15" customHeight="1">
      <c r="A427" s="3" t="s">
        <v>73</v>
      </c>
      <c r="B427" s="3" t="s">
        <v>72</v>
      </c>
      <c r="C427" s="3" t="s">
        <v>239</v>
      </c>
      <c r="D427" s="3" t="s">
        <v>240</v>
      </c>
      <c r="E427" s="3">
        <v>581549</v>
      </c>
      <c r="F427" s="3" t="s">
        <v>305</v>
      </c>
      <c r="G427" s="3" t="s">
        <v>58</v>
      </c>
      <c r="H427" s="3" t="s">
        <v>61</v>
      </c>
      <c r="I427" s="3">
        <v>600897</v>
      </c>
      <c r="J427" s="3" t="s">
        <v>59</v>
      </c>
      <c r="K427" s="3">
        <v>43525</v>
      </c>
      <c r="L427" s="14">
        <v>43525</v>
      </c>
      <c r="M427" s="3">
        <v>0</v>
      </c>
      <c r="N427" s="15">
        <v>290.64</v>
      </c>
      <c r="O427" s="3">
        <v>48.44</v>
      </c>
      <c r="P427" s="3" t="s">
        <v>60</v>
      </c>
      <c r="Q427" s="41">
        <v>204104001160</v>
      </c>
      <c r="R427" s="3" t="s">
        <v>110</v>
      </c>
      <c r="S427" s="3">
        <v>36.33</v>
      </c>
      <c r="T427" s="3">
        <v>24</v>
      </c>
      <c r="U427" s="3" t="s">
        <v>17</v>
      </c>
      <c r="V427" s="3">
        <v>7.1424000000000001E-2</v>
      </c>
      <c r="W427" s="3" t="s">
        <v>17</v>
      </c>
      <c r="X427" s="30">
        <v>871.92</v>
      </c>
      <c r="Y427" s="3" t="s">
        <v>66</v>
      </c>
      <c r="Z427" s="3">
        <v>16</v>
      </c>
      <c r="AA427" s="3">
        <v>120.26</v>
      </c>
      <c r="AB427" s="3">
        <v>0</v>
      </c>
      <c r="AC427" s="3">
        <v>100044151</v>
      </c>
      <c r="AE427" s="3" t="s">
        <v>295</v>
      </c>
      <c r="AF427" s="3">
        <v>43525.620219907411</v>
      </c>
      <c r="AG427" s="3" t="s">
        <v>293</v>
      </c>
      <c r="AH427" s="15">
        <f t="shared" si="59"/>
        <v>0.10022068965517242</v>
      </c>
      <c r="AI427" s="16">
        <f t="shared" si="60"/>
        <v>7.5165999999999997E-2</v>
      </c>
      <c r="AJ427" s="4" t="str">
        <f>VLOOKUP(A427,取数格式!$B$35:$C$47,2,0)</f>
        <v>苏宁直供</v>
      </c>
      <c r="AK427" s="4" t="s">
        <v>296</v>
      </c>
      <c r="AL427" s="17">
        <f t="shared" si="57"/>
        <v>2.5055000000000001E-2</v>
      </c>
      <c r="AM427" s="17">
        <f t="shared" si="58"/>
        <v>4.0090000000000004E-3</v>
      </c>
      <c r="AO427" s="3">
        <f>IF(U427="件",1,VLOOKUP(Q427,单位换算!B:F,5,))</f>
        <v>1</v>
      </c>
      <c r="AP427" s="15">
        <f t="shared" si="55"/>
        <v>0.10022068965517242</v>
      </c>
      <c r="AQ427" s="15">
        <f>IFERROR(VLOOKUP(Q427,成本剔税!A:E,COLUMN(成本剔税!E426),),)*T427/AO427/10000</f>
        <v>6.4520689655172436E-2</v>
      </c>
      <c r="AR427" s="43">
        <f t="shared" si="56"/>
        <v>0.35621387283236977</v>
      </c>
    </row>
    <row r="428" spans="1:44" ht="15" customHeight="1">
      <c r="A428" s="3" t="s">
        <v>73</v>
      </c>
      <c r="B428" s="3" t="s">
        <v>72</v>
      </c>
      <c r="C428" s="3" t="s">
        <v>239</v>
      </c>
      <c r="D428" s="3" t="s">
        <v>240</v>
      </c>
      <c r="E428" s="3">
        <v>581549</v>
      </c>
      <c r="F428" s="3" t="s">
        <v>305</v>
      </c>
      <c r="G428" s="3" t="s">
        <v>58</v>
      </c>
      <c r="H428" s="3" t="s">
        <v>61</v>
      </c>
      <c r="I428" s="3">
        <v>600897</v>
      </c>
      <c r="J428" s="3" t="s">
        <v>59</v>
      </c>
      <c r="K428" s="3">
        <v>43525</v>
      </c>
      <c r="L428" s="14">
        <v>43525</v>
      </c>
      <c r="M428" s="3">
        <v>0</v>
      </c>
      <c r="N428" s="15">
        <v>714.24</v>
      </c>
      <c r="O428" s="3">
        <v>44.65</v>
      </c>
      <c r="P428" s="3" t="s">
        <v>60</v>
      </c>
      <c r="Q428" s="41">
        <v>204104001260</v>
      </c>
      <c r="R428" s="3" t="s">
        <v>114</v>
      </c>
      <c r="S428" s="3">
        <v>33.49</v>
      </c>
      <c r="T428" s="3">
        <v>64</v>
      </c>
      <c r="U428" s="3" t="s">
        <v>17</v>
      </c>
      <c r="V428" s="3">
        <v>0.16703999999999999</v>
      </c>
      <c r="W428" s="3" t="s">
        <v>17</v>
      </c>
      <c r="X428" s="30">
        <v>2143.36</v>
      </c>
      <c r="Y428" s="3" t="s">
        <v>66</v>
      </c>
      <c r="Z428" s="3">
        <v>16</v>
      </c>
      <c r="AA428" s="3">
        <v>295.64</v>
      </c>
      <c r="AB428" s="3">
        <v>0</v>
      </c>
      <c r="AC428" s="3">
        <v>100044151</v>
      </c>
      <c r="AE428" s="3" t="s">
        <v>295</v>
      </c>
      <c r="AF428" s="3">
        <v>43525.620219907411</v>
      </c>
      <c r="AG428" s="3" t="s">
        <v>293</v>
      </c>
      <c r="AH428" s="15">
        <f t="shared" si="59"/>
        <v>0.24634482758620688</v>
      </c>
      <c r="AI428" s="16">
        <f t="shared" si="60"/>
        <v>0.18477200000000002</v>
      </c>
      <c r="AJ428" s="4" t="str">
        <f>VLOOKUP(A428,取数格式!$B$35:$C$47,2,0)</f>
        <v>苏宁直供</v>
      </c>
      <c r="AK428" s="4" t="s">
        <v>296</v>
      </c>
      <c r="AL428" s="17">
        <f t="shared" si="57"/>
        <v>6.1572000000000002E-2</v>
      </c>
      <c r="AM428" s="17">
        <f t="shared" si="58"/>
        <v>9.8519999999999996E-3</v>
      </c>
      <c r="AO428" s="3">
        <f>IF(U428="件",1,VLOOKUP(Q428,单位换算!B:F,5,))</f>
        <v>1</v>
      </c>
      <c r="AP428" s="15">
        <f t="shared" si="55"/>
        <v>0.24634482758620688</v>
      </c>
      <c r="AQ428" s="15">
        <f>IFERROR(VLOOKUP(Q428,成本剔税!A:E,COLUMN(成本剔税!E427),),)*T428/AO428/10000</f>
        <v>0.1564137931034483</v>
      </c>
      <c r="AR428" s="43">
        <f t="shared" si="56"/>
        <v>0.36506159014557654</v>
      </c>
    </row>
    <row r="429" spans="1:44" ht="15" customHeight="1">
      <c r="A429" s="3" t="s">
        <v>73</v>
      </c>
      <c r="B429" s="3" t="s">
        <v>72</v>
      </c>
      <c r="C429" s="3" t="s">
        <v>239</v>
      </c>
      <c r="D429" s="3" t="s">
        <v>240</v>
      </c>
      <c r="E429" s="3">
        <v>581549</v>
      </c>
      <c r="F429" s="3" t="s">
        <v>305</v>
      </c>
      <c r="G429" s="3" t="s">
        <v>58</v>
      </c>
      <c r="H429" s="3" t="s">
        <v>61</v>
      </c>
      <c r="I429" s="3">
        <v>600897</v>
      </c>
      <c r="J429" s="3" t="s">
        <v>59</v>
      </c>
      <c r="K429" s="3">
        <v>43525</v>
      </c>
      <c r="L429" s="14">
        <v>43525</v>
      </c>
      <c r="M429" s="3">
        <v>0</v>
      </c>
      <c r="N429" s="15">
        <v>290.64</v>
      </c>
      <c r="O429" s="3">
        <v>48.44</v>
      </c>
      <c r="P429" s="3" t="s">
        <v>60</v>
      </c>
      <c r="Q429" s="41">
        <v>204104001355</v>
      </c>
      <c r="R429" s="3" t="s">
        <v>102</v>
      </c>
      <c r="S429" s="3">
        <v>36.33</v>
      </c>
      <c r="T429" s="3">
        <v>24</v>
      </c>
      <c r="U429" s="3" t="s">
        <v>17</v>
      </c>
      <c r="V429" s="3">
        <v>7.1424000000000001E-2</v>
      </c>
      <c r="W429" s="3" t="s">
        <v>17</v>
      </c>
      <c r="X429" s="30">
        <v>871.92</v>
      </c>
      <c r="Y429" s="3" t="s">
        <v>66</v>
      </c>
      <c r="Z429" s="3">
        <v>16</v>
      </c>
      <c r="AA429" s="3">
        <v>120.26</v>
      </c>
      <c r="AB429" s="3">
        <v>0</v>
      </c>
      <c r="AC429" s="3">
        <v>100044151</v>
      </c>
      <c r="AE429" s="3" t="s">
        <v>295</v>
      </c>
      <c r="AF429" s="3">
        <v>43525.620219907411</v>
      </c>
      <c r="AG429" s="3" t="s">
        <v>293</v>
      </c>
      <c r="AH429" s="15">
        <f t="shared" si="59"/>
        <v>0.10022068965517242</v>
      </c>
      <c r="AI429" s="16">
        <f t="shared" si="60"/>
        <v>7.5165999999999997E-2</v>
      </c>
      <c r="AJ429" s="4" t="str">
        <f>VLOOKUP(A429,取数格式!$B$35:$C$47,2,0)</f>
        <v>苏宁直供</v>
      </c>
      <c r="AK429" s="4" t="s">
        <v>296</v>
      </c>
      <c r="AL429" s="17">
        <f t="shared" si="57"/>
        <v>2.5055000000000001E-2</v>
      </c>
      <c r="AM429" s="17">
        <f t="shared" si="58"/>
        <v>4.0090000000000004E-3</v>
      </c>
      <c r="AO429" s="3">
        <f>IF(U429="件",1,VLOOKUP(Q429,单位换算!B:F,5,))</f>
        <v>1</v>
      </c>
      <c r="AP429" s="15">
        <f t="shared" si="55"/>
        <v>0.10022068965517242</v>
      </c>
      <c r="AQ429" s="15">
        <f>IFERROR(VLOOKUP(Q429,成本剔税!A:E,COLUMN(成本剔税!E428),),)*T429/AO429/10000</f>
        <v>6.4520689655172436E-2</v>
      </c>
      <c r="AR429" s="43">
        <f t="shared" si="56"/>
        <v>0.35621387283236977</v>
      </c>
    </row>
    <row r="430" spans="1:44" ht="15" customHeight="1">
      <c r="A430" s="3" t="s">
        <v>73</v>
      </c>
      <c r="B430" s="3" t="s">
        <v>72</v>
      </c>
      <c r="C430" s="3" t="s">
        <v>239</v>
      </c>
      <c r="D430" s="3" t="s">
        <v>240</v>
      </c>
      <c r="E430" s="3">
        <v>581549</v>
      </c>
      <c r="F430" s="3" t="s">
        <v>305</v>
      </c>
      <c r="G430" s="3" t="s">
        <v>58</v>
      </c>
      <c r="H430" s="3" t="s">
        <v>61</v>
      </c>
      <c r="I430" s="3">
        <v>600897</v>
      </c>
      <c r="J430" s="3" t="s">
        <v>59</v>
      </c>
      <c r="K430" s="3">
        <v>43525</v>
      </c>
      <c r="L430" s="14">
        <v>43525</v>
      </c>
      <c r="M430" s="3">
        <v>0</v>
      </c>
      <c r="N430" s="15">
        <v>695.52</v>
      </c>
      <c r="O430" s="3">
        <v>33.119999999999997</v>
      </c>
      <c r="P430" s="3" t="s">
        <v>60</v>
      </c>
      <c r="Q430" s="41">
        <v>204207000500</v>
      </c>
      <c r="R430" s="3" t="s">
        <v>105</v>
      </c>
      <c r="S430" s="3">
        <v>24.84</v>
      </c>
      <c r="T430" s="3">
        <v>84</v>
      </c>
      <c r="U430" s="3" t="s">
        <v>17</v>
      </c>
      <c r="V430" s="3">
        <v>0.24696000000000001</v>
      </c>
      <c r="W430" s="3" t="s">
        <v>17</v>
      </c>
      <c r="X430" s="30">
        <v>2086.56</v>
      </c>
      <c r="Y430" s="3" t="s">
        <v>66</v>
      </c>
      <c r="Z430" s="3">
        <v>16</v>
      </c>
      <c r="AA430" s="3">
        <v>287.8</v>
      </c>
      <c r="AB430" s="3">
        <v>0</v>
      </c>
      <c r="AC430" s="3">
        <v>100044151</v>
      </c>
      <c r="AE430" s="3" t="s">
        <v>295</v>
      </c>
      <c r="AF430" s="3">
        <v>43525.620219907411</v>
      </c>
      <c r="AG430" s="3" t="s">
        <v>293</v>
      </c>
      <c r="AH430" s="15">
        <f t="shared" si="59"/>
        <v>0.23983448275862071</v>
      </c>
      <c r="AI430" s="16">
        <f t="shared" si="60"/>
        <v>0.17987600000000001</v>
      </c>
      <c r="AJ430" s="4" t="str">
        <f>VLOOKUP(A430,取数格式!$B$35:$C$47,2,0)</f>
        <v>苏宁直供</v>
      </c>
      <c r="AK430" s="4" t="s">
        <v>296</v>
      </c>
      <c r="AL430" s="17">
        <f t="shared" si="57"/>
        <v>5.9959000000000005E-2</v>
      </c>
      <c r="AM430" s="17">
        <f t="shared" si="58"/>
        <v>9.5930000000000008E-3</v>
      </c>
      <c r="AO430" s="3">
        <f>IF(U430="件",1,VLOOKUP(Q430,单位换算!B:F,5,))</f>
        <v>1</v>
      </c>
      <c r="AP430" s="15">
        <f t="shared" si="55"/>
        <v>0.23983448275862071</v>
      </c>
      <c r="AQ430" s="15">
        <f>IFERROR(VLOOKUP(Q430,成本剔税!A:E,COLUMN(成本剔税!E429),),)*T430/AO430/10000</f>
        <v>0.14957068965517245</v>
      </c>
      <c r="AR430" s="43">
        <f t="shared" si="56"/>
        <v>0.37635869565217384</v>
      </c>
    </row>
    <row r="431" spans="1:44" ht="15" customHeight="1">
      <c r="A431" s="3" t="s">
        <v>73</v>
      </c>
      <c r="B431" s="3" t="s">
        <v>72</v>
      </c>
      <c r="C431" s="3" t="s">
        <v>239</v>
      </c>
      <c r="D431" s="3" t="s">
        <v>240</v>
      </c>
      <c r="E431" s="3">
        <v>581549</v>
      </c>
      <c r="F431" s="3" t="s">
        <v>305</v>
      </c>
      <c r="G431" s="3" t="s">
        <v>58</v>
      </c>
      <c r="H431" s="3" t="s">
        <v>61</v>
      </c>
      <c r="I431" s="3">
        <v>600897</v>
      </c>
      <c r="J431" s="3" t="s">
        <v>59</v>
      </c>
      <c r="K431" s="3">
        <v>43525</v>
      </c>
      <c r="L431" s="14">
        <v>43525</v>
      </c>
      <c r="M431" s="3">
        <v>0</v>
      </c>
      <c r="N431" s="15">
        <v>695.52</v>
      </c>
      <c r="O431" s="3">
        <v>33.119999999999997</v>
      </c>
      <c r="P431" s="3" t="s">
        <v>60</v>
      </c>
      <c r="Q431" s="41">
        <v>204207000600</v>
      </c>
      <c r="R431" s="3" t="s">
        <v>216</v>
      </c>
      <c r="S431" s="3">
        <v>24.84</v>
      </c>
      <c r="T431" s="3">
        <v>84</v>
      </c>
      <c r="U431" s="3" t="s">
        <v>17</v>
      </c>
      <c r="V431" s="3">
        <v>0.24696000000000001</v>
      </c>
      <c r="W431" s="3" t="s">
        <v>17</v>
      </c>
      <c r="X431" s="30">
        <v>2086.56</v>
      </c>
      <c r="Y431" s="3" t="s">
        <v>66</v>
      </c>
      <c r="Z431" s="3">
        <v>16</v>
      </c>
      <c r="AA431" s="3">
        <v>287.8</v>
      </c>
      <c r="AB431" s="3">
        <v>0</v>
      </c>
      <c r="AC431" s="3">
        <v>100044151</v>
      </c>
      <c r="AE431" s="3" t="s">
        <v>295</v>
      </c>
      <c r="AF431" s="3">
        <v>43525.620219907411</v>
      </c>
      <c r="AG431" s="3" t="s">
        <v>293</v>
      </c>
      <c r="AH431" s="15">
        <f t="shared" si="59"/>
        <v>0.23983448275862071</v>
      </c>
      <c r="AI431" s="16">
        <f t="shared" si="60"/>
        <v>0.17987600000000001</v>
      </c>
      <c r="AJ431" s="4" t="str">
        <f>VLOOKUP(A431,取数格式!$B$35:$C$47,2,0)</f>
        <v>苏宁直供</v>
      </c>
      <c r="AK431" s="4" t="s">
        <v>296</v>
      </c>
      <c r="AL431" s="17">
        <f t="shared" si="57"/>
        <v>5.9959000000000005E-2</v>
      </c>
      <c r="AM431" s="17">
        <f t="shared" si="58"/>
        <v>9.5930000000000008E-3</v>
      </c>
      <c r="AO431" s="3">
        <f>IF(U431="件",1,VLOOKUP(Q431,单位换算!B:F,5,))</f>
        <v>1</v>
      </c>
      <c r="AP431" s="15">
        <f t="shared" ref="AP431:AP492" si="61">O431*T431/(1+Z431%)/10000</f>
        <v>0.23983448275862071</v>
      </c>
      <c r="AQ431" s="15">
        <f>IFERROR(VLOOKUP(Q431,成本剔税!A:E,COLUMN(成本剔税!E430),),)*T431/AO431/10000</f>
        <v>0.14957068965517245</v>
      </c>
      <c r="AR431" s="43">
        <f t="shared" ref="AR431:AR492" si="62">IFERROR((AP431-AQ431)/AP431,)</f>
        <v>0.37635869565217384</v>
      </c>
    </row>
    <row r="432" spans="1:44" ht="15" customHeight="1">
      <c r="A432" s="3" t="s">
        <v>73</v>
      </c>
      <c r="B432" s="3" t="s">
        <v>72</v>
      </c>
      <c r="C432" s="3" t="s">
        <v>239</v>
      </c>
      <c r="D432" s="3" t="s">
        <v>240</v>
      </c>
      <c r="E432" s="3">
        <v>581549</v>
      </c>
      <c r="F432" s="3" t="s">
        <v>305</v>
      </c>
      <c r="G432" s="3" t="s">
        <v>58</v>
      </c>
      <c r="H432" s="3" t="s">
        <v>61</v>
      </c>
      <c r="I432" s="3">
        <v>600897</v>
      </c>
      <c r="J432" s="3" t="s">
        <v>59</v>
      </c>
      <c r="K432" s="3">
        <v>43525</v>
      </c>
      <c r="L432" s="14">
        <v>43525</v>
      </c>
      <c r="M432" s="3">
        <v>0</v>
      </c>
      <c r="N432" s="15">
        <v>9276.64</v>
      </c>
      <c r="O432" s="3">
        <v>62.7</v>
      </c>
      <c r="P432" s="3" t="s">
        <v>60</v>
      </c>
      <c r="Q432" s="41">
        <v>204401000700</v>
      </c>
      <c r="R432" s="3" t="s">
        <v>124</v>
      </c>
      <c r="S432" s="3">
        <v>47.03</v>
      </c>
      <c r="T432" s="3">
        <v>592</v>
      </c>
      <c r="U432" s="3" t="s">
        <v>17</v>
      </c>
      <c r="V432" s="3">
        <v>1.4563200000000001</v>
      </c>
      <c r="W432" s="3" t="s">
        <v>17</v>
      </c>
      <c r="X432" s="30">
        <v>27841.759999999998</v>
      </c>
      <c r="Y432" s="3" t="s">
        <v>66</v>
      </c>
      <c r="Z432" s="3">
        <v>16</v>
      </c>
      <c r="AA432" s="3">
        <v>3840.24</v>
      </c>
      <c r="AB432" s="3">
        <v>0</v>
      </c>
      <c r="AC432" s="3">
        <v>100044151</v>
      </c>
      <c r="AE432" s="3" t="s">
        <v>295</v>
      </c>
      <c r="AF432" s="3">
        <v>43525.620219907411</v>
      </c>
      <c r="AG432" s="3" t="s">
        <v>293</v>
      </c>
      <c r="AH432" s="15">
        <f t="shared" si="59"/>
        <v>3.1998620689655177</v>
      </c>
      <c r="AI432" s="16">
        <f t="shared" si="60"/>
        <v>2.4001519999999998</v>
      </c>
      <c r="AJ432" s="4" t="str">
        <f>VLOOKUP(A432,取数格式!$B$35:$C$47,2,0)</f>
        <v>苏宁直供</v>
      </c>
      <c r="AK432" s="4" t="s">
        <v>296</v>
      </c>
      <c r="AL432" s="17">
        <f t="shared" si="57"/>
        <v>0.79971000000000003</v>
      </c>
      <c r="AM432" s="17">
        <f t="shared" si="58"/>
        <v>0.12795399999999998</v>
      </c>
      <c r="AO432" s="3">
        <f>IF(U432="件",1,VLOOKUP(Q432,单位换算!B:F,5,))</f>
        <v>1</v>
      </c>
      <c r="AP432" s="15">
        <f t="shared" si="61"/>
        <v>3.1998620689655177</v>
      </c>
      <c r="AQ432" s="15">
        <f>IFERROR(VLOOKUP(Q432,成本剔税!A:E,COLUMN(成本剔税!E431),),)*T432/AO432/10000</f>
        <v>1.8487241379310348</v>
      </c>
      <c r="AR432" s="43">
        <f t="shared" si="62"/>
        <v>0.42224880382775115</v>
      </c>
    </row>
    <row r="433" spans="1:44" ht="15" customHeight="1">
      <c r="A433" s="3" t="s">
        <v>73</v>
      </c>
      <c r="B433" s="3" t="s">
        <v>72</v>
      </c>
      <c r="C433" s="3" t="s">
        <v>239</v>
      </c>
      <c r="D433" s="3" t="s">
        <v>240</v>
      </c>
      <c r="E433" s="3">
        <v>581549</v>
      </c>
      <c r="F433" s="3" t="s">
        <v>305</v>
      </c>
      <c r="G433" s="3" t="s">
        <v>58</v>
      </c>
      <c r="H433" s="3" t="s">
        <v>61</v>
      </c>
      <c r="I433" s="3">
        <v>600897</v>
      </c>
      <c r="J433" s="3" t="s">
        <v>59</v>
      </c>
      <c r="K433" s="3">
        <v>43525</v>
      </c>
      <c r="L433" s="14">
        <v>43525</v>
      </c>
      <c r="M433" s="3">
        <v>0</v>
      </c>
      <c r="N433" s="15">
        <v>1190.1600000000001</v>
      </c>
      <c r="O433" s="3">
        <v>66.12</v>
      </c>
      <c r="P433" s="3" t="s">
        <v>60</v>
      </c>
      <c r="Q433" s="41">
        <v>204401000800</v>
      </c>
      <c r="R433" s="3" t="s">
        <v>90</v>
      </c>
      <c r="S433" s="3">
        <v>49.59</v>
      </c>
      <c r="T433" s="3">
        <v>72</v>
      </c>
      <c r="U433" s="3" t="s">
        <v>17</v>
      </c>
      <c r="V433" s="3">
        <v>0.17712</v>
      </c>
      <c r="W433" s="3" t="s">
        <v>17</v>
      </c>
      <c r="X433" s="30">
        <v>3570.48</v>
      </c>
      <c r="Y433" s="3" t="s">
        <v>66</v>
      </c>
      <c r="Z433" s="3">
        <v>16</v>
      </c>
      <c r="AA433" s="3">
        <v>492.48</v>
      </c>
      <c r="AB433" s="3">
        <v>0</v>
      </c>
      <c r="AC433" s="3">
        <v>100044151</v>
      </c>
      <c r="AE433" s="3" t="s">
        <v>295</v>
      </c>
      <c r="AF433" s="3">
        <v>43525.620219907411</v>
      </c>
      <c r="AG433" s="3" t="s">
        <v>293</v>
      </c>
      <c r="AH433" s="15">
        <f t="shared" si="59"/>
        <v>0.4104000000000001</v>
      </c>
      <c r="AI433" s="16">
        <f t="shared" si="60"/>
        <v>0.30780000000000002</v>
      </c>
      <c r="AJ433" s="4" t="str">
        <f>VLOOKUP(A433,取数格式!$B$35:$C$47,2,0)</f>
        <v>苏宁直供</v>
      </c>
      <c r="AK433" s="4" t="s">
        <v>296</v>
      </c>
      <c r="AL433" s="17">
        <f t="shared" si="57"/>
        <v>0.1026</v>
      </c>
      <c r="AM433" s="17">
        <f t="shared" si="58"/>
        <v>1.6416E-2</v>
      </c>
      <c r="AO433" s="3">
        <f>IF(U433="件",1,VLOOKUP(Q433,单位换算!B:F,5,))</f>
        <v>1</v>
      </c>
      <c r="AP433" s="15">
        <f t="shared" si="61"/>
        <v>0.4104000000000001</v>
      </c>
      <c r="AQ433" s="15">
        <f>IFERROR(VLOOKUP(Q433,成本剔税!A:E,COLUMN(成本剔税!E432),),)*T433/AO433/10000</f>
        <v>0.2367993103448276</v>
      </c>
      <c r="AR433" s="43">
        <f t="shared" si="62"/>
        <v>0.42300362976406547</v>
      </c>
    </row>
    <row r="434" spans="1:44" ht="15" customHeight="1">
      <c r="A434" s="3" t="s">
        <v>73</v>
      </c>
      <c r="B434" s="3" t="s">
        <v>72</v>
      </c>
      <c r="C434" s="3" t="s">
        <v>239</v>
      </c>
      <c r="D434" s="3" t="s">
        <v>240</v>
      </c>
      <c r="E434" s="3">
        <v>581549</v>
      </c>
      <c r="F434" s="3" t="s">
        <v>305</v>
      </c>
      <c r="G434" s="3" t="s">
        <v>58</v>
      </c>
      <c r="H434" s="3" t="s">
        <v>61</v>
      </c>
      <c r="I434" s="3">
        <v>600897</v>
      </c>
      <c r="J434" s="3" t="s">
        <v>59</v>
      </c>
      <c r="K434" s="3">
        <v>43525</v>
      </c>
      <c r="L434" s="14">
        <v>43525</v>
      </c>
      <c r="M434" s="3">
        <v>0</v>
      </c>
      <c r="N434" s="15">
        <v>9889.68</v>
      </c>
      <c r="O434" s="3">
        <v>74.099999999999994</v>
      </c>
      <c r="P434" s="3" t="s">
        <v>60</v>
      </c>
      <c r="Q434" s="41" t="s">
        <v>63</v>
      </c>
      <c r="R434" s="3" t="s">
        <v>64</v>
      </c>
      <c r="S434" s="3">
        <v>55.58</v>
      </c>
      <c r="T434" s="3">
        <v>534</v>
      </c>
      <c r="U434" s="3" t="s">
        <v>17</v>
      </c>
      <c r="V434" s="3">
        <v>1.2282</v>
      </c>
      <c r="W434" s="3" t="s">
        <v>17</v>
      </c>
      <c r="X434" s="30">
        <v>29679.72</v>
      </c>
      <c r="Y434" s="3" t="s">
        <v>66</v>
      </c>
      <c r="Z434" s="3">
        <v>16</v>
      </c>
      <c r="AA434" s="3">
        <v>4093.75</v>
      </c>
      <c r="AB434" s="3">
        <v>0</v>
      </c>
      <c r="AC434" s="3">
        <v>100044151</v>
      </c>
      <c r="AE434" s="3" t="s">
        <v>295</v>
      </c>
      <c r="AF434" s="3">
        <v>43525.620219907411</v>
      </c>
      <c r="AG434" s="3" t="s">
        <v>293</v>
      </c>
      <c r="AH434" s="15">
        <f t="shared" si="59"/>
        <v>3.411155172413793</v>
      </c>
      <c r="AI434" s="16">
        <f t="shared" si="60"/>
        <v>2.5585970000000002</v>
      </c>
      <c r="AJ434" s="4" t="str">
        <f>VLOOKUP(A434,取数格式!$B$35:$C$47,2,0)</f>
        <v>苏宁直供</v>
      </c>
      <c r="AK434" s="4" t="s">
        <v>296</v>
      </c>
      <c r="AL434" s="17">
        <f t="shared" si="57"/>
        <v>0.85255900000000007</v>
      </c>
      <c r="AM434" s="17">
        <f t="shared" si="58"/>
        <v>0.136409</v>
      </c>
      <c r="AO434" s="3">
        <f>IF(U434="件",1,VLOOKUP(Q434,单位换算!B:F,5,))</f>
        <v>1</v>
      </c>
      <c r="AP434" s="15">
        <f t="shared" si="61"/>
        <v>3.411155172413793</v>
      </c>
      <c r="AQ434" s="15">
        <f>IFERROR(VLOOKUP(Q434,成本剔税!A:E,COLUMN(成本剔税!E433),),)*T434/AO434/10000</f>
        <v>2.035921034482759</v>
      </c>
      <c r="AR434" s="43">
        <f t="shared" si="62"/>
        <v>0.40315789473684199</v>
      </c>
    </row>
    <row r="435" spans="1:44" ht="15" customHeight="1">
      <c r="A435" s="3" t="s">
        <v>73</v>
      </c>
      <c r="B435" s="3" t="s">
        <v>72</v>
      </c>
      <c r="C435" s="3" t="s">
        <v>239</v>
      </c>
      <c r="D435" s="3" t="s">
        <v>240</v>
      </c>
      <c r="E435" s="3">
        <v>581549</v>
      </c>
      <c r="F435" s="3" t="s">
        <v>305</v>
      </c>
      <c r="G435" s="3" t="s">
        <v>58</v>
      </c>
      <c r="H435" s="3" t="s">
        <v>61</v>
      </c>
      <c r="I435" s="3">
        <v>600897</v>
      </c>
      <c r="J435" s="3" t="s">
        <v>59</v>
      </c>
      <c r="K435" s="3">
        <v>43525</v>
      </c>
      <c r="L435" s="14">
        <v>43525</v>
      </c>
      <c r="M435" s="3">
        <v>0</v>
      </c>
      <c r="N435" s="15">
        <v>151.80000000000001</v>
      </c>
      <c r="O435" s="3">
        <v>50.6</v>
      </c>
      <c r="P435" s="3" t="s">
        <v>60</v>
      </c>
      <c r="Q435" s="41" t="s">
        <v>97</v>
      </c>
      <c r="R435" s="3" t="s">
        <v>98</v>
      </c>
      <c r="S435" s="3">
        <v>37.950000000000003</v>
      </c>
      <c r="T435" s="3">
        <v>12</v>
      </c>
      <c r="U435" s="3" t="s">
        <v>17</v>
      </c>
      <c r="V435" s="3">
        <v>3.7440000000000001E-2</v>
      </c>
      <c r="W435" s="3" t="s">
        <v>17</v>
      </c>
      <c r="X435" s="30">
        <v>455.4</v>
      </c>
      <c r="Y435" s="3" t="s">
        <v>66</v>
      </c>
      <c r="Z435" s="3">
        <v>16</v>
      </c>
      <c r="AA435" s="3">
        <v>62.81</v>
      </c>
      <c r="AB435" s="3">
        <v>0</v>
      </c>
      <c r="AC435" s="3">
        <v>100044151</v>
      </c>
      <c r="AE435" s="3" t="s">
        <v>295</v>
      </c>
      <c r="AF435" s="3">
        <v>43525.620219907411</v>
      </c>
      <c r="AG435" s="3" t="s">
        <v>293</v>
      </c>
      <c r="AH435" s="15">
        <f t="shared" si="59"/>
        <v>5.2344827586206906E-2</v>
      </c>
      <c r="AI435" s="16">
        <f t="shared" si="60"/>
        <v>3.9258999999999995E-2</v>
      </c>
      <c r="AJ435" s="4" t="str">
        <f>VLOOKUP(A435,取数格式!$B$35:$C$47,2,0)</f>
        <v>苏宁直供</v>
      </c>
      <c r="AK435" s="4" t="s">
        <v>296</v>
      </c>
      <c r="AL435" s="17">
        <f t="shared" si="57"/>
        <v>1.3086000000000002E-2</v>
      </c>
      <c r="AM435" s="17">
        <f t="shared" si="58"/>
        <v>2.0939999999999999E-3</v>
      </c>
      <c r="AO435" s="3">
        <f>IF(U435="件",1,VLOOKUP(Q435,单位换算!B:F,5,))</f>
        <v>1</v>
      </c>
      <c r="AP435" s="15">
        <f t="shared" si="61"/>
        <v>5.2344827586206906E-2</v>
      </c>
      <c r="AQ435" s="15">
        <f>IFERROR(VLOOKUP(Q435,成本剔税!A:E,COLUMN(成本剔税!E434),),)*T435/AO435/10000</f>
        <v>3.1338620689655178E-2</v>
      </c>
      <c r="AR435" s="43">
        <f t="shared" si="62"/>
        <v>0.40130434782608698</v>
      </c>
    </row>
    <row r="436" spans="1:44" ht="15" customHeight="1">
      <c r="A436" s="3" t="s">
        <v>73</v>
      </c>
      <c r="B436" s="3" t="s">
        <v>72</v>
      </c>
      <c r="C436" s="3" t="s">
        <v>239</v>
      </c>
      <c r="D436" s="3" t="s">
        <v>240</v>
      </c>
      <c r="E436" s="3">
        <v>581549</v>
      </c>
      <c r="F436" s="3" t="s">
        <v>305</v>
      </c>
      <c r="G436" s="3" t="s">
        <v>58</v>
      </c>
      <c r="H436" s="3" t="s">
        <v>61</v>
      </c>
      <c r="I436" s="3">
        <v>600897</v>
      </c>
      <c r="J436" s="3" t="s">
        <v>59</v>
      </c>
      <c r="K436" s="3">
        <v>43525</v>
      </c>
      <c r="L436" s="14">
        <v>43525</v>
      </c>
      <c r="M436" s="3">
        <v>0</v>
      </c>
      <c r="N436" s="15">
        <v>12556.17</v>
      </c>
      <c r="O436" s="3">
        <v>46.13</v>
      </c>
      <c r="P436" s="3" t="s">
        <v>60</v>
      </c>
      <c r="Q436" s="41">
        <v>204001000200</v>
      </c>
      <c r="R436" s="3" t="s">
        <v>137</v>
      </c>
      <c r="S436" s="3">
        <v>34.6</v>
      </c>
      <c r="T436" s="3">
        <v>1089</v>
      </c>
      <c r="U436" s="3" t="s">
        <v>17</v>
      </c>
      <c r="V436" s="3">
        <v>4.53024</v>
      </c>
      <c r="W436" s="3" t="s">
        <v>17</v>
      </c>
      <c r="X436" s="30">
        <v>37679.4</v>
      </c>
      <c r="Y436" s="3" t="s">
        <v>67</v>
      </c>
      <c r="Z436" s="3">
        <v>10</v>
      </c>
      <c r="AA436" s="3">
        <v>3425.4</v>
      </c>
      <c r="AB436" s="3">
        <v>0</v>
      </c>
      <c r="AC436" s="3">
        <v>100044151</v>
      </c>
      <c r="AE436" s="3" t="s">
        <v>295</v>
      </c>
      <c r="AF436" s="3">
        <v>43525.620219907411</v>
      </c>
      <c r="AG436" s="3" t="s">
        <v>293</v>
      </c>
      <c r="AH436" s="15">
        <f t="shared" si="59"/>
        <v>4.5668699999999998</v>
      </c>
      <c r="AI436" s="16">
        <f t="shared" si="60"/>
        <v>3.4253999999999998</v>
      </c>
      <c r="AJ436" s="4" t="str">
        <f>VLOOKUP(A436,取数格式!$B$35:$C$47,2,0)</f>
        <v>苏宁直供</v>
      </c>
      <c r="AK436" s="4" t="s">
        <v>296</v>
      </c>
      <c r="AL436" s="17">
        <f t="shared" si="57"/>
        <v>1.14147</v>
      </c>
      <c r="AM436" s="17">
        <f t="shared" si="58"/>
        <v>0.114147</v>
      </c>
      <c r="AO436" s="3">
        <f>IF(U436="件",1,VLOOKUP(Q436,单位换算!B:F,5,))</f>
        <v>1</v>
      </c>
      <c r="AP436" s="15">
        <f t="shared" si="61"/>
        <v>4.5668699999999998</v>
      </c>
      <c r="AQ436" s="15">
        <f>IFERROR(VLOOKUP(Q436,成本剔税!A:E,COLUMN(成本剔税!E435),),)*T436/AO436/10000</f>
        <v>3.1033529999999994</v>
      </c>
      <c r="AR436" s="43">
        <f t="shared" si="62"/>
        <v>0.32046390635161509</v>
      </c>
    </row>
    <row r="437" spans="1:44" ht="15" customHeight="1">
      <c r="A437" s="3" t="s">
        <v>73</v>
      </c>
      <c r="B437" s="3" t="s">
        <v>72</v>
      </c>
      <c r="C437" s="3" t="s">
        <v>239</v>
      </c>
      <c r="D437" s="3" t="s">
        <v>240</v>
      </c>
      <c r="E437" s="3">
        <v>581549</v>
      </c>
      <c r="F437" s="3" t="s">
        <v>305</v>
      </c>
      <c r="G437" s="3" t="s">
        <v>58</v>
      </c>
      <c r="H437" s="3" t="s">
        <v>61</v>
      </c>
      <c r="I437" s="3">
        <v>600897</v>
      </c>
      <c r="J437" s="3" t="s">
        <v>59</v>
      </c>
      <c r="K437" s="3">
        <v>43525</v>
      </c>
      <c r="L437" s="14">
        <v>43525</v>
      </c>
      <c r="M437" s="3">
        <v>0</v>
      </c>
      <c r="N437" s="15">
        <v>48837.9</v>
      </c>
      <c r="O437" s="3">
        <v>69.19</v>
      </c>
      <c r="P437" s="3" t="s">
        <v>60</v>
      </c>
      <c r="Q437" s="41">
        <v>204001000300</v>
      </c>
      <c r="R437" s="3" t="s">
        <v>140</v>
      </c>
      <c r="S437" s="3">
        <v>51.89</v>
      </c>
      <c r="T437" s="3">
        <v>2823</v>
      </c>
      <c r="U437" s="3" t="s">
        <v>17</v>
      </c>
      <c r="V437" s="3">
        <v>17.61552</v>
      </c>
      <c r="W437" s="3" t="s">
        <v>17</v>
      </c>
      <c r="X437" s="30">
        <v>146485.47</v>
      </c>
      <c r="Y437" s="3" t="s">
        <v>67</v>
      </c>
      <c r="Z437" s="3">
        <v>10</v>
      </c>
      <c r="AA437" s="3">
        <v>13316.86</v>
      </c>
      <c r="AB437" s="3">
        <v>0</v>
      </c>
      <c r="AC437" s="3">
        <v>100044151</v>
      </c>
      <c r="AE437" s="3" t="s">
        <v>295</v>
      </c>
      <c r="AF437" s="3">
        <v>43525.620219907411</v>
      </c>
      <c r="AG437" s="3" t="s">
        <v>293</v>
      </c>
      <c r="AH437" s="15">
        <f t="shared" si="59"/>
        <v>17.75667</v>
      </c>
      <c r="AI437" s="16">
        <f t="shared" si="60"/>
        <v>13.316860999999999</v>
      </c>
      <c r="AJ437" s="4" t="str">
        <f>VLOOKUP(A437,取数格式!$B$35:$C$47,2,0)</f>
        <v>苏宁直供</v>
      </c>
      <c r="AK437" s="4" t="s">
        <v>296</v>
      </c>
      <c r="AL437" s="17">
        <f t="shared" si="57"/>
        <v>4.4398089999999995</v>
      </c>
      <c r="AM437" s="17">
        <f t="shared" si="58"/>
        <v>0.44398100000000001</v>
      </c>
      <c r="AO437" s="3">
        <f>IF(U437="件",1,VLOOKUP(Q437,单位换算!B:F,5,))</f>
        <v>1</v>
      </c>
      <c r="AP437" s="15">
        <f t="shared" si="61"/>
        <v>17.75667</v>
      </c>
      <c r="AQ437" s="15">
        <f>IFERROR(VLOOKUP(Q437,成本剔税!A:E,COLUMN(成本剔税!E436),),)*T437/AO437/10000</f>
        <v>12.035988818181817</v>
      </c>
      <c r="AR437" s="43">
        <f t="shared" si="62"/>
        <v>0.32217083393553986</v>
      </c>
    </row>
    <row r="438" spans="1:44" ht="15" customHeight="1">
      <c r="A438" s="3" t="s">
        <v>73</v>
      </c>
      <c r="B438" s="3" t="s">
        <v>72</v>
      </c>
      <c r="C438" s="3" t="s">
        <v>239</v>
      </c>
      <c r="D438" s="3" t="s">
        <v>240</v>
      </c>
      <c r="E438" s="3">
        <v>581549</v>
      </c>
      <c r="F438" s="3" t="s">
        <v>305</v>
      </c>
      <c r="G438" s="3" t="s">
        <v>58</v>
      </c>
      <c r="H438" s="3" t="s">
        <v>61</v>
      </c>
      <c r="I438" s="3">
        <v>600897</v>
      </c>
      <c r="J438" s="3" t="s">
        <v>59</v>
      </c>
      <c r="K438" s="3">
        <v>43525</v>
      </c>
      <c r="L438" s="14">
        <v>43525</v>
      </c>
      <c r="M438" s="3">
        <v>0</v>
      </c>
      <c r="N438" s="15">
        <v>541.45000000000005</v>
      </c>
      <c r="O438" s="3">
        <v>61.9</v>
      </c>
      <c r="P438" s="3" t="s">
        <v>60</v>
      </c>
      <c r="Q438" s="41">
        <v>204001000800</v>
      </c>
      <c r="R438" s="3" t="s">
        <v>130</v>
      </c>
      <c r="S438" s="3">
        <v>46.43</v>
      </c>
      <c r="T438" s="3">
        <v>35</v>
      </c>
      <c r="U438" s="3" t="s">
        <v>17</v>
      </c>
      <c r="V438" s="3">
        <v>0.21840000000000001</v>
      </c>
      <c r="W438" s="3" t="s">
        <v>17</v>
      </c>
      <c r="X438" s="30">
        <v>1625.05</v>
      </c>
      <c r="Y438" s="3" t="s">
        <v>67</v>
      </c>
      <c r="Z438" s="3">
        <v>10</v>
      </c>
      <c r="AA438" s="3">
        <v>147.72999999999999</v>
      </c>
      <c r="AB438" s="3">
        <v>0</v>
      </c>
      <c r="AC438" s="3">
        <v>100044151</v>
      </c>
      <c r="AE438" s="3" t="s">
        <v>295</v>
      </c>
      <c r="AF438" s="3">
        <v>43525.620219907411</v>
      </c>
      <c r="AG438" s="3" t="s">
        <v>293</v>
      </c>
      <c r="AH438" s="15">
        <f t="shared" si="59"/>
        <v>0.19695454545454544</v>
      </c>
      <c r="AI438" s="16">
        <f t="shared" si="60"/>
        <v>0.147732</v>
      </c>
      <c r="AJ438" s="4" t="str">
        <f>VLOOKUP(A438,取数格式!$B$35:$C$47,2,0)</f>
        <v>苏宁直供</v>
      </c>
      <c r="AK438" s="4" t="s">
        <v>296</v>
      </c>
      <c r="AL438" s="17">
        <f t="shared" si="57"/>
        <v>4.9223000000000003E-2</v>
      </c>
      <c r="AM438" s="17">
        <f t="shared" si="58"/>
        <v>4.9220000000000002E-3</v>
      </c>
      <c r="AO438" s="3">
        <f>IF(U438="件",1,VLOOKUP(Q438,单位换算!B:F,5,))</f>
        <v>1</v>
      </c>
      <c r="AP438" s="15">
        <f t="shared" si="61"/>
        <v>0.19695454545454544</v>
      </c>
      <c r="AQ438" s="15">
        <f>IFERROR(VLOOKUP(Q438,成本剔税!A:E,COLUMN(成本剔税!E437),),)*T438/AO438/10000</f>
        <v>0.13608000000000001</v>
      </c>
      <c r="AR438" s="43">
        <f t="shared" si="62"/>
        <v>0.30907915993537954</v>
      </c>
    </row>
    <row r="439" spans="1:44" ht="15" customHeight="1">
      <c r="A439" s="3" t="s">
        <v>73</v>
      </c>
      <c r="B439" s="3" t="s">
        <v>72</v>
      </c>
      <c r="C439" s="3" t="s">
        <v>239</v>
      </c>
      <c r="D439" s="3" t="s">
        <v>240</v>
      </c>
      <c r="E439" s="3">
        <v>581549</v>
      </c>
      <c r="F439" s="3" t="s">
        <v>305</v>
      </c>
      <c r="G439" s="3" t="s">
        <v>58</v>
      </c>
      <c r="H439" s="3" t="s">
        <v>61</v>
      </c>
      <c r="I439" s="3">
        <v>600897</v>
      </c>
      <c r="J439" s="3" t="s">
        <v>59</v>
      </c>
      <c r="K439" s="3">
        <v>43525</v>
      </c>
      <c r="L439" s="14">
        <v>43525</v>
      </c>
      <c r="M439" s="3">
        <v>0</v>
      </c>
      <c r="N439" s="15">
        <v>39563.699999999997</v>
      </c>
      <c r="O439" s="3">
        <v>83.6</v>
      </c>
      <c r="P439" s="3" t="s">
        <v>60</v>
      </c>
      <c r="Q439" s="41">
        <v>204001005800</v>
      </c>
      <c r="R439" s="3" t="s">
        <v>19</v>
      </c>
      <c r="S439" s="3">
        <v>62.7</v>
      </c>
      <c r="T439" s="3">
        <v>1893</v>
      </c>
      <c r="U439" s="3" t="s">
        <v>17</v>
      </c>
      <c r="V439" s="3">
        <v>6.2090399999999999</v>
      </c>
      <c r="W439" s="3" t="s">
        <v>17</v>
      </c>
      <c r="X439" s="30">
        <v>118691.1</v>
      </c>
      <c r="Y439" s="3" t="s">
        <v>66</v>
      </c>
      <c r="Z439" s="3">
        <v>16</v>
      </c>
      <c r="AA439" s="3">
        <v>16371.19</v>
      </c>
      <c r="AB439" s="3">
        <v>0</v>
      </c>
      <c r="AC439" s="3">
        <v>100044151</v>
      </c>
      <c r="AE439" s="3" t="s">
        <v>295</v>
      </c>
      <c r="AF439" s="3">
        <v>43525.620219907411</v>
      </c>
      <c r="AG439" s="3" t="s">
        <v>293</v>
      </c>
      <c r="AH439" s="15">
        <f t="shared" si="59"/>
        <v>13.642655172413795</v>
      </c>
      <c r="AI439" s="16">
        <f t="shared" si="60"/>
        <v>10.231991000000001</v>
      </c>
      <c r="AJ439" s="4" t="str">
        <f>VLOOKUP(A439,取数格式!$B$35:$C$47,2,0)</f>
        <v>苏宁直供</v>
      </c>
      <c r="AK439" s="4" t="s">
        <v>296</v>
      </c>
      <c r="AL439" s="17">
        <f t="shared" si="57"/>
        <v>3.4106640000000001</v>
      </c>
      <c r="AM439" s="17">
        <f t="shared" si="58"/>
        <v>0.54570600000000002</v>
      </c>
      <c r="AO439" s="3">
        <f>IF(U439="件",1,VLOOKUP(Q439,单位换算!B:F,5,))</f>
        <v>1</v>
      </c>
      <c r="AP439" s="15">
        <f t="shared" si="61"/>
        <v>13.642655172413795</v>
      </c>
      <c r="AQ439" s="15">
        <f>IFERROR(VLOOKUP(Q439,成本剔税!A:E,COLUMN(成本剔税!E438),),)*T439/AO439/10000</f>
        <v>7.8825499137931034</v>
      </c>
      <c r="AR439" s="43">
        <f t="shared" si="62"/>
        <v>0.42221291866028715</v>
      </c>
    </row>
    <row r="440" spans="1:44" ht="15" customHeight="1">
      <c r="A440" s="3" t="s">
        <v>73</v>
      </c>
      <c r="B440" s="3" t="s">
        <v>72</v>
      </c>
      <c r="C440" s="3" t="s">
        <v>239</v>
      </c>
      <c r="D440" s="3" t="s">
        <v>240</v>
      </c>
      <c r="E440" s="3">
        <v>581549</v>
      </c>
      <c r="F440" s="3" t="s">
        <v>305</v>
      </c>
      <c r="G440" s="3" t="s">
        <v>58</v>
      </c>
      <c r="H440" s="3" t="s">
        <v>61</v>
      </c>
      <c r="I440" s="3">
        <v>600897</v>
      </c>
      <c r="J440" s="3" t="s">
        <v>59</v>
      </c>
      <c r="K440" s="3">
        <v>43525</v>
      </c>
      <c r="L440" s="14">
        <v>43525</v>
      </c>
      <c r="M440" s="3">
        <v>0</v>
      </c>
      <c r="N440" s="15">
        <v>8144.64</v>
      </c>
      <c r="O440" s="3">
        <v>56.55</v>
      </c>
      <c r="P440" s="3" t="s">
        <v>60</v>
      </c>
      <c r="Q440" s="41">
        <v>204002000100</v>
      </c>
      <c r="R440" s="3" t="s">
        <v>106</v>
      </c>
      <c r="S440" s="3">
        <v>42.41</v>
      </c>
      <c r="T440" s="3">
        <v>576</v>
      </c>
      <c r="U440" s="3" t="s">
        <v>17</v>
      </c>
      <c r="V440" s="3">
        <v>1.7971200000000001</v>
      </c>
      <c r="W440" s="3" t="s">
        <v>17</v>
      </c>
      <c r="X440" s="30">
        <v>24428.16</v>
      </c>
      <c r="Y440" s="3" t="s">
        <v>67</v>
      </c>
      <c r="Z440" s="3">
        <v>10</v>
      </c>
      <c r="AA440" s="3">
        <v>2220.7399999999998</v>
      </c>
      <c r="AB440" s="3">
        <v>0</v>
      </c>
      <c r="AC440" s="3">
        <v>100044151</v>
      </c>
      <c r="AE440" s="3" t="s">
        <v>295</v>
      </c>
      <c r="AF440" s="3">
        <v>43525.620219907411</v>
      </c>
      <c r="AG440" s="3" t="s">
        <v>293</v>
      </c>
      <c r="AH440" s="15">
        <f t="shared" si="59"/>
        <v>2.961163636363636</v>
      </c>
      <c r="AI440" s="16">
        <f t="shared" si="60"/>
        <v>2.220742</v>
      </c>
      <c r="AJ440" s="4" t="str">
        <f>VLOOKUP(A440,取数格式!$B$35:$C$47,2,0)</f>
        <v>苏宁直供</v>
      </c>
      <c r="AK440" s="4" t="s">
        <v>296</v>
      </c>
      <c r="AL440" s="17">
        <f t="shared" si="57"/>
        <v>0.74042200000000002</v>
      </c>
      <c r="AM440" s="17">
        <f t="shared" si="58"/>
        <v>7.4041999999999997E-2</v>
      </c>
      <c r="AO440" s="3">
        <f>IF(U440="件",1,VLOOKUP(Q440,单位换算!B:F,5,))</f>
        <v>1</v>
      </c>
      <c r="AP440" s="15">
        <f t="shared" si="61"/>
        <v>2.961163636363636</v>
      </c>
      <c r="AQ440" s="15">
        <f>IFERROR(VLOOKUP(Q440,成本剔税!A:E,COLUMN(成本剔税!E439),),)*T440/AO440/10000</f>
        <v>1.8874472727272722</v>
      </c>
      <c r="AR440" s="43">
        <f t="shared" si="62"/>
        <v>0.36259946949602134</v>
      </c>
    </row>
    <row r="441" spans="1:44" ht="15" customHeight="1">
      <c r="A441" s="3" t="s">
        <v>73</v>
      </c>
      <c r="B441" s="3" t="s">
        <v>72</v>
      </c>
      <c r="C441" s="3" t="s">
        <v>239</v>
      </c>
      <c r="D441" s="3" t="s">
        <v>240</v>
      </c>
      <c r="E441" s="3">
        <v>581549</v>
      </c>
      <c r="F441" s="3" t="s">
        <v>305</v>
      </c>
      <c r="G441" s="3" t="s">
        <v>58</v>
      </c>
      <c r="H441" s="3" t="s">
        <v>61</v>
      </c>
      <c r="I441" s="3">
        <v>600897</v>
      </c>
      <c r="J441" s="3" t="s">
        <v>59</v>
      </c>
      <c r="K441" s="3">
        <v>43525</v>
      </c>
      <c r="L441" s="14">
        <v>43525</v>
      </c>
      <c r="M441" s="3">
        <v>0</v>
      </c>
      <c r="N441" s="15">
        <v>1884.96</v>
      </c>
      <c r="O441" s="3">
        <v>59.84</v>
      </c>
      <c r="P441" s="3" t="s">
        <v>60</v>
      </c>
      <c r="Q441" s="41">
        <v>204002000701</v>
      </c>
      <c r="R441" s="3" t="s">
        <v>95</v>
      </c>
      <c r="S441" s="3">
        <v>44.88</v>
      </c>
      <c r="T441" s="3">
        <v>126</v>
      </c>
      <c r="U441" s="3" t="s">
        <v>17</v>
      </c>
      <c r="V441" s="3">
        <v>0.39221279999999997</v>
      </c>
      <c r="W441" s="3" t="s">
        <v>17</v>
      </c>
      <c r="X441" s="30">
        <v>5654.88</v>
      </c>
      <c r="Y441" s="3" t="s">
        <v>67</v>
      </c>
      <c r="Z441" s="3">
        <v>10</v>
      </c>
      <c r="AA441" s="3">
        <v>514.08000000000004</v>
      </c>
      <c r="AB441" s="3">
        <v>0</v>
      </c>
      <c r="AC441" s="3">
        <v>100044151</v>
      </c>
      <c r="AE441" s="3" t="s">
        <v>295</v>
      </c>
      <c r="AF441" s="3">
        <v>43525.620219907411</v>
      </c>
      <c r="AG441" s="3" t="s">
        <v>293</v>
      </c>
      <c r="AH441" s="15">
        <f t="shared" si="59"/>
        <v>0.68543999999999994</v>
      </c>
      <c r="AI441" s="16">
        <f t="shared" si="60"/>
        <v>0.51407999999999998</v>
      </c>
      <c r="AJ441" s="4" t="str">
        <f>VLOOKUP(A441,取数格式!$B$35:$C$47,2,0)</f>
        <v>苏宁直供</v>
      </c>
      <c r="AK441" s="4" t="s">
        <v>296</v>
      </c>
      <c r="AL441" s="17">
        <f t="shared" si="57"/>
        <v>0.17135999999999998</v>
      </c>
      <c r="AM441" s="17">
        <f t="shared" si="58"/>
        <v>1.7136000000000002E-2</v>
      </c>
      <c r="AO441" s="3">
        <f>IF(U441="件",1,VLOOKUP(Q441,单位换算!B:F,5,))</f>
        <v>1</v>
      </c>
      <c r="AP441" s="15">
        <f t="shared" si="61"/>
        <v>0.68543999999999994</v>
      </c>
      <c r="AQ441" s="15">
        <f>IFERROR(VLOOKUP(Q441,成本剔税!A:E,COLUMN(成本剔税!E440),),)*T441/AO441/10000</f>
        <v>0.42494072727272725</v>
      </c>
      <c r="AR441" s="43">
        <f t="shared" si="62"/>
        <v>0.38004679144385023</v>
      </c>
    </row>
    <row r="442" spans="1:44" ht="15" customHeight="1">
      <c r="A442" s="3" t="s">
        <v>73</v>
      </c>
      <c r="B442" s="3" t="s">
        <v>72</v>
      </c>
      <c r="C442" s="3" t="s">
        <v>239</v>
      </c>
      <c r="D442" s="3" t="s">
        <v>240</v>
      </c>
      <c r="E442" s="3">
        <v>581549</v>
      </c>
      <c r="F442" s="3" t="s">
        <v>305</v>
      </c>
      <c r="G442" s="3" t="s">
        <v>58</v>
      </c>
      <c r="H442" s="3" t="s">
        <v>61</v>
      </c>
      <c r="I442" s="3">
        <v>600897</v>
      </c>
      <c r="J442" s="3" t="s">
        <v>59</v>
      </c>
      <c r="K442" s="3">
        <v>43525</v>
      </c>
      <c r="L442" s="14">
        <v>43525</v>
      </c>
      <c r="M442" s="3">
        <v>0</v>
      </c>
      <c r="N442" s="15">
        <v>3601.8</v>
      </c>
      <c r="O442" s="3">
        <v>80.040000000000006</v>
      </c>
      <c r="P442" s="3" t="s">
        <v>60</v>
      </c>
      <c r="Q442" s="41">
        <v>204002001000</v>
      </c>
      <c r="R442" s="3" t="s">
        <v>111</v>
      </c>
      <c r="S442" s="3">
        <v>60.03</v>
      </c>
      <c r="T442" s="3">
        <v>180</v>
      </c>
      <c r="U442" s="3" t="s">
        <v>17</v>
      </c>
      <c r="V442" s="3">
        <v>0.74231999999999998</v>
      </c>
      <c r="W442" s="3" t="s">
        <v>17</v>
      </c>
      <c r="X442" s="30">
        <v>10805.4</v>
      </c>
      <c r="Y442" s="3" t="s">
        <v>67</v>
      </c>
      <c r="Z442" s="3">
        <v>10</v>
      </c>
      <c r="AA442" s="3">
        <v>982.31</v>
      </c>
      <c r="AB442" s="3">
        <v>0</v>
      </c>
      <c r="AC442" s="3">
        <v>100044151</v>
      </c>
      <c r="AE442" s="3" t="s">
        <v>295</v>
      </c>
      <c r="AF442" s="3">
        <v>43525.620219907411</v>
      </c>
      <c r="AG442" s="3" t="s">
        <v>293</v>
      </c>
      <c r="AH442" s="15">
        <f t="shared" si="59"/>
        <v>1.3097454545454545</v>
      </c>
      <c r="AI442" s="16">
        <f t="shared" si="60"/>
        <v>0.98230899999999999</v>
      </c>
      <c r="AJ442" s="4" t="str">
        <f>VLOOKUP(A442,取数格式!$B$35:$C$47,2,0)</f>
        <v>苏宁直供</v>
      </c>
      <c r="AK442" s="4" t="s">
        <v>296</v>
      </c>
      <c r="AL442" s="17">
        <f t="shared" si="57"/>
        <v>0.327436</v>
      </c>
      <c r="AM442" s="17">
        <f t="shared" si="58"/>
        <v>3.2744000000000002E-2</v>
      </c>
      <c r="AO442" s="3">
        <f>IF(U442="件",1,VLOOKUP(Q442,单位换算!B:F,5,))</f>
        <v>1</v>
      </c>
      <c r="AP442" s="15">
        <f t="shared" si="61"/>
        <v>1.3097454545454545</v>
      </c>
      <c r="AQ442" s="15">
        <f>IFERROR(VLOOKUP(Q442,成本剔税!A:E,COLUMN(成本剔税!E441),),)*T442/AO442/10000</f>
        <v>0.79954363636363646</v>
      </c>
      <c r="AR442" s="43">
        <f t="shared" si="62"/>
        <v>0.38954272863568207</v>
      </c>
    </row>
    <row r="443" spans="1:44" ht="15" customHeight="1">
      <c r="A443" s="3" t="s">
        <v>73</v>
      </c>
      <c r="B443" s="3" t="s">
        <v>72</v>
      </c>
      <c r="C443" s="3" t="s">
        <v>239</v>
      </c>
      <c r="D443" s="3" t="s">
        <v>240</v>
      </c>
      <c r="E443" s="3">
        <v>581549</v>
      </c>
      <c r="F443" s="3" t="s">
        <v>305</v>
      </c>
      <c r="G443" s="3" t="s">
        <v>58</v>
      </c>
      <c r="H443" s="3" t="s">
        <v>61</v>
      </c>
      <c r="I443" s="3">
        <v>600897</v>
      </c>
      <c r="J443" s="3" t="s">
        <v>59</v>
      </c>
      <c r="K443" s="3">
        <v>43525</v>
      </c>
      <c r="L443" s="14">
        <v>43525</v>
      </c>
      <c r="M443" s="3">
        <v>0</v>
      </c>
      <c r="N443" s="15">
        <v>485.76</v>
      </c>
      <c r="O443" s="3">
        <v>80.959999999999994</v>
      </c>
      <c r="P443" s="3" t="s">
        <v>60</v>
      </c>
      <c r="Q443" s="41">
        <v>204002001200</v>
      </c>
      <c r="R443" s="3" t="s">
        <v>220</v>
      </c>
      <c r="S443" s="3">
        <v>60.72</v>
      </c>
      <c r="T443" s="3">
        <v>24</v>
      </c>
      <c r="U443" s="3" t="s">
        <v>17</v>
      </c>
      <c r="V443" s="3">
        <v>7.4303999999999995E-2</v>
      </c>
      <c r="W443" s="3" t="s">
        <v>17</v>
      </c>
      <c r="X443" s="30">
        <v>1457.28</v>
      </c>
      <c r="Y443" s="3" t="s">
        <v>67</v>
      </c>
      <c r="Z443" s="3">
        <v>10</v>
      </c>
      <c r="AA443" s="3">
        <v>132.47999999999999</v>
      </c>
      <c r="AB443" s="3">
        <v>0</v>
      </c>
      <c r="AC443" s="3">
        <v>100044151</v>
      </c>
      <c r="AE443" s="3" t="s">
        <v>295</v>
      </c>
      <c r="AF443" s="3">
        <v>43525.620219907411</v>
      </c>
      <c r="AG443" s="3" t="s">
        <v>293</v>
      </c>
      <c r="AH443" s="15">
        <f t="shared" si="59"/>
        <v>0.17663999999999999</v>
      </c>
      <c r="AI443" s="16">
        <f t="shared" si="60"/>
        <v>0.13247999999999999</v>
      </c>
      <c r="AJ443" s="4" t="str">
        <f>VLOOKUP(A443,取数格式!$B$35:$C$47,2,0)</f>
        <v>苏宁直供</v>
      </c>
      <c r="AK443" s="4" t="s">
        <v>296</v>
      </c>
      <c r="AL443" s="17">
        <f t="shared" si="57"/>
        <v>4.4160000000000005E-2</v>
      </c>
      <c r="AM443" s="17">
        <f t="shared" si="58"/>
        <v>4.4159999999999998E-3</v>
      </c>
      <c r="AO443" s="3">
        <f>IF(U443="件",1,VLOOKUP(Q443,单位换算!B:F,5,))</f>
        <v>1</v>
      </c>
      <c r="AP443" s="15">
        <f t="shared" si="61"/>
        <v>0.17663999999999999</v>
      </c>
      <c r="AQ443" s="15">
        <f>IFERROR(VLOOKUP(Q443,成本剔税!A:E,COLUMN(成本剔税!E442),),)*T443/AO443/10000</f>
        <v>9.7651636363636343E-2</v>
      </c>
      <c r="AR443" s="43">
        <f t="shared" si="62"/>
        <v>0.44717144268774711</v>
      </c>
    </row>
    <row r="444" spans="1:44" ht="15" customHeight="1">
      <c r="A444" s="3" t="s">
        <v>73</v>
      </c>
      <c r="B444" s="3" t="s">
        <v>72</v>
      </c>
      <c r="C444" s="3" t="s">
        <v>239</v>
      </c>
      <c r="D444" s="3" t="s">
        <v>240</v>
      </c>
      <c r="E444" s="3">
        <v>581549</v>
      </c>
      <c r="F444" s="3" t="s">
        <v>305</v>
      </c>
      <c r="G444" s="3" t="s">
        <v>58</v>
      </c>
      <c r="H444" s="3" t="s">
        <v>61</v>
      </c>
      <c r="I444" s="3">
        <v>600897</v>
      </c>
      <c r="J444" s="3" t="s">
        <v>59</v>
      </c>
      <c r="K444" s="3">
        <v>43525</v>
      </c>
      <c r="L444" s="14">
        <v>43525</v>
      </c>
      <c r="M444" s="3">
        <v>0</v>
      </c>
      <c r="N444" s="15">
        <v>430.56</v>
      </c>
      <c r="O444" s="3">
        <v>71.760000000000005</v>
      </c>
      <c r="P444" s="3" t="s">
        <v>60</v>
      </c>
      <c r="Q444" s="41">
        <v>204003000600</v>
      </c>
      <c r="R444" s="3" t="s">
        <v>232</v>
      </c>
      <c r="S444" s="3">
        <v>53.82</v>
      </c>
      <c r="T444" s="3">
        <v>24</v>
      </c>
      <c r="U444" s="3" t="s">
        <v>17</v>
      </c>
      <c r="V444" s="3">
        <v>5.8125599999999999E-2</v>
      </c>
      <c r="W444" s="3" t="s">
        <v>17</v>
      </c>
      <c r="X444" s="30">
        <v>1291.68</v>
      </c>
      <c r="Y444" s="3" t="s">
        <v>66</v>
      </c>
      <c r="Z444" s="3">
        <v>16</v>
      </c>
      <c r="AA444" s="3">
        <v>178.16</v>
      </c>
      <c r="AB444" s="3">
        <v>0</v>
      </c>
      <c r="AC444" s="3">
        <v>100044151</v>
      </c>
      <c r="AE444" s="3" t="s">
        <v>295</v>
      </c>
      <c r="AF444" s="3">
        <v>43525.620219907411</v>
      </c>
      <c r="AG444" s="3" t="s">
        <v>293</v>
      </c>
      <c r="AH444" s="15">
        <f t="shared" si="59"/>
        <v>0.14846896551724142</v>
      </c>
      <c r="AI444" s="16">
        <f t="shared" si="60"/>
        <v>0.11135199999999999</v>
      </c>
      <c r="AJ444" s="4" t="str">
        <f>VLOOKUP(A444,取数格式!$B$35:$C$47,2,0)</f>
        <v>苏宁直供</v>
      </c>
      <c r="AK444" s="4" t="s">
        <v>296</v>
      </c>
      <c r="AL444" s="17">
        <f t="shared" si="57"/>
        <v>3.7117000000000004E-2</v>
      </c>
      <c r="AM444" s="17">
        <f t="shared" si="58"/>
        <v>5.9389999999999998E-3</v>
      </c>
      <c r="AO444" s="3">
        <f>IF(U444="件",1,VLOOKUP(Q444,单位换算!B:F,5,))</f>
        <v>1</v>
      </c>
      <c r="AP444" s="15">
        <f t="shared" si="61"/>
        <v>0.14846896551724142</v>
      </c>
      <c r="AQ444" s="15">
        <f>IFERROR(VLOOKUP(Q444,成本剔税!A:E,COLUMN(成本剔税!E443),),)*T444/AO444/10000</f>
        <v>8.5468965517241396E-2</v>
      </c>
      <c r="AR444" s="43">
        <f t="shared" si="62"/>
        <v>0.42433110367892984</v>
      </c>
    </row>
    <row r="445" spans="1:44" ht="15" customHeight="1">
      <c r="A445" s="3" t="s">
        <v>73</v>
      </c>
      <c r="B445" s="3" t="s">
        <v>72</v>
      </c>
      <c r="C445" s="3" t="s">
        <v>239</v>
      </c>
      <c r="D445" s="3" t="s">
        <v>240</v>
      </c>
      <c r="E445" s="3">
        <v>581549</v>
      </c>
      <c r="F445" s="3" t="s">
        <v>305</v>
      </c>
      <c r="G445" s="3" t="s">
        <v>58</v>
      </c>
      <c r="H445" s="3" t="s">
        <v>61</v>
      </c>
      <c r="I445" s="3">
        <v>600897</v>
      </c>
      <c r="J445" s="3" t="s">
        <v>59</v>
      </c>
      <c r="K445" s="3">
        <v>43525</v>
      </c>
      <c r="L445" s="14">
        <v>43525</v>
      </c>
      <c r="M445" s="3">
        <v>0</v>
      </c>
      <c r="N445" s="15">
        <v>1525.92</v>
      </c>
      <c r="O445" s="3">
        <v>89.76</v>
      </c>
      <c r="P445" s="3" t="s">
        <v>60</v>
      </c>
      <c r="Q445" s="41">
        <v>204003000700</v>
      </c>
      <c r="R445" s="3" t="s">
        <v>125</v>
      </c>
      <c r="S445" s="3">
        <v>67.319999999999993</v>
      </c>
      <c r="T445" s="3">
        <v>68</v>
      </c>
      <c r="U445" s="3" t="s">
        <v>17</v>
      </c>
      <c r="V445" s="3">
        <v>0.28043200000000001</v>
      </c>
      <c r="W445" s="3" t="s">
        <v>17</v>
      </c>
      <c r="X445" s="30">
        <v>4577.76</v>
      </c>
      <c r="Y445" s="3" t="s">
        <v>67</v>
      </c>
      <c r="Z445" s="3">
        <v>10</v>
      </c>
      <c r="AA445" s="3">
        <v>416.16</v>
      </c>
      <c r="AB445" s="3">
        <v>0</v>
      </c>
      <c r="AC445" s="3">
        <v>100044151</v>
      </c>
      <c r="AE445" s="3" t="s">
        <v>295</v>
      </c>
      <c r="AF445" s="3">
        <v>43525.620219907411</v>
      </c>
      <c r="AG445" s="3" t="s">
        <v>293</v>
      </c>
      <c r="AH445" s="15">
        <f t="shared" si="59"/>
        <v>0.55488000000000004</v>
      </c>
      <c r="AI445" s="16">
        <f t="shared" si="60"/>
        <v>0.41616000000000003</v>
      </c>
      <c r="AJ445" s="4" t="str">
        <f>VLOOKUP(A445,取数格式!$B$35:$C$47,2,0)</f>
        <v>苏宁直供</v>
      </c>
      <c r="AK445" s="4" t="s">
        <v>296</v>
      </c>
      <c r="AL445" s="17">
        <f t="shared" si="57"/>
        <v>0.13872000000000001</v>
      </c>
      <c r="AM445" s="17">
        <f t="shared" si="58"/>
        <v>1.3872000000000001E-2</v>
      </c>
      <c r="AO445" s="3">
        <f>IF(U445="件",1,VLOOKUP(Q445,单位换算!B:F,5,))</f>
        <v>1</v>
      </c>
      <c r="AP445" s="15">
        <f t="shared" si="61"/>
        <v>0.55488000000000004</v>
      </c>
      <c r="AQ445" s="15">
        <f>IFERROR(VLOOKUP(Q445,成本剔税!A:E,COLUMN(成本剔税!E444),),)*T445/AO445/10000</f>
        <v>0.34550181818181813</v>
      </c>
      <c r="AR445" s="43">
        <f t="shared" si="62"/>
        <v>0.37733957219251352</v>
      </c>
    </row>
    <row r="446" spans="1:44" ht="15" customHeight="1">
      <c r="A446" s="3" t="s">
        <v>73</v>
      </c>
      <c r="B446" s="3" t="s">
        <v>72</v>
      </c>
      <c r="C446" s="3" t="s">
        <v>239</v>
      </c>
      <c r="D446" s="3" t="s">
        <v>240</v>
      </c>
      <c r="E446" s="3">
        <v>581549</v>
      </c>
      <c r="F446" s="3" t="s">
        <v>305</v>
      </c>
      <c r="G446" s="3" t="s">
        <v>58</v>
      </c>
      <c r="H446" s="3" t="s">
        <v>61</v>
      </c>
      <c r="I446" s="3">
        <v>600897</v>
      </c>
      <c r="J446" s="3" t="s">
        <v>59</v>
      </c>
      <c r="K446" s="3">
        <v>43525</v>
      </c>
      <c r="L446" s="14">
        <v>43525</v>
      </c>
      <c r="M446" s="3">
        <v>0</v>
      </c>
      <c r="N446" s="15">
        <v>17671.5</v>
      </c>
      <c r="O446" s="3">
        <v>71.42</v>
      </c>
      <c r="P446" s="3" t="s">
        <v>60</v>
      </c>
      <c r="Q446" s="41">
        <v>204004000400</v>
      </c>
      <c r="R446" s="3" t="s">
        <v>236</v>
      </c>
      <c r="S446" s="3">
        <v>53.57</v>
      </c>
      <c r="T446" s="3">
        <v>990</v>
      </c>
      <c r="U446" s="3" t="s">
        <v>17</v>
      </c>
      <c r="V446" s="3">
        <v>6.1776</v>
      </c>
      <c r="W446" s="3" t="s">
        <v>17</v>
      </c>
      <c r="X446" s="30">
        <v>53034.3</v>
      </c>
      <c r="Y446" s="3" t="s">
        <v>66</v>
      </c>
      <c r="Z446" s="3">
        <v>16</v>
      </c>
      <c r="AA446" s="3">
        <v>7315.08</v>
      </c>
      <c r="AB446" s="3">
        <v>0</v>
      </c>
      <c r="AC446" s="3">
        <v>100044151</v>
      </c>
      <c r="AE446" s="3" t="s">
        <v>295</v>
      </c>
      <c r="AF446" s="3">
        <v>43525.620219907411</v>
      </c>
      <c r="AG446" s="3" t="s">
        <v>293</v>
      </c>
      <c r="AH446" s="15">
        <f t="shared" si="59"/>
        <v>6.0953275862068974</v>
      </c>
      <c r="AI446" s="16">
        <f t="shared" si="60"/>
        <v>4.5719219999999998</v>
      </c>
      <c r="AJ446" s="4" t="str">
        <f>VLOOKUP(A446,取数格式!$B$35:$C$47,2,0)</f>
        <v>苏宁直供</v>
      </c>
      <c r="AK446" s="4" t="s">
        <v>296</v>
      </c>
      <c r="AL446" s="17">
        <f t="shared" si="57"/>
        <v>1.5234049999999999</v>
      </c>
      <c r="AM446" s="17">
        <f t="shared" si="58"/>
        <v>0.24374499999999999</v>
      </c>
      <c r="AO446" s="3">
        <f>IF(U446="件",1,VLOOKUP(Q446,单位换算!B:F,5,))</f>
        <v>1</v>
      </c>
      <c r="AP446" s="15">
        <f t="shared" si="61"/>
        <v>6.0953275862068974</v>
      </c>
      <c r="AQ446" s="15">
        <f>IFERROR(VLOOKUP(Q446,成本剔税!A:E,COLUMN(成本剔税!E445),),)*T446/AO446/10000</f>
        <v>4.2307137931034484</v>
      </c>
      <c r="AR446" s="43">
        <f t="shared" si="62"/>
        <v>0.30590870904508549</v>
      </c>
    </row>
    <row r="447" spans="1:44" ht="15" customHeight="1">
      <c r="A447" s="3" t="s">
        <v>73</v>
      </c>
      <c r="B447" s="3" t="s">
        <v>72</v>
      </c>
      <c r="C447" s="3" t="s">
        <v>239</v>
      </c>
      <c r="D447" s="3" t="s">
        <v>240</v>
      </c>
      <c r="E447" s="3">
        <v>581549</v>
      </c>
      <c r="F447" s="3" t="s">
        <v>305</v>
      </c>
      <c r="G447" s="3" t="s">
        <v>58</v>
      </c>
      <c r="H447" s="3" t="s">
        <v>61</v>
      </c>
      <c r="I447" s="3">
        <v>600897</v>
      </c>
      <c r="J447" s="3" t="s">
        <v>59</v>
      </c>
      <c r="K447" s="3">
        <v>43525</v>
      </c>
      <c r="L447" s="14">
        <v>43525</v>
      </c>
      <c r="M447" s="3">
        <v>0</v>
      </c>
      <c r="N447" s="15">
        <v>1535.94</v>
      </c>
      <c r="O447" s="3">
        <v>48.77</v>
      </c>
      <c r="P447" s="3" t="s">
        <v>60</v>
      </c>
      <c r="Q447" s="41">
        <v>204005001700</v>
      </c>
      <c r="R447" s="3" t="s">
        <v>141</v>
      </c>
      <c r="S447" s="3">
        <v>36.58</v>
      </c>
      <c r="T447" s="3">
        <v>126</v>
      </c>
      <c r="U447" s="3" t="s">
        <v>17</v>
      </c>
      <c r="V447" s="3">
        <v>0.38941559999999997</v>
      </c>
      <c r="W447" s="3" t="s">
        <v>17</v>
      </c>
      <c r="X447" s="30">
        <v>4609.08</v>
      </c>
      <c r="Y447" s="3" t="s">
        <v>66</v>
      </c>
      <c r="Z447" s="3">
        <v>16</v>
      </c>
      <c r="AA447" s="3">
        <v>635.74</v>
      </c>
      <c r="AB447" s="3">
        <v>0</v>
      </c>
      <c r="AC447" s="3">
        <v>100044151</v>
      </c>
      <c r="AE447" s="3" t="s">
        <v>295</v>
      </c>
      <c r="AF447" s="3">
        <v>43525.620219907411</v>
      </c>
      <c r="AG447" s="3" t="s">
        <v>293</v>
      </c>
      <c r="AH447" s="15">
        <f t="shared" si="59"/>
        <v>0.52974310344827591</v>
      </c>
      <c r="AI447" s="16">
        <f t="shared" si="60"/>
        <v>0.39733400000000002</v>
      </c>
      <c r="AJ447" s="4" t="str">
        <f>VLOOKUP(A447,取数格式!$B$35:$C$47,2,0)</f>
        <v>苏宁直供</v>
      </c>
      <c r="AK447" s="4" t="s">
        <v>296</v>
      </c>
      <c r="AL447" s="17">
        <f t="shared" si="57"/>
        <v>0.132409</v>
      </c>
      <c r="AM447" s="17">
        <f t="shared" si="58"/>
        <v>2.1184999999999999E-2</v>
      </c>
      <c r="AO447" s="3">
        <f>IF(U447="件",1,VLOOKUP(Q447,单位换算!B:F,5,))</f>
        <v>1</v>
      </c>
      <c r="AP447" s="15">
        <f t="shared" si="61"/>
        <v>0.52974310344827591</v>
      </c>
      <c r="AQ447" s="15">
        <f>IFERROR(VLOOKUP(Q447,成本剔税!A:E,COLUMN(成本剔税!E446),),)*T447/AO447/10000</f>
        <v>0.33873362068965523</v>
      </c>
      <c r="AR447" s="43">
        <f t="shared" si="62"/>
        <v>0.36057002255484921</v>
      </c>
    </row>
    <row r="448" spans="1:44" ht="15" customHeight="1">
      <c r="A448" s="3" t="s">
        <v>73</v>
      </c>
      <c r="B448" s="3" t="s">
        <v>72</v>
      </c>
      <c r="C448" s="3" t="s">
        <v>239</v>
      </c>
      <c r="D448" s="3" t="s">
        <v>240</v>
      </c>
      <c r="E448" s="3">
        <v>581549</v>
      </c>
      <c r="F448" s="3" t="s">
        <v>305</v>
      </c>
      <c r="G448" s="3" t="s">
        <v>58</v>
      </c>
      <c r="H448" s="3" t="s">
        <v>61</v>
      </c>
      <c r="I448" s="3">
        <v>600897</v>
      </c>
      <c r="J448" s="3" t="s">
        <v>59</v>
      </c>
      <c r="K448" s="3">
        <v>43525</v>
      </c>
      <c r="L448" s="14">
        <v>43525</v>
      </c>
      <c r="M448" s="3">
        <v>0</v>
      </c>
      <c r="N448" s="15">
        <v>1465.2</v>
      </c>
      <c r="O448" s="3">
        <v>48.85</v>
      </c>
      <c r="P448" s="3" t="s">
        <v>60</v>
      </c>
      <c r="Q448" s="41">
        <v>204006000802</v>
      </c>
      <c r="R448" s="3" t="s">
        <v>120</v>
      </c>
      <c r="S448" s="3">
        <v>36.64</v>
      </c>
      <c r="T448" s="3">
        <v>120</v>
      </c>
      <c r="U448" s="3" t="s">
        <v>17</v>
      </c>
      <c r="V448" s="3">
        <v>0.31512000000000001</v>
      </c>
      <c r="W448" s="3" t="s">
        <v>17</v>
      </c>
      <c r="X448" s="30">
        <v>4396.8</v>
      </c>
      <c r="Y448" s="3" t="s">
        <v>66</v>
      </c>
      <c r="Z448" s="3">
        <v>16</v>
      </c>
      <c r="AA448" s="3">
        <v>606.46</v>
      </c>
      <c r="AB448" s="3">
        <v>0</v>
      </c>
      <c r="AC448" s="3">
        <v>100044151</v>
      </c>
      <c r="AE448" s="3" t="s">
        <v>295</v>
      </c>
      <c r="AF448" s="3">
        <v>43525.620219907411</v>
      </c>
      <c r="AG448" s="3" t="s">
        <v>293</v>
      </c>
      <c r="AH448" s="15">
        <f t="shared" si="59"/>
        <v>0.50534482758620702</v>
      </c>
      <c r="AI448" s="16">
        <f t="shared" si="60"/>
        <v>0.37903400000000004</v>
      </c>
      <c r="AJ448" s="4" t="str">
        <f>VLOOKUP(A448,取数格式!$B$35:$C$47,2,0)</f>
        <v>苏宁直供</v>
      </c>
      <c r="AK448" s="4" t="s">
        <v>296</v>
      </c>
      <c r="AL448" s="17">
        <f t="shared" si="57"/>
        <v>0.12630999999999998</v>
      </c>
      <c r="AM448" s="17">
        <f t="shared" si="58"/>
        <v>2.0209999999999999E-2</v>
      </c>
      <c r="AO448" s="3">
        <f>IF(U448="件",1,VLOOKUP(Q448,单位换算!B:F,5,))</f>
        <v>1</v>
      </c>
      <c r="AP448" s="15">
        <f t="shared" si="61"/>
        <v>0.50534482758620702</v>
      </c>
      <c r="AQ448" s="15">
        <f>IFERROR(VLOOKUP(Q448,成本剔税!A:E,COLUMN(成本剔税!E447),),)*T448/AO448/10000</f>
        <v>0.32260344827586213</v>
      </c>
      <c r="AR448" s="43">
        <f t="shared" si="62"/>
        <v>0.36161719549641763</v>
      </c>
    </row>
    <row r="449" spans="1:44" ht="15" customHeight="1">
      <c r="A449" s="3" t="s">
        <v>73</v>
      </c>
      <c r="B449" s="3" t="s">
        <v>72</v>
      </c>
      <c r="C449" s="3" t="s">
        <v>239</v>
      </c>
      <c r="D449" s="3" t="s">
        <v>240</v>
      </c>
      <c r="E449" s="3">
        <v>581549</v>
      </c>
      <c r="F449" s="3" t="s">
        <v>305</v>
      </c>
      <c r="G449" s="3" t="s">
        <v>58</v>
      </c>
      <c r="H449" s="3" t="s">
        <v>61</v>
      </c>
      <c r="I449" s="3">
        <v>600897</v>
      </c>
      <c r="J449" s="3" t="s">
        <v>59</v>
      </c>
      <c r="K449" s="3">
        <v>43525</v>
      </c>
      <c r="L449" s="14">
        <v>43525</v>
      </c>
      <c r="M449" s="3">
        <v>0</v>
      </c>
      <c r="N449" s="15">
        <v>656.16</v>
      </c>
      <c r="O449" s="3">
        <v>54.7</v>
      </c>
      <c r="P449" s="3" t="s">
        <v>60</v>
      </c>
      <c r="Q449" s="41">
        <v>204006000902</v>
      </c>
      <c r="R449" s="3" t="s">
        <v>109</v>
      </c>
      <c r="S449" s="3">
        <v>41.03</v>
      </c>
      <c r="T449" s="3">
        <v>48</v>
      </c>
      <c r="U449" s="3" t="s">
        <v>17</v>
      </c>
      <c r="V449" s="3">
        <v>0.14363999999999999</v>
      </c>
      <c r="W449" s="3" t="s">
        <v>17</v>
      </c>
      <c r="X449" s="30">
        <v>1969.44</v>
      </c>
      <c r="Y449" s="3" t="s">
        <v>66</v>
      </c>
      <c r="Z449" s="3">
        <v>16</v>
      </c>
      <c r="AA449" s="3">
        <v>271.64999999999998</v>
      </c>
      <c r="AB449" s="3">
        <v>0</v>
      </c>
      <c r="AC449" s="3">
        <v>100044151</v>
      </c>
      <c r="AE449" s="3" t="s">
        <v>295</v>
      </c>
      <c r="AF449" s="3">
        <v>43525.620219907411</v>
      </c>
      <c r="AG449" s="3" t="s">
        <v>293</v>
      </c>
      <c r="AH449" s="15">
        <f t="shared" si="59"/>
        <v>0.22634482758620694</v>
      </c>
      <c r="AI449" s="16">
        <f t="shared" si="60"/>
        <v>0.16977899999999999</v>
      </c>
      <c r="AJ449" s="4" t="str">
        <f>VLOOKUP(A449,取数格式!$B$35:$C$47,2,0)</f>
        <v>苏宁直供</v>
      </c>
      <c r="AK449" s="4" t="s">
        <v>296</v>
      </c>
      <c r="AL449" s="17">
        <f t="shared" si="57"/>
        <v>5.6565999999999998E-2</v>
      </c>
      <c r="AM449" s="17">
        <f t="shared" si="58"/>
        <v>9.0500000000000008E-3</v>
      </c>
      <c r="AO449" s="3">
        <f>IF(U449="件",1,VLOOKUP(Q449,单位换算!B:F,5,))</f>
        <v>1</v>
      </c>
      <c r="AP449" s="15">
        <f t="shared" si="61"/>
        <v>0.22634482758620694</v>
      </c>
      <c r="AQ449" s="15">
        <f>IFERROR(VLOOKUP(Q449,成本剔税!A:E,COLUMN(成本剔税!E448),),)*T449/AO449/10000</f>
        <v>0.1434537931034483</v>
      </c>
      <c r="AR449" s="43">
        <f t="shared" si="62"/>
        <v>0.36621572212065817</v>
      </c>
    </row>
    <row r="450" spans="1:44" ht="15" customHeight="1">
      <c r="A450" s="3" t="s">
        <v>73</v>
      </c>
      <c r="B450" s="3" t="s">
        <v>72</v>
      </c>
      <c r="C450" s="3" t="s">
        <v>239</v>
      </c>
      <c r="D450" s="3" t="s">
        <v>240</v>
      </c>
      <c r="E450" s="3">
        <v>581549</v>
      </c>
      <c r="F450" s="3" t="s">
        <v>305</v>
      </c>
      <c r="G450" s="3" t="s">
        <v>58</v>
      </c>
      <c r="H450" s="3" t="s">
        <v>61</v>
      </c>
      <c r="I450" s="3">
        <v>600897</v>
      </c>
      <c r="J450" s="3" t="s">
        <v>59</v>
      </c>
      <c r="K450" s="3">
        <v>43525</v>
      </c>
      <c r="L450" s="14">
        <v>43525</v>
      </c>
      <c r="M450" s="3">
        <v>0</v>
      </c>
      <c r="N450" s="15">
        <v>331.2</v>
      </c>
      <c r="O450" s="3">
        <v>44.16</v>
      </c>
      <c r="P450" s="3" t="s">
        <v>60</v>
      </c>
      <c r="Q450" s="41">
        <v>204101007400</v>
      </c>
      <c r="R450" s="3" t="s">
        <v>219</v>
      </c>
      <c r="S450" s="3">
        <v>33.119999999999997</v>
      </c>
      <c r="T450" s="3">
        <v>30</v>
      </c>
      <c r="U450" s="3" t="s">
        <v>17</v>
      </c>
      <c r="V450" s="3">
        <v>9.3329999999999996E-2</v>
      </c>
      <c r="W450" s="3" t="s">
        <v>17</v>
      </c>
      <c r="X450" s="30">
        <v>993.6</v>
      </c>
      <c r="Y450" s="3" t="s">
        <v>66</v>
      </c>
      <c r="Z450" s="3">
        <v>16</v>
      </c>
      <c r="AA450" s="3">
        <v>137.05000000000001</v>
      </c>
      <c r="AB450" s="3">
        <v>0</v>
      </c>
      <c r="AC450" s="3">
        <v>100044151</v>
      </c>
      <c r="AE450" s="3" t="s">
        <v>295</v>
      </c>
      <c r="AF450" s="3">
        <v>43525.620219907411</v>
      </c>
      <c r="AG450" s="3" t="s">
        <v>293</v>
      </c>
      <c r="AH450" s="15">
        <f t="shared" si="59"/>
        <v>0.11420689655172414</v>
      </c>
      <c r="AI450" s="16">
        <f t="shared" si="60"/>
        <v>8.5654999999999995E-2</v>
      </c>
      <c r="AJ450" s="4" t="str">
        <f>VLOOKUP(A450,取数格式!$B$35:$C$47,2,0)</f>
        <v>苏宁直供</v>
      </c>
      <c r="AK450" s="4" t="s">
        <v>296</v>
      </c>
      <c r="AL450" s="17">
        <f t="shared" si="57"/>
        <v>2.8551999999999998E-2</v>
      </c>
      <c r="AM450" s="17">
        <f t="shared" si="58"/>
        <v>4.568E-3</v>
      </c>
      <c r="AO450" s="3">
        <f>IF(U450="件",1,VLOOKUP(Q450,单位换算!B:F,5,))</f>
        <v>1</v>
      </c>
      <c r="AP450" s="15">
        <f t="shared" si="61"/>
        <v>0.11420689655172414</v>
      </c>
      <c r="AQ450" s="15">
        <f>IFERROR(VLOOKUP(Q450,成本剔税!A:E,COLUMN(成本剔税!E449),),)*T450/AO450/10000</f>
        <v>6.8384482758620704E-2</v>
      </c>
      <c r="AR450" s="43">
        <f t="shared" si="62"/>
        <v>0.40122282608695642</v>
      </c>
    </row>
    <row r="451" spans="1:44" ht="15" customHeight="1">
      <c r="A451" s="3" t="s">
        <v>73</v>
      </c>
      <c r="B451" s="3" t="s">
        <v>72</v>
      </c>
      <c r="C451" s="3" t="s">
        <v>239</v>
      </c>
      <c r="D451" s="3" t="s">
        <v>240</v>
      </c>
      <c r="E451" s="3">
        <v>581549</v>
      </c>
      <c r="F451" s="3" t="s">
        <v>305</v>
      </c>
      <c r="G451" s="3" t="s">
        <v>58</v>
      </c>
      <c r="H451" s="3" t="s">
        <v>61</v>
      </c>
      <c r="I451" s="3">
        <v>600897</v>
      </c>
      <c r="J451" s="3" t="s">
        <v>59</v>
      </c>
      <c r="K451" s="3">
        <v>43525</v>
      </c>
      <c r="L451" s="14">
        <v>43525</v>
      </c>
      <c r="M451" s="3">
        <v>0</v>
      </c>
      <c r="N451" s="15">
        <v>8386.74</v>
      </c>
      <c r="O451" s="3">
        <v>33.479999999999997</v>
      </c>
      <c r="P451" s="3" t="s">
        <v>60</v>
      </c>
      <c r="Q451" s="41">
        <v>204102010701</v>
      </c>
      <c r="R451" s="3" t="s">
        <v>138</v>
      </c>
      <c r="S451" s="3">
        <v>25.11</v>
      </c>
      <c r="T451" s="3">
        <v>1002</v>
      </c>
      <c r="U451" s="3" t="s">
        <v>17</v>
      </c>
      <c r="V451" s="3">
        <v>3.1478831999999999</v>
      </c>
      <c r="W451" s="3" t="s">
        <v>17</v>
      </c>
      <c r="X451" s="30">
        <v>25160.22</v>
      </c>
      <c r="Y451" s="3" t="s">
        <v>66</v>
      </c>
      <c r="Z451" s="3">
        <v>16</v>
      </c>
      <c r="AA451" s="3">
        <v>3470.38</v>
      </c>
      <c r="AB451" s="3">
        <v>0</v>
      </c>
      <c r="AC451" s="3">
        <v>100044151</v>
      </c>
      <c r="AE451" s="3" t="s">
        <v>295</v>
      </c>
      <c r="AF451" s="3">
        <v>43525.620219907411</v>
      </c>
      <c r="AG451" s="3" t="s">
        <v>293</v>
      </c>
      <c r="AH451" s="15">
        <f t="shared" si="59"/>
        <v>2.8919793103448277</v>
      </c>
      <c r="AI451" s="16">
        <f t="shared" si="60"/>
        <v>2.168984</v>
      </c>
      <c r="AJ451" s="4" t="str">
        <f>VLOOKUP(A451,取数格式!$B$35:$C$47,2,0)</f>
        <v>苏宁直供</v>
      </c>
      <c r="AK451" s="4" t="s">
        <v>296</v>
      </c>
      <c r="AL451" s="17">
        <f t="shared" si="57"/>
        <v>0.72299499999999994</v>
      </c>
      <c r="AM451" s="17">
        <f t="shared" si="58"/>
        <v>0.11567899999999999</v>
      </c>
      <c r="AO451" s="3">
        <f>IF(U451="件",1,VLOOKUP(Q451,单位换算!B:F,5,))</f>
        <v>1</v>
      </c>
      <c r="AP451" s="15">
        <f t="shared" si="61"/>
        <v>2.8919793103448277</v>
      </c>
      <c r="AQ451" s="15">
        <f>IFERROR(VLOOKUP(Q451,成本剔税!A:E,COLUMN(成本剔税!E450),),)*T451/AO451/10000</f>
        <v>1.8051548275862068</v>
      </c>
      <c r="AR451" s="43">
        <f t="shared" si="62"/>
        <v>0.37580645161290327</v>
      </c>
    </row>
    <row r="452" spans="1:44" ht="15" customHeight="1">
      <c r="A452" s="3" t="s">
        <v>73</v>
      </c>
      <c r="B452" s="3" t="s">
        <v>72</v>
      </c>
      <c r="C452" s="3" t="s">
        <v>239</v>
      </c>
      <c r="D452" s="3" t="s">
        <v>240</v>
      </c>
      <c r="E452" s="3">
        <v>581549</v>
      </c>
      <c r="F452" s="3" t="s">
        <v>305</v>
      </c>
      <c r="G452" s="3" t="s">
        <v>58</v>
      </c>
      <c r="H452" s="3" t="s">
        <v>61</v>
      </c>
      <c r="I452" s="3">
        <v>600897</v>
      </c>
      <c r="J452" s="3" t="s">
        <v>59</v>
      </c>
      <c r="K452" s="3">
        <v>43525</v>
      </c>
      <c r="L452" s="14">
        <v>43525</v>
      </c>
      <c r="M452" s="3">
        <v>0</v>
      </c>
      <c r="N452" s="15">
        <v>1908.36</v>
      </c>
      <c r="O452" s="3">
        <v>33.479999999999997</v>
      </c>
      <c r="P452" s="3" t="s">
        <v>60</v>
      </c>
      <c r="Q452" s="41">
        <v>204102010801</v>
      </c>
      <c r="R452" s="3" t="s">
        <v>129</v>
      </c>
      <c r="S452" s="3">
        <v>25.11</v>
      </c>
      <c r="T452" s="3">
        <v>228</v>
      </c>
      <c r="U452" s="3" t="s">
        <v>17</v>
      </c>
      <c r="V452" s="3">
        <v>0.71354879999999998</v>
      </c>
      <c r="W452" s="3" t="s">
        <v>17</v>
      </c>
      <c r="X452" s="30">
        <v>5725.08</v>
      </c>
      <c r="Y452" s="3" t="s">
        <v>66</v>
      </c>
      <c r="Z452" s="3">
        <v>16</v>
      </c>
      <c r="AA452" s="3">
        <v>789.67</v>
      </c>
      <c r="AB452" s="3">
        <v>0</v>
      </c>
      <c r="AC452" s="3">
        <v>100044151</v>
      </c>
      <c r="AE452" s="3" t="s">
        <v>295</v>
      </c>
      <c r="AF452" s="3">
        <v>43525.620219907411</v>
      </c>
      <c r="AG452" s="3" t="s">
        <v>293</v>
      </c>
      <c r="AH452" s="15">
        <f t="shared" si="59"/>
        <v>0.65805517241379308</v>
      </c>
      <c r="AI452" s="16">
        <f t="shared" si="60"/>
        <v>0.49354100000000001</v>
      </c>
      <c r="AJ452" s="4" t="str">
        <f>VLOOKUP(A452,取数格式!$B$35:$C$47,2,0)</f>
        <v>苏宁直供</v>
      </c>
      <c r="AK452" s="4" t="s">
        <v>296</v>
      </c>
      <c r="AL452" s="17">
        <f t="shared" si="57"/>
        <v>0.16451400000000002</v>
      </c>
      <c r="AM452" s="17">
        <f t="shared" si="58"/>
        <v>2.6322000000000002E-2</v>
      </c>
      <c r="AO452" s="3">
        <f>IF(U452="件",1,VLOOKUP(Q452,单位换算!B:F,5,))</f>
        <v>1</v>
      </c>
      <c r="AP452" s="15">
        <f t="shared" si="61"/>
        <v>0.65805517241379308</v>
      </c>
      <c r="AQ452" s="15">
        <f>IFERROR(VLOOKUP(Q452,成本剔税!A:E,COLUMN(成本剔税!E451),),)*T452/AO452/10000</f>
        <v>0.41075379310344823</v>
      </c>
      <c r="AR452" s="43">
        <f t="shared" si="62"/>
        <v>0.37580645161290327</v>
      </c>
    </row>
    <row r="453" spans="1:44" ht="15" customHeight="1">
      <c r="A453" s="3" t="s">
        <v>73</v>
      </c>
      <c r="B453" s="3" t="s">
        <v>72</v>
      </c>
      <c r="C453" s="3" t="s">
        <v>239</v>
      </c>
      <c r="D453" s="3" t="s">
        <v>240</v>
      </c>
      <c r="E453" s="3">
        <v>581549</v>
      </c>
      <c r="F453" s="3" t="s">
        <v>305</v>
      </c>
      <c r="G453" s="3" t="s">
        <v>58</v>
      </c>
      <c r="H453" s="3" t="s">
        <v>61</v>
      </c>
      <c r="I453" s="3">
        <v>600897</v>
      </c>
      <c r="J453" s="3" t="s">
        <v>59</v>
      </c>
      <c r="K453" s="3">
        <v>43525</v>
      </c>
      <c r="L453" s="14">
        <v>43525</v>
      </c>
      <c r="M453" s="3">
        <v>0</v>
      </c>
      <c r="N453" s="15">
        <v>24310.080000000002</v>
      </c>
      <c r="O453" s="3">
        <v>44.16</v>
      </c>
      <c r="P453" s="3" t="s">
        <v>60</v>
      </c>
      <c r="Q453" s="41">
        <v>204102012100</v>
      </c>
      <c r="R453" s="3" t="s">
        <v>139</v>
      </c>
      <c r="S453" s="3">
        <v>33.119999999999997</v>
      </c>
      <c r="T453" s="3">
        <v>2202</v>
      </c>
      <c r="U453" s="3" t="s">
        <v>17</v>
      </c>
      <c r="V453" s="3">
        <v>5.4961919999999997</v>
      </c>
      <c r="W453" s="3" t="s">
        <v>17</v>
      </c>
      <c r="X453" s="30">
        <v>72930.240000000005</v>
      </c>
      <c r="Y453" s="3" t="s">
        <v>66</v>
      </c>
      <c r="Z453" s="3">
        <v>16</v>
      </c>
      <c r="AA453" s="3">
        <v>10059.34</v>
      </c>
      <c r="AB453" s="3">
        <v>0</v>
      </c>
      <c r="AC453" s="3">
        <v>100044151</v>
      </c>
      <c r="AE453" s="3" t="s">
        <v>295</v>
      </c>
      <c r="AF453" s="3">
        <v>43525.620219907411</v>
      </c>
      <c r="AG453" s="3" t="s">
        <v>293</v>
      </c>
      <c r="AH453" s="15">
        <f t="shared" si="59"/>
        <v>8.3827862068965526</v>
      </c>
      <c r="AI453" s="16">
        <f t="shared" si="60"/>
        <v>6.287090000000001</v>
      </c>
      <c r="AJ453" s="4" t="str">
        <f>VLOOKUP(A453,取数格式!$B$35:$C$47,2,0)</f>
        <v>苏宁直供</v>
      </c>
      <c r="AK453" s="4" t="s">
        <v>296</v>
      </c>
      <c r="AL453" s="17">
        <f t="shared" si="57"/>
        <v>2.0956969999999999</v>
      </c>
      <c r="AM453" s="17">
        <f t="shared" si="58"/>
        <v>0.33531100000000003</v>
      </c>
      <c r="AO453" s="3">
        <f>IF(U453="件",1,VLOOKUP(Q453,单位换算!B:F,5,))</f>
        <v>1</v>
      </c>
      <c r="AP453" s="15">
        <f t="shared" si="61"/>
        <v>8.3827862068965526</v>
      </c>
      <c r="AQ453" s="15">
        <f>IFERROR(VLOOKUP(Q453,成本剔税!A:E,COLUMN(成本剔税!E452),),)*T453/AO453/10000</f>
        <v>5.1663475862068964</v>
      </c>
      <c r="AR453" s="43">
        <f t="shared" si="62"/>
        <v>0.3836956521739131</v>
      </c>
    </row>
    <row r="454" spans="1:44" ht="15" customHeight="1">
      <c r="A454" s="3" t="s">
        <v>73</v>
      </c>
      <c r="B454" s="3" t="s">
        <v>72</v>
      </c>
      <c r="C454" s="3" t="s">
        <v>239</v>
      </c>
      <c r="D454" s="3" t="s">
        <v>240</v>
      </c>
      <c r="E454" s="3">
        <v>581549</v>
      </c>
      <c r="F454" s="3" t="s">
        <v>305</v>
      </c>
      <c r="G454" s="3" t="s">
        <v>58</v>
      </c>
      <c r="H454" s="3" t="s">
        <v>61</v>
      </c>
      <c r="I454" s="3">
        <v>600897</v>
      </c>
      <c r="J454" s="3" t="s">
        <v>59</v>
      </c>
      <c r="K454" s="3">
        <v>43525</v>
      </c>
      <c r="L454" s="14">
        <v>43525</v>
      </c>
      <c r="M454" s="3">
        <v>0</v>
      </c>
      <c r="N454" s="15">
        <v>3394.8</v>
      </c>
      <c r="O454" s="3">
        <v>55.2</v>
      </c>
      <c r="P454" s="3" t="s">
        <v>60</v>
      </c>
      <c r="Q454" s="41">
        <v>204103001500</v>
      </c>
      <c r="R454" s="3" t="s">
        <v>93</v>
      </c>
      <c r="S454" s="3">
        <v>41.4</v>
      </c>
      <c r="T454" s="3">
        <v>246</v>
      </c>
      <c r="U454" s="3" t="s">
        <v>17</v>
      </c>
      <c r="V454" s="3">
        <v>0.74538000000000004</v>
      </c>
      <c r="W454" s="3" t="s">
        <v>17</v>
      </c>
      <c r="X454" s="30">
        <v>10184.4</v>
      </c>
      <c r="Y454" s="3" t="s">
        <v>66</v>
      </c>
      <c r="Z454" s="3">
        <v>16</v>
      </c>
      <c r="AA454" s="3">
        <v>1404.74</v>
      </c>
      <c r="AB454" s="3">
        <v>0</v>
      </c>
      <c r="AC454" s="3">
        <v>100044151</v>
      </c>
      <c r="AE454" s="3" t="s">
        <v>295</v>
      </c>
      <c r="AF454" s="3">
        <v>43525.620219907411</v>
      </c>
      <c r="AG454" s="3" t="s">
        <v>293</v>
      </c>
      <c r="AH454" s="15">
        <f t="shared" si="59"/>
        <v>1.1706206896551727</v>
      </c>
      <c r="AI454" s="16">
        <f t="shared" si="60"/>
        <v>0.87796600000000002</v>
      </c>
      <c r="AJ454" s="4" t="str">
        <f>VLOOKUP(A454,取数格式!$B$35:$C$47,2,0)</f>
        <v>苏宁直供</v>
      </c>
      <c r="AK454" s="4" t="s">
        <v>296</v>
      </c>
      <c r="AL454" s="17">
        <f t="shared" si="57"/>
        <v>0.292655</v>
      </c>
      <c r="AM454" s="17">
        <f t="shared" si="58"/>
        <v>4.6824999999999999E-2</v>
      </c>
      <c r="AO454" s="3">
        <f>IF(U454="件",1,VLOOKUP(Q454,单位换算!B:F,5,))</f>
        <v>1</v>
      </c>
      <c r="AP454" s="15">
        <f t="shared" si="61"/>
        <v>1.1706206896551727</v>
      </c>
      <c r="AQ454" s="15">
        <f>IFERROR(VLOOKUP(Q454,成本剔税!A:E,COLUMN(成本剔税!E453),),)*T454/AO454/10000</f>
        <v>0.70428103448275858</v>
      </c>
      <c r="AR454" s="43">
        <f t="shared" si="62"/>
        <v>0.39836956521739153</v>
      </c>
    </row>
    <row r="455" spans="1:44" ht="15" customHeight="1">
      <c r="A455" s="3" t="s">
        <v>73</v>
      </c>
      <c r="B455" s="3" t="s">
        <v>72</v>
      </c>
      <c r="C455" s="3" t="s">
        <v>239</v>
      </c>
      <c r="D455" s="3" t="s">
        <v>240</v>
      </c>
      <c r="E455" s="3">
        <v>581549</v>
      </c>
      <c r="F455" s="3" t="s">
        <v>305</v>
      </c>
      <c r="G455" s="3" t="s">
        <v>58</v>
      </c>
      <c r="H455" s="3" t="s">
        <v>61</v>
      </c>
      <c r="I455" s="3">
        <v>600897</v>
      </c>
      <c r="J455" s="3" t="s">
        <v>59</v>
      </c>
      <c r="K455" s="3">
        <v>43525</v>
      </c>
      <c r="L455" s="14">
        <v>43525</v>
      </c>
      <c r="M455" s="3">
        <v>0</v>
      </c>
      <c r="N455" s="15">
        <v>662.4</v>
      </c>
      <c r="O455" s="3">
        <v>55.2</v>
      </c>
      <c r="P455" s="3" t="s">
        <v>60</v>
      </c>
      <c r="Q455" s="41">
        <v>204103001800</v>
      </c>
      <c r="R455" s="3" t="s">
        <v>142</v>
      </c>
      <c r="S455" s="3">
        <v>41.4</v>
      </c>
      <c r="T455" s="3">
        <v>48</v>
      </c>
      <c r="U455" s="3" t="s">
        <v>17</v>
      </c>
      <c r="V455" s="3">
        <v>0.14558399999999999</v>
      </c>
      <c r="W455" s="3" t="s">
        <v>17</v>
      </c>
      <c r="X455" s="30">
        <v>1987.2</v>
      </c>
      <c r="Y455" s="3" t="s">
        <v>66</v>
      </c>
      <c r="Z455" s="3">
        <v>16</v>
      </c>
      <c r="AA455" s="3">
        <v>274.10000000000002</v>
      </c>
      <c r="AB455" s="3">
        <v>0</v>
      </c>
      <c r="AC455" s="3">
        <v>100044151</v>
      </c>
      <c r="AE455" s="3" t="s">
        <v>295</v>
      </c>
      <c r="AF455" s="3">
        <v>43525.620219907411</v>
      </c>
      <c r="AG455" s="3" t="s">
        <v>293</v>
      </c>
      <c r="AH455" s="15">
        <f t="shared" si="59"/>
        <v>0.22841379310344834</v>
      </c>
      <c r="AI455" s="16">
        <f t="shared" si="60"/>
        <v>0.17130999999999999</v>
      </c>
      <c r="AJ455" s="4" t="str">
        <f>VLOOKUP(A455,取数格式!$B$35:$C$47,2,0)</f>
        <v>苏宁直供</v>
      </c>
      <c r="AK455" s="4" t="s">
        <v>296</v>
      </c>
      <c r="AL455" s="17">
        <f t="shared" si="57"/>
        <v>5.7102999999999994E-2</v>
      </c>
      <c r="AM455" s="17">
        <f t="shared" si="58"/>
        <v>9.137000000000001E-3</v>
      </c>
      <c r="AO455" s="3">
        <f>IF(U455="件",1,VLOOKUP(Q455,单位换算!B:F,5,))</f>
        <v>1</v>
      </c>
      <c r="AP455" s="15">
        <f t="shared" si="61"/>
        <v>0.22841379310344834</v>
      </c>
      <c r="AQ455" s="15">
        <f>IFERROR(VLOOKUP(Q455,成本剔税!A:E,COLUMN(成本剔税!E454),),)*T455/AO455/10000</f>
        <v>0.13742068965517243</v>
      </c>
      <c r="AR455" s="43">
        <f t="shared" si="62"/>
        <v>0.39836956521739142</v>
      </c>
    </row>
    <row r="456" spans="1:44" ht="15" customHeight="1">
      <c r="A456" s="3" t="s">
        <v>73</v>
      </c>
      <c r="B456" s="3" t="s">
        <v>72</v>
      </c>
      <c r="C456" s="3" t="s">
        <v>239</v>
      </c>
      <c r="D456" s="3" t="s">
        <v>240</v>
      </c>
      <c r="E456" s="3">
        <v>581549</v>
      </c>
      <c r="F456" s="3" t="s">
        <v>305</v>
      </c>
      <c r="G456" s="3" t="s">
        <v>58</v>
      </c>
      <c r="H456" s="3" t="s">
        <v>61</v>
      </c>
      <c r="I456" s="3">
        <v>600897</v>
      </c>
      <c r="J456" s="3" t="s">
        <v>59</v>
      </c>
      <c r="K456" s="3">
        <v>43525</v>
      </c>
      <c r="L456" s="14">
        <v>43525</v>
      </c>
      <c r="M456" s="3">
        <v>0</v>
      </c>
      <c r="N456" s="15">
        <v>357.12</v>
      </c>
      <c r="O456" s="3">
        <v>44.65</v>
      </c>
      <c r="P456" s="3" t="s">
        <v>60</v>
      </c>
      <c r="Q456" s="41">
        <v>204104001060</v>
      </c>
      <c r="R456" s="3" t="s">
        <v>123</v>
      </c>
      <c r="S456" s="3">
        <v>33.49</v>
      </c>
      <c r="T456" s="3">
        <v>32</v>
      </c>
      <c r="U456" s="3" t="s">
        <v>17</v>
      </c>
      <c r="V456" s="3">
        <v>8.3519999999999997E-2</v>
      </c>
      <c r="W456" s="3" t="s">
        <v>17</v>
      </c>
      <c r="X456" s="30">
        <v>1071.68</v>
      </c>
      <c r="Y456" s="3" t="s">
        <v>66</v>
      </c>
      <c r="Z456" s="3">
        <v>16</v>
      </c>
      <c r="AA456" s="3">
        <v>147.82</v>
      </c>
      <c r="AB456" s="3">
        <v>0</v>
      </c>
      <c r="AC456" s="3">
        <v>100044151</v>
      </c>
      <c r="AE456" s="3" t="s">
        <v>295</v>
      </c>
      <c r="AF456" s="3">
        <v>43525.620219907411</v>
      </c>
      <c r="AG456" s="3" t="s">
        <v>293</v>
      </c>
      <c r="AH456" s="15">
        <f t="shared" si="59"/>
        <v>0.12317241379310344</v>
      </c>
      <c r="AI456" s="16">
        <f t="shared" si="60"/>
        <v>9.238600000000001E-2</v>
      </c>
      <c r="AJ456" s="4" t="str">
        <f>VLOOKUP(A456,取数格式!$B$35:$C$47,2,0)</f>
        <v>苏宁直供</v>
      </c>
      <c r="AK456" s="4" t="s">
        <v>296</v>
      </c>
      <c r="AL456" s="17">
        <f t="shared" si="57"/>
        <v>3.0786000000000001E-2</v>
      </c>
      <c r="AM456" s="17">
        <f t="shared" si="58"/>
        <v>4.9259999999999998E-3</v>
      </c>
      <c r="AO456" s="3">
        <f>IF(U456="件",1,VLOOKUP(Q456,单位换算!B:F,5,))</f>
        <v>1</v>
      </c>
      <c r="AP456" s="15">
        <f t="shared" si="61"/>
        <v>0.12317241379310344</v>
      </c>
      <c r="AQ456" s="15">
        <f>IFERROR(VLOOKUP(Q456,成本剔税!A:E,COLUMN(成本剔税!E455),),)*T456/AO456/10000</f>
        <v>7.820689655172415E-2</v>
      </c>
      <c r="AR456" s="43">
        <f t="shared" si="62"/>
        <v>0.36506159014557654</v>
      </c>
    </row>
    <row r="457" spans="1:44" ht="15" customHeight="1">
      <c r="A457" s="3" t="s">
        <v>73</v>
      </c>
      <c r="B457" s="3" t="s">
        <v>72</v>
      </c>
      <c r="C457" s="3" t="s">
        <v>239</v>
      </c>
      <c r="D457" s="3" t="s">
        <v>240</v>
      </c>
      <c r="E457" s="3">
        <v>581549</v>
      </c>
      <c r="F457" s="3" t="s">
        <v>305</v>
      </c>
      <c r="G457" s="3" t="s">
        <v>58</v>
      </c>
      <c r="H457" s="3" t="s">
        <v>61</v>
      </c>
      <c r="I457" s="3">
        <v>600897</v>
      </c>
      <c r="J457" s="3" t="s">
        <v>59</v>
      </c>
      <c r="K457" s="3">
        <v>43525</v>
      </c>
      <c r="L457" s="14">
        <v>43525</v>
      </c>
      <c r="M457" s="3">
        <v>0</v>
      </c>
      <c r="N457" s="15">
        <v>508.62</v>
      </c>
      <c r="O457" s="3">
        <v>48.44</v>
      </c>
      <c r="P457" s="3" t="s">
        <v>60</v>
      </c>
      <c r="Q457" s="41">
        <v>204104001160</v>
      </c>
      <c r="R457" s="3" t="s">
        <v>110</v>
      </c>
      <c r="S457" s="3">
        <v>36.33</v>
      </c>
      <c r="T457" s="3">
        <v>42</v>
      </c>
      <c r="U457" s="3" t="s">
        <v>17</v>
      </c>
      <c r="V457" s="3">
        <v>0.12499200000000001</v>
      </c>
      <c r="W457" s="3" t="s">
        <v>17</v>
      </c>
      <c r="X457" s="30">
        <v>1525.86</v>
      </c>
      <c r="Y457" s="3" t="s">
        <v>66</v>
      </c>
      <c r="Z457" s="3">
        <v>16</v>
      </c>
      <c r="AA457" s="3">
        <v>210.46</v>
      </c>
      <c r="AB457" s="3">
        <v>0</v>
      </c>
      <c r="AC457" s="3">
        <v>100044151</v>
      </c>
      <c r="AE457" s="3" t="s">
        <v>295</v>
      </c>
      <c r="AF457" s="3">
        <v>43525.620219907411</v>
      </c>
      <c r="AG457" s="3" t="s">
        <v>293</v>
      </c>
      <c r="AH457" s="15">
        <f t="shared" si="59"/>
        <v>0.17538620689655174</v>
      </c>
      <c r="AI457" s="16">
        <f t="shared" si="60"/>
        <v>0.13153999999999999</v>
      </c>
      <c r="AJ457" s="4" t="str">
        <f>VLOOKUP(A457,取数格式!$B$35:$C$47,2,0)</f>
        <v>苏宁直供</v>
      </c>
      <c r="AK457" s="4" t="s">
        <v>296</v>
      </c>
      <c r="AL457" s="17">
        <f t="shared" si="57"/>
        <v>4.3847000000000004E-2</v>
      </c>
      <c r="AM457" s="17">
        <f t="shared" si="58"/>
        <v>7.0150000000000004E-3</v>
      </c>
      <c r="AO457" s="3">
        <f>IF(U457="件",1,VLOOKUP(Q457,单位换算!B:F,5,))</f>
        <v>1</v>
      </c>
      <c r="AP457" s="15">
        <f t="shared" si="61"/>
        <v>0.17538620689655174</v>
      </c>
      <c r="AQ457" s="15">
        <f>IFERROR(VLOOKUP(Q457,成本剔税!A:E,COLUMN(成本剔税!E456),),)*T457/AO457/10000</f>
        <v>0.11291120689655175</v>
      </c>
      <c r="AR457" s="43">
        <f t="shared" si="62"/>
        <v>0.35621387283236983</v>
      </c>
    </row>
    <row r="458" spans="1:44" ht="15" customHeight="1">
      <c r="A458" s="3" t="s">
        <v>73</v>
      </c>
      <c r="B458" s="3" t="s">
        <v>72</v>
      </c>
      <c r="C458" s="3" t="s">
        <v>239</v>
      </c>
      <c r="D458" s="3" t="s">
        <v>240</v>
      </c>
      <c r="E458" s="3">
        <v>581549</v>
      </c>
      <c r="F458" s="3" t="s">
        <v>305</v>
      </c>
      <c r="G458" s="3" t="s">
        <v>58</v>
      </c>
      <c r="H458" s="3" t="s">
        <v>61</v>
      </c>
      <c r="I458" s="3">
        <v>600897</v>
      </c>
      <c r="J458" s="3" t="s">
        <v>59</v>
      </c>
      <c r="K458" s="3">
        <v>43525</v>
      </c>
      <c r="L458" s="14">
        <v>43525</v>
      </c>
      <c r="M458" s="3">
        <v>0</v>
      </c>
      <c r="N458" s="15">
        <v>363.3</v>
      </c>
      <c r="O458" s="3">
        <v>48.44</v>
      </c>
      <c r="P458" s="3" t="s">
        <v>60</v>
      </c>
      <c r="Q458" s="41">
        <v>204104001355</v>
      </c>
      <c r="R458" s="3" t="s">
        <v>102</v>
      </c>
      <c r="S458" s="3">
        <v>36.33</v>
      </c>
      <c r="T458" s="3">
        <v>30</v>
      </c>
      <c r="U458" s="3" t="s">
        <v>17</v>
      </c>
      <c r="V458" s="3">
        <v>8.9279999999999998E-2</v>
      </c>
      <c r="W458" s="3" t="s">
        <v>17</v>
      </c>
      <c r="X458" s="30">
        <v>1089.9000000000001</v>
      </c>
      <c r="Y458" s="3" t="s">
        <v>66</v>
      </c>
      <c r="Z458" s="3">
        <v>16</v>
      </c>
      <c r="AA458" s="3">
        <v>150.33000000000001</v>
      </c>
      <c r="AB458" s="3">
        <v>0</v>
      </c>
      <c r="AC458" s="3">
        <v>100044151</v>
      </c>
      <c r="AE458" s="3" t="s">
        <v>295</v>
      </c>
      <c r="AF458" s="3">
        <v>43525.620219907411</v>
      </c>
      <c r="AG458" s="3" t="s">
        <v>293</v>
      </c>
      <c r="AH458" s="15">
        <f t="shared" si="59"/>
        <v>0.12527586206896552</v>
      </c>
      <c r="AI458" s="16">
        <f t="shared" si="60"/>
        <v>9.3956999999999999E-2</v>
      </c>
      <c r="AJ458" s="4" t="str">
        <f>VLOOKUP(A458,取数格式!$B$35:$C$47,2,0)</f>
        <v>苏宁直供</v>
      </c>
      <c r="AK458" s="4" t="s">
        <v>296</v>
      </c>
      <c r="AL458" s="17">
        <f t="shared" si="57"/>
        <v>3.1319E-2</v>
      </c>
      <c r="AM458" s="17">
        <f t="shared" si="58"/>
        <v>5.0109999999999998E-3</v>
      </c>
      <c r="AO458" s="3">
        <f>IF(U458="件",1,VLOOKUP(Q458,单位换算!B:F,5,))</f>
        <v>1</v>
      </c>
      <c r="AP458" s="15">
        <f t="shared" si="61"/>
        <v>0.12527586206896552</v>
      </c>
      <c r="AQ458" s="15">
        <f>IFERROR(VLOOKUP(Q458,成本剔税!A:E,COLUMN(成本剔税!E457),),)*T458/AO458/10000</f>
        <v>8.0650862068965531E-2</v>
      </c>
      <c r="AR458" s="43">
        <f t="shared" si="62"/>
        <v>0.35621387283236983</v>
      </c>
    </row>
    <row r="459" spans="1:44" ht="15" customHeight="1">
      <c r="A459" s="3" t="s">
        <v>73</v>
      </c>
      <c r="B459" s="3" t="s">
        <v>72</v>
      </c>
      <c r="C459" s="3" t="s">
        <v>239</v>
      </c>
      <c r="D459" s="3" t="s">
        <v>240</v>
      </c>
      <c r="E459" s="3">
        <v>581549</v>
      </c>
      <c r="F459" s="3" t="s">
        <v>305</v>
      </c>
      <c r="G459" s="3" t="s">
        <v>58</v>
      </c>
      <c r="H459" s="3" t="s">
        <v>61</v>
      </c>
      <c r="I459" s="3">
        <v>600897</v>
      </c>
      <c r="J459" s="3" t="s">
        <v>59</v>
      </c>
      <c r="K459" s="3">
        <v>43525</v>
      </c>
      <c r="L459" s="14">
        <v>43525</v>
      </c>
      <c r="M459" s="3">
        <v>0</v>
      </c>
      <c r="N459" s="15">
        <v>207</v>
      </c>
      <c r="O459" s="3">
        <v>46</v>
      </c>
      <c r="P459" s="3" t="s">
        <v>60</v>
      </c>
      <c r="Q459" s="41">
        <v>204117000900</v>
      </c>
      <c r="R459" s="3" t="s">
        <v>136</v>
      </c>
      <c r="S459" s="3">
        <v>34.5</v>
      </c>
      <c r="T459" s="3">
        <v>18</v>
      </c>
      <c r="U459" s="3" t="s">
        <v>17</v>
      </c>
      <c r="V459" s="3">
        <v>4.4928000000000003E-2</v>
      </c>
      <c r="W459" s="3" t="s">
        <v>17</v>
      </c>
      <c r="X459" s="30">
        <v>621</v>
      </c>
      <c r="Y459" s="3" t="s">
        <v>66</v>
      </c>
      <c r="Z459" s="3">
        <v>16</v>
      </c>
      <c r="AA459" s="3">
        <v>85.66</v>
      </c>
      <c r="AB459" s="3">
        <v>0</v>
      </c>
      <c r="AC459" s="3">
        <v>100044151</v>
      </c>
      <c r="AE459" s="3" t="s">
        <v>295</v>
      </c>
      <c r="AF459" s="3">
        <v>43525.620219907411</v>
      </c>
      <c r="AG459" s="3" t="s">
        <v>293</v>
      </c>
      <c r="AH459" s="15">
        <f t="shared" si="59"/>
        <v>7.1379310344827598E-2</v>
      </c>
      <c r="AI459" s="16">
        <f t="shared" si="60"/>
        <v>5.3534000000000005E-2</v>
      </c>
      <c r="AJ459" s="4" t="str">
        <f>VLOOKUP(A459,取数格式!$B$35:$C$47,2,0)</f>
        <v>苏宁直供</v>
      </c>
      <c r="AK459" s="4" t="s">
        <v>296</v>
      </c>
      <c r="AL459" s="17">
        <f t="shared" si="57"/>
        <v>1.7845E-2</v>
      </c>
      <c r="AM459" s="17">
        <f t="shared" si="58"/>
        <v>2.8549999999999999E-3</v>
      </c>
      <c r="AO459" s="3">
        <f>IF(U459="件",1,VLOOKUP(Q459,单位换算!B:F,5,))</f>
        <v>1</v>
      </c>
      <c r="AP459" s="15">
        <f t="shared" si="61"/>
        <v>7.1379310344827598E-2</v>
      </c>
      <c r="AQ459" s="15">
        <f>IFERROR(VLOOKUP(Q459,成本剔税!A:E,COLUMN(成本剔税!E458),),)*T459/AO459/10000</f>
        <v>4.4368448275862074E-2</v>
      </c>
      <c r="AR459" s="43">
        <f t="shared" si="62"/>
        <v>0.37841304347826088</v>
      </c>
    </row>
    <row r="460" spans="1:44" ht="15" customHeight="1">
      <c r="A460" s="3" t="s">
        <v>73</v>
      </c>
      <c r="B460" s="3" t="s">
        <v>72</v>
      </c>
      <c r="C460" s="3" t="s">
        <v>239</v>
      </c>
      <c r="D460" s="3" t="s">
        <v>240</v>
      </c>
      <c r="E460" s="3">
        <v>581549</v>
      </c>
      <c r="F460" s="3" t="s">
        <v>305</v>
      </c>
      <c r="G460" s="3" t="s">
        <v>58</v>
      </c>
      <c r="H460" s="3" t="s">
        <v>61</v>
      </c>
      <c r="I460" s="3">
        <v>600897</v>
      </c>
      <c r="J460" s="3" t="s">
        <v>59</v>
      </c>
      <c r="K460" s="3">
        <v>43525</v>
      </c>
      <c r="L460" s="14">
        <v>43525</v>
      </c>
      <c r="M460" s="3">
        <v>0</v>
      </c>
      <c r="O460" s="3">
        <v>55.2</v>
      </c>
      <c r="P460" s="3" t="s">
        <v>60</v>
      </c>
      <c r="Q460" s="41">
        <v>204201010400</v>
      </c>
      <c r="R460" s="3" t="s">
        <v>104</v>
      </c>
      <c r="S460" s="3">
        <v>55.2</v>
      </c>
      <c r="T460" s="3">
        <v>15</v>
      </c>
      <c r="U460" s="3" t="s">
        <v>17</v>
      </c>
      <c r="V460" s="3">
        <v>3.78E-2</v>
      </c>
      <c r="W460" s="3" t="s">
        <v>17</v>
      </c>
      <c r="X460" s="30">
        <v>828</v>
      </c>
      <c r="Y460" s="3" t="s">
        <v>66</v>
      </c>
      <c r="Z460" s="3">
        <v>16</v>
      </c>
      <c r="AA460" s="3">
        <v>114.21</v>
      </c>
      <c r="AB460" s="3">
        <v>0</v>
      </c>
      <c r="AC460" s="3">
        <v>100044151</v>
      </c>
      <c r="AE460" s="3" t="s">
        <v>295</v>
      </c>
      <c r="AF460" s="3">
        <v>43525.620219907411</v>
      </c>
      <c r="AG460" s="3" t="s">
        <v>293</v>
      </c>
      <c r="AH460" s="15">
        <f t="shared" si="59"/>
        <v>7.1379310344827598E-2</v>
      </c>
      <c r="AI460" s="16">
        <f t="shared" si="60"/>
        <v>7.1378999999999998E-2</v>
      </c>
      <c r="AJ460" s="4" t="str">
        <f>VLOOKUP(A460,取数格式!$B$35:$C$47,2,0)</f>
        <v>苏宁直供</v>
      </c>
      <c r="AK460" s="4" t="s">
        <v>296</v>
      </c>
      <c r="AL460" s="17">
        <f t="shared" si="57"/>
        <v>0</v>
      </c>
      <c r="AM460" s="17">
        <f t="shared" si="58"/>
        <v>0</v>
      </c>
      <c r="AO460" s="3">
        <f>IF(U460="件",1,VLOOKUP(Q460,单位换算!B:F,5,))</f>
        <v>1</v>
      </c>
      <c r="AP460" s="15">
        <f t="shared" si="61"/>
        <v>7.1379310344827598E-2</v>
      </c>
      <c r="AQ460" s="15">
        <f>IFERROR(VLOOKUP(Q460,成本剔税!A:E,COLUMN(成本剔税!E459),),)*T460/AO460/10000</f>
        <v>4.2943965517241382E-2</v>
      </c>
      <c r="AR460" s="43">
        <f t="shared" si="62"/>
        <v>0.39836956521739136</v>
      </c>
    </row>
    <row r="461" spans="1:44" ht="15" customHeight="1">
      <c r="A461" s="3" t="s">
        <v>73</v>
      </c>
      <c r="B461" s="3" t="s">
        <v>72</v>
      </c>
      <c r="C461" s="3" t="s">
        <v>239</v>
      </c>
      <c r="D461" s="3" t="s">
        <v>240</v>
      </c>
      <c r="E461" s="3">
        <v>581549</v>
      </c>
      <c r="F461" s="3" t="s">
        <v>305</v>
      </c>
      <c r="G461" s="3" t="s">
        <v>58</v>
      </c>
      <c r="H461" s="3" t="s">
        <v>61</v>
      </c>
      <c r="I461" s="3">
        <v>600897</v>
      </c>
      <c r="J461" s="3" t="s">
        <v>59</v>
      </c>
      <c r="K461" s="3">
        <v>43525</v>
      </c>
      <c r="L461" s="14">
        <v>43525</v>
      </c>
      <c r="M461" s="3">
        <v>0</v>
      </c>
      <c r="N461" s="15">
        <v>1142.6400000000001</v>
      </c>
      <c r="O461" s="3">
        <v>33.119999999999997</v>
      </c>
      <c r="P461" s="3" t="s">
        <v>60</v>
      </c>
      <c r="Q461" s="41">
        <v>204207000500</v>
      </c>
      <c r="R461" s="3" t="s">
        <v>105</v>
      </c>
      <c r="S461" s="3">
        <v>24.84</v>
      </c>
      <c r="T461" s="3">
        <v>138</v>
      </c>
      <c r="U461" s="3" t="s">
        <v>17</v>
      </c>
      <c r="V461" s="3">
        <v>0.40572000000000003</v>
      </c>
      <c r="W461" s="3" t="s">
        <v>17</v>
      </c>
      <c r="X461" s="30">
        <v>3427.92</v>
      </c>
      <c r="Y461" s="3" t="s">
        <v>66</v>
      </c>
      <c r="Z461" s="3">
        <v>16</v>
      </c>
      <c r="AA461" s="3">
        <v>472.82</v>
      </c>
      <c r="AB461" s="3">
        <v>0</v>
      </c>
      <c r="AC461" s="3">
        <v>100044151</v>
      </c>
      <c r="AE461" s="3" t="s">
        <v>295</v>
      </c>
      <c r="AF461" s="3">
        <v>43525.620219907411</v>
      </c>
      <c r="AG461" s="3" t="s">
        <v>293</v>
      </c>
      <c r="AH461" s="15">
        <f t="shared" si="59"/>
        <v>0.39401379310344831</v>
      </c>
      <c r="AI461" s="16">
        <f t="shared" si="60"/>
        <v>0.29550999999999999</v>
      </c>
      <c r="AJ461" s="4" t="str">
        <f>VLOOKUP(A461,取数格式!$B$35:$C$47,2,0)</f>
        <v>苏宁直供</v>
      </c>
      <c r="AK461" s="4" t="s">
        <v>296</v>
      </c>
      <c r="AL461" s="17">
        <f t="shared" ref="AL461:AL492" si="63">IF(AE461="Z51:电子商务分公司上海产品库",ROUND(N461/(1+Z461%),2)/10000-AI461,ROUND(N461/(1+Z461%),2)/10000)</f>
        <v>9.8502999999999993E-2</v>
      </c>
      <c r="AM461" s="17">
        <f t="shared" ref="AM461:AM492" si="64">IF(AE461="Z51:电子商务分公司上海产品库",ROUND(N461/(1+Z461%)*Z461%-AA461,2)/10000,ROUND(N461/(1+Z461%)*Z461%,2)/10000)</f>
        <v>1.5761000000000001E-2</v>
      </c>
      <c r="AO461" s="3">
        <f>IF(U461="件",1,VLOOKUP(Q461,单位换算!B:F,5,))</f>
        <v>1</v>
      </c>
      <c r="AP461" s="15">
        <f t="shared" si="61"/>
        <v>0.39401379310344831</v>
      </c>
      <c r="AQ461" s="15">
        <f>IFERROR(VLOOKUP(Q461,成本剔税!A:E,COLUMN(成本剔税!E460),),)*T461/AO461/10000</f>
        <v>0.24572327586206896</v>
      </c>
      <c r="AR461" s="43">
        <f t="shared" si="62"/>
        <v>0.37635869565217395</v>
      </c>
    </row>
    <row r="462" spans="1:44" ht="15" customHeight="1">
      <c r="A462" s="3" t="s">
        <v>73</v>
      </c>
      <c r="B462" s="3" t="s">
        <v>72</v>
      </c>
      <c r="C462" s="3" t="s">
        <v>239</v>
      </c>
      <c r="D462" s="3" t="s">
        <v>240</v>
      </c>
      <c r="E462" s="3">
        <v>581549</v>
      </c>
      <c r="F462" s="3" t="s">
        <v>305</v>
      </c>
      <c r="G462" s="3" t="s">
        <v>58</v>
      </c>
      <c r="H462" s="3" t="s">
        <v>61</v>
      </c>
      <c r="I462" s="3">
        <v>600897</v>
      </c>
      <c r="J462" s="3" t="s">
        <v>59</v>
      </c>
      <c r="K462" s="3">
        <v>43525</v>
      </c>
      <c r="L462" s="14">
        <v>43525</v>
      </c>
      <c r="M462" s="3">
        <v>0</v>
      </c>
      <c r="N462" s="15">
        <v>695.52</v>
      </c>
      <c r="O462" s="3">
        <v>33.119999999999997</v>
      </c>
      <c r="P462" s="3" t="s">
        <v>60</v>
      </c>
      <c r="Q462" s="41">
        <v>204207000600</v>
      </c>
      <c r="R462" s="3" t="s">
        <v>216</v>
      </c>
      <c r="S462" s="3">
        <v>24.84</v>
      </c>
      <c r="T462" s="3">
        <v>84</v>
      </c>
      <c r="U462" s="3" t="s">
        <v>17</v>
      </c>
      <c r="V462" s="3">
        <v>0.24696000000000001</v>
      </c>
      <c r="W462" s="3" t="s">
        <v>17</v>
      </c>
      <c r="X462" s="30">
        <v>2086.56</v>
      </c>
      <c r="Y462" s="3" t="s">
        <v>66</v>
      </c>
      <c r="Z462" s="3">
        <v>16</v>
      </c>
      <c r="AA462" s="3">
        <v>287.8</v>
      </c>
      <c r="AB462" s="3">
        <v>0</v>
      </c>
      <c r="AC462" s="3">
        <v>100044151</v>
      </c>
      <c r="AE462" s="3" t="s">
        <v>295</v>
      </c>
      <c r="AF462" s="3">
        <v>43525.620219907411</v>
      </c>
      <c r="AG462" s="3" t="s">
        <v>293</v>
      </c>
      <c r="AH462" s="15">
        <f t="shared" si="59"/>
        <v>0.23983448275862071</v>
      </c>
      <c r="AI462" s="16">
        <f t="shared" si="60"/>
        <v>0.17987600000000001</v>
      </c>
      <c r="AJ462" s="4" t="str">
        <f>VLOOKUP(A462,取数格式!$B$35:$C$47,2,0)</f>
        <v>苏宁直供</v>
      </c>
      <c r="AK462" s="4" t="s">
        <v>296</v>
      </c>
      <c r="AL462" s="17">
        <f t="shared" si="63"/>
        <v>5.9959000000000005E-2</v>
      </c>
      <c r="AM462" s="17">
        <f t="shared" si="64"/>
        <v>9.5930000000000008E-3</v>
      </c>
      <c r="AO462" s="3">
        <f>IF(U462="件",1,VLOOKUP(Q462,单位换算!B:F,5,))</f>
        <v>1</v>
      </c>
      <c r="AP462" s="15">
        <f t="shared" si="61"/>
        <v>0.23983448275862071</v>
      </c>
      <c r="AQ462" s="15">
        <f>IFERROR(VLOOKUP(Q462,成本剔税!A:E,COLUMN(成本剔税!E461),),)*T462/AO462/10000</f>
        <v>0.14957068965517245</v>
      </c>
      <c r="AR462" s="43">
        <f t="shared" si="62"/>
        <v>0.37635869565217384</v>
      </c>
    </row>
    <row r="463" spans="1:44" ht="15" customHeight="1">
      <c r="A463" s="3" t="s">
        <v>73</v>
      </c>
      <c r="B463" s="3" t="s">
        <v>72</v>
      </c>
      <c r="C463" s="3" t="s">
        <v>239</v>
      </c>
      <c r="D463" s="3" t="s">
        <v>240</v>
      </c>
      <c r="E463" s="3">
        <v>581549</v>
      </c>
      <c r="F463" s="3" t="s">
        <v>305</v>
      </c>
      <c r="G463" s="3" t="s">
        <v>58</v>
      </c>
      <c r="H463" s="3" t="s">
        <v>61</v>
      </c>
      <c r="I463" s="3">
        <v>600897</v>
      </c>
      <c r="J463" s="3" t="s">
        <v>59</v>
      </c>
      <c r="K463" s="3">
        <v>43525</v>
      </c>
      <c r="L463" s="14">
        <v>43525</v>
      </c>
      <c r="M463" s="3">
        <v>0</v>
      </c>
      <c r="N463" s="15">
        <v>16672.88</v>
      </c>
      <c r="O463" s="3">
        <v>62.7</v>
      </c>
      <c r="P463" s="3" t="s">
        <v>60</v>
      </c>
      <c r="Q463" s="41">
        <v>204401000700</v>
      </c>
      <c r="R463" s="3" t="s">
        <v>124</v>
      </c>
      <c r="S463" s="3">
        <v>47.03</v>
      </c>
      <c r="T463" s="3">
        <v>1064</v>
      </c>
      <c r="U463" s="3" t="s">
        <v>17</v>
      </c>
      <c r="V463" s="3">
        <v>2.6174400000000002</v>
      </c>
      <c r="W463" s="3" t="s">
        <v>17</v>
      </c>
      <c r="X463" s="30">
        <v>50039.92</v>
      </c>
      <c r="Y463" s="3" t="s">
        <v>66</v>
      </c>
      <c r="Z463" s="3">
        <v>16</v>
      </c>
      <c r="AA463" s="3">
        <v>6902.06</v>
      </c>
      <c r="AB463" s="3">
        <v>0</v>
      </c>
      <c r="AC463" s="3">
        <v>100044151</v>
      </c>
      <c r="AE463" s="3" t="s">
        <v>295</v>
      </c>
      <c r="AF463" s="3">
        <v>43525.620219907411</v>
      </c>
      <c r="AG463" s="3" t="s">
        <v>293</v>
      </c>
      <c r="AH463" s="15">
        <f t="shared" si="59"/>
        <v>5.7511034482758632</v>
      </c>
      <c r="AI463" s="16">
        <f t="shared" si="60"/>
        <v>4.3137860000000003</v>
      </c>
      <c r="AJ463" s="4" t="str">
        <f>VLOOKUP(A463,取数格式!$B$35:$C$47,2,0)</f>
        <v>苏宁直供</v>
      </c>
      <c r="AK463" s="4" t="s">
        <v>296</v>
      </c>
      <c r="AL463" s="17">
        <f t="shared" si="63"/>
        <v>1.437317</v>
      </c>
      <c r="AM463" s="17">
        <f t="shared" si="64"/>
        <v>0.22997100000000001</v>
      </c>
      <c r="AO463" s="3">
        <f>IF(U463="件",1,VLOOKUP(Q463,单位换算!B:F,5,))</f>
        <v>1</v>
      </c>
      <c r="AP463" s="15">
        <f t="shared" si="61"/>
        <v>5.7511034482758632</v>
      </c>
      <c r="AQ463" s="15">
        <f>IFERROR(VLOOKUP(Q463,成本剔税!A:E,COLUMN(成本剔税!E462),),)*T463/AO463/10000</f>
        <v>3.3227068965517246</v>
      </c>
      <c r="AR463" s="43">
        <f t="shared" si="62"/>
        <v>0.42224880382775121</v>
      </c>
    </row>
    <row r="464" spans="1:44" ht="15" customHeight="1">
      <c r="A464" s="3" t="s">
        <v>73</v>
      </c>
      <c r="B464" s="3" t="s">
        <v>72</v>
      </c>
      <c r="C464" s="3" t="s">
        <v>239</v>
      </c>
      <c r="D464" s="3" t="s">
        <v>240</v>
      </c>
      <c r="E464" s="3">
        <v>581549</v>
      </c>
      <c r="F464" s="3" t="s">
        <v>305</v>
      </c>
      <c r="G464" s="3" t="s">
        <v>58</v>
      </c>
      <c r="H464" s="3" t="s">
        <v>61</v>
      </c>
      <c r="I464" s="3">
        <v>600897</v>
      </c>
      <c r="J464" s="3" t="s">
        <v>59</v>
      </c>
      <c r="K464" s="3">
        <v>43525</v>
      </c>
      <c r="L464" s="14">
        <v>43525</v>
      </c>
      <c r="M464" s="3">
        <v>0</v>
      </c>
      <c r="N464" s="15">
        <v>4628.3999999999996</v>
      </c>
      <c r="O464" s="3">
        <v>66.12</v>
      </c>
      <c r="P464" s="3" t="s">
        <v>60</v>
      </c>
      <c r="Q464" s="41">
        <v>204401000800</v>
      </c>
      <c r="R464" s="3" t="s">
        <v>90</v>
      </c>
      <c r="S464" s="3">
        <v>49.59</v>
      </c>
      <c r="T464" s="3">
        <v>280</v>
      </c>
      <c r="U464" s="3" t="s">
        <v>17</v>
      </c>
      <c r="V464" s="3">
        <v>0.68879999999999997</v>
      </c>
      <c r="W464" s="3" t="s">
        <v>17</v>
      </c>
      <c r="X464" s="30">
        <v>13885.2</v>
      </c>
      <c r="Y464" s="3" t="s">
        <v>66</v>
      </c>
      <c r="Z464" s="3">
        <v>16</v>
      </c>
      <c r="AA464" s="3">
        <v>1915.2</v>
      </c>
      <c r="AB464" s="3">
        <v>0</v>
      </c>
      <c r="AC464" s="3">
        <v>100044151</v>
      </c>
      <c r="AE464" s="3" t="s">
        <v>295</v>
      </c>
      <c r="AF464" s="3">
        <v>43525.620219907411</v>
      </c>
      <c r="AG464" s="3" t="s">
        <v>293</v>
      </c>
      <c r="AH464" s="15">
        <f t="shared" si="59"/>
        <v>1.5960000000000003</v>
      </c>
      <c r="AI464" s="16">
        <f t="shared" si="60"/>
        <v>1.1970000000000001</v>
      </c>
      <c r="AJ464" s="4" t="str">
        <f>VLOOKUP(A464,取数格式!$B$35:$C$47,2,0)</f>
        <v>苏宁直供</v>
      </c>
      <c r="AK464" s="4" t="s">
        <v>296</v>
      </c>
      <c r="AL464" s="17">
        <f t="shared" si="63"/>
        <v>0.39900000000000002</v>
      </c>
      <c r="AM464" s="17">
        <f t="shared" si="64"/>
        <v>6.3839999999999994E-2</v>
      </c>
      <c r="AO464" s="3">
        <f>IF(U464="件",1,VLOOKUP(Q464,单位换算!B:F,5,))</f>
        <v>1</v>
      </c>
      <c r="AP464" s="15">
        <f t="shared" si="61"/>
        <v>1.5960000000000003</v>
      </c>
      <c r="AQ464" s="15">
        <f>IFERROR(VLOOKUP(Q464,成本剔税!A:E,COLUMN(成本剔税!E463),),)*T464/AO464/10000</f>
        <v>0.92088620689655176</v>
      </c>
      <c r="AR464" s="43">
        <f t="shared" si="62"/>
        <v>0.42300362976406541</v>
      </c>
    </row>
    <row r="465" spans="1:44" ht="15" customHeight="1">
      <c r="A465" s="3" t="s">
        <v>73</v>
      </c>
      <c r="B465" s="3" t="s">
        <v>72</v>
      </c>
      <c r="C465" s="3" t="s">
        <v>239</v>
      </c>
      <c r="D465" s="3" t="s">
        <v>240</v>
      </c>
      <c r="E465" s="3">
        <v>581549</v>
      </c>
      <c r="F465" s="3" t="s">
        <v>305</v>
      </c>
      <c r="G465" s="3" t="s">
        <v>58</v>
      </c>
      <c r="H465" s="3" t="s">
        <v>61</v>
      </c>
      <c r="I465" s="3">
        <v>600897</v>
      </c>
      <c r="J465" s="3" t="s">
        <v>59</v>
      </c>
      <c r="K465" s="3">
        <v>43525</v>
      </c>
      <c r="L465" s="14">
        <v>43525</v>
      </c>
      <c r="M465" s="3">
        <v>0</v>
      </c>
      <c r="N465" s="15">
        <v>5038.8</v>
      </c>
      <c r="O465" s="3">
        <v>64.599999999999994</v>
      </c>
      <c r="P465" s="3" t="s">
        <v>60</v>
      </c>
      <c r="Q465" s="41" t="s">
        <v>116</v>
      </c>
      <c r="R465" s="3" t="s">
        <v>117</v>
      </c>
      <c r="S465" s="3">
        <v>48.45</v>
      </c>
      <c r="T465" s="3">
        <v>312</v>
      </c>
      <c r="U465" s="3" t="s">
        <v>17</v>
      </c>
      <c r="V465" s="3">
        <v>0.624</v>
      </c>
      <c r="W465" s="3" t="s">
        <v>17</v>
      </c>
      <c r="X465" s="30">
        <v>15116.4</v>
      </c>
      <c r="Y465" s="3" t="s">
        <v>66</v>
      </c>
      <c r="Z465" s="3">
        <v>16</v>
      </c>
      <c r="AA465" s="3">
        <v>2085.02</v>
      </c>
      <c r="AB465" s="3">
        <v>0</v>
      </c>
      <c r="AC465" s="3">
        <v>100044151</v>
      </c>
      <c r="AE465" s="3" t="s">
        <v>295</v>
      </c>
      <c r="AF465" s="3">
        <v>43525.620219907411</v>
      </c>
      <c r="AG465" s="3" t="s">
        <v>293</v>
      </c>
      <c r="AH465" s="15">
        <f t="shared" si="59"/>
        <v>1.7375172413793101</v>
      </c>
      <c r="AI465" s="16">
        <f t="shared" si="60"/>
        <v>1.3031379999999999</v>
      </c>
      <c r="AJ465" s="4" t="str">
        <f>VLOOKUP(A465,取数格式!$B$35:$C$47,2,0)</f>
        <v>苏宁直供</v>
      </c>
      <c r="AK465" s="4" t="s">
        <v>296</v>
      </c>
      <c r="AL465" s="17">
        <f t="shared" si="63"/>
        <v>0.43437900000000002</v>
      </c>
      <c r="AM465" s="17">
        <f t="shared" si="64"/>
        <v>6.9500999999999993E-2</v>
      </c>
      <c r="AO465" s="3">
        <f>IF(U465="件",1,VLOOKUP(Q465,单位换算!B:F,5,))</f>
        <v>1</v>
      </c>
      <c r="AP465" s="15">
        <f t="shared" si="61"/>
        <v>1.7375172413793101</v>
      </c>
      <c r="AQ465" s="15">
        <f>IFERROR(VLOOKUP(Q465,成本剔税!A:E,COLUMN(成本剔税!E464),),)*T465/AO465/10000</f>
        <v>1.0130586206896552</v>
      </c>
      <c r="AR465" s="43">
        <f t="shared" si="62"/>
        <v>0.41695046439628469</v>
      </c>
    </row>
    <row r="466" spans="1:44" ht="15" customHeight="1">
      <c r="A466" s="3" t="s">
        <v>73</v>
      </c>
      <c r="B466" s="3" t="s">
        <v>72</v>
      </c>
      <c r="C466" s="3" t="s">
        <v>239</v>
      </c>
      <c r="D466" s="3" t="s">
        <v>240</v>
      </c>
      <c r="E466" s="3">
        <v>581549</v>
      </c>
      <c r="F466" s="3" t="s">
        <v>305</v>
      </c>
      <c r="G466" s="3" t="s">
        <v>58</v>
      </c>
      <c r="H466" s="3" t="s">
        <v>61</v>
      </c>
      <c r="I466" s="3">
        <v>600897</v>
      </c>
      <c r="J466" s="3" t="s">
        <v>59</v>
      </c>
      <c r="K466" s="3">
        <v>43525</v>
      </c>
      <c r="L466" s="14">
        <v>43525</v>
      </c>
      <c r="M466" s="3">
        <v>0</v>
      </c>
      <c r="N466" s="15">
        <v>13667.76</v>
      </c>
      <c r="O466" s="3">
        <v>74.099999999999994</v>
      </c>
      <c r="P466" s="3" t="s">
        <v>60</v>
      </c>
      <c r="Q466" s="41" t="s">
        <v>63</v>
      </c>
      <c r="R466" s="3" t="s">
        <v>64</v>
      </c>
      <c r="S466" s="3">
        <v>55.58</v>
      </c>
      <c r="T466" s="3">
        <v>738</v>
      </c>
      <c r="U466" s="3" t="s">
        <v>17</v>
      </c>
      <c r="V466" s="3">
        <v>1.6974</v>
      </c>
      <c r="W466" s="3" t="s">
        <v>17</v>
      </c>
      <c r="X466" s="30">
        <v>41018.04</v>
      </c>
      <c r="Y466" s="3" t="s">
        <v>66</v>
      </c>
      <c r="Z466" s="3">
        <v>16</v>
      </c>
      <c r="AA466" s="3">
        <v>5657.66</v>
      </c>
      <c r="AB466" s="3">
        <v>0</v>
      </c>
      <c r="AC466" s="3">
        <v>100044151</v>
      </c>
      <c r="AE466" s="3" t="s">
        <v>295</v>
      </c>
      <c r="AF466" s="3">
        <v>43525.620219907411</v>
      </c>
      <c r="AG466" s="3" t="s">
        <v>293</v>
      </c>
      <c r="AH466" s="15">
        <f t="shared" si="59"/>
        <v>4.7142931034482762</v>
      </c>
      <c r="AI466" s="16">
        <f t="shared" si="60"/>
        <v>3.5360380000000005</v>
      </c>
      <c r="AJ466" s="4" t="str">
        <f>VLOOKUP(A466,取数格式!$B$35:$C$47,2,0)</f>
        <v>苏宁直供</v>
      </c>
      <c r="AK466" s="4" t="s">
        <v>296</v>
      </c>
      <c r="AL466" s="17">
        <f t="shared" si="63"/>
        <v>1.1782549999999998</v>
      </c>
      <c r="AM466" s="17">
        <f t="shared" si="64"/>
        <v>0.18852099999999999</v>
      </c>
      <c r="AO466" s="3">
        <f>IF(U466="件",1,VLOOKUP(Q466,单位换算!B:F,5,))</f>
        <v>1</v>
      </c>
      <c r="AP466" s="15">
        <f t="shared" si="61"/>
        <v>4.7142931034482762</v>
      </c>
      <c r="AQ466" s="15">
        <f>IFERROR(VLOOKUP(Q466,成本剔税!A:E,COLUMN(成本剔税!E465),),)*T466/AO466/10000</f>
        <v>2.8136886206896556</v>
      </c>
      <c r="AR466" s="43">
        <f t="shared" si="62"/>
        <v>0.40315789473684205</v>
      </c>
    </row>
    <row r="467" spans="1:44" ht="15" customHeight="1">
      <c r="A467" s="3" t="s">
        <v>73</v>
      </c>
      <c r="B467" s="3" t="s">
        <v>72</v>
      </c>
      <c r="C467" s="3" t="s">
        <v>239</v>
      </c>
      <c r="D467" s="3" t="s">
        <v>240</v>
      </c>
      <c r="E467" s="3">
        <v>581549</v>
      </c>
      <c r="F467" s="3" t="s">
        <v>305</v>
      </c>
      <c r="G467" s="3" t="s">
        <v>58</v>
      </c>
      <c r="H467" s="3" t="s">
        <v>61</v>
      </c>
      <c r="I467" s="3">
        <v>600897</v>
      </c>
      <c r="J467" s="3" t="s">
        <v>59</v>
      </c>
      <c r="K467" s="3">
        <v>43525</v>
      </c>
      <c r="L467" s="14">
        <v>43525</v>
      </c>
      <c r="M467" s="3">
        <v>0</v>
      </c>
      <c r="N467" s="15">
        <v>581.4</v>
      </c>
      <c r="O467" s="3">
        <v>64.599999999999994</v>
      </c>
      <c r="P467" s="3" t="s">
        <v>60</v>
      </c>
      <c r="Q467" s="41" t="s">
        <v>68</v>
      </c>
      <c r="R467" s="3" t="s">
        <v>69</v>
      </c>
      <c r="S467" s="3">
        <v>48.45</v>
      </c>
      <c r="T467" s="3">
        <v>36</v>
      </c>
      <c r="U467" s="3" t="s">
        <v>17</v>
      </c>
      <c r="V467" s="3">
        <v>7.1999999999999995E-2</v>
      </c>
      <c r="W467" s="3" t="s">
        <v>17</v>
      </c>
      <c r="X467" s="30">
        <v>1744.2</v>
      </c>
      <c r="Y467" s="3" t="s">
        <v>66</v>
      </c>
      <c r="Z467" s="3">
        <v>16</v>
      </c>
      <c r="AA467" s="3">
        <v>240.58</v>
      </c>
      <c r="AB467" s="3">
        <v>0</v>
      </c>
      <c r="AC467" s="3">
        <v>100044151</v>
      </c>
      <c r="AE467" s="3" t="s">
        <v>295</v>
      </c>
      <c r="AF467" s="3">
        <v>43525.620219907411</v>
      </c>
      <c r="AG467" s="3" t="s">
        <v>293</v>
      </c>
      <c r="AH467" s="15">
        <f t="shared" si="59"/>
        <v>0.20048275862068965</v>
      </c>
      <c r="AI467" s="16">
        <f t="shared" si="60"/>
        <v>0.15036200000000002</v>
      </c>
      <c r="AJ467" s="4" t="str">
        <f>VLOOKUP(A467,取数格式!$B$35:$C$47,2,0)</f>
        <v>苏宁直供</v>
      </c>
      <c r="AK467" s="4" t="s">
        <v>296</v>
      </c>
      <c r="AL467" s="17">
        <f t="shared" si="63"/>
        <v>5.0120999999999999E-2</v>
      </c>
      <c r="AM467" s="17">
        <f t="shared" si="64"/>
        <v>8.0190000000000001E-3</v>
      </c>
      <c r="AO467" s="3">
        <f>IF(U467="件",1,VLOOKUP(Q467,单位换算!B:F,5,))</f>
        <v>1</v>
      </c>
      <c r="AP467" s="15">
        <f t="shared" si="61"/>
        <v>0.20048275862068965</v>
      </c>
      <c r="AQ467" s="15">
        <f>IFERROR(VLOOKUP(Q467,成本剔税!A:E,COLUMN(成本剔税!E466),),)*T467/AO467/10000</f>
        <v>0.11689137931034484</v>
      </c>
      <c r="AR467" s="43">
        <f t="shared" si="62"/>
        <v>0.41695046439628475</v>
      </c>
    </row>
    <row r="468" spans="1:44" ht="15" customHeight="1">
      <c r="A468" s="3" t="s">
        <v>73</v>
      </c>
      <c r="B468" s="3" t="s">
        <v>72</v>
      </c>
      <c r="C468" s="3" t="s">
        <v>239</v>
      </c>
      <c r="D468" s="3" t="s">
        <v>240</v>
      </c>
      <c r="E468" s="3">
        <v>581549</v>
      </c>
      <c r="F468" s="3" t="s">
        <v>305</v>
      </c>
      <c r="G468" s="3" t="s">
        <v>58</v>
      </c>
      <c r="H468" s="3" t="s">
        <v>61</v>
      </c>
      <c r="I468" s="3">
        <v>600897</v>
      </c>
      <c r="J468" s="3" t="s">
        <v>59</v>
      </c>
      <c r="K468" s="3">
        <v>43525</v>
      </c>
      <c r="L468" s="14">
        <v>43525</v>
      </c>
      <c r="M468" s="3">
        <v>0</v>
      </c>
      <c r="N468" s="15">
        <v>227.7</v>
      </c>
      <c r="O468" s="3">
        <v>50.6</v>
      </c>
      <c r="P468" s="3" t="s">
        <v>60</v>
      </c>
      <c r="Q468" s="41" t="s">
        <v>97</v>
      </c>
      <c r="R468" s="3" t="s">
        <v>98</v>
      </c>
      <c r="S468" s="3">
        <v>37.950000000000003</v>
      </c>
      <c r="T468" s="3">
        <v>18</v>
      </c>
      <c r="U468" s="3" t="s">
        <v>17</v>
      </c>
      <c r="V468" s="3">
        <v>5.6160000000000002E-2</v>
      </c>
      <c r="W468" s="3" t="s">
        <v>17</v>
      </c>
      <c r="X468" s="30">
        <v>683.1</v>
      </c>
      <c r="Y468" s="3" t="s">
        <v>66</v>
      </c>
      <c r="Z468" s="3">
        <v>16</v>
      </c>
      <c r="AA468" s="3">
        <v>94.22</v>
      </c>
      <c r="AB468" s="3">
        <v>0</v>
      </c>
      <c r="AC468" s="3">
        <v>100044151</v>
      </c>
      <c r="AE468" s="3" t="s">
        <v>295</v>
      </c>
      <c r="AF468" s="3">
        <v>43525.620219907411</v>
      </c>
      <c r="AG468" s="3" t="s">
        <v>293</v>
      </c>
      <c r="AH468" s="15">
        <f t="shared" si="59"/>
        <v>7.8517241379310362E-2</v>
      </c>
      <c r="AI468" s="16">
        <f t="shared" si="60"/>
        <v>5.8888000000000003E-2</v>
      </c>
      <c r="AJ468" s="4" t="str">
        <f>VLOOKUP(A468,取数格式!$B$35:$C$47,2,0)</f>
        <v>苏宁直供</v>
      </c>
      <c r="AK468" s="4" t="s">
        <v>296</v>
      </c>
      <c r="AL468" s="17">
        <f t="shared" si="63"/>
        <v>1.9629000000000001E-2</v>
      </c>
      <c r="AM468" s="17">
        <f t="shared" si="64"/>
        <v>3.1410000000000001E-3</v>
      </c>
      <c r="AO468" s="3">
        <f>IF(U468="件",1,VLOOKUP(Q468,单位换算!B:F,5,))</f>
        <v>1</v>
      </c>
      <c r="AP468" s="15">
        <f t="shared" si="61"/>
        <v>7.8517241379310362E-2</v>
      </c>
      <c r="AQ468" s="15">
        <f>IFERROR(VLOOKUP(Q468,成本剔税!A:E,COLUMN(成本剔税!E467),),)*T468/AO468/10000</f>
        <v>4.700793103448276E-2</v>
      </c>
      <c r="AR468" s="43">
        <f t="shared" si="62"/>
        <v>0.40130434782608709</v>
      </c>
    </row>
    <row r="469" spans="1:44" ht="15" customHeight="1">
      <c r="A469" s="3" t="s">
        <v>73</v>
      </c>
      <c r="B469" s="3" t="s">
        <v>72</v>
      </c>
      <c r="C469" s="3" t="s">
        <v>239</v>
      </c>
      <c r="D469" s="3" t="s">
        <v>240</v>
      </c>
      <c r="E469" s="3">
        <v>581549</v>
      </c>
      <c r="F469" s="3" t="s">
        <v>305</v>
      </c>
      <c r="G469" s="3" t="s">
        <v>58</v>
      </c>
      <c r="H469" s="3" t="s">
        <v>61</v>
      </c>
      <c r="I469" s="3">
        <v>600897</v>
      </c>
      <c r="J469" s="3" t="s">
        <v>59</v>
      </c>
      <c r="K469" s="3">
        <v>43525</v>
      </c>
      <c r="L469" s="14">
        <v>43525</v>
      </c>
      <c r="M469" s="3">
        <v>0</v>
      </c>
      <c r="N469" s="15">
        <v>920</v>
      </c>
      <c r="O469" s="3">
        <v>46</v>
      </c>
      <c r="P469" s="3" t="s">
        <v>60</v>
      </c>
      <c r="Q469" s="41" t="s">
        <v>228</v>
      </c>
      <c r="R469" s="3" t="s">
        <v>229</v>
      </c>
      <c r="S469" s="3">
        <v>34.5</v>
      </c>
      <c r="T469" s="3">
        <v>80</v>
      </c>
      <c r="U469" s="3" t="s">
        <v>17</v>
      </c>
      <c r="V469" s="3">
        <v>0.26056800000000002</v>
      </c>
      <c r="W469" s="3" t="s">
        <v>17</v>
      </c>
      <c r="X469" s="30">
        <v>2760</v>
      </c>
      <c r="Y469" s="3" t="s">
        <v>66</v>
      </c>
      <c r="Z469" s="3">
        <v>16</v>
      </c>
      <c r="AA469" s="3">
        <v>380.69</v>
      </c>
      <c r="AB469" s="3">
        <v>0</v>
      </c>
      <c r="AC469" s="3">
        <v>100044151</v>
      </c>
      <c r="AE469" s="3" t="s">
        <v>295</v>
      </c>
      <c r="AF469" s="3">
        <v>43525.620219907411</v>
      </c>
      <c r="AG469" s="3" t="s">
        <v>293</v>
      </c>
      <c r="AH469" s="15">
        <f t="shared" si="59"/>
        <v>0.31724137931034485</v>
      </c>
      <c r="AI469" s="16">
        <f t="shared" si="60"/>
        <v>0.237931</v>
      </c>
      <c r="AJ469" s="4" t="str">
        <f>VLOOKUP(A469,取数格式!$B$35:$C$47,2,0)</f>
        <v>苏宁直供</v>
      </c>
      <c r="AK469" s="4" t="s">
        <v>296</v>
      </c>
      <c r="AL469" s="17">
        <f t="shared" si="63"/>
        <v>7.9310000000000005E-2</v>
      </c>
      <c r="AM469" s="17">
        <f t="shared" si="64"/>
        <v>1.269E-2</v>
      </c>
      <c r="AO469" s="3">
        <f>IF(U469="件",1,VLOOKUP(Q469,单位换算!B:F,5,))</f>
        <v>1</v>
      </c>
      <c r="AP469" s="15">
        <f t="shared" si="61"/>
        <v>0.31724137931034485</v>
      </c>
      <c r="AQ469" s="15">
        <f>IFERROR(VLOOKUP(Q469,成本剔税!A:E,COLUMN(成本剔税!E468),),)*T469/AO469/10000</f>
        <v>0.18993103448275864</v>
      </c>
      <c r="AR469" s="43">
        <f t="shared" si="62"/>
        <v>0.40130434782608693</v>
      </c>
    </row>
    <row r="470" spans="1:44" ht="15" customHeight="1">
      <c r="A470" s="3" t="s">
        <v>73</v>
      </c>
      <c r="B470" s="3" t="s">
        <v>72</v>
      </c>
      <c r="C470" s="3" t="s">
        <v>239</v>
      </c>
      <c r="D470" s="3" t="s">
        <v>240</v>
      </c>
      <c r="E470" s="3">
        <v>581550</v>
      </c>
      <c r="F470" s="3" t="s">
        <v>303</v>
      </c>
      <c r="G470" s="3" t="s">
        <v>58</v>
      </c>
      <c r="H470" s="3" t="s">
        <v>61</v>
      </c>
      <c r="I470" s="3">
        <v>600901</v>
      </c>
      <c r="J470" s="3" t="s">
        <v>59</v>
      </c>
      <c r="K470" s="3">
        <v>43525</v>
      </c>
      <c r="L470" s="14">
        <v>43525</v>
      </c>
      <c r="M470" s="3">
        <v>0</v>
      </c>
      <c r="N470" s="15">
        <v>178.56</v>
      </c>
      <c r="O470" s="3">
        <v>44.65</v>
      </c>
      <c r="P470" s="3" t="s">
        <v>60</v>
      </c>
      <c r="Q470" s="41">
        <v>204104001060</v>
      </c>
      <c r="R470" s="3" t="s">
        <v>123</v>
      </c>
      <c r="S470" s="3">
        <v>33.49</v>
      </c>
      <c r="T470" s="3">
        <v>16</v>
      </c>
      <c r="U470" s="3" t="s">
        <v>17</v>
      </c>
      <c r="V470" s="3">
        <v>4.1759999999999999E-2</v>
      </c>
      <c r="W470" s="3" t="s">
        <v>17</v>
      </c>
      <c r="X470" s="30">
        <v>535.84</v>
      </c>
      <c r="Y470" s="3" t="s">
        <v>66</v>
      </c>
      <c r="Z470" s="3">
        <v>16</v>
      </c>
      <c r="AA470" s="3">
        <v>73.91</v>
      </c>
      <c r="AB470" s="3">
        <v>0</v>
      </c>
      <c r="AC470" s="3">
        <v>100044154</v>
      </c>
      <c r="AD470" s="3">
        <v>50085524</v>
      </c>
      <c r="AE470" s="3" t="s">
        <v>304</v>
      </c>
      <c r="AF470" s="3">
        <v>43525.689583333333</v>
      </c>
      <c r="AG470" s="3" t="s">
        <v>293</v>
      </c>
      <c r="AH470" s="15">
        <f t="shared" si="59"/>
        <v>6.1586206896551719E-2</v>
      </c>
      <c r="AI470" s="16">
        <f t="shared" si="60"/>
        <v>4.6193000000000005E-2</v>
      </c>
      <c r="AJ470" s="4" t="str">
        <f>VLOOKUP(A470,取数格式!$B$35:$C$47,2,0)</f>
        <v>苏宁直供</v>
      </c>
      <c r="AK470" s="4" t="s">
        <v>296</v>
      </c>
      <c r="AL470" s="17">
        <f t="shared" si="63"/>
        <v>1.5393E-2</v>
      </c>
      <c r="AM470" s="17">
        <f t="shared" si="64"/>
        <v>2.4629999999999999E-3</v>
      </c>
      <c r="AO470" s="3">
        <f>IF(U470="件",1,VLOOKUP(Q470,单位换算!B:F,5,))</f>
        <v>1</v>
      </c>
      <c r="AP470" s="15">
        <f t="shared" si="61"/>
        <v>6.1586206896551719E-2</v>
      </c>
      <c r="AQ470" s="15">
        <f>IFERROR(VLOOKUP(Q470,成本剔税!A:E,COLUMN(成本剔税!E469),),)*T470/AO470/10000</f>
        <v>3.9103448275862075E-2</v>
      </c>
      <c r="AR470" s="43">
        <f t="shared" si="62"/>
        <v>0.36506159014557654</v>
      </c>
    </row>
    <row r="471" spans="1:44" ht="15" customHeight="1">
      <c r="A471" s="3" t="s">
        <v>73</v>
      </c>
      <c r="B471" s="3" t="s">
        <v>72</v>
      </c>
      <c r="C471" s="3" t="s">
        <v>239</v>
      </c>
      <c r="D471" s="3" t="s">
        <v>240</v>
      </c>
      <c r="E471" s="3">
        <v>581550</v>
      </c>
      <c r="F471" s="3" t="s">
        <v>303</v>
      </c>
      <c r="G471" s="3" t="s">
        <v>58</v>
      </c>
      <c r="H471" s="3" t="s">
        <v>61</v>
      </c>
      <c r="I471" s="3">
        <v>600901</v>
      </c>
      <c r="J471" s="3" t="s">
        <v>59</v>
      </c>
      <c r="K471" s="3">
        <v>43525</v>
      </c>
      <c r="L471" s="14">
        <v>43525</v>
      </c>
      <c r="M471" s="3">
        <v>0</v>
      </c>
      <c r="N471" s="15">
        <v>149.04</v>
      </c>
      <c r="O471" s="3">
        <v>33.119999999999997</v>
      </c>
      <c r="P471" s="3" t="s">
        <v>60</v>
      </c>
      <c r="Q471" s="41">
        <v>204207000500</v>
      </c>
      <c r="R471" s="3" t="s">
        <v>105</v>
      </c>
      <c r="S471" s="3">
        <v>24.84</v>
      </c>
      <c r="T471" s="3">
        <v>18</v>
      </c>
      <c r="U471" s="3" t="s">
        <v>17</v>
      </c>
      <c r="V471" s="3">
        <v>5.2920000000000002E-2</v>
      </c>
      <c r="W471" s="3" t="s">
        <v>17</v>
      </c>
      <c r="X471" s="30">
        <v>447.12</v>
      </c>
      <c r="Y471" s="3" t="s">
        <v>66</v>
      </c>
      <c r="Z471" s="3">
        <v>16</v>
      </c>
      <c r="AA471" s="3">
        <v>61.67</v>
      </c>
      <c r="AB471" s="3">
        <v>0</v>
      </c>
      <c r="AC471" s="3">
        <v>100044154</v>
      </c>
      <c r="AD471" s="3">
        <v>50085524</v>
      </c>
      <c r="AE471" s="3" t="s">
        <v>304</v>
      </c>
      <c r="AF471" s="3">
        <v>43525.689583333333</v>
      </c>
      <c r="AG471" s="3" t="s">
        <v>293</v>
      </c>
      <c r="AH471" s="15">
        <f t="shared" si="59"/>
        <v>5.1393103448275863E-2</v>
      </c>
      <c r="AI471" s="16">
        <f t="shared" si="60"/>
        <v>3.8544999999999996E-2</v>
      </c>
      <c r="AJ471" s="4" t="str">
        <f>VLOOKUP(A471,取数格式!$B$35:$C$47,2,0)</f>
        <v>苏宁直供</v>
      </c>
      <c r="AK471" s="4" t="s">
        <v>296</v>
      </c>
      <c r="AL471" s="17">
        <f t="shared" si="63"/>
        <v>1.2847999999999998E-2</v>
      </c>
      <c r="AM471" s="17">
        <f t="shared" si="64"/>
        <v>2.0559999999999997E-3</v>
      </c>
      <c r="AO471" s="3">
        <f>IF(U471="件",1,VLOOKUP(Q471,单位换算!B:F,5,))</f>
        <v>1</v>
      </c>
      <c r="AP471" s="15">
        <f t="shared" si="61"/>
        <v>5.1393103448275863E-2</v>
      </c>
      <c r="AQ471" s="15">
        <f>IFERROR(VLOOKUP(Q471,成本剔税!A:E,COLUMN(成本剔税!E470),),)*T471/AO471/10000</f>
        <v>3.205086206896552E-2</v>
      </c>
      <c r="AR471" s="43">
        <f t="shared" si="62"/>
        <v>0.37635869565217389</v>
      </c>
    </row>
    <row r="472" spans="1:44" ht="15" customHeight="1">
      <c r="A472" s="3" t="s">
        <v>73</v>
      </c>
      <c r="B472" s="3" t="s">
        <v>72</v>
      </c>
      <c r="C472" s="3" t="s">
        <v>239</v>
      </c>
      <c r="D472" s="3" t="s">
        <v>240</v>
      </c>
      <c r="E472" s="3">
        <v>581550</v>
      </c>
      <c r="F472" s="3" t="s">
        <v>303</v>
      </c>
      <c r="G472" s="3" t="s">
        <v>58</v>
      </c>
      <c r="H472" s="3" t="s">
        <v>61</v>
      </c>
      <c r="I472" s="3">
        <v>600901</v>
      </c>
      <c r="J472" s="3" t="s">
        <v>59</v>
      </c>
      <c r="K472" s="3">
        <v>43525</v>
      </c>
      <c r="L472" s="14">
        <v>43525</v>
      </c>
      <c r="M472" s="3">
        <v>0</v>
      </c>
      <c r="N472" s="15">
        <v>1166.8800000000001</v>
      </c>
      <c r="O472" s="3">
        <v>59.84</v>
      </c>
      <c r="P472" s="3" t="s">
        <v>60</v>
      </c>
      <c r="Q472" s="41">
        <v>204002000701</v>
      </c>
      <c r="R472" s="3" t="s">
        <v>95</v>
      </c>
      <c r="S472" s="3">
        <v>44.88</v>
      </c>
      <c r="T472" s="3">
        <v>78</v>
      </c>
      <c r="U472" s="3" t="s">
        <v>17</v>
      </c>
      <c r="V472" s="3">
        <v>0.2427984</v>
      </c>
      <c r="W472" s="3" t="s">
        <v>17</v>
      </c>
      <c r="X472" s="30">
        <v>3500.64</v>
      </c>
      <c r="Y472" s="3" t="s">
        <v>67</v>
      </c>
      <c r="Z472" s="3">
        <v>10</v>
      </c>
      <c r="AA472" s="3">
        <v>318.24</v>
      </c>
      <c r="AB472" s="3">
        <v>0</v>
      </c>
      <c r="AC472" s="3">
        <v>100044154</v>
      </c>
      <c r="AD472" s="3">
        <v>50085524</v>
      </c>
      <c r="AE472" s="3" t="s">
        <v>304</v>
      </c>
      <c r="AF472" s="3">
        <v>43525.689583333333</v>
      </c>
      <c r="AG472" s="3" t="s">
        <v>293</v>
      </c>
      <c r="AH472" s="15">
        <f t="shared" si="59"/>
        <v>0.42431999999999997</v>
      </c>
      <c r="AI472" s="16">
        <f t="shared" si="60"/>
        <v>0.31823999999999997</v>
      </c>
      <c r="AJ472" s="4" t="str">
        <f>VLOOKUP(A472,取数格式!$B$35:$C$47,2,0)</f>
        <v>苏宁直供</v>
      </c>
      <c r="AK472" s="4" t="s">
        <v>296</v>
      </c>
      <c r="AL472" s="17">
        <f t="shared" si="63"/>
        <v>0.10607999999999999</v>
      </c>
      <c r="AM472" s="17">
        <f t="shared" si="64"/>
        <v>1.0607999999999999E-2</v>
      </c>
      <c r="AO472" s="3">
        <f>IF(U472="件",1,VLOOKUP(Q472,单位换算!B:F,5,))</f>
        <v>1</v>
      </c>
      <c r="AP472" s="15">
        <f t="shared" si="61"/>
        <v>0.42431999999999997</v>
      </c>
      <c r="AQ472" s="15">
        <f>IFERROR(VLOOKUP(Q472,成本剔税!A:E,COLUMN(成本剔税!E471),),)*T472/AO472/10000</f>
        <v>0.26305854545454538</v>
      </c>
      <c r="AR472" s="43">
        <f t="shared" si="62"/>
        <v>0.3800467914438504</v>
      </c>
    </row>
    <row r="473" spans="1:44" ht="15" customHeight="1">
      <c r="A473" s="3" t="s">
        <v>73</v>
      </c>
      <c r="B473" s="3" t="s">
        <v>72</v>
      </c>
      <c r="C473" s="3" t="s">
        <v>239</v>
      </c>
      <c r="D473" s="3" t="s">
        <v>240</v>
      </c>
      <c r="E473" s="3">
        <v>581549</v>
      </c>
      <c r="F473" s="3" t="s">
        <v>305</v>
      </c>
      <c r="G473" s="3" t="s">
        <v>58</v>
      </c>
      <c r="H473" s="3" t="s">
        <v>61</v>
      </c>
      <c r="I473" s="3">
        <v>600902</v>
      </c>
      <c r="J473" s="3" t="s">
        <v>59</v>
      </c>
      <c r="K473" s="3">
        <v>43528</v>
      </c>
      <c r="L473" s="14">
        <v>43528</v>
      </c>
      <c r="M473" s="3">
        <v>0</v>
      </c>
      <c r="N473" s="15">
        <v>7529.09</v>
      </c>
      <c r="O473" s="3">
        <v>46.13</v>
      </c>
      <c r="P473" s="3" t="s">
        <v>60</v>
      </c>
      <c r="Q473" s="41">
        <v>204001000200</v>
      </c>
      <c r="R473" s="3" t="s">
        <v>137</v>
      </c>
      <c r="S473" s="3">
        <v>34.6</v>
      </c>
      <c r="T473" s="3">
        <v>653</v>
      </c>
      <c r="U473" s="3" t="s">
        <v>17</v>
      </c>
      <c r="V473" s="3">
        <v>2.7164799999999998</v>
      </c>
      <c r="W473" s="3" t="s">
        <v>17</v>
      </c>
      <c r="X473" s="30">
        <v>22593.8</v>
      </c>
      <c r="Y473" s="3" t="s">
        <v>67</v>
      </c>
      <c r="Z473" s="3">
        <v>10</v>
      </c>
      <c r="AA473" s="3">
        <v>2053.98</v>
      </c>
      <c r="AB473" s="3">
        <v>0</v>
      </c>
      <c r="AC473" s="3">
        <v>100044162</v>
      </c>
      <c r="AE473" s="3" t="s">
        <v>295</v>
      </c>
      <c r="AF473" s="3">
        <v>43528.43408564815</v>
      </c>
      <c r="AG473" s="3" t="s">
        <v>293</v>
      </c>
      <c r="AH473" s="15">
        <f t="shared" si="59"/>
        <v>2.7384445454545454</v>
      </c>
      <c r="AI473" s="16">
        <f t="shared" si="60"/>
        <v>2.053982</v>
      </c>
      <c r="AJ473" s="4" t="str">
        <f>VLOOKUP(A473,取数格式!$B$35:$C$47,2,0)</f>
        <v>苏宁直供</v>
      </c>
      <c r="AK473" s="4" t="s">
        <v>296</v>
      </c>
      <c r="AL473" s="17">
        <f t="shared" si="63"/>
        <v>0.68446300000000004</v>
      </c>
      <c r="AM473" s="17">
        <f t="shared" si="64"/>
        <v>6.8446000000000007E-2</v>
      </c>
      <c r="AN473" s="3" t="s">
        <v>965</v>
      </c>
      <c r="AO473" s="3">
        <f>IF(U473="件",1,VLOOKUP(Q473,单位换算!B:F,5,))</f>
        <v>1</v>
      </c>
      <c r="AP473" s="15">
        <f t="shared" si="61"/>
        <v>2.7384445454545454</v>
      </c>
      <c r="AQ473" s="15">
        <f>IFERROR(VLOOKUP(Q473,成本剔税!A:E,COLUMN(成本剔税!E472),),)*T473/AO473/10000</f>
        <v>1.8608719090909089</v>
      </c>
      <c r="AR473" s="43">
        <f t="shared" si="62"/>
        <v>0.32046390635161504</v>
      </c>
    </row>
    <row r="474" spans="1:44" ht="15" customHeight="1">
      <c r="A474" s="3" t="s">
        <v>73</v>
      </c>
      <c r="B474" s="3" t="s">
        <v>72</v>
      </c>
      <c r="C474" s="3" t="s">
        <v>239</v>
      </c>
      <c r="D474" s="3" t="s">
        <v>240</v>
      </c>
      <c r="E474" s="3">
        <v>581549</v>
      </c>
      <c r="F474" s="3" t="s">
        <v>305</v>
      </c>
      <c r="G474" s="3" t="s">
        <v>58</v>
      </c>
      <c r="H474" s="3" t="s">
        <v>61</v>
      </c>
      <c r="I474" s="3">
        <v>600902</v>
      </c>
      <c r="J474" s="3" t="s">
        <v>59</v>
      </c>
      <c r="K474" s="3">
        <v>43528</v>
      </c>
      <c r="L474" s="14">
        <v>43528</v>
      </c>
      <c r="M474" s="3">
        <v>0</v>
      </c>
      <c r="N474" s="15">
        <v>3760.8</v>
      </c>
      <c r="O474" s="3">
        <v>62.7</v>
      </c>
      <c r="P474" s="3" t="s">
        <v>60</v>
      </c>
      <c r="Q474" s="41">
        <v>204001005300</v>
      </c>
      <c r="R474" s="3" t="s">
        <v>100</v>
      </c>
      <c r="S474" s="3">
        <v>47.03</v>
      </c>
      <c r="T474" s="3">
        <v>240</v>
      </c>
      <c r="U474" s="3" t="s">
        <v>17</v>
      </c>
      <c r="V474" s="3">
        <v>0.59040000000000004</v>
      </c>
      <c r="W474" s="3" t="s">
        <v>17</v>
      </c>
      <c r="X474" s="30">
        <v>11287.2</v>
      </c>
      <c r="Y474" s="3" t="s">
        <v>66</v>
      </c>
      <c r="Z474" s="3">
        <v>16</v>
      </c>
      <c r="AA474" s="3">
        <v>1556.86</v>
      </c>
      <c r="AB474" s="3">
        <v>0</v>
      </c>
      <c r="AC474" s="3">
        <v>100044162</v>
      </c>
      <c r="AE474" s="3" t="s">
        <v>295</v>
      </c>
      <c r="AF474" s="3">
        <v>43528.43408564815</v>
      </c>
      <c r="AG474" s="3" t="s">
        <v>293</v>
      </c>
      <c r="AH474" s="15">
        <f t="shared" si="59"/>
        <v>1.297241379310345</v>
      </c>
      <c r="AI474" s="16">
        <f t="shared" si="60"/>
        <v>0.97303400000000007</v>
      </c>
      <c r="AJ474" s="4" t="str">
        <f>VLOOKUP(A474,取数格式!$B$35:$C$47,2,0)</f>
        <v>苏宁直供</v>
      </c>
      <c r="AK474" s="4" t="s">
        <v>296</v>
      </c>
      <c r="AL474" s="17">
        <f t="shared" si="63"/>
        <v>0.32420700000000002</v>
      </c>
      <c r="AM474" s="17">
        <f t="shared" si="64"/>
        <v>5.1873000000000002E-2</v>
      </c>
      <c r="AN474" s="3" t="s">
        <v>965</v>
      </c>
      <c r="AO474" s="3">
        <f>IF(U474="件",1,VLOOKUP(Q474,单位换算!B:F,5,))</f>
        <v>1</v>
      </c>
      <c r="AP474" s="15">
        <f t="shared" si="61"/>
        <v>1.297241379310345</v>
      </c>
      <c r="AQ474" s="15">
        <f>IFERROR(VLOOKUP(Q474,成本剔税!A:E,COLUMN(成本剔税!E473),),)*T474/AO474/10000</f>
        <v>0.74948275862068969</v>
      </c>
      <c r="AR474" s="43">
        <f t="shared" si="62"/>
        <v>0.42224880382775126</v>
      </c>
    </row>
    <row r="475" spans="1:44" ht="15" customHeight="1">
      <c r="A475" s="3" t="s">
        <v>73</v>
      </c>
      <c r="B475" s="3" t="s">
        <v>72</v>
      </c>
      <c r="C475" s="3" t="s">
        <v>239</v>
      </c>
      <c r="D475" s="3" t="s">
        <v>240</v>
      </c>
      <c r="E475" s="3">
        <v>581549</v>
      </c>
      <c r="F475" s="3" t="s">
        <v>305</v>
      </c>
      <c r="G475" s="3" t="s">
        <v>58</v>
      </c>
      <c r="H475" s="3" t="s">
        <v>61</v>
      </c>
      <c r="I475" s="3">
        <v>600902</v>
      </c>
      <c r="J475" s="3" t="s">
        <v>59</v>
      </c>
      <c r="K475" s="3">
        <v>43528</v>
      </c>
      <c r="L475" s="14">
        <v>43528</v>
      </c>
      <c r="M475" s="3">
        <v>0</v>
      </c>
      <c r="N475" s="15">
        <v>9342.2999999999993</v>
      </c>
      <c r="O475" s="3">
        <v>83.6</v>
      </c>
      <c r="P475" s="3" t="s">
        <v>60</v>
      </c>
      <c r="Q475" s="41">
        <v>204001005800</v>
      </c>
      <c r="R475" s="3" t="s">
        <v>19</v>
      </c>
      <c r="S475" s="3">
        <v>62.7</v>
      </c>
      <c r="T475" s="3">
        <v>447</v>
      </c>
      <c r="U475" s="3" t="s">
        <v>17</v>
      </c>
      <c r="V475" s="3">
        <v>1.4661599999999999</v>
      </c>
      <c r="W475" s="3" t="s">
        <v>17</v>
      </c>
      <c r="X475" s="30">
        <v>28026.9</v>
      </c>
      <c r="Y475" s="3" t="s">
        <v>66</v>
      </c>
      <c r="Z475" s="3">
        <v>16</v>
      </c>
      <c r="AA475" s="3">
        <v>3865.78</v>
      </c>
      <c r="AB475" s="3">
        <v>0</v>
      </c>
      <c r="AC475" s="3">
        <v>100044162</v>
      </c>
      <c r="AE475" s="3" t="s">
        <v>295</v>
      </c>
      <c r="AF475" s="3">
        <v>43528.43408564815</v>
      </c>
      <c r="AG475" s="3" t="s">
        <v>293</v>
      </c>
      <c r="AH475" s="15">
        <f t="shared" si="59"/>
        <v>3.2214827586206893</v>
      </c>
      <c r="AI475" s="16">
        <f t="shared" si="60"/>
        <v>2.4161120000000005</v>
      </c>
      <c r="AJ475" s="4" t="str">
        <f>VLOOKUP(A475,取数格式!$B$35:$C$47,2,0)</f>
        <v>苏宁直供</v>
      </c>
      <c r="AK475" s="4" t="s">
        <v>296</v>
      </c>
      <c r="AL475" s="17">
        <f t="shared" si="63"/>
        <v>0.80537100000000006</v>
      </c>
      <c r="AM475" s="17">
        <f t="shared" si="64"/>
        <v>0.128859</v>
      </c>
      <c r="AN475" s="3" t="s">
        <v>965</v>
      </c>
      <c r="AO475" s="3">
        <f>IF(U475="件",1,VLOOKUP(Q475,单位换算!B:F,5,))</f>
        <v>1</v>
      </c>
      <c r="AP475" s="15">
        <f t="shared" si="61"/>
        <v>3.2214827586206893</v>
      </c>
      <c r="AQ475" s="15">
        <f>IFERROR(VLOOKUP(Q475,成本剔税!A:E,COLUMN(成本剔税!E474),),)*T475/AO475/10000</f>
        <v>1.8613311206896552</v>
      </c>
      <c r="AR475" s="43">
        <f t="shared" si="62"/>
        <v>0.42221291866028698</v>
      </c>
    </row>
    <row r="476" spans="1:44" ht="15" customHeight="1">
      <c r="A476" s="3" t="s">
        <v>73</v>
      </c>
      <c r="B476" s="3" t="s">
        <v>72</v>
      </c>
      <c r="C476" s="3" t="s">
        <v>239</v>
      </c>
      <c r="D476" s="3" t="s">
        <v>240</v>
      </c>
      <c r="E476" s="3">
        <v>581549</v>
      </c>
      <c r="F476" s="3" t="s">
        <v>305</v>
      </c>
      <c r="G476" s="3" t="s">
        <v>58</v>
      </c>
      <c r="H476" s="3" t="s">
        <v>61</v>
      </c>
      <c r="I476" s="3">
        <v>600902</v>
      </c>
      <c r="J476" s="3" t="s">
        <v>59</v>
      </c>
      <c r="K476" s="3">
        <v>43528</v>
      </c>
      <c r="L476" s="14">
        <v>43528</v>
      </c>
      <c r="M476" s="3">
        <v>0</v>
      </c>
      <c r="N476" s="15">
        <v>897.6</v>
      </c>
      <c r="O476" s="3">
        <v>59.84</v>
      </c>
      <c r="P476" s="3" t="s">
        <v>60</v>
      </c>
      <c r="Q476" s="41">
        <v>204002000701</v>
      </c>
      <c r="R476" s="3" t="s">
        <v>95</v>
      </c>
      <c r="S476" s="3">
        <v>44.88</v>
      </c>
      <c r="T476" s="3">
        <v>60</v>
      </c>
      <c r="U476" s="3" t="s">
        <v>17</v>
      </c>
      <c r="V476" s="3">
        <v>0.18676799999999999</v>
      </c>
      <c r="W476" s="3" t="s">
        <v>17</v>
      </c>
      <c r="X476" s="30">
        <v>2692.8</v>
      </c>
      <c r="Y476" s="3" t="s">
        <v>67</v>
      </c>
      <c r="Z476" s="3">
        <v>10</v>
      </c>
      <c r="AA476" s="3">
        <v>244.8</v>
      </c>
      <c r="AB476" s="3">
        <v>0</v>
      </c>
      <c r="AC476" s="3">
        <v>100044162</v>
      </c>
      <c r="AE476" s="3" t="s">
        <v>295</v>
      </c>
      <c r="AF476" s="3">
        <v>43528.43408564815</v>
      </c>
      <c r="AG476" s="3" t="s">
        <v>293</v>
      </c>
      <c r="AH476" s="15">
        <f t="shared" si="59"/>
        <v>0.32640000000000002</v>
      </c>
      <c r="AI476" s="16">
        <f t="shared" si="60"/>
        <v>0.24479999999999999</v>
      </c>
      <c r="AJ476" s="4" t="str">
        <f>VLOOKUP(A476,取数格式!$B$35:$C$47,2,0)</f>
        <v>苏宁直供</v>
      </c>
      <c r="AK476" s="4" t="s">
        <v>296</v>
      </c>
      <c r="AL476" s="17">
        <f t="shared" si="63"/>
        <v>8.1600000000000006E-2</v>
      </c>
      <c r="AM476" s="17">
        <f t="shared" si="64"/>
        <v>8.1599999999999989E-3</v>
      </c>
      <c r="AN476" s="3" t="s">
        <v>965</v>
      </c>
      <c r="AO476" s="3">
        <f>IF(U476="件",1,VLOOKUP(Q476,单位换算!B:F,5,))</f>
        <v>1</v>
      </c>
      <c r="AP476" s="15">
        <f t="shared" si="61"/>
        <v>0.32640000000000002</v>
      </c>
      <c r="AQ476" s="15">
        <f>IFERROR(VLOOKUP(Q476,成本剔税!A:E,COLUMN(成本剔税!E475),),)*T476/AO476/10000</f>
        <v>0.20235272727272721</v>
      </c>
      <c r="AR476" s="43">
        <f t="shared" si="62"/>
        <v>0.38004679144385051</v>
      </c>
    </row>
    <row r="477" spans="1:44" ht="15" customHeight="1">
      <c r="A477" s="3" t="s">
        <v>73</v>
      </c>
      <c r="B477" s="3" t="s">
        <v>72</v>
      </c>
      <c r="C477" s="3" t="s">
        <v>239</v>
      </c>
      <c r="D477" s="3" t="s">
        <v>240</v>
      </c>
      <c r="E477" s="3">
        <v>581549</v>
      </c>
      <c r="F477" s="3" t="s">
        <v>305</v>
      </c>
      <c r="G477" s="3" t="s">
        <v>58</v>
      </c>
      <c r="H477" s="3" t="s">
        <v>61</v>
      </c>
      <c r="I477" s="3">
        <v>600902</v>
      </c>
      <c r="J477" s="3" t="s">
        <v>59</v>
      </c>
      <c r="K477" s="3">
        <v>43528</v>
      </c>
      <c r="L477" s="14">
        <v>43528</v>
      </c>
      <c r="M477" s="3">
        <v>0</v>
      </c>
      <c r="N477" s="15">
        <v>560.28</v>
      </c>
      <c r="O477" s="3">
        <v>80.040000000000006</v>
      </c>
      <c r="P477" s="3" t="s">
        <v>60</v>
      </c>
      <c r="Q477" s="41">
        <v>204002001000</v>
      </c>
      <c r="R477" s="3" t="s">
        <v>111</v>
      </c>
      <c r="S477" s="3">
        <v>60.03</v>
      </c>
      <c r="T477" s="3">
        <v>28</v>
      </c>
      <c r="U477" s="3" t="s">
        <v>17</v>
      </c>
      <c r="V477" s="3">
        <v>0.11547200000000001</v>
      </c>
      <c r="W477" s="3" t="s">
        <v>17</v>
      </c>
      <c r="X477" s="30">
        <v>1680.84</v>
      </c>
      <c r="Y477" s="3" t="s">
        <v>67</v>
      </c>
      <c r="Z477" s="3">
        <v>10</v>
      </c>
      <c r="AA477" s="3">
        <v>152.80000000000001</v>
      </c>
      <c r="AB477" s="3">
        <v>0</v>
      </c>
      <c r="AC477" s="3">
        <v>100044162</v>
      </c>
      <c r="AE477" s="3" t="s">
        <v>295</v>
      </c>
      <c r="AF477" s="3">
        <v>43528.43408564815</v>
      </c>
      <c r="AG477" s="3" t="s">
        <v>293</v>
      </c>
      <c r="AH477" s="15">
        <f t="shared" si="59"/>
        <v>0.20373818181818182</v>
      </c>
      <c r="AI477" s="16">
        <f t="shared" si="60"/>
        <v>0.152804</v>
      </c>
      <c r="AJ477" s="4" t="str">
        <f>VLOOKUP(A477,取数格式!$B$35:$C$47,2,0)</f>
        <v>苏宁直供</v>
      </c>
      <c r="AK477" s="4" t="s">
        <v>296</v>
      </c>
      <c r="AL477" s="17">
        <f t="shared" si="63"/>
        <v>5.0935000000000001E-2</v>
      </c>
      <c r="AM477" s="17">
        <f t="shared" si="64"/>
        <v>5.0930000000000003E-3</v>
      </c>
      <c r="AN477" s="3" t="s">
        <v>965</v>
      </c>
      <c r="AO477" s="3">
        <f>IF(U477="件",1,VLOOKUP(Q477,单位换算!B:F,5,))</f>
        <v>1</v>
      </c>
      <c r="AP477" s="15">
        <f t="shared" si="61"/>
        <v>0.20373818181818182</v>
      </c>
      <c r="AQ477" s="15">
        <f>IFERROR(VLOOKUP(Q477,成本剔税!A:E,COLUMN(成本剔税!E476),),)*T477/AO477/10000</f>
        <v>0.12437345454545455</v>
      </c>
      <c r="AR477" s="43">
        <f t="shared" si="62"/>
        <v>0.38954272863568212</v>
      </c>
    </row>
    <row r="478" spans="1:44" ht="15" customHeight="1">
      <c r="A478" s="3" t="s">
        <v>73</v>
      </c>
      <c r="B478" s="3" t="s">
        <v>72</v>
      </c>
      <c r="C478" s="3" t="s">
        <v>239</v>
      </c>
      <c r="D478" s="3" t="s">
        <v>240</v>
      </c>
      <c r="E478" s="3">
        <v>581549</v>
      </c>
      <c r="F478" s="3" t="s">
        <v>305</v>
      </c>
      <c r="G478" s="3" t="s">
        <v>58</v>
      </c>
      <c r="H478" s="3" t="s">
        <v>61</v>
      </c>
      <c r="I478" s="3">
        <v>600902</v>
      </c>
      <c r="J478" s="3" t="s">
        <v>59</v>
      </c>
      <c r="K478" s="3">
        <v>43528</v>
      </c>
      <c r="L478" s="14">
        <v>43528</v>
      </c>
      <c r="M478" s="3">
        <v>0</v>
      </c>
      <c r="N478" s="15">
        <v>485.76</v>
      </c>
      <c r="O478" s="3">
        <v>80.959999999999994</v>
      </c>
      <c r="P478" s="3" t="s">
        <v>60</v>
      </c>
      <c r="Q478" s="41">
        <v>204002001200</v>
      </c>
      <c r="R478" s="3" t="s">
        <v>220</v>
      </c>
      <c r="S478" s="3">
        <v>60.72</v>
      </c>
      <c r="T478" s="3">
        <v>24</v>
      </c>
      <c r="U478" s="3" t="s">
        <v>17</v>
      </c>
      <c r="V478" s="3">
        <v>7.4303999999999995E-2</v>
      </c>
      <c r="W478" s="3" t="s">
        <v>17</v>
      </c>
      <c r="X478" s="30">
        <v>1457.28</v>
      </c>
      <c r="Y478" s="3" t="s">
        <v>67</v>
      </c>
      <c r="Z478" s="3">
        <v>10</v>
      </c>
      <c r="AA478" s="3">
        <v>132.47999999999999</v>
      </c>
      <c r="AB478" s="3">
        <v>0</v>
      </c>
      <c r="AC478" s="3">
        <v>100044162</v>
      </c>
      <c r="AE478" s="3" t="s">
        <v>295</v>
      </c>
      <c r="AF478" s="3">
        <v>43528.43408564815</v>
      </c>
      <c r="AG478" s="3" t="s">
        <v>293</v>
      </c>
      <c r="AH478" s="15">
        <f t="shared" si="59"/>
        <v>0.17663999999999999</v>
      </c>
      <c r="AI478" s="16">
        <f t="shared" si="60"/>
        <v>0.13247999999999999</v>
      </c>
      <c r="AJ478" s="4" t="str">
        <f>VLOOKUP(A478,取数格式!$B$35:$C$47,2,0)</f>
        <v>苏宁直供</v>
      </c>
      <c r="AK478" s="4" t="s">
        <v>296</v>
      </c>
      <c r="AL478" s="17">
        <f t="shared" si="63"/>
        <v>4.4160000000000005E-2</v>
      </c>
      <c r="AM478" s="17">
        <f t="shared" si="64"/>
        <v>4.4159999999999998E-3</v>
      </c>
      <c r="AN478" s="3" t="s">
        <v>965</v>
      </c>
      <c r="AO478" s="3">
        <f>IF(U478="件",1,VLOOKUP(Q478,单位换算!B:F,5,))</f>
        <v>1</v>
      </c>
      <c r="AP478" s="15">
        <f t="shared" si="61"/>
        <v>0.17663999999999999</v>
      </c>
      <c r="AQ478" s="15">
        <f>IFERROR(VLOOKUP(Q478,成本剔税!A:E,COLUMN(成本剔税!E477),),)*T478/AO478/10000</f>
        <v>9.7651636363636343E-2</v>
      </c>
      <c r="AR478" s="43">
        <f t="shared" si="62"/>
        <v>0.44717144268774711</v>
      </c>
    </row>
    <row r="479" spans="1:44" ht="15" customHeight="1">
      <c r="A479" s="3" t="s">
        <v>73</v>
      </c>
      <c r="B479" s="3" t="s">
        <v>72</v>
      </c>
      <c r="C479" s="3" t="s">
        <v>239</v>
      </c>
      <c r="D479" s="3" t="s">
        <v>240</v>
      </c>
      <c r="E479" s="3">
        <v>581549</v>
      </c>
      <c r="F479" s="3" t="s">
        <v>305</v>
      </c>
      <c r="G479" s="3" t="s">
        <v>58</v>
      </c>
      <c r="H479" s="3" t="s">
        <v>61</v>
      </c>
      <c r="I479" s="3">
        <v>600902</v>
      </c>
      <c r="J479" s="3" t="s">
        <v>59</v>
      </c>
      <c r="K479" s="3">
        <v>43528</v>
      </c>
      <c r="L479" s="14">
        <v>43528</v>
      </c>
      <c r="M479" s="3">
        <v>0</v>
      </c>
      <c r="N479" s="15">
        <v>11704</v>
      </c>
      <c r="O479" s="3">
        <v>66.88</v>
      </c>
      <c r="P479" s="3" t="s">
        <v>60</v>
      </c>
      <c r="Q479" s="41">
        <v>204003000500</v>
      </c>
      <c r="R479" s="3" t="s">
        <v>92</v>
      </c>
      <c r="S479" s="3">
        <v>50.16</v>
      </c>
      <c r="T479" s="3">
        <v>700</v>
      </c>
      <c r="U479" s="3" t="s">
        <v>17</v>
      </c>
      <c r="V479" s="3">
        <v>2.1840000000000002</v>
      </c>
      <c r="W479" s="3" t="s">
        <v>17</v>
      </c>
      <c r="X479" s="30">
        <v>35112</v>
      </c>
      <c r="Y479" s="3" t="s">
        <v>67</v>
      </c>
      <c r="Z479" s="3">
        <v>10</v>
      </c>
      <c r="AA479" s="3">
        <v>3192</v>
      </c>
      <c r="AB479" s="3">
        <v>0</v>
      </c>
      <c r="AC479" s="3">
        <v>100044162</v>
      </c>
      <c r="AE479" s="3" t="s">
        <v>295</v>
      </c>
      <c r="AF479" s="3">
        <v>43528.43408564815</v>
      </c>
      <c r="AG479" s="3" t="s">
        <v>293</v>
      </c>
      <c r="AH479" s="15">
        <f t="shared" si="59"/>
        <v>4.2560000000000002</v>
      </c>
      <c r="AI479" s="16">
        <f t="shared" si="60"/>
        <v>3.1920000000000002</v>
      </c>
      <c r="AJ479" s="4" t="str">
        <f>VLOOKUP(A479,取数格式!$B$35:$C$47,2,0)</f>
        <v>苏宁直供</v>
      </c>
      <c r="AK479" s="4" t="s">
        <v>296</v>
      </c>
      <c r="AL479" s="17">
        <f t="shared" si="63"/>
        <v>1.0640000000000001</v>
      </c>
      <c r="AM479" s="17">
        <f t="shared" si="64"/>
        <v>0.10639999999999999</v>
      </c>
      <c r="AN479" s="3" t="s">
        <v>965</v>
      </c>
      <c r="AO479" s="3">
        <f>IF(U479="件",1,VLOOKUP(Q479,单位换算!B:F,5,))</f>
        <v>1</v>
      </c>
      <c r="AP479" s="15">
        <f t="shared" si="61"/>
        <v>4.2560000000000002</v>
      </c>
      <c r="AQ479" s="15">
        <f>IFERROR(VLOOKUP(Q479,成本剔税!A:E,COLUMN(成本剔税!E478),),)*T479/AO479/10000</f>
        <v>2.6803636363636358</v>
      </c>
      <c r="AR479" s="43">
        <f t="shared" si="62"/>
        <v>0.37021531100478483</v>
      </c>
    </row>
    <row r="480" spans="1:44" ht="15" customHeight="1">
      <c r="A480" s="3" t="s">
        <v>73</v>
      </c>
      <c r="B480" s="3" t="s">
        <v>72</v>
      </c>
      <c r="C480" s="3" t="s">
        <v>239</v>
      </c>
      <c r="D480" s="3" t="s">
        <v>240</v>
      </c>
      <c r="E480" s="3">
        <v>581549</v>
      </c>
      <c r="F480" s="3" t="s">
        <v>305</v>
      </c>
      <c r="G480" s="3" t="s">
        <v>58</v>
      </c>
      <c r="H480" s="3" t="s">
        <v>61</v>
      </c>
      <c r="I480" s="3">
        <v>600902</v>
      </c>
      <c r="J480" s="3" t="s">
        <v>59</v>
      </c>
      <c r="K480" s="3">
        <v>43528</v>
      </c>
      <c r="L480" s="14">
        <v>43528</v>
      </c>
      <c r="M480" s="3">
        <v>0</v>
      </c>
      <c r="N480" s="15">
        <v>430.56</v>
      </c>
      <c r="O480" s="3">
        <v>71.760000000000005</v>
      </c>
      <c r="P480" s="3" t="s">
        <v>60</v>
      </c>
      <c r="Q480" s="41">
        <v>204003000600</v>
      </c>
      <c r="R480" s="3" t="s">
        <v>232</v>
      </c>
      <c r="S480" s="3">
        <v>53.82</v>
      </c>
      <c r="T480" s="3">
        <v>24</v>
      </c>
      <c r="U480" s="3" t="s">
        <v>17</v>
      </c>
      <c r="V480" s="3">
        <v>5.8125599999999999E-2</v>
      </c>
      <c r="W480" s="3" t="s">
        <v>17</v>
      </c>
      <c r="X480" s="30">
        <v>1291.68</v>
      </c>
      <c r="Y480" s="3" t="s">
        <v>66</v>
      </c>
      <c r="Z480" s="3">
        <v>16</v>
      </c>
      <c r="AA480" s="3">
        <v>178.16</v>
      </c>
      <c r="AB480" s="3">
        <v>0</v>
      </c>
      <c r="AC480" s="3">
        <v>100044162</v>
      </c>
      <c r="AE480" s="3" t="s">
        <v>295</v>
      </c>
      <c r="AF480" s="3">
        <v>43528.43408564815</v>
      </c>
      <c r="AG480" s="3" t="s">
        <v>293</v>
      </c>
      <c r="AH480" s="15">
        <f t="shared" si="59"/>
        <v>0.14846896551724142</v>
      </c>
      <c r="AI480" s="16">
        <f t="shared" si="60"/>
        <v>0.11135199999999999</v>
      </c>
      <c r="AJ480" s="4" t="str">
        <f>VLOOKUP(A480,取数格式!$B$35:$C$47,2,0)</f>
        <v>苏宁直供</v>
      </c>
      <c r="AK480" s="4" t="s">
        <v>296</v>
      </c>
      <c r="AL480" s="17">
        <f t="shared" si="63"/>
        <v>3.7117000000000004E-2</v>
      </c>
      <c r="AM480" s="17">
        <f t="shared" si="64"/>
        <v>5.9389999999999998E-3</v>
      </c>
      <c r="AN480" s="3" t="s">
        <v>965</v>
      </c>
      <c r="AO480" s="3">
        <f>IF(U480="件",1,VLOOKUP(Q480,单位换算!B:F,5,))</f>
        <v>1</v>
      </c>
      <c r="AP480" s="15">
        <f t="shared" si="61"/>
        <v>0.14846896551724142</v>
      </c>
      <c r="AQ480" s="15">
        <f>IFERROR(VLOOKUP(Q480,成本剔税!A:E,COLUMN(成本剔税!E479),),)*T480/AO480/10000</f>
        <v>8.5468965517241396E-2</v>
      </c>
      <c r="AR480" s="43">
        <f t="shared" si="62"/>
        <v>0.42433110367892984</v>
      </c>
    </row>
    <row r="481" spans="1:44" ht="15" customHeight="1">
      <c r="A481" s="3" t="s">
        <v>73</v>
      </c>
      <c r="B481" s="3" t="s">
        <v>72</v>
      </c>
      <c r="C481" s="3" t="s">
        <v>239</v>
      </c>
      <c r="D481" s="3" t="s">
        <v>240</v>
      </c>
      <c r="E481" s="3">
        <v>581549</v>
      </c>
      <c r="F481" s="3" t="s">
        <v>305</v>
      </c>
      <c r="G481" s="3" t="s">
        <v>58</v>
      </c>
      <c r="H481" s="3" t="s">
        <v>61</v>
      </c>
      <c r="I481" s="3">
        <v>600902</v>
      </c>
      <c r="J481" s="3" t="s">
        <v>59</v>
      </c>
      <c r="K481" s="3">
        <v>43528</v>
      </c>
      <c r="L481" s="14">
        <v>43528</v>
      </c>
      <c r="M481" s="3">
        <v>0</v>
      </c>
      <c r="N481" s="15">
        <v>3730.14</v>
      </c>
      <c r="O481" s="3">
        <v>48.77</v>
      </c>
      <c r="P481" s="3" t="s">
        <v>60</v>
      </c>
      <c r="Q481" s="41">
        <v>204005001700</v>
      </c>
      <c r="R481" s="3" t="s">
        <v>141</v>
      </c>
      <c r="S481" s="3">
        <v>36.58</v>
      </c>
      <c r="T481" s="3">
        <v>306</v>
      </c>
      <c r="U481" s="3" t="s">
        <v>17</v>
      </c>
      <c r="V481" s="3">
        <v>0.9457236</v>
      </c>
      <c r="W481" s="3" t="s">
        <v>17</v>
      </c>
      <c r="X481" s="30">
        <v>11193.48</v>
      </c>
      <c r="Y481" s="3" t="s">
        <v>66</v>
      </c>
      <c r="Z481" s="3">
        <v>16</v>
      </c>
      <c r="AA481" s="3">
        <v>1543.93</v>
      </c>
      <c r="AB481" s="3">
        <v>0</v>
      </c>
      <c r="AC481" s="3">
        <v>100044162</v>
      </c>
      <c r="AE481" s="3" t="s">
        <v>295</v>
      </c>
      <c r="AF481" s="3">
        <v>43528.43408564815</v>
      </c>
      <c r="AG481" s="3" t="s">
        <v>293</v>
      </c>
      <c r="AH481" s="15">
        <f t="shared" si="59"/>
        <v>1.2865189655172415</v>
      </c>
      <c r="AI481" s="16">
        <f t="shared" si="60"/>
        <v>0.9649549999999999</v>
      </c>
      <c r="AJ481" s="4" t="str">
        <f>VLOOKUP(A481,取数格式!$B$35:$C$47,2,0)</f>
        <v>苏宁直供</v>
      </c>
      <c r="AK481" s="4" t="s">
        <v>296</v>
      </c>
      <c r="AL481" s="17">
        <f t="shared" si="63"/>
        <v>0.32156399999999996</v>
      </c>
      <c r="AM481" s="17">
        <f t="shared" si="64"/>
        <v>5.1450000000000003E-2</v>
      </c>
      <c r="AN481" s="3" t="s">
        <v>965</v>
      </c>
      <c r="AO481" s="3">
        <f>IF(U481="件",1,VLOOKUP(Q481,单位换算!B:F,5,))</f>
        <v>1</v>
      </c>
      <c r="AP481" s="15">
        <f t="shared" si="61"/>
        <v>1.2865189655172415</v>
      </c>
      <c r="AQ481" s="15">
        <f>IFERROR(VLOOKUP(Q481,成本剔税!A:E,COLUMN(成本剔税!E480),),)*T481/AO481/10000</f>
        <v>0.82263879310344834</v>
      </c>
      <c r="AR481" s="43">
        <f t="shared" si="62"/>
        <v>0.36057002255484932</v>
      </c>
    </row>
    <row r="482" spans="1:44" ht="15" customHeight="1">
      <c r="A482" s="3" t="s">
        <v>73</v>
      </c>
      <c r="B482" s="3" t="s">
        <v>72</v>
      </c>
      <c r="C482" s="3" t="s">
        <v>239</v>
      </c>
      <c r="D482" s="3" t="s">
        <v>240</v>
      </c>
      <c r="E482" s="3">
        <v>581549</v>
      </c>
      <c r="F482" s="3" t="s">
        <v>305</v>
      </c>
      <c r="G482" s="3" t="s">
        <v>58</v>
      </c>
      <c r="H482" s="3" t="s">
        <v>61</v>
      </c>
      <c r="I482" s="3">
        <v>600902</v>
      </c>
      <c r="J482" s="3" t="s">
        <v>59</v>
      </c>
      <c r="K482" s="3">
        <v>43528</v>
      </c>
      <c r="L482" s="14">
        <v>43528</v>
      </c>
      <c r="M482" s="3">
        <v>0</v>
      </c>
      <c r="N482" s="15">
        <v>2148.96</v>
      </c>
      <c r="O482" s="3">
        <v>48.85</v>
      </c>
      <c r="P482" s="3" t="s">
        <v>60</v>
      </c>
      <c r="Q482" s="41">
        <v>204006000802</v>
      </c>
      <c r="R482" s="3" t="s">
        <v>120</v>
      </c>
      <c r="S482" s="3">
        <v>36.64</v>
      </c>
      <c r="T482" s="3">
        <v>176</v>
      </c>
      <c r="U482" s="3" t="s">
        <v>17</v>
      </c>
      <c r="V482" s="3">
        <v>0.46217599999999998</v>
      </c>
      <c r="W482" s="3" t="s">
        <v>17</v>
      </c>
      <c r="X482" s="30">
        <v>6448.64</v>
      </c>
      <c r="Y482" s="3" t="s">
        <v>66</v>
      </c>
      <c r="Z482" s="3">
        <v>16</v>
      </c>
      <c r="AA482" s="3">
        <v>889.47</v>
      </c>
      <c r="AB482" s="3">
        <v>0</v>
      </c>
      <c r="AC482" s="3">
        <v>100044162</v>
      </c>
      <c r="AE482" s="3" t="s">
        <v>295</v>
      </c>
      <c r="AF482" s="3">
        <v>43528.43408564815</v>
      </c>
      <c r="AG482" s="3" t="s">
        <v>293</v>
      </c>
      <c r="AH482" s="15">
        <f t="shared" si="59"/>
        <v>0.7411724137931035</v>
      </c>
      <c r="AI482" s="16">
        <f t="shared" si="60"/>
        <v>0.55591699999999999</v>
      </c>
      <c r="AJ482" s="4" t="str">
        <f>VLOOKUP(A482,取数格式!$B$35:$C$47,2,0)</f>
        <v>苏宁直供</v>
      </c>
      <c r="AK482" s="4" t="s">
        <v>296</v>
      </c>
      <c r="AL482" s="17">
        <f t="shared" si="63"/>
        <v>0.185255</v>
      </c>
      <c r="AM482" s="17">
        <f t="shared" si="64"/>
        <v>2.9641000000000004E-2</v>
      </c>
      <c r="AN482" s="3" t="s">
        <v>965</v>
      </c>
      <c r="AO482" s="3">
        <f>IF(U482="件",1,VLOOKUP(Q482,单位换算!B:F,5,))</f>
        <v>1</v>
      </c>
      <c r="AP482" s="15">
        <f t="shared" si="61"/>
        <v>0.7411724137931035</v>
      </c>
      <c r="AQ482" s="15">
        <f>IFERROR(VLOOKUP(Q482,成本剔税!A:E,COLUMN(成本剔税!E481),),)*T482/AO482/10000</f>
        <v>0.47315172413793116</v>
      </c>
      <c r="AR482" s="43">
        <f t="shared" si="62"/>
        <v>0.36161719549641747</v>
      </c>
    </row>
    <row r="483" spans="1:44" ht="15" customHeight="1">
      <c r="A483" s="3" t="s">
        <v>73</v>
      </c>
      <c r="B483" s="3" t="s">
        <v>72</v>
      </c>
      <c r="C483" s="3" t="s">
        <v>239</v>
      </c>
      <c r="D483" s="3" t="s">
        <v>240</v>
      </c>
      <c r="E483" s="3">
        <v>581549</v>
      </c>
      <c r="F483" s="3" t="s">
        <v>305</v>
      </c>
      <c r="G483" s="3" t="s">
        <v>58</v>
      </c>
      <c r="H483" s="3" t="s">
        <v>61</v>
      </c>
      <c r="I483" s="3">
        <v>600902</v>
      </c>
      <c r="J483" s="3" t="s">
        <v>59</v>
      </c>
      <c r="K483" s="3">
        <v>43528</v>
      </c>
      <c r="L483" s="14">
        <v>43528</v>
      </c>
      <c r="M483" s="3">
        <v>0</v>
      </c>
      <c r="N483" s="15">
        <v>1757.7</v>
      </c>
      <c r="O483" s="3">
        <v>33.479999999999997</v>
      </c>
      <c r="P483" s="3" t="s">
        <v>60</v>
      </c>
      <c r="Q483" s="41">
        <v>204102010701</v>
      </c>
      <c r="R483" s="3" t="s">
        <v>138</v>
      </c>
      <c r="S483" s="3">
        <v>25.11</v>
      </c>
      <c r="T483" s="3">
        <v>210</v>
      </c>
      <c r="U483" s="3" t="s">
        <v>17</v>
      </c>
      <c r="V483" s="3">
        <v>0.65973599999999999</v>
      </c>
      <c r="W483" s="3" t="s">
        <v>17</v>
      </c>
      <c r="X483" s="30">
        <v>5273.1</v>
      </c>
      <c r="Y483" s="3" t="s">
        <v>66</v>
      </c>
      <c r="Z483" s="3">
        <v>16</v>
      </c>
      <c r="AA483" s="3">
        <v>727.32</v>
      </c>
      <c r="AB483" s="3">
        <v>0</v>
      </c>
      <c r="AC483" s="3">
        <v>100044162</v>
      </c>
      <c r="AE483" s="3" t="s">
        <v>295</v>
      </c>
      <c r="AF483" s="3">
        <v>43528.43408564815</v>
      </c>
      <c r="AG483" s="3" t="s">
        <v>293</v>
      </c>
      <c r="AH483" s="15">
        <f t="shared" si="59"/>
        <v>0.60610344827586204</v>
      </c>
      <c r="AI483" s="16">
        <f t="shared" si="60"/>
        <v>0.45457800000000009</v>
      </c>
      <c r="AJ483" s="4" t="str">
        <f>VLOOKUP(A483,取数格式!$B$35:$C$47,2,0)</f>
        <v>苏宁直供</v>
      </c>
      <c r="AK483" s="4" t="s">
        <v>296</v>
      </c>
      <c r="AL483" s="17">
        <f t="shared" si="63"/>
        <v>0.15152599999999999</v>
      </c>
      <c r="AM483" s="17">
        <f t="shared" si="64"/>
        <v>2.4243999999999998E-2</v>
      </c>
      <c r="AN483" s="3" t="s">
        <v>965</v>
      </c>
      <c r="AO483" s="3">
        <f>IF(U483="件",1,VLOOKUP(Q483,单位换算!B:F,5,))</f>
        <v>1</v>
      </c>
      <c r="AP483" s="15">
        <f t="shared" si="61"/>
        <v>0.60610344827586204</v>
      </c>
      <c r="AQ483" s="15">
        <f>IFERROR(VLOOKUP(Q483,成本剔税!A:E,COLUMN(成本剔税!E482),),)*T483/AO483/10000</f>
        <v>0.37832586206896551</v>
      </c>
      <c r="AR483" s="43">
        <f t="shared" si="62"/>
        <v>0.37580645161290321</v>
      </c>
    </row>
    <row r="484" spans="1:44" ht="15" customHeight="1">
      <c r="A484" s="3" t="s">
        <v>73</v>
      </c>
      <c r="B484" s="3" t="s">
        <v>72</v>
      </c>
      <c r="C484" s="3" t="s">
        <v>239</v>
      </c>
      <c r="D484" s="3" t="s">
        <v>240</v>
      </c>
      <c r="E484" s="3">
        <v>581549</v>
      </c>
      <c r="F484" s="3" t="s">
        <v>305</v>
      </c>
      <c r="G484" s="3" t="s">
        <v>58</v>
      </c>
      <c r="H484" s="3" t="s">
        <v>61</v>
      </c>
      <c r="I484" s="3">
        <v>600902</v>
      </c>
      <c r="J484" s="3" t="s">
        <v>59</v>
      </c>
      <c r="K484" s="3">
        <v>43528</v>
      </c>
      <c r="L484" s="14">
        <v>43528</v>
      </c>
      <c r="M484" s="3">
        <v>0</v>
      </c>
      <c r="N484" s="15">
        <v>1242</v>
      </c>
      <c r="O484" s="3">
        <v>55.2</v>
      </c>
      <c r="P484" s="3" t="s">
        <v>60</v>
      </c>
      <c r="Q484" s="41">
        <v>204103001800</v>
      </c>
      <c r="R484" s="3" t="s">
        <v>142</v>
      </c>
      <c r="S484" s="3">
        <v>41.4</v>
      </c>
      <c r="T484" s="3">
        <v>90</v>
      </c>
      <c r="U484" s="3" t="s">
        <v>17</v>
      </c>
      <c r="V484" s="3">
        <v>0.27296999999999999</v>
      </c>
      <c r="W484" s="3" t="s">
        <v>17</v>
      </c>
      <c r="X484" s="30">
        <v>3726</v>
      </c>
      <c r="Y484" s="3" t="s">
        <v>66</v>
      </c>
      <c r="Z484" s="3">
        <v>16</v>
      </c>
      <c r="AA484" s="3">
        <v>513.92999999999995</v>
      </c>
      <c r="AB484" s="3">
        <v>0</v>
      </c>
      <c r="AC484" s="3">
        <v>100044162</v>
      </c>
      <c r="AE484" s="3" t="s">
        <v>295</v>
      </c>
      <c r="AF484" s="3">
        <v>43528.43408564815</v>
      </c>
      <c r="AG484" s="3" t="s">
        <v>293</v>
      </c>
      <c r="AH484" s="15">
        <f t="shared" si="59"/>
        <v>0.42827586206896556</v>
      </c>
      <c r="AI484" s="16">
        <f t="shared" si="60"/>
        <v>0.32120700000000002</v>
      </c>
      <c r="AJ484" s="4" t="str">
        <f>VLOOKUP(A484,取数格式!$B$35:$C$47,2,0)</f>
        <v>苏宁直供</v>
      </c>
      <c r="AK484" s="4" t="s">
        <v>296</v>
      </c>
      <c r="AL484" s="17">
        <f t="shared" si="63"/>
        <v>0.10706900000000001</v>
      </c>
      <c r="AM484" s="17">
        <f t="shared" si="64"/>
        <v>1.7131E-2</v>
      </c>
      <c r="AN484" s="3" t="s">
        <v>965</v>
      </c>
      <c r="AO484" s="3">
        <f>IF(U484="件",1,VLOOKUP(Q484,单位换算!B:F,5,))</f>
        <v>1</v>
      </c>
      <c r="AP484" s="15">
        <f t="shared" si="61"/>
        <v>0.42827586206896556</v>
      </c>
      <c r="AQ484" s="15">
        <f>IFERROR(VLOOKUP(Q484,成本剔税!A:E,COLUMN(成本剔税!E483),),)*T484/AO484/10000</f>
        <v>0.25766379310344828</v>
      </c>
      <c r="AR484" s="43">
        <f t="shared" si="62"/>
        <v>0.39836956521739136</v>
      </c>
    </row>
    <row r="485" spans="1:44" ht="15" customHeight="1">
      <c r="A485" s="3" t="s">
        <v>73</v>
      </c>
      <c r="B485" s="3" t="s">
        <v>72</v>
      </c>
      <c r="C485" s="3" t="s">
        <v>239</v>
      </c>
      <c r="D485" s="3" t="s">
        <v>240</v>
      </c>
      <c r="E485" s="3">
        <v>581549</v>
      </c>
      <c r="F485" s="3" t="s">
        <v>305</v>
      </c>
      <c r="G485" s="3" t="s">
        <v>58</v>
      </c>
      <c r="H485" s="3" t="s">
        <v>61</v>
      </c>
      <c r="I485" s="3">
        <v>600902</v>
      </c>
      <c r="J485" s="3" t="s">
        <v>59</v>
      </c>
      <c r="K485" s="3">
        <v>43528</v>
      </c>
      <c r="L485" s="14">
        <v>43528</v>
      </c>
      <c r="M485" s="3">
        <v>0</v>
      </c>
      <c r="N485" s="15">
        <v>345</v>
      </c>
      <c r="O485" s="3">
        <v>46</v>
      </c>
      <c r="P485" s="3" t="s">
        <v>60</v>
      </c>
      <c r="Q485" s="41">
        <v>204117000900</v>
      </c>
      <c r="R485" s="3" t="s">
        <v>136</v>
      </c>
      <c r="S485" s="3">
        <v>34.5</v>
      </c>
      <c r="T485" s="3">
        <v>30</v>
      </c>
      <c r="U485" s="3" t="s">
        <v>17</v>
      </c>
      <c r="V485" s="3">
        <v>7.4880000000000002E-2</v>
      </c>
      <c r="W485" s="3" t="s">
        <v>17</v>
      </c>
      <c r="X485" s="30">
        <v>1035</v>
      </c>
      <c r="Y485" s="3" t="s">
        <v>66</v>
      </c>
      <c r="Z485" s="3">
        <v>16</v>
      </c>
      <c r="AA485" s="3">
        <v>142.76</v>
      </c>
      <c r="AB485" s="3">
        <v>0</v>
      </c>
      <c r="AC485" s="3">
        <v>100044162</v>
      </c>
      <c r="AE485" s="3" t="s">
        <v>295</v>
      </c>
      <c r="AF485" s="3">
        <v>43528.43408564815</v>
      </c>
      <c r="AG485" s="3" t="s">
        <v>293</v>
      </c>
      <c r="AH485" s="15">
        <f t="shared" ref="AH485:AH492" si="65">T485*O485/(1+Z485/100)/10000</f>
        <v>0.11896551724137933</v>
      </c>
      <c r="AI485" s="16">
        <f t="shared" ref="AI485:AI492" si="66">(X485-AA485)/10000</f>
        <v>8.9223999999999998E-2</v>
      </c>
      <c r="AJ485" s="4" t="str">
        <f>VLOOKUP(A485,取数格式!$B$35:$C$47,2,0)</f>
        <v>苏宁直供</v>
      </c>
      <c r="AK485" s="4" t="s">
        <v>296</v>
      </c>
      <c r="AL485" s="17">
        <f t="shared" si="63"/>
        <v>2.9741000000000004E-2</v>
      </c>
      <c r="AM485" s="17">
        <f t="shared" si="64"/>
        <v>4.7590000000000002E-3</v>
      </c>
      <c r="AN485" s="3" t="s">
        <v>965</v>
      </c>
      <c r="AO485" s="3">
        <f>IF(U485="件",1,VLOOKUP(Q485,单位换算!B:F,5,))</f>
        <v>1</v>
      </c>
      <c r="AP485" s="15">
        <f t="shared" si="61"/>
        <v>0.11896551724137933</v>
      </c>
      <c r="AQ485" s="15">
        <f>IFERROR(VLOOKUP(Q485,成本剔税!A:E,COLUMN(成本剔税!E484),),)*T485/AO485/10000</f>
        <v>7.3947413793103448E-2</v>
      </c>
      <c r="AR485" s="43">
        <f t="shared" si="62"/>
        <v>0.37841304347826094</v>
      </c>
    </row>
    <row r="486" spans="1:44" ht="15" customHeight="1">
      <c r="A486" s="3" t="s">
        <v>73</v>
      </c>
      <c r="B486" s="3" t="s">
        <v>72</v>
      </c>
      <c r="C486" s="3" t="s">
        <v>239</v>
      </c>
      <c r="D486" s="3" t="s">
        <v>240</v>
      </c>
      <c r="E486" s="3">
        <v>581549</v>
      </c>
      <c r="F486" s="3" t="s">
        <v>305</v>
      </c>
      <c r="G486" s="3" t="s">
        <v>58</v>
      </c>
      <c r="H486" s="3" t="s">
        <v>61</v>
      </c>
      <c r="I486" s="3">
        <v>600902</v>
      </c>
      <c r="J486" s="3" t="s">
        <v>59</v>
      </c>
      <c r="K486" s="3">
        <v>43528</v>
      </c>
      <c r="L486" s="14">
        <v>43528</v>
      </c>
      <c r="M486" s="3">
        <v>0</v>
      </c>
      <c r="N486" s="15">
        <v>3521.76</v>
      </c>
      <c r="O486" s="3">
        <v>44.16</v>
      </c>
      <c r="P486" s="3" t="s">
        <v>60</v>
      </c>
      <c r="Q486" s="41">
        <v>204201000200</v>
      </c>
      <c r="R486" s="3" t="s">
        <v>221</v>
      </c>
      <c r="S486" s="3">
        <v>33.119999999999997</v>
      </c>
      <c r="T486" s="3">
        <v>319</v>
      </c>
      <c r="U486" s="3" t="s">
        <v>17</v>
      </c>
      <c r="V486" s="3">
        <v>2.0173559999999999</v>
      </c>
      <c r="W486" s="3" t="s">
        <v>17</v>
      </c>
      <c r="X486" s="30">
        <v>10565.28</v>
      </c>
      <c r="Y486" s="3" t="s">
        <v>66</v>
      </c>
      <c r="Z486" s="3">
        <v>16</v>
      </c>
      <c r="AA486" s="3">
        <v>1457.28</v>
      </c>
      <c r="AB486" s="3">
        <v>0</v>
      </c>
      <c r="AC486" s="3">
        <v>100044162</v>
      </c>
      <c r="AE486" s="3" t="s">
        <v>295</v>
      </c>
      <c r="AF486" s="3">
        <v>43528.43408564815</v>
      </c>
      <c r="AG486" s="3" t="s">
        <v>293</v>
      </c>
      <c r="AH486" s="15">
        <f t="shared" si="65"/>
        <v>1.2143999999999999</v>
      </c>
      <c r="AI486" s="16">
        <f t="shared" si="66"/>
        <v>0.91080000000000005</v>
      </c>
      <c r="AJ486" s="4" t="str">
        <f>VLOOKUP(A486,取数格式!$B$35:$C$47,2,0)</f>
        <v>苏宁直供</v>
      </c>
      <c r="AK486" s="4" t="s">
        <v>296</v>
      </c>
      <c r="AL486" s="17">
        <f t="shared" si="63"/>
        <v>0.30359999999999998</v>
      </c>
      <c r="AM486" s="17">
        <f t="shared" si="64"/>
        <v>4.8576000000000001E-2</v>
      </c>
      <c r="AN486" s="3" t="s">
        <v>965</v>
      </c>
      <c r="AO486" s="3">
        <f>IF(U486="件",1,VLOOKUP(Q486,单位换算!B:F,5,))</f>
        <v>1</v>
      </c>
      <c r="AP486" s="15">
        <f t="shared" si="61"/>
        <v>1.2143999999999999</v>
      </c>
      <c r="AQ486" s="15">
        <f>IFERROR(VLOOKUP(Q486,成本剔税!A:E,COLUMN(成本剔税!E485),),)*T486/AO486/10000</f>
        <v>0.77962500000000012</v>
      </c>
      <c r="AR486" s="43">
        <f t="shared" si="62"/>
        <v>0.35801630434782594</v>
      </c>
    </row>
    <row r="487" spans="1:44" ht="15" customHeight="1">
      <c r="A487" s="3" t="s">
        <v>73</v>
      </c>
      <c r="B487" s="3" t="s">
        <v>72</v>
      </c>
      <c r="C487" s="3" t="s">
        <v>239</v>
      </c>
      <c r="D487" s="3" t="s">
        <v>240</v>
      </c>
      <c r="E487" s="3">
        <v>581549</v>
      </c>
      <c r="F487" s="3" t="s">
        <v>305</v>
      </c>
      <c r="G487" s="3" t="s">
        <v>58</v>
      </c>
      <c r="H487" s="3" t="s">
        <v>61</v>
      </c>
      <c r="I487" s="3">
        <v>600902</v>
      </c>
      <c r="J487" s="3" t="s">
        <v>59</v>
      </c>
      <c r="K487" s="3">
        <v>43528</v>
      </c>
      <c r="L487" s="14">
        <v>43528</v>
      </c>
      <c r="M487" s="3">
        <v>0</v>
      </c>
      <c r="O487" s="3">
        <v>55.2</v>
      </c>
      <c r="P487" s="3" t="s">
        <v>60</v>
      </c>
      <c r="Q487" s="41">
        <v>204201010400</v>
      </c>
      <c r="R487" s="3" t="s">
        <v>104</v>
      </c>
      <c r="S487" s="3">
        <v>55.2</v>
      </c>
      <c r="T487" s="3">
        <v>15</v>
      </c>
      <c r="U487" s="3" t="s">
        <v>17</v>
      </c>
      <c r="V487" s="3">
        <v>3.78E-2</v>
      </c>
      <c r="W487" s="3" t="s">
        <v>17</v>
      </c>
      <c r="X487" s="30">
        <v>828</v>
      </c>
      <c r="Y487" s="3" t="s">
        <v>66</v>
      </c>
      <c r="Z487" s="3">
        <v>16</v>
      </c>
      <c r="AA487" s="3">
        <v>114.21</v>
      </c>
      <c r="AB487" s="3">
        <v>0</v>
      </c>
      <c r="AC487" s="3">
        <v>100044162</v>
      </c>
      <c r="AE487" s="3" t="s">
        <v>295</v>
      </c>
      <c r="AF487" s="3">
        <v>43528.43408564815</v>
      </c>
      <c r="AG487" s="3" t="s">
        <v>293</v>
      </c>
      <c r="AH487" s="15">
        <f t="shared" si="65"/>
        <v>7.1379310344827598E-2</v>
      </c>
      <c r="AI487" s="16">
        <f t="shared" si="66"/>
        <v>7.1378999999999998E-2</v>
      </c>
      <c r="AJ487" s="4" t="str">
        <f>VLOOKUP(A487,取数格式!$B$35:$C$47,2,0)</f>
        <v>苏宁直供</v>
      </c>
      <c r="AK487" s="4" t="s">
        <v>296</v>
      </c>
      <c r="AL487" s="17">
        <f t="shared" si="63"/>
        <v>0</v>
      </c>
      <c r="AM487" s="17">
        <f t="shared" si="64"/>
        <v>0</v>
      </c>
      <c r="AN487" s="3" t="s">
        <v>965</v>
      </c>
      <c r="AO487" s="3">
        <f>IF(U487="件",1,VLOOKUP(Q487,单位换算!B:F,5,))</f>
        <v>1</v>
      </c>
      <c r="AP487" s="15">
        <f t="shared" si="61"/>
        <v>7.1379310344827598E-2</v>
      </c>
      <c r="AQ487" s="15">
        <f>IFERROR(VLOOKUP(Q487,成本剔税!A:E,COLUMN(成本剔税!E486),),)*T487/AO487/10000</f>
        <v>4.2943965517241382E-2</v>
      </c>
      <c r="AR487" s="43">
        <f t="shared" si="62"/>
        <v>0.39836956521739136</v>
      </c>
    </row>
    <row r="488" spans="1:44" ht="15" customHeight="1">
      <c r="A488" s="3" t="s">
        <v>73</v>
      </c>
      <c r="B488" s="3" t="s">
        <v>72</v>
      </c>
      <c r="C488" s="3" t="s">
        <v>239</v>
      </c>
      <c r="D488" s="3" t="s">
        <v>240</v>
      </c>
      <c r="E488" s="3">
        <v>581549</v>
      </c>
      <c r="F488" s="3" t="s">
        <v>305</v>
      </c>
      <c r="G488" s="3" t="s">
        <v>58</v>
      </c>
      <c r="H488" s="3" t="s">
        <v>61</v>
      </c>
      <c r="I488" s="3">
        <v>600902</v>
      </c>
      <c r="J488" s="3" t="s">
        <v>59</v>
      </c>
      <c r="K488" s="3">
        <v>43528</v>
      </c>
      <c r="L488" s="14">
        <v>43528</v>
      </c>
      <c r="M488" s="3">
        <v>0</v>
      </c>
      <c r="N488" s="15">
        <v>75216</v>
      </c>
      <c r="O488" s="3">
        <v>62.7</v>
      </c>
      <c r="P488" s="3" t="s">
        <v>60</v>
      </c>
      <c r="Q488" s="41">
        <v>204401000700</v>
      </c>
      <c r="R488" s="3" t="s">
        <v>124</v>
      </c>
      <c r="S488" s="3">
        <v>47.03</v>
      </c>
      <c r="T488" s="3">
        <v>4800</v>
      </c>
      <c r="U488" s="3" t="s">
        <v>17</v>
      </c>
      <c r="V488" s="3">
        <v>11.808</v>
      </c>
      <c r="W488" s="3" t="s">
        <v>17</v>
      </c>
      <c r="X488" s="30">
        <v>225744</v>
      </c>
      <c r="Y488" s="3" t="s">
        <v>66</v>
      </c>
      <c r="Z488" s="3">
        <v>16</v>
      </c>
      <c r="AA488" s="3">
        <v>31137.1</v>
      </c>
      <c r="AB488" s="3">
        <v>0</v>
      </c>
      <c r="AC488" s="3">
        <v>100044162</v>
      </c>
      <c r="AE488" s="3" t="s">
        <v>295</v>
      </c>
      <c r="AF488" s="3">
        <v>43528.43408564815</v>
      </c>
      <c r="AG488" s="3" t="s">
        <v>293</v>
      </c>
      <c r="AH488" s="15">
        <f t="shared" si="65"/>
        <v>25.944827586206898</v>
      </c>
      <c r="AI488" s="16">
        <f t="shared" si="66"/>
        <v>19.46069</v>
      </c>
      <c r="AJ488" s="4" t="str">
        <f>VLOOKUP(A488,取数格式!$B$35:$C$47,2,0)</f>
        <v>苏宁直供</v>
      </c>
      <c r="AK488" s="4" t="s">
        <v>296</v>
      </c>
      <c r="AL488" s="17">
        <f t="shared" si="63"/>
        <v>6.4841379999999997</v>
      </c>
      <c r="AM488" s="17">
        <f t="shared" si="64"/>
        <v>1.0374620000000001</v>
      </c>
      <c r="AN488" s="3" t="s">
        <v>965</v>
      </c>
      <c r="AO488" s="3">
        <f>IF(U488="件",1,VLOOKUP(Q488,单位换算!B:F,5,))</f>
        <v>1</v>
      </c>
      <c r="AP488" s="15">
        <f t="shared" si="61"/>
        <v>25.944827586206898</v>
      </c>
      <c r="AQ488" s="15">
        <f>IFERROR(VLOOKUP(Q488,成本剔税!A:E,COLUMN(成本剔税!E487),),)*T488/AO488/10000</f>
        <v>14.989655172413794</v>
      </c>
      <c r="AR488" s="43">
        <f t="shared" si="62"/>
        <v>0.42224880382775121</v>
      </c>
    </row>
    <row r="489" spans="1:44" ht="15" customHeight="1">
      <c r="A489" s="3" t="s">
        <v>73</v>
      </c>
      <c r="B489" s="3" t="s">
        <v>72</v>
      </c>
      <c r="C489" s="3" t="s">
        <v>239</v>
      </c>
      <c r="D489" s="3" t="s">
        <v>240</v>
      </c>
      <c r="E489" s="3">
        <v>581549</v>
      </c>
      <c r="F489" s="3" t="s">
        <v>305</v>
      </c>
      <c r="G489" s="3" t="s">
        <v>58</v>
      </c>
      <c r="H489" s="3" t="s">
        <v>61</v>
      </c>
      <c r="I489" s="3">
        <v>600902</v>
      </c>
      <c r="J489" s="3" t="s">
        <v>59</v>
      </c>
      <c r="K489" s="3">
        <v>43528</v>
      </c>
      <c r="L489" s="14">
        <v>43528</v>
      </c>
      <c r="M489" s="3">
        <v>0</v>
      </c>
      <c r="N489" s="15">
        <v>264.48</v>
      </c>
      <c r="O489" s="3">
        <v>66.12</v>
      </c>
      <c r="P489" s="3" t="s">
        <v>60</v>
      </c>
      <c r="Q489" s="41">
        <v>204401000800</v>
      </c>
      <c r="R489" s="3" t="s">
        <v>90</v>
      </c>
      <c r="S489" s="3">
        <v>49.59</v>
      </c>
      <c r="T489" s="3">
        <v>16</v>
      </c>
      <c r="U489" s="3" t="s">
        <v>17</v>
      </c>
      <c r="V489" s="3">
        <v>3.9359999999999999E-2</v>
      </c>
      <c r="W489" s="3" t="s">
        <v>17</v>
      </c>
      <c r="X489" s="30">
        <v>793.44</v>
      </c>
      <c r="Y489" s="3" t="s">
        <v>66</v>
      </c>
      <c r="Z489" s="3">
        <v>16</v>
      </c>
      <c r="AA489" s="3">
        <v>109.44</v>
      </c>
      <c r="AB489" s="3">
        <v>0</v>
      </c>
      <c r="AC489" s="3">
        <v>100044162</v>
      </c>
      <c r="AE489" s="3" t="s">
        <v>295</v>
      </c>
      <c r="AF489" s="3">
        <v>43528.43408564815</v>
      </c>
      <c r="AG489" s="3" t="s">
        <v>293</v>
      </c>
      <c r="AH489" s="15">
        <f t="shared" si="65"/>
        <v>9.1200000000000017E-2</v>
      </c>
      <c r="AI489" s="16">
        <f t="shared" si="66"/>
        <v>6.8400000000000002E-2</v>
      </c>
      <c r="AJ489" s="4" t="str">
        <f>VLOOKUP(A489,取数格式!$B$35:$C$47,2,0)</f>
        <v>苏宁直供</v>
      </c>
      <c r="AK489" s="4" t="s">
        <v>296</v>
      </c>
      <c r="AL489" s="17">
        <f t="shared" si="63"/>
        <v>2.2800000000000001E-2</v>
      </c>
      <c r="AM489" s="17">
        <f t="shared" si="64"/>
        <v>3.6479999999999998E-3</v>
      </c>
      <c r="AN489" s="3" t="s">
        <v>965</v>
      </c>
      <c r="AO489" s="3">
        <f>IF(U489="件",1,VLOOKUP(Q489,单位换算!B:F,5,))</f>
        <v>1</v>
      </c>
      <c r="AP489" s="15">
        <f t="shared" si="61"/>
        <v>9.1200000000000017E-2</v>
      </c>
      <c r="AQ489" s="15">
        <f>IFERROR(VLOOKUP(Q489,成本剔税!A:E,COLUMN(成本剔税!E488),),)*T489/AO489/10000</f>
        <v>5.2622068965517244E-2</v>
      </c>
      <c r="AR489" s="43">
        <f t="shared" si="62"/>
        <v>0.42300362976406541</v>
      </c>
    </row>
    <row r="490" spans="1:44" ht="15" customHeight="1">
      <c r="A490" s="3" t="s">
        <v>73</v>
      </c>
      <c r="B490" s="3" t="s">
        <v>72</v>
      </c>
      <c r="C490" s="3" t="s">
        <v>239</v>
      </c>
      <c r="D490" s="3" t="s">
        <v>240</v>
      </c>
      <c r="E490" s="3">
        <v>581549</v>
      </c>
      <c r="F490" s="3" t="s">
        <v>305</v>
      </c>
      <c r="G490" s="3" t="s">
        <v>58</v>
      </c>
      <c r="H490" s="3" t="s">
        <v>61</v>
      </c>
      <c r="I490" s="3">
        <v>600902</v>
      </c>
      <c r="J490" s="3" t="s">
        <v>59</v>
      </c>
      <c r="K490" s="3">
        <v>43528</v>
      </c>
      <c r="L490" s="14">
        <v>43528</v>
      </c>
      <c r="M490" s="3">
        <v>0</v>
      </c>
      <c r="N490" s="15">
        <v>910.8</v>
      </c>
      <c r="O490" s="3">
        <v>50.6</v>
      </c>
      <c r="P490" s="3" t="s">
        <v>60</v>
      </c>
      <c r="Q490" s="41" t="s">
        <v>97</v>
      </c>
      <c r="R490" s="3" t="s">
        <v>98</v>
      </c>
      <c r="S490" s="3">
        <v>37.950000000000003</v>
      </c>
      <c r="T490" s="3">
        <v>72</v>
      </c>
      <c r="U490" s="3" t="s">
        <v>17</v>
      </c>
      <c r="V490" s="3">
        <v>0.22464000000000001</v>
      </c>
      <c r="W490" s="3" t="s">
        <v>17</v>
      </c>
      <c r="X490" s="30">
        <v>2732.4</v>
      </c>
      <c r="Y490" s="3" t="s">
        <v>66</v>
      </c>
      <c r="Z490" s="3">
        <v>16</v>
      </c>
      <c r="AA490" s="3">
        <v>376.88</v>
      </c>
      <c r="AB490" s="3">
        <v>0</v>
      </c>
      <c r="AC490" s="3">
        <v>100044162</v>
      </c>
      <c r="AE490" s="3" t="s">
        <v>295</v>
      </c>
      <c r="AF490" s="3">
        <v>43528.43408564815</v>
      </c>
      <c r="AG490" s="3" t="s">
        <v>293</v>
      </c>
      <c r="AH490" s="15">
        <f t="shared" si="65"/>
        <v>0.31406896551724145</v>
      </c>
      <c r="AI490" s="16">
        <f t="shared" si="66"/>
        <v>0.23555200000000001</v>
      </c>
      <c r="AJ490" s="4" t="str">
        <f>VLOOKUP(A490,取数格式!$B$35:$C$47,2,0)</f>
        <v>苏宁直供</v>
      </c>
      <c r="AK490" s="4" t="s">
        <v>296</v>
      </c>
      <c r="AL490" s="17">
        <f t="shared" si="63"/>
        <v>7.851699999999999E-2</v>
      </c>
      <c r="AM490" s="17">
        <f t="shared" si="64"/>
        <v>1.2563E-2</v>
      </c>
      <c r="AN490" s="3" t="s">
        <v>965</v>
      </c>
      <c r="AO490" s="3">
        <f>IF(U490="件",1,VLOOKUP(Q490,单位换算!B:F,5,))</f>
        <v>1</v>
      </c>
      <c r="AP490" s="15">
        <f t="shared" si="61"/>
        <v>0.31406896551724145</v>
      </c>
      <c r="AQ490" s="15">
        <f>IFERROR(VLOOKUP(Q490,成本剔税!A:E,COLUMN(成本剔税!E489),),)*T490/AO490/10000</f>
        <v>0.18803172413793104</v>
      </c>
      <c r="AR490" s="43">
        <f t="shared" si="62"/>
        <v>0.40130434782608709</v>
      </c>
    </row>
    <row r="491" spans="1:44" ht="15" customHeight="1">
      <c r="A491" s="3" t="s">
        <v>73</v>
      </c>
      <c r="B491" s="3" t="s">
        <v>72</v>
      </c>
      <c r="C491" s="3" t="s">
        <v>239</v>
      </c>
      <c r="D491" s="3" t="s">
        <v>240</v>
      </c>
      <c r="E491" s="3">
        <v>581549</v>
      </c>
      <c r="F491" s="3" t="s">
        <v>305</v>
      </c>
      <c r="G491" s="3" t="s">
        <v>58</v>
      </c>
      <c r="H491" s="3" t="s">
        <v>61</v>
      </c>
      <c r="I491" s="3">
        <v>600902</v>
      </c>
      <c r="J491" s="3" t="s">
        <v>59</v>
      </c>
      <c r="K491" s="3">
        <v>43528</v>
      </c>
      <c r="L491" s="14">
        <v>43528</v>
      </c>
      <c r="M491" s="3">
        <v>0</v>
      </c>
      <c r="N491" s="15">
        <v>920</v>
      </c>
      <c r="O491" s="3">
        <v>46</v>
      </c>
      <c r="P491" s="3" t="s">
        <v>60</v>
      </c>
      <c r="Q491" s="41" t="s">
        <v>228</v>
      </c>
      <c r="R491" s="3" t="s">
        <v>229</v>
      </c>
      <c r="S491" s="3">
        <v>34.5</v>
      </c>
      <c r="T491" s="3">
        <v>80</v>
      </c>
      <c r="U491" s="3" t="s">
        <v>17</v>
      </c>
      <c r="V491" s="3">
        <v>0.26056800000000002</v>
      </c>
      <c r="W491" s="3" t="s">
        <v>17</v>
      </c>
      <c r="X491" s="30">
        <v>2760</v>
      </c>
      <c r="Y491" s="3" t="s">
        <v>66</v>
      </c>
      <c r="Z491" s="3">
        <v>16</v>
      </c>
      <c r="AA491" s="3">
        <v>380.69</v>
      </c>
      <c r="AB491" s="3">
        <v>0</v>
      </c>
      <c r="AC491" s="3">
        <v>100044162</v>
      </c>
      <c r="AE491" s="3" t="s">
        <v>295</v>
      </c>
      <c r="AF491" s="3">
        <v>43528.43408564815</v>
      </c>
      <c r="AG491" s="3" t="s">
        <v>293</v>
      </c>
      <c r="AH491" s="15">
        <f t="shared" si="65"/>
        <v>0.31724137931034485</v>
      </c>
      <c r="AI491" s="16">
        <f t="shared" si="66"/>
        <v>0.237931</v>
      </c>
      <c r="AJ491" s="4" t="str">
        <f>VLOOKUP(A491,取数格式!$B$35:$C$47,2,0)</f>
        <v>苏宁直供</v>
      </c>
      <c r="AK491" s="4" t="s">
        <v>296</v>
      </c>
      <c r="AL491" s="17">
        <f t="shared" si="63"/>
        <v>7.9310000000000005E-2</v>
      </c>
      <c r="AM491" s="17">
        <f t="shared" si="64"/>
        <v>1.269E-2</v>
      </c>
      <c r="AN491" s="3" t="s">
        <v>965</v>
      </c>
      <c r="AO491" s="3">
        <f>IF(U491="件",1,VLOOKUP(Q491,单位换算!B:F,5,))</f>
        <v>1</v>
      </c>
      <c r="AP491" s="15">
        <f t="shared" si="61"/>
        <v>0.31724137931034485</v>
      </c>
      <c r="AQ491" s="15">
        <f>IFERROR(VLOOKUP(Q491,成本剔税!A:E,COLUMN(成本剔税!E490),),)*T491/AO491/10000</f>
        <v>0.18993103448275864</v>
      </c>
      <c r="AR491" s="43">
        <f t="shared" si="62"/>
        <v>0.40130434782608693</v>
      </c>
    </row>
    <row r="492" spans="1:44" ht="15" customHeight="1">
      <c r="A492" s="3" t="s">
        <v>73</v>
      </c>
      <c r="B492" s="3" t="s">
        <v>72</v>
      </c>
      <c r="C492" s="3" t="s">
        <v>239</v>
      </c>
      <c r="D492" s="3" t="s">
        <v>240</v>
      </c>
      <c r="E492" s="3">
        <v>581549</v>
      </c>
      <c r="F492" s="3" t="s">
        <v>305</v>
      </c>
      <c r="G492" s="3" t="s">
        <v>58</v>
      </c>
      <c r="H492" s="3" t="s">
        <v>61</v>
      </c>
      <c r="I492" s="3">
        <v>600902</v>
      </c>
      <c r="J492" s="3" t="s">
        <v>59</v>
      </c>
      <c r="K492" s="3">
        <v>43528</v>
      </c>
      <c r="L492" s="14">
        <v>43528</v>
      </c>
      <c r="M492" s="3">
        <v>0</v>
      </c>
      <c r="O492" s="3">
        <v>41.4</v>
      </c>
      <c r="P492" s="3" t="s">
        <v>60</v>
      </c>
      <c r="Q492" s="41">
        <v>284217000500</v>
      </c>
      <c r="R492" s="3" t="s">
        <v>230</v>
      </c>
      <c r="S492" s="3">
        <v>41.4</v>
      </c>
      <c r="T492" s="3">
        <v>116</v>
      </c>
      <c r="U492" s="3" t="s">
        <v>17</v>
      </c>
      <c r="V492" s="3">
        <v>0.373056</v>
      </c>
      <c r="W492" s="3" t="s">
        <v>17</v>
      </c>
      <c r="X492" s="30">
        <v>4802.3999999999996</v>
      </c>
      <c r="Y492" s="3" t="s">
        <v>66</v>
      </c>
      <c r="Z492" s="3">
        <v>16</v>
      </c>
      <c r="AA492" s="3">
        <v>662.4</v>
      </c>
      <c r="AB492" s="3">
        <v>0</v>
      </c>
      <c r="AC492" s="3">
        <v>100044162</v>
      </c>
      <c r="AE492" s="3" t="s">
        <v>295</v>
      </c>
      <c r="AF492" s="3">
        <v>43528.43408564815</v>
      </c>
      <c r="AG492" s="3" t="s">
        <v>293</v>
      </c>
      <c r="AH492" s="15">
        <f t="shared" si="65"/>
        <v>0.41399999999999998</v>
      </c>
      <c r="AI492" s="16">
        <f t="shared" si="66"/>
        <v>0.41399999999999998</v>
      </c>
      <c r="AJ492" s="4" t="str">
        <f>VLOOKUP(A492,取数格式!$B$35:$C$47,2,0)</f>
        <v>苏宁直供</v>
      </c>
      <c r="AK492" s="4" t="s">
        <v>143</v>
      </c>
      <c r="AL492" s="17">
        <f t="shared" si="63"/>
        <v>0</v>
      </c>
      <c r="AM492" s="17">
        <f t="shared" si="64"/>
        <v>0</v>
      </c>
      <c r="AN492" s="3" t="s">
        <v>965</v>
      </c>
      <c r="AO492" s="3">
        <f>IF(U492="件",1,VLOOKUP(Q492,单位换算!B:F,5,))</f>
        <v>1</v>
      </c>
      <c r="AP492" s="15">
        <f t="shared" si="61"/>
        <v>0.41399999999999998</v>
      </c>
      <c r="AQ492" s="15">
        <f>IFERROR(VLOOKUP(Q492,成本剔税!A:E,COLUMN(成本剔税!E491),),)*T492/AO492/10000</f>
        <v>0.25109999999999999</v>
      </c>
      <c r="AR492" s="43">
        <f t="shared" si="62"/>
        <v>0.39347826086956522</v>
      </c>
    </row>
  </sheetData>
  <autoFilter ref="A1:AR492"/>
  <phoneticPr fontId="1" type="noConversion"/>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06"/>
  <sheetViews>
    <sheetView workbookViewId="0">
      <selection activeCell="G18" sqref="G18"/>
    </sheetView>
  </sheetViews>
  <sheetFormatPr defaultColWidth="11" defaultRowHeight="13.5" outlineLevelCol="1"/>
  <cols>
    <col min="1" max="1" width="14.125" style="75" customWidth="1"/>
    <col min="2" max="2" width="43.625" customWidth="1"/>
    <col min="3" max="3" width="10.125" style="77" customWidth="1" outlineLevel="1"/>
  </cols>
  <sheetData>
    <row r="1" spans="1:3">
      <c r="A1" s="72" t="s">
        <v>8</v>
      </c>
      <c r="B1" s="73" t="s">
        <v>9</v>
      </c>
      <c r="C1" s="76" t="s">
        <v>375</v>
      </c>
    </row>
    <row r="2" spans="1:3">
      <c r="A2" s="74">
        <v>204103001500</v>
      </c>
      <c r="B2" s="53" t="s">
        <v>93</v>
      </c>
      <c r="C2" s="24">
        <v>28.629310344827587</v>
      </c>
    </row>
    <row r="3" spans="1:3">
      <c r="A3" s="74">
        <v>204102010801</v>
      </c>
      <c r="B3" s="53" t="s">
        <v>129</v>
      </c>
      <c r="C3" s="24">
        <v>18.01551724137931</v>
      </c>
    </row>
    <row r="4" spans="1:3">
      <c r="A4" s="74">
        <v>204103002400</v>
      </c>
      <c r="B4" s="53" t="s">
        <v>313</v>
      </c>
      <c r="C4" s="24">
        <v>28.629310344827587</v>
      </c>
    </row>
    <row r="5" spans="1:3">
      <c r="A5" s="74">
        <v>204102010702</v>
      </c>
      <c r="B5" s="53" t="s">
        <v>89</v>
      </c>
      <c r="C5" s="24">
        <v>18.01551724137931</v>
      </c>
    </row>
    <row r="6" spans="1:3">
      <c r="A6" s="74">
        <v>204001000200</v>
      </c>
      <c r="B6" s="53" t="s">
        <v>137</v>
      </c>
      <c r="C6" s="24">
        <v>28.497272727272723</v>
      </c>
    </row>
    <row r="7" spans="1:3">
      <c r="A7" s="74">
        <v>204001000300</v>
      </c>
      <c r="B7" s="53" t="s">
        <v>140</v>
      </c>
      <c r="C7" s="24">
        <v>42.635454545454543</v>
      </c>
    </row>
    <row r="8" spans="1:3">
      <c r="A8" s="74">
        <v>204005001702</v>
      </c>
      <c r="B8" s="53" t="s">
        <v>237</v>
      </c>
      <c r="C8" s="24">
        <v>26.883620689655178</v>
      </c>
    </row>
    <row r="9" spans="1:3">
      <c r="A9" s="74">
        <v>204013000200</v>
      </c>
      <c r="B9" s="53" t="s">
        <v>234</v>
      </c>
      <c r="C9" s="24">
        <v>32.260344827586209</v>
      </c>
    </row>
    <row r="10" spans="1:3">
      <c r="A10" s="74">
        <v>204003000503</v>
      </c>
      <c r="B10" s="53" t="s">
        <v>272</v>
      </c>
      <c r="C10" s="24">
        <v>38.290909090909082</v>
      </c>
    </row>
    <row r="11" spans="1:3">
      <c r="A11" s="74">
        <v>204401000700</v>
      </c>
      <c r="B11" s="53" t="s">
        <v>124</v>
      </c>
      <c r="C11" s="24">
        <v>31.228448275862071</v>
      </c>
    </row>
    <row r="12" spans="1:3">
      <c r="A12" s="74">
        <v>204102010802</v>
      </c>
      <c r="B12" s="53" t="s">
        <v>273</v>
      </c>
      <c r="C12" s="24">
        <v>18.01551724137931</v>
      </c>
    </row>
    <row r="13" spans="1:3">
      <c r="A13" s="74">
        <v>204001005800</v>
      </c>
      <c r="B13" s="53" t="s">
        <v>19</v>
      </c>
      <c r="C13" s="24">
        <v>41.640517241379314</v>
      </c>
    </row>
    <row r="14" spans="1:3">
      <c r="A14" s="74">
        <v>204001000800</v>
      </c>
      <c r="B14" s="53" t="s">
        <v>130</v>
      </c>
      <c r="C14" s="24">
        <v>38.880000000000003</v>
      </c>
    </row>
    <row r="15" spans="1:3">
      <c r="A15" s="74">
        <v>204117000902</v>
      </c>
      <c r="B15" s="53" t="s">
        <v>235</v>
      </c>
      <c r="C15" s="24">
        <v>24.649137931034485</v>
      </c>
    </row>
    <row r="16" spans="1:3">
      <c r="A16" s="74">
        <v>204002001000</v>
      </c>
      <c r="B16" s="53" t="s">
        <v>111</v>
      </c>
      <c r="C16" s="24">
        <v>44.419090909090912</v>
      </c>
    </row>
    <row r="17" spans="1:3">
      <c r="A17" s="74">
        <v>204104001260</v>
      </c>
      <c r="B17" s="53" t="s">
        <v>114</v>
      </c>
      <c r="C17" s="24">
        <v>24.439655172413797</v>
      </c>
    </row>
    <row r="18" spans="1:3">
      <c r="A18" s="74">
        <v>204001005500</v>
      </c>
      <c r="B18" s="53" t="s">
        <v>281</v>
      </c>
      <c r="C18" s="24">
        <v>21.375000000000004</v>
      </c>
    </row>
    <row r="19" spans="1:3">
      <c r="A19" s="74">
        <v>204102012100</v>
      </c>
      <c r="B19" s="53" t="s">
        <v>139</v>
      </c>
      <c r="C19" s="24">
        <v>23.46206896551724</v>
      </c>
    </row>
    <row r="20" spans="1:3">
      <c r="A20" s="74">
        <v>204104001060</v>
      </c>
      <c r="B20" s="53" t="s">
        <v>123</v>
      </c>
      <c r="C20" s="24">
        <v>24.439655172413797</v>
      </c>
    </row>
    <row r="21" spans="1:3">
      <c r="A21" s="74">
        <v>204103001804</v>
      </c>
      <c r="B21" s="53" t="s">
        <v>274</v>
      </c>
      <c r="C21" s="24">
        <v>28.629310344827587</v>
      </c>
    </row>
    <row r="22" spans="1:3">
      <c r="A22" s="74">
        <v>204004000400</v>
      </c>
      <c r="B22" s="53" t="s">
        <v>236</v>
      </c>
      <c r="C22" s="24">
        <v>42.734482758620693</v>
      </c>
    </row>
    <row r="23" spans="1:3">
      <c r="A23" s="74">
        <v>204001005600</v>
      </c>
      <c r="B23" s="53" t="s">
        <v>282</v>
      </c>
      <c r="C23" s="24">
        <v>22.321551724137933</v>
      </c>
    </row>
    <row r="24" spans="1:3">
      <c r="A24" s="74" t="s">
        <v>319</v>
      </c>
      <c r="B24" s="53" t="s">
        <v>320</v>
      </c>
      <c r="C24" s="24">
        <v>38.125862068965525</v>
      </c>
    </row>
    <row r="25" spans="1:3">
      <c r="A25" s="74">
        <v>204006000802</v>
      </c>
      <c r="B25" s="53" t="s">
        <v>120</v>
      </c>
      <c r="C25" s="24">
        <v>26.883620689655178</v>
      </c>
    </row>
    <row r="26" spans="1:3">
      <c r="A26" s="74">
        <v>204001006100</v>
      </c>
      <c r="B26" s="53" t="s">
        <v>321</v>
      </c>
      <c r="C26" s="24">
        <v>30.043636363636363</v>
      </c>
    </row>
    <row r="27" spans="1:3">
      <c r="A27" s="74">
        <v>204104002000</v>
      </c>
      <c r="B27" s="53" t="s">
        <v>323</v>
      </c>
      <c r="C27" s="24">
        <v>17.98448275862069</v>
      </c>
    </row>
    <row r="28" spans="1:3">
      <c r="A28" s="74">
        <v>204207000600</v>
      </c>
      <c r="B28" s="53" t="s">
        <v>216</v>
      </c>
      <c r="C28" s="24">
        <v>17.806034482758623</v>
      </c>
    </row>
    <row r="29" spans="1:3">
      <c r="A29" s="74">
        <v>204101007000</v>
      </c>
      <c r="B29" s="53" t="s">
        <v>20</v>
      </c>
      <c r="C29" s="24">
        <v>28.629310344827587</v>
      </c>
    </row>
    <row r="30" spans="1:3">
      <c r="A30" s="74">
        <v>204207000500</v>
      </c>
      <c r="B30" s="53" t="s">
        <v>105</v>
      </c>
      <c r="C30" s="24">
        <v>17.806034482758623</v>
      </c>
    </row>
    <row r="31" spans="1:3">
      <c r="A31" s="74">
        <v>204001005300</v>
      </c>
      <c r="B31" s="53" t="s">
        <v>100</v>
      </c>
      <c r="C31" s="24">
        <v>31.228448275862071</v>
      </c>
    </row>
    <row r="32" spans="1:3">
      <c r="A32" s="74">
        <v>204013000302</v>
      </c>
      <c r="B32" s="53" t="s">
        <v>325</v>
      </c>
      <c r="C32" s="24">
        <v>26.883620689655178</v>
      </c>
    </row>
    <row r="33" spans="1:3">
      <c r="A33" s="74">
        <v>204002000100</v>
      </c>
      <c r="B33" s="53" t="s">
        <v>106</v>
      </c>
      <c r="C33" s="24">
        <v>32.768181818181809</v>
      </c>
    </row>
    <row r="34" spans="1:3">
      <c r="A34" s="74">
        <v>204217000500</v>
      </c>
      <c r="B34" s="53" t="s">
        <v>858</v>
      </c>
      <c r="C34" s="24">
        <v>21.646551724137932</v>
      </c>
    </row>
    <row r="35" spans="1:3">
      <c r="A35" s="74">
        <v>204013000100</v>
      </c>
      <c r="B35" s="53" t="s">
        <v>224</v>
      </c>
      <c r="C35" s="24">
        <v>32.260344827586209</v>
      </c>
    </row>
    <row r="36" spans="1:3">
      <c r="A36" s="74">
        <v>204401000800</v>
      </c>
      <c r="B36" s="53" t="s">
        <v>90</v>
      </c>
      <c r="C36" s="24">
        <v>32.888793103448279</v>
      </c>
    </row>
    <row r="37" spans="1:3">
      <c r="A37" s="74">
        <v>204103001504</v>
      </c>
      <c r="B37" s="53" t="s">
        <v>261</v>
      </c>
      <c r="C37" s="24">
        <v>28.629310344827587</v>
      </c>
    </row>
    <row r="38" spans="1:3">
      <c r="A38" s="74">
        <v>204002000701</v>
      </c>
      <c r="B38" s="53" t="s">
        <v>95</v>
      </c>
      <c r="C38" s="24">
        <v>33.725454545454539</v>
      </c>
    </row>
    <row r="39" spans="1:3">
      <c r="A39" s="74">
        <v>204201000200</v>
      </c>
      <c r="B39" s="53" t="s">
        <v>221</v>
      </c>
      <c r="C39" s="24">
        <v>24.439655172413797</v>
      </c>
    </row>
    <row r="40" spans="1:3">
      <c r="A40" s="74">
        <v>204103002403</v>
      </c>
      <c r="B40" s="53" t="s">
        <v>279</v>
      </c>
      <c r="C40" s="24">
        <v>28.629310344827587</v>
      </c>
    </row>
    <row r="41" spans="1:3">
      <c r="A41" s="74" t="s">
        <v>112</v>
      </c>
      <c r="B41" s="53" t="s">
        <v>113</v>
      </c>
      <c r="C41" s="24">
        <v>32.888793103448279</v>
      </c>
    </row>
    <row r="42" spans="1:3">
      <c r="A42" s="74">
        <v>204217000400</v>
      </c>
      <c r="B42" s="53" t="s">
        <v>242</v>
      </c>
      <c r="C42" s="24">
        <v>21.646551724137932</v>
      </c>
    </row>
    <row r="43" spans="1:3">
      <c r="A43" s="74">
        <v>204201009700</v>
      </c>
      <c r="B43" s="53" t="s">
        <v>328</v>
      </c>
      <c r="C43" s="24">
        <v>28.629310344827587</v>
      </c>
    </row>
    <row r="44" spans="1:3">
      <c r="A44" s="74">
        <v>204201010300</v>
      </c>
      <c r="B44" s="53" t="s">
        <v>96</v>
      </c>
      <c r="C44" s="24">
        <v>17.806034482758623</v>
      </c>
    </row>
    <row r="45" spans="1:3">
      <c r="A45" s="74">
        <v>204104001900</v>
      </c>
      <c r="B45" s="53" t="s">
        <v>329</v>
      </c>
      <c r="C45" s="24">
        <v>17.98448275862069</v>
      </c>
    </row>
    <row r="46" spans="1:3">
      <c r="A46" s="74">
        <v>204002000104</v>
      </c>
      <c r="B46" s="53" t="s">
        <v>275</v>
      </c>
      <c r="C46" s="24">
        <v>32.768181818181809</v>
      </c>
    </row>
    <row r="47" spans="1:3">
      <c r="A47" s="74">
        <v>204004002900</v>
      </c>
      <c r="B47" s="53" t="s">
        <v>284</v>
      </c>
      <c r="C47" s="24">
        <v>29.785344827586211</v>
      </c>
    </row>
    <row r="48" spans="1:3">
      <c r="A48" s="74">
        <v>204217000100</v>
      </c>
      <c r="B48" s="53" t="s">
        <v>288</v>
      </c>
      <c r="C48" s="24">
        <v>27.232758620689658</v>
      </c>
    </row>
    <row r="49" spans="1:3">
      <c r="A49" s="74">
        <v>204117000900</v>
      </c>
      <c r="B49" s="53" t="s">
        <v>136</v>
      </c>
      <c r="C49" s="24">
        <v>24.649137931034485</v>
      </c>
    </row>
    <row r="50" spans="1:3">
      <c r="A50" s="74">
        <v>204217000300</v>
      </c>
      <c r="B50" s="53" t="s">
        <v>330</v>
      </c>
      <c r="C50" s="24">
        <v>27.232758620689658</v>
      </c>
    </row>
    <row r="51" spans="1:3">
      <c r="A51" s="74">
        <v>204102012103</v>
      </c>
      <c r="B51" s="53" t="s">
        <v>249</v>
      </c>
      <c r="C51" s="24">
        <v>23.46206896551724</v>
      </c>
    </row>
    <row r="52" spans="1:3">
      <c r="A52" s="74">
        <v>204103001800</v>
      </c>
      <c r="B52" s="53" t="s">
        <v>142</v>
      </c>
      <c r="C52" s="24">
        <v>28.629310344827587</v>
      </c>
    </row>
    <row r="53" spans="1:3">
      <c r="A53" s="74">
        <v>204003000600</v>
      </c>
      <c r="B53" s="53" t="s">
        <v>232</v>
      </c>
      <c r="C53" s="24">
        <v>35.612068965517246</v>
      </c>
    </row>
    <row r="54" spans="1:3">
      <c r="A54" s="74" t="s">
        <v>116</v>
      </c>
      <c r="B54" s="53" t="s">
        <v>117</v>
      </c>
      <c r="C54" s="24">
        <v>32.469827586206897</v>
      </c>
    </row>
    <row r="55" spans="1:3">
      <c r="A55" s="74">
        <v>204003000500</v>
      </c>
      <c r="B55" s="53" t="s">
        <v>92</v>
      </c>
      <c r="C55" s="24">
        <v>38.290909090909082</v>
      </c>
    </row>
    <row r="56" spans="1:3">
      <c r="A56" s="74">
        <v>204005001700</v>
      </c>
      <c r="B56" s="53" t="s">
        <v>141</v>
      </c>
      <c r="C56" s="24">
        <v>26.883620689655178</v>
      </c>
    </row>
    <row r="57" spans="1:3">
      <c r="A57" s="74">
        <v>204001000370</v>
      </c>
      <c r="B57" s="53" t="s">
        <v>18</v>
      </c>
      <c r="C57" s="24">
        <v>42.635454545454543</v>
      </c>
    </row>
    <row r="58" spans="1:3">
      <c r="A58" s="74">
        <v>245904005310</v>
      </c>
      <c r="B58" s="53" t="s">
        <v>175</v>
      </c>
      <c r="C58" s="24">
        <v>350.94827586206895</v>
      </c>
    </row>
    <row r="59" spans="1:3">
      <c r="A59" s="74">
        <v>245904005410</v>
      </c>
      <c r="B59" s="53" t="s">
        <v>204</v>
      </c>
      <c r="C59" s="24">
        <v>323.48275862068965</v>
      </c>
    </row>
    <row r="60" spans="1:3">
      <c r="A60" s="74">
        <v>246701000110</v>
      </c>
      <c r="B60" s="53" t="s">
        <v>211</v>
      </c>
      <c r="C60" s="24">
        <v>294.18620689655171</v>
      </c>
    </row>
    <row r="61" spans="1:3">
      <c r="A61" s="74">
        <v>245904001010</v>
      </c>
      <c r="B61" s="53" t="s">
        <v>176</v>
      </c>
      <c r="C61" s="24">
        <v>220.74137931034485</v>
      </c>
    </row>
    <row r="62" spans="1:3">
      <c r="A62" s="74">
        <v>245904000610</v>
      </c>
      <c r="B62" s="53" t="s">
        <v>251</v>
      </c>
      <c r="C62" s="24">
        <v>215.45172413793105</v>
      </c>
    </row>
    <row r="63" spans="1:3">
      <c r="A63" s="74">
        <v>245904004910</v>
      </c>
      <c r="B63" s="53" t="s">
        <v>332</v>
      </c>
      <c r="C63" s="24">
        <v>567.62068965517244</v>
      </c>
    </row>
    <row r="64" spans="1:3">
      <c r="A64" s="74">
        <v>245907001110</v>
      </c>
      <c r="B64" s="53" t="s">
        <v>210</v>
      </c>
      <c r="C64" s="24">
        <v>695.79310344827593</v>
      </c>
    </row>
    <row r="65" spans="1:3">
      <c r="A65" s="74">
        <v>245907001210</v>
      </c>
      <c r="B65" s="53" t="s">
        <v>207</v>
      </c>
      <c r="C65" s="24">
        <v>671.37931034482756</v>
      </c>
    </row>
    <row r="66" spans="1:3">
      <c r="A66" s="74">
        <v>245907001310</v>
      </c>
      <c r="B66" s="53" t="s">
        <v>212</v>
      </c>
      <c r="C66" s="24">
        <v>634.75862068965512</v>
      </c>
    </row>
    <row r="67" spans="1:3">
      <c r="A67" s="74">
        <v>245912000610</v>
      </c>
      <c r="B67" s="53" t="s">
        <v>170</v>
      </c>
      <c r="C67" s="24">
        <v>601.18965517241384</v>
      </c>
    </row>
    <row r="68" spans="1:3">
      <c r="A68" s="74">
        <v>245904005210</v>
      </c>
      <c r="B68" s="53" t="s">
        <v>333</v>
      </c>
      <c r="C68" s="24">
        <v>393.67241379310343</v>
      </c>
    </row>
    <row r="69" spans="1:3">
      <c r="A69" s="74">
        <v>246004000110</v>
      </c>
      <c r="B69" s="53" t="s">
        <v>334</v>
      </c>
      <c r="C69" s="24">
        <v>167.23448275862069</v>
      </c>
    </row>
    <row r="70" spans="1:3">
      <c r="A70" s="74">
        <v>246004000210</v>
      </c>
      <c r="B70" s="53" t="s">
        <v>194</v>
      </c>
      <c r="C70" s="24">
        <v>232.54137931034484</v>
      </c>
    </row>
    <row r="71" spans="1:3">
      <c r="A71" s="74">
        <v>246703000210</v>
      </c>
      <c r="B71" s="53" t="s">
        <v>168</v>
      </c>
      <c r="C71" s="24">
        <v>317.98965517241379</v>
      </c>
    </row>
    <row r="72" spans="1:3">
      <c r="A72" s="74">
        <v>246703000110</v>
      </c>
      <c r="B72" s="53" t="s">
        <v>171</v>
      </c>
      <c r="C72" s="24">
        <v>239.86551724137931</v>
      </c>
    </row>
    <row r="73" spans="1:3">
      <c r="A73" s="74">
        <v>245907001010</v>
      </c>
      <c r="B73" s="53" t="s">
        <v>206</v>
      </c>
      <c r="C73" s="24">
        <v>555.41379310344826</v>
      </c>
    </row>
    <row r="74" spans="1:3">
      <c r="A74" s="74">
        <v>245912000510</v>
      </c>
      <c r="B74" s="53" t="s">
        <v>191</v>
      </c>
      <c r="C74" s="24">
        <v>637.81034482758628</v>
      </c>
    </row>
    <row r="75" spans="1:3">
      <c r="A75" s="74">
        <v>245904000510</v>
      </c>
      <c r="B75" s="53" t="s">
        <v>201</v>
      </c>
      <c r="C75" s="24">
        <v>293.88103448275859</v>
      </c>
    </row>
    <row r="76" spans="1:3">
      <c r="A76" s="74">
        <v>246702000110</v>
      </c>
      <c r="B76" s="53" t="s">
        <v>174</v>
      </c>
      <c r="C76" s="24">
        <v>271.60344827586209</v>
      </c>
    </row>
    <row r="77" spans="1:3">
      <c r="A77" s="74">
        <v>246301000610</v>
      </c>
      <c r="B77" s="53" t="s">
        <v>200</v>
      </c>
      <c r="C77" s="24">
        <v>295.40689655172412</v>
      </c>
    </row>
    <row r="78" spans="1:3">
      <c r="A78" s="74">
        <v>204004000402</v>
      </c>
      <c r="B78" s="53" t="s">
        <v>62</v>
      </c>
      <c r="C78" s="24">
        <v>42.734482758620693</v>
      </c>
    </row>
    <row r="79" spans="1:3">
      <c r="A79" s="74">
        <v>204401000702</v>
      </c>
      <c r="B79" s="53" t="s">
        <v>248</v>
      </c>
      <c r="C79" s="24">
        <v>31.228448275862071</v>
      </c>
    </row>
    <row r="80" spans="1:3">
      <c r="A80" s="74">
        <v>204001000202</v>
      </c>
      <c r="B80" s="53" t="s">
        <v>213</v>
      </c>
      <c r="C80" s="24">
        <v>28.497272727272723</v>
      </c>
    </row>
    <row r="81" spans="1:3">
      <c r="A81" s="74" t="s">
        <v>97</v>
      </c>
      <c r="B81" s="53" t="s">
        <v>98</v>
      </c>
      <c r="C81" s="24">
        <v>26.115517241379312</v>
      </c>
    </row>
    <row r="82" spans="1:3">
      <c r="A82" s="74">
        <v>246104000110</v>
      </c>
      <c r="B82" s="53" t="s">
        <v>197</v>
      </c>
      <c r="C82" s="24">
        <v>354</v>
      </c>
    </row>
    <row r="83" spans="1:3">
      <c r="A83" s="74">
        <v>246701000210</v>
      </c>
      <c r="B83" s="53" t="s">
        <v>177</v>
      </c>
      <c r="C83" s="24">
        <v>377.49827586206902</v>
      </c>
    </row>
    <row r="84" spans="1:3">
      <c r="A84" s="74">
        <v>246702000210</v>
      </c>
      <c r="B84" s="53" t="s">
        <v>205</v>
      </c>
      <c r="C84" s="24">
        <v>352.16896551724136</v>
      </c>
    </row>
    <row r="85" spans="1:3">
      <c r="A85" s="74">
        <v>245904001110</v>
      </c>
      <c r="B85" s="53" t="s">
        <v>338</v>
      </c>
      <c r="C85" s="24">
        <v>165.20000000000002</v>
      </c>
    </row>
    <row r="86" spans="1:3">
      <c r="A86" s="74">
        <v>245904005010</v>
      </c>
      <c r="B86" s="53" t="s">
        <v>339</v>
      </c>
      <c r="C86" s="24">
        <v>531</v>
      </c>
    </row>
    <row r="87" spans="1:3">
      <c r="A87" s="74">
        <v>245907000910</v>
      </c>
      <c r="B87" s="53" t="s">
        <v>208</v>
      </c>
      <c r="C87" s="24">
        <v>634.75862068965512</v>
      </c>
    </row>
    <row r="88" spans="1:3">
      <c r="A88" s="74">
        <v>245912000410</v>
      </c>
      <c r="B88" s="53" t="s">
        <v>172</v>
      </c>
      <c r="C88" s="24">
        <v>659.17241379310349</v>
      </c>
    </row>
    <row r="89" spans="1:3">
      <c r="A89" s="74">
        <v>246001000110</v>
      </c>
      <c r="B89" s="53" t="s">
        <v>340</v>
      </c>
      <c r="C89" s="24">
        <v>214.84137931034482</v>
      </c>
    </row>
    <row r="90" spans="1:3">
      <c r="A90" s="74">
        <v>246001000210</v>
      </c>
      <c r="B90" s="53" t="s">
        <v>341</v>
      </c>
      <c r="C90" s="24">
        <v>293.27068965517248</v>
      </c>
    </row>
    <row r="91" spans="1:3">
      <c r="A91" s="74">
        <v>246002000110</v>
      </c>
      <c r="B91" s="53" t="s">
        <v>342</v>
      </c>
      <c r="C91" s="24">
        <v>205.07586206896551</v>
      </c>
    </row>
    <row r="92" spans="1:3">
      <c r="A92" s="74">
        <v>204104001355</v>
      </c>
      <c r="B92" s="53" t="s">
        <v>102</v>
      </c>
      <c r="C92" s="24">
        <v>26.883620689655178</v>
      </c>
    </row>
    <row r="93" spans="1:3">
      <c r="A93" s="74">
        <v>245913000210</v>
      </c>
      <c r="B93" s="53" t="s">
        <v>343</v>
      </c>
      <c r="C93" s="24">
        <v>214.84137931034482</v>
      </c>
    </row>
    <row r="94" spans="1:3">
      <c r="A94" s="74">
        <v>245913000310</v>
      </c>
      <c r="B94" s="53" t="s">
        <v>345</v>
      </c>
      <c r="C94" s="24">
        <v>205.07586206896551</v>
      </c>
    </row>
    <row r="95" spans="1:3">
      <c r="A95" s="74">
        <v>245913000410</v>
      </c>
      <c r="B95" s="53" t="s">
        <v>346</v>
      </c>
      <c r="C95" s="24">
        <v>184.32413793103447</v>
      </c>
    </row>
    <row r="96" spans="1:3">
      <c r="A96" s="74">
        <v>245913000610</v>
      </c>
      <c r="B96" s="53" t="s">
        <v>292</v>
      </c>
      <c r="C96" s="24">
        <v>287.16724137931033</v>
      </c>
    </row>
    <row r="97" spans="1:3">
      <c r="A97" s="74">
        <v>245913000710</v>
      </c>
      <c r="B97" s="53" t="s">
        <v>178</v>
      </c>
      <c r="C97" s="24">
        <v>270.07758620689651</v>
      </c>
    </row>
    <row r="98" spans="1:3">
      <c r="A98" s="74">
        <v>245915000310</v>
      </c>
      <c r="B98" s="53" t="s">
        <v>179</v>
      </c>
      <c r="C98" s="24">
        <v>531</v>
      </c>
    </row>
    <row r="99" spans="1:3">
      <c r="A99" s="74">
        <v>245915000410</v>
      </c>
      <c r="B99" s="53" t="s">
        <v>203</v>
      </c>
      <c r="C99" s="24">
        <v>494.37931034482762</v>
      </c>
    </row>
    <row r="100" spans="1:3">
      <c r="A100" s="74">
        <v>204101007400</v>
      </c>
      <c r="B100" s="53" t="s">
        <v>219</v>
      </c>
      <c r="C100" s="24">
        <v>22.7948275862069</v>
      </c>
    </row>
    <row r="101" spans="1:3">
      <c r="A101" s="74">
        <v>204006000902</v>
      </c>
      <c r="B101" s="53" t="s">
        <v>109</v>
      </c>
      <c r="C101" s="24">
        <v>29.88620689655173</v>
      </c>
    </row>
    <row r="102" spans="1:3">
      <c r="A102" s="74">
        <v>204013000800</v>
      </c>
      <c r="B102" s="53" t="s">
        <v>99</v>
      </c>
      <c r="C102" s="24">
        <v>24.439655172413797</v>
      </c>
    </row>
    <row r="103" spans="1:3">
      <c r="A103" s="74">
        <v>204104001160</v>
      </c>
      <c r="B103" s="53" t="s">
        <v>110</v>
      </c>
      <c r="C103" s="24">
        <v>26.883620689655178</v>
      </c>
    </row>
    <row r="104" spans="1:3">
      <c r="A104" s="74">
        <v>204102012200</v>
      </c>
      <c r="B104" s="53" t="s">
        <v>103</v>
      </c>
      <c r="C104" s="24">
        <v>29.327586206896552</v>
      </c>
    </row>
    <row r="105" spans="1:3">
      <c r="A105" s="74">
        <v>245913000510</v>
      </c>
      <c r="B105" s="53" t="s">
        <v>169</v>
      </c>
      <c r="C105" s="24">
        <v>293.27068965517248</v>
      </c>
    </row>
    <row r="106" spans="1:3">
      <c r="A106" s="74">
        <v>204217000101</v>
      </c>
      <c r="B106" s="53" t="s">
        <v>859</v>
      </c>
      <c r="C106" s="24">
        <v>27.232758620689658</v>
      </c>
    </row>
    <row r="107" spans="1:3">
      <c r="A107" s="74">
        <v>204013000300</v>
      </c>
      <c r="B107" s="53" t="s">
        <v>91</v>
      </c>
      <c r="C107" s="24">
        <v>26.883620689655178</v>
      </c>
    </row>
    <row r="108" spans="1:3">
      <c r="A108" s="74">
        <v>204102010701</v>
      </c>
      <c r="B108" s="53" t="s">
        <v>138</v>
      </c>
      <c r="C108" s="24">
        <v>18.01551724137931</v>
      </c>
    </row>
    <row r="109" spans="1:3">
      <c r="A109" s="74">
        <v>204004000200</v>
      </c>
      <c r="B109" s="53" t="s">
        <v>218</v>
      </c>
      <c r="C109" s="24">
        <v>42.734482758620693</v>
      </c>
    </row>
    <row r="110" spans="1:3">
      <c r="A110" s="74">
        <v>204217000301</v>
      </c>
      <c r="B110" s="53" t="s">
        <v>289</v>
      </c>
      <c r="C110" s="24">
        <v>27.232758620689658</v>
      </c>
    </row>
    <row r="111" spans="1:3">
      <c r="A111" s="74" t="s">
        <v>63</v>
      </c>
      <c r="B111" s="53" t="s">
        <v>64</v>
      </c>
      <c r="C111" s="24">
        <v>38.125862068965525</v>
      </c>
    </row>
    <row r="112" spans="1:3">
      <c r="A112" s="74">
        <v>246203000110</v>
      </c>
      <c r="B112" s="53" t="s">
        <v>262</v>
      </c>
      <c r="C112" s="24">
        <v>317.37931034482756</v>
      </c>
    </row>
    <row r="113" spans="1:3">
      <c r="A113" s="74">
        <v>246904000510</v>
      </c>
      <c r="B113" s="53" t="s">
        <v>181</v>
      </c>
      <c r="C113" s="24">
        <v>250.648275862069</v>
      </c>
    </row>
    <row r="114" spans="1:3">
      <c r="A114" s="74">
        <v>246902000110</v>
      </c>
      <c r="B114" s="53" t="s">
        <v>189</v>
      </c>
      <c r="C114" s="24">
        <v>187.68103448275861</v>
      </c>
    </row>
    <row r="115" spans="1:3">
      <c r="A115" s="74">
        <v>246101000110</v>
      </c>
      <c r="B115" s="53" t="s">
        <v>185</v>
      </c>
      <c r="C115" s="24">
        <v>366.20689655172413</v>
      </c>
    </row>
    <row r="116" spans="1:3">
      <c r="A116" s="74">
        <v>245915000210</v>
      </c>
      <c r="B116" s="53" t="s">
        <v>202</v>
      </c>
      <c r="C116" s="24">
        <v>567.62068965517244</v>
      </c>
    </row>
    <row r="117" spans="1:3">
      <c r="A117" s="74">
        <v>204002001200</v>
      </c>
      <c r="B117" s="53" t="s">
        <v>220</v>
      </c>
      <c r="C117" s="24">
        <v>40.68818181818181</v>
      </c>
    </row>
    <row r="118" spans="1:3">
      <c r="A118" s="74">
        <v>246801000910</v>
      </c>
      <c r="B118" s="53" t="s">
        <v>263</v>
      </c>
      <c r="C118" s="24">
        <v>106.81034482758621</v>
      </c>
    </row>
    <row r="119" spans="1:3">
      <c r="A119" s="74">
        <v>246801001010</v>
      </c>
      <c r="B119" s="53" t="s">
        <v>264</v>
      </c>
      <c r="C119" s="24">
        <v>105.79310344827587</v>
      </c>
    </row>
    <row r="120" spans="1:3">
      <c r="A120" s="74">
        <v>246801001210</v>
      </c>
      <c r="B120" s="53" t="s">
        <v>265</v>
      </c>
      <c r="C120" s="24">
        <v>105.79310344827587</v>
      </c>
    </row>
    <row r="121" spans="1:3">
      <c r="A121" s="74">
        <v>246801002610</v>
      </c>
      <c r="B121" s="53" t="s">
        <v>266</v>
      </c>
      <c r="C121" s="24">
        <v>105.79310344827587</v>
      </c>
    </row>
    <row r="122" spans="1:3">
      <c r="A122" s="74">
        <v>246801002710</v>
      </c>
      <c r="B122" s="53" t="s">
        <v>267</v>
      </c>
      <c r="C122" s="24">
        <v>105.79310344827587</v>
      </c>
    </row>
    <row r="123" spans="1:3">
      <c r="A123" s="74">
        <v>246903000210</v>
      </c>
      <c r="B123" s="53" t="s">
        <v>290</v>
      </c>
      <c r="C123" s="24">
        <v>256.34482758620686</v>
      </c>
    </row>
    <row r="124" spans="1:3">
      <c r="A124" s="74">
        <v>246801005510</v>
      </c>
      <c r="B124" s="53" t="s">
        <v>268</v>
      </c>
      <c r="C124" s="24">
        <v>109.86206896551725</v>
      </c>
    </row>
    <row r="125" spans="1:3">
      <c r="A125" s="74">
        <v>246202000110</v>
      </c>
      <c r="B125" s="53" t="s">
        <v>199</v>
      </c>
      <c r="C125" s="24">
        <v>274.65517241379308</v>
      </c>
    </row>
    <row r="126" spans="1:3">
      <c r="A126" s="74">
        <v>246103000110</v>
      </c>
      <c r="B126" s="53" t="s">
        <v>187</v>
      </c>
      <c r="C126" s="24">
        <v>366.20689655172413</v>
      </c>
    </row>
    <row r="127" spans="1:3">
      <c r="A127" s="74" t="s">
        <v>153</v>
      </c>
      <c r="B127" s="53" t="s">
        <v>352</v>
      </c>
      <c r="C127" s="24">
        <v>268.9655172413793</v>
      </c>
    </row>
    <row r="128" spans="1:3">
      <c r="A128" s="74" t="s">
        <v>68</v>
      </c>
      <c r="B128" s="53" t="s">
        <v>69</v>
      </c>
      <c r="C128" s="24">
        <v>32.469827586206897</v>
      </c>
    </row>
    <row r="129" spans="1:3">
      <c r="A129" s="74">
        <v>204102010704</v>
      </c>
      <c r="B129" s="53" t="s">
        <v>353</v>
      </c>
      <c r="C129" s="24">
        <v>18.01551724137931</v>
      </c>
    </row>
    <row r="130" spans="1:3">
      <c r="A130" s="74">
        <v>204102012104</v>
      </c>
      <c r="B130" s="53" t="s">
        <v>354</v>
      </c>
      <c r="C130" s="24">
        <v>23.46206896551724</v>
      </c>
    </row>
    <row r="131" spans="1:3">
      <c r="A131" s="74">
        <v>204103001506</v>
      </c>
      <c r="B131" s="53" t="s">
        <v>355</v>
      </c>
      <c r="C131" s="24">
        <v>28.629310344827587</v>
      </c>
    </row>
    <row r="132" spans="1:3">
      <c r="A132" s="74">
        <v>245907001610</v>
      </c>
      <c r="B132" s="53" t="s">
        <v>173</v>
      </c>
      <c r="C132" s="24">
        <v>503.53448275862075</v>
      </c>
    </row>
    <row r="133" spans="1:3">
      <c r="A133" s="74" t="s">
        <v>214</v>
      </c>
      <c r="B133" s="53" t="s">
        <v>215</v>
      </c>
      <c r="C133" s="24">
        <v>41.28362068965518</v>
      </c>
    </row>
    <row r="134" spans="1:3">
      <c r="A134" s="74">
        <v>204201010400</v>
      </c>
      <c r="B134" s="53" t="s">
        <v>104</v>
      </c>
      <c r="C134" s="24">
        <v>28.629310344827587</v>
      </c>
    </row>
    <row r="135" spans="1:3">
      <c r="A135" s="74">
        <v>204117001000</v>
      </c>
      <c r="B135" s="53" t="s">
        <v>122</v>
      </c>
      <c r="C135" s="24">
        <v>24.633620689655178</v>
      </c>
    </row>
    <row r="136" spans="1:3">
      <c r="A136" s="74">
        <v>204103001805</v>
      </c>
      <c r="B136" s="53" t="s">
        <v>357</v>
      </c>
      <c r="C136" s="24">
        <v>28.629310344827587</v>
      </c>
    </row>
    <row r="137" spans="1:3">
      <c r="A137" s="74">
        <v>246205000110</v>
      </c>
      <c r="B137" s="53" t="s">
        <v>165</v>
      </c>
      <c r="C137" s="24">
        <v>241.69655172413795</v>
      </c>
    </row>
    <row r="138" spans="1:3">
      <c r="A138" s="74">
        <v>204103001505</v>
      </c>
      <c r="B138" s="53" t="s">
        <v>358</v>
      </c>
      <c r="C138" s="24">
        <v>28.629310344827587</v>
      </c>
    </row>
    <row r="139" spans="1:3">
      <c r="A139" s="74">
        <v>204003000700</v>
      </c>
      <c r="B139" s="53" t="s">
        <v>125</v>
      </c>
      <c r="C139" s="24">
        <v>50.809090909090905</v>
      </c>
    </row>
    <row r="140" spans="1:3">
      <c r="A140" s="74">
        <v>204006001000</v>
      </c>
      <c r="B140" s="53" t="s">
        <v>121</v>
      </c>
      <c r="C140" s="24">
        <v>34.052727272727267</v>
      </c>
    </row>
    <row r="141" spans="1:3">
      <c r="A141" s="74" t="s">
        <v>226</v>
      </c>
      <c r="B141" s="53" t="s">
        <v>227</v>
      </c>
      <c r="C141" s="24">
        <v>43.471551724137932</v>
      </c>
    </row>
    <row r="142" spans="1:3">
      <c r="A142" s="74">
        <v>245913000810</v>
      </c>
      <c r="B142" s="53" t="s">
        <v>252</v>
      </c>
      <c r="C142" s="24">
        <v>165.20000000000002</v>
      </c>
    </row>
    <row r="143" spans="1:3">
      <c r="A143" s="74">
        <v>204013001000</v>
      </c>
      <c r="B143" s="53" t="s">
        <v>115</v>
      </c>
      <c r="C143" s="24">
        <v>25.836206896551722</v>
      </c>
    </row>
    <row r="144" spans="1:3">
      <c r="A144" s="74">
        <v>204013000900</v>
      </c>
      <c r="B144" s="53" t="s">
        <v>128</v>
      </c>
      <c r="C144" s="24">
        <v>24.439655172413797</v>
      </c>
    </row>
    <row r="145" spans="1:3">
      <c r="A145" s="74">
        <v>204017000100</v>
      </c>
      <c r="B145" s="53" t="s">
        <v>225</v>
      </c>
      <c r="C145" s="24">
        <v>38.176363636363632</v>
      </c>
    </row>
    <row r="146" spans="1:3">
      <c r="A146" s="74">
        <v>204102010705</v>
      </c>
      <c r="B146" s="53" t="s">
        <v>260</v>
      </c>
      <c r="C146" s="24">
        <v>18.01551724137931</v>
      </c>
    </row>
    <row r="147" spans="1:3">
      <c r="A147" s="74">
        <v>204104001400</v>
      </c>
      <c r="B147" s="53" t="s">
        <v>94</v>
      </c>
      <c r="C147" s="24">
        <v>22.903448275862068</v>
      </c>
    </row>
    <row r="148" spans="1:3">
      <c r="A148" s="74">
        <v>204104001500</v>
      </c>
      <c r="B148" s="53" t="s">
        <v>101</v>
      </c>
      <c r="C148" s="24">
        <v>22.903448275862068</v>
      </c>
    </row>
    <row r="149" spans="1:3">
      <c r="A149" s="74" t="s">
        <v>107</v>
      </c>
      <c r="B149" s="53" t="s">
        <v>108</v>
      </c>
      <c r="C149" s="24">
        <v>38.451724137931045</v>
      </c>
    </row>
    <row r="150" spans="1:3">
      <c r="A150" s="74">
        <v>204004000500</v>
      </c>
      <c r="B150" s="53" t="s">
        <v>233</v>
      </c>
      <c r="C150" s="24">
        <v>44.410344827586215</v>
      </c>
    </row>
    <row r="151" spans="1:3">
      <c r="A151" s="74">
        <v>204102012106</v>
      </c>
      <c r="B151" s="53" t="s">
        <v>360</v>
      </c>
      <c r="C151" s="24">
        <v>23.46206896551724</v>
      </c>
    </row>
    <row r="152" spans="1:3">
      <c r="A152" s="74">
        <v>204117001100</v>
      </c>
      <c r="B152" s="53" t="s">
        <v>118</v>
      </c>
      <c r="C152" s="24">
        <v>21.995689655172416</v>
      </c>
    </row>
    <row r="153" spans="1:3">
      <c r="A153" s="74">
        <v>204117001200</v>
      </c>
      <c r="B153" s="53" t="s">
        <v>119</v>
      </c>
      <c r="C153" s="24">
        <v>21.995689655172416</v>
      </c>
    </row>
    <row r="154" spans="1:3">
      <c r="A154" s="74" t="s">
        <v>126</v>
      </c>
      <c r="B154" s="53" t="s">
        <v>127</v>
      </c>
      <c r="C154" s="24">
        <v>62.456896551724142</v>
      </c>
    </row>
    <row r="155" spans="1:3">
      <c r="A155" s="74">
        <v>204003000505</v>
      </c>
      <c r="B155" s="53" t="s">
        <v>247</v>
      </c>
      <c r="C155" s="24">
        <v>38.290909090909082</v>
      </c>
    </row>
    <row r="156" spans="1:3">
      <c r="A156" s="74">
        <v>204003000601</v>
      </c>
      <c r="B156" s="53" t="s">
        <v>361</v>
      </c>
      <c r="C156" s="24">
        <v>37.554545454545455</v>
      </c>
    </row>
    <row r="157" spans="1:3">
      <c r="A157" s="74">
        <v>204003000506</v>
      </c>
      <c r="B157" s="53" t="s">
        <v>362</v>
      </c>
      <c r="C157" s="24">
        <v>38.290909090909082</v>
      </c>
    </row>
    <row r="158" spans="1:3">
      <c r="A158" s="74">
        <v>246901001310</v>
      </c>
      <c r="B158" s="53" t="s">
        <v>271</v>
      </c>
      <c r="C158" s="24">
        <v>187.68103448275861</v>
      </c>
    </row>
    <row r="159" spans="1:3">
      <c r="A159" s="74">
        <v>245904005110</v>
      </c>
      <c r="B159" s="53" t="s">
        <v>363</v>
      </c>
      <c r="C159" s="24">
        <v>494.37931034482762</v>
      </c>
    </row>
    <row r="160" spans="1:3">
      <c r="A160" s="74">
        <v>246801005110</v>
      </c>
      <c r="B160" s="53" t="s">
        <v>167</v>
      </c>
      <c r="C160" s="24">
        <v>73.241379310344826</v>
      </c>
    </row>
    <row r="161" spans="1:3">
      <c r="A161" s="74">
        <v>246801005210</v>
      </c>
      <c r="B161" s="53" t="s">
        <v>186</v>
      </c>
      <c r="C161" s="24">
        <v>72.224137931034491</v>
      </c>
    </row>
    <row r="162" spans="1:3">
      <c r="A162" s="74">
        <v>246801005310</v>
      </c>
      <c r="B162" s="53" t="s">
        <v>183</v>
      </c>
      <c r="C162" s="24">
        <v>72.224137931034491</v>
      </c>
    </row>
    <row r="163" spans="1:3">
      <c r="A163" s="74">
        <v>246901000110</v>
      </c>
      <c r="B163" s="53" t="s">
        <v>269</v>
      </c>
      <c r="C163" s="24">
        <v>207.51724137931035</v>
      </c>
    </row>
    <row r="164" spans="1:3">
      <c r="A164" s="74">
        <v>246901000610</v>
      </c>
      <c r="B164" s="53" t="s">
        <v>198</v>
      </c>
      <c r="C164" s="24">
        <v>289.91379310344826</v>
      </c>
    </row>
    <row r="165" spans="1:3">
      <c r="A165" s="74">
        <v>246903000110</v>
      </c>
      <c r="B165" s="53" t="s">
        <v>166</v>
      </c>
      <c r="C165" s="24">
        <v>253.29310344827587</v>
      </c>
    </row>
    <row r="166" spans="1:3">
      <c r="A166" s="74">
        <v>246904000210</v>
      </c>
      <c r="B166" s="53" t="s">
        <v>182</v>
      </c>
      <c r="C166" s="24">
        <v>169.67586206896553</v>
      </c>
    </row>
    <row r="167" spans="1:3">
      <c r="A167" s="74">
        <v>246904000810</v>
      </c>
      <c r="B167" s="53" t="s">
        <v>270</v>
      </c>
      <c r="C167" s="24">
        <v>238.0344827586207</v>
      </c>
    </row>
    <row r="168" spans="1:3">
      <c r="A168" s="74">
        <v>246904000910</v>
      </c>
      <c r="B168" s="53" t="s">
        <v>365</v>
      </c>
      <c r="C168" s="24">
        <v>189.20689655172413</v>
      </c>
    </row>
    <row r="169" spans="1:3">
      <c r="A169" s="74">
        <v>204003000501</v>
      </c>
      <c r="B169" s="53" t="s">
        <v>285</v>
      </c>
      <c r="C169" s="24">
        <v>38.290909090909082</v>
      </c>
    </row>
    <row r="170" spans="1:3">
      <c r="A170" s="74">
        <v>204102010703</v>
      </c>
      <c r="B170" s="53" t="s">
        <v>366</v>
      </c>
      <c r="C170" s="24">
        <v>18.01551724137931</v>
      </c>
    </row>
    <row r="171" spans="1:3">
      <c r="A171" s="74">
        <v>204102010803</v>
      </c>
      <c r="B171" s="53" t="s">
        <v>367</v>
      </c>
      <c r="C171" s="24">
        <v>18.01551724137931</v>
      </c>
    </row>
    <row r="172" spans="1:3">
      <c r="A172" s="74">
        <v>246102000110</v>
      </c>
      <c r="B172" s="53" t="s">
        <v>188</v>
      </c>
      <c r="C172" s="24">
        <v>354</v>
      </c>
    </row>
    <row r="173" spans="1:3">
      <c r="A173" s="74">
        <v>246105000110</v>
      </c>
      <c r="B173" s="53" t="s">
        <v>184</v>
      </c>
      <c r="C173" s="24">
        <v>415.0344827586207</v>
      </c>
    </row>
    <row r="174" spans="1:3">
      <c r="A174" s="74">
        <v>246201000110</v>
      </c>
      <c r="B174" s="53" t="s">
        <v>196</v>
      </c>
      <c r="C174" s="24">
        <v>274.65517241379308</v>
      </c>
    </row>
    <row r="175" spans="1:3">
      <c r="A175" s="74">
        <v>246204000110</v>
      </c>
      <c r="B175" s="53" t="s">
        <v>180</v>
      </c>
      <c r="C175" s="24">
        <v>286.86206896551727</v>
      </c>
    </row>
    <row r="176" spans="1:3">
      <c r="A176" s="74">
        <v>246404000210</v>
      </c>
      <c r="B176" s="53" t="s">
        <v>164</v>
      </c>
      <c r="C176" s="24">
        <v>289.91379310344826</v>
      </c>
    </row>
    <row r="177" spans="1:3">
      <c r="A177" s="74">
        <v>204003000701</v>
      </c>
      <c r="B177" s="53" t="s">
        <v>368</v>
      </c>
      <c r="C177" s="24">
        <v>50.809090909090905</v>
      </c>
    </row>
    <row r="178" spans="1:3">
      <c r="A178" s="74" t="s">
        <v>222</v>
      </c>
      <c r="B178" s="53" t="s">
        <v>223</v>
      </c>
      <c r="C178" s="24">
        <v>43.013793103448286</v>
      </c>
    </row>
    <row r="179" spans="1:3">
      <c r="A179" s="74" t="s">
        <v>147</v>
      </c>
      <c r="B179" s="53" t="s">
        <v>278</v>
      </c>
      <c r="C179" s="24">
        <v>65.358620689655183</v>
      </c>
    </row>
    <row r="180" spans="1:3">
      <c r="A180" s="74">
        <v>240600000110</v>
      </c>
      <c r="B180" s="53" t="s">
        <v>192</v>
      </c>
      <c r="C180" s="24">
        <v>127.25689655172414</v>
      </c>
    </row>
    <row r="181" spans="1:3">
      <c r="A181" s="74">
        <v>240602000110</v>
      </c>
      <c r="B181" s="53" t="s">
        <v>195</v>
      </c>
      <c r="C181" s="24">
        <v>127.25689655172414</v>
      </c>
    </row>
    <row r="182" spans="1:3">
      <c r="A182" s="74">
        <v>240603000110</v>
      </c>
      <c r="B182" s="53" t="s">
        <v>190</v>
      </c>
      <c r="C182" s="24">
        <v>127.25689655172414</v>
      </c>
    </row>
    <row r="183" spans="1:3">
      <c r="A183" s="74">
        <v>240604000110</v>
      </c>
      <c r="B183" s="53" t="s">
        <v>193</v>
      </c>
      <c r="C183" s="24">
        <v>127.25689655172414</v>
      </c>
    </row>
    <row r="184" spans="1:3">
      <c r="A184" s="74">
        <v>204101006300</v>
      </c>
      <c r="B184" s="53" t="s">
        <v>287</v>
      </c>
      <c r="C184" s="24">
        <v>32.818965517241381</v>
      </c>
    </row>
    <row r="185" spans="1:3">
      <c r="A185" s="74">
        <v>246003000110</v>
      </c>
      <c r="B185" s="53" t="s">
        <v>371</v>
      </c>
      <c r="C185" s="24">
        <v>184.32413793103447</v>
      </c>
    </row>
    <row r="186" spans="1:3">
      <c r="A186" s="74">
        <v>204101007200</v>
      </c>
      <c r="B186" s="53" t="s">
        <v>283</v>
      </c>
      <c r="C186" s="24">
        <v>24.439655172413797</v>
      </c>
    </row>
    <row r="187" spans="1:3">
      <c r="A187" s="74">
        <v>204003000200</v>
      </c>
      <c r="B187" s="53" t="s">
        <v>374</v>
      </c>
      <c r="C187" s="24">
        <v>38.290909090909082</v>
      </c>
    </row>
    <row r="188" spans="1:3">
      <c r="A188" s="74">
        <v>204102009400</v>
      </c>
      <c r="B188" s="53" t="s">
        <v>276</v>
      </c>
      <c r="C188" s="24">
        <v>19.551724137931036</v>
      </c>
    </row>
    <row r="189" spans="1:3">
      <c r="A189" s="74">
        <v>204102009300</v>
      </c>
      <c r="B189" s="53" t="s">
        <v>277</v>
      </c>
      <c r="C189" s="24">
        <v>19.551724137931036</v>
      </c>
    </row>
    <row r="190" spans="1:3">
      <c r="A190" s="74">
        <v>204001006600</v>
      </c>
      <c r="B190" s="53" t="s">
        <v>131</v>
      </c>
      <c r="C190" s="24">
        <v>42.635454545454543</v>
      </c>
    </row>
    <row r="191" spans="1:3">
      <c r="A191" s="8">
        <v>246404000210</v>
      </c>
      <c r="B191" s="78" t="s">
        <v>860</v>
      </c>
      <c r="C191" s="81">
        <v>262.44827586206895</v>
      </c>
    </row>
    <row r="192" spans="1:3">
      <c r="A192" s="8">
        <v>246901000610</v>
      </c>
      <c r="B192" s="78" t="s">
        <v>861</v>
      </c>
      <c r="C192" s="81">
        <v>262.44827586206895</v>
      </c>
    </row>
    <row r="193" spans="1:3">
      <c r="A193" s="8">
        <v>246801005210</v>
      </c>
      <c r="B193" s="78" t="s">
        <v>862</v>
      </c>
      <c r="C193" s="81">
        <v>72.224137931034491</v>
      </c>
    </row>
    <row r="194" spans="1:3">
      <c r="A194" s="8">
        <v>246801005310</v>
      </c>
      <c r="B194" s="78" t="s">
        <v>183</v>
      </c>
      <c r="C194" s="81">
        <v>72.224137931034491</v>
      </c>
    </row>
    <row r="195" spans="1:3">
      <c r="A195" s="8">
        <v>246801005110</v>
      </c>
      <c r="B195" s="78" t="s">
        <v>167</v>
      </c>
      <c r="C195" s="81">
        <v>73.241379310344826</v>
      </c>
    </row>
    <row r="196" spans="1:3">
      <c r="A196" s="8">
        <v>246801001010</v>
      </c>
      <c r="B196" s="78" t="s">
        <v>863</v>
      </c>
      <c r="C196" s="81">
        <v>105.79310344827587</v>
      </c>
    </row>
    <row r="197" spans="1:3">
      <c r="A197" s="8">
        <v>246801001210</v>
      </c>
      <c r="B197" s="78" t="s">
        <v>265</v>
      </c>
      <c r="C197" s="81">
        <v>105.79310344827587</v>
      </c>
    </row>
    <row r="198" spans="1:3">
      <c r="A198" s="8">
        <v>246801002610</v>
      </c>
      <c r="B198" s="78" t="s">
        <v>266</v>
      </c>
      <c r="C198" s="81">
        <v>105.79310344827587</v>
      </c>
    </row>
    <row r="199" spans="1:3">
      <c r="A199" s="8">
        <v>246801002710</v>
      </c>
      <c r="B199" s="78" t="s">
        <v>864</v>
      </c>
      <c r="C199" s="81">
        <v>105.79310344827587</v>
      </c>
    </row>
    <row r="200" spans="1:3">
      <c r="A200" s="8">
        <v>246801000910</v>
      </c>
      <c r="B200" s="78" t="s">
        <v>263</v>
      </c>
      <c r="C200" s="81">
        <v>106.81034482758621</v>
      </c>
    </row>
    <row r="201" spans="1:3">
      <c r="A201" s="8">
        <v>246801005510</v>
      </c>
      <c r="B201" s="78" t="s">
        <v>268</v>
      </c>
      <c r="C201" s="81">
        <v>109.86206896551725</v>
      </c>
    </row>
    <row r="202" spans="1:3">
      <c r="A202" s="8">
        <v>246901000110</v>
      </c>
      <c r="B202" s="78" t="s">
        <v>269</v>
      </c>
      <c r="C202" s="81">
        <v>207.51724137931035</v>
      </c>
    </row>
    <row r="203" spans="1:3">
      <c r="A203" s="8">
        <v>246202000110</v>
      </c>
      <c r="B203" s="78" t="s">
        <v>199</v>
      </c>
      <c r="C203" s="81">
        <v>274.65517241379308</v>
      </c>
    </row>
    <row r="204" spans="1:3">
      <c r="A204" s="8">
        <v>246103000110</v>
      </c>
      <c r="B204" s="78" t="s">
        <v>187</v>
      </c>
      <c r="C204" s="81">
        <v>305.17241379310349</v>
      </c>
    </row>
    <row r="205" spans="1:3">
      <c r="A205" s="8">
        <v>246105000110</v>
      </c>
      <c r="B205" s="78" t="s">
        <v>377</v>
      </c>
      <c r="C205" s="81">
        <v>323.48275862068965</v>
      </c>
    </row>
    <row r="206" spans="1:3">
      <c r="A206" s="8">
        <v>246902001810</v>
      </c>
      <c r="B206" s="78" t="s">
        <v>865</v>
      </c>
      <c r="C206" s="81">
        <v>245.05344827586208</v>
      </c>
    </row>
    <row r="207" spans="1:3">
      <c r="A207" s="8">
        <v>246904000210</v>
      </c>
      <c r="B207" s="78" t="s">
        <v>182</v>
      </c>
      <c r="C207" s="81">
        <v>169.6758620689655</v>
      </c>
    </row>
    <row r="208" spans="1:3">
      <c r="A208" s="8">
        <v>246205000110</v>
      </c>
      <c r="B208" s="78" t="s">
        <v>866</v>
      </c>
      <c r="C208" s="81">
        <v>227.048275862069</v>
      </c>
    </row>
    <row r="209" spans="1:3">
      <c r="A209" s="8">
        <v>246904000510</v>
      </c>
      <c r="B209" s="78" t="s">
        <v>867</v>
      </c>
      <c r="C209" s="81">
        <v>270.58620689655174</v>
      </c>
    </row>
    <row r="210" spans="1:3">
      <c r="A210" s="8">
        <v>246204000110</v>
      </c>
      <c r="B210" s="78" t="s">
        <v>180</v>
      </c>
      <c r="C210" s="81">
        <v>286.86206896551727</v>
      </c>
    </row>
    <row r="211" spans="1:3">
      <c r="A211" s="8">
        <v>246903000110</v>
      </c>
      <c r="B211" s="78" t="s">
        <v>166</v>
      </c>
      <c r="C211" s="81">
        <v>253.29310344827587</v>
      </c>
    </row>
    <row r="212" spans="1:3">
      <c r="A212" s="8">
        <v>246201000110</v>
      </c>
      <c r="B212" s="78" t="s">
        <v>196</v>
      </c>
      <c r="C212" s="81">
        <v>274.65517241379308</v>
      </c>
    </row>
    <row r="213" spans="1:3">
      <c r="A213" s="8">
        <v>246104000110</v>
      </c>
      <c r="B213" s="78" t="s">
        <v>197</v>
      </c>
      <c r="C213" s="81">
        <v>305.17241379310349</v>
      </c>
    </row>
    <row r="214" spans="1:3">
      <c r="A214" s="8">
        <v>246102000110</v>
      </c>
      <c r="B214" s="78" t="s">
        <v>188</v>
      </c>
      <c r="C214" s="81">
        <v>305.17241379310349</v>
      </c>
    </row>
    <row r="215" spans="1:3">
      <c r="A215" s="8">
        <v>246902000110</v>
      </c>
      <c r="B215" s="78" t="s">
        <v>189</v>
      </c>
      <c r="C215" s="81">
        <v>180.05172413793105</v>
      </c>
    </row>
    <row r="216" spans="1:3">
      <c r="A216" s="8">
        <v>246901001310</v>
      </c>
      <c r="B216" s="78" t="s">
        <v>271</v>
      </c>
      <c r="C216" s="81">
        <v>240.06896551724137</v>
      </c>
    </row>
    <row r="217" spans="1:3">
      <c r="A217" s="8">
        <v>246203000110</v>
      </c>
      <c r="B217" s="78" t="s">
        <v>262</v>
      </c>
      <c r="C217" s="81">
        <v>268.55172413793105</v>
      </c>
    </row>
    <row r="218" spans="1:3">
      <c r="A218" s="8">
        <v>246101000110</v>
      </c>
      <c r="B218" s="78" t="s">
        <v>868</v>
      </c>
      <c r="C218" s="81">
        <v>299.06896551724134</v>
      </c>
    </row>
    <row r="219" spans="1:3">
      <c r="A219" s="8">
        <v>204217000500</v>
      </c>
      <c r="B219" s="78" t="s">
        <v>243</v>
      </c>
      <c r="C219" s="81">
        <v>21.646551724137932</v>
      </c>
    </row>
    <row r="220" spans="1:3">
      <c r="A220" s="8">
        <v>204217000400</v>
      </c>
      <c r="B220" s="78" t="s">
        <v>242</v>
      </c>
      <c r="C220" s="81">
        <v>21.646551724137932</v>
      </c>
    </row>
    <row r="221" spans="1:3">
      <c r="A221" s="8">
        <v>204217000100</v>
      </c>
      <c r="B221" s="78" t="s">
        <v>288</v>
      </c>
      <c r="C221" s="81">
        <v>27.232758620689658</v>
      </c>
    </row>
    <row r="222" spans="1:3">
      <c r="A222" s="8">
        <v>204001006100</v>
      </c>
      <c r="B222" s="78" t="s">
        <v>321</v>
      </c>
      <c r="C222" s="81">
        <v>30.043636363636363</v>
      </c>
    </row>
    <row r="223" spans="1:3">
      <c r="A223" s="8">
        <v>204004002900</v>
      </c>
      <c r="B223" s="78" t="s">
        <v>284</v>
      </c>
      <c r="C223" s="81">
        <v>29.785344827586211</v>
      </c>
    </row>
    <row r="224" spans="1:3">
      <c r="A224" s="8">
        <v>204104001900</v>
      </c>
      <c r="B224" s="78" t="s">
        <v>329</v>
      </c>
      <c r="C224" s="81">
        <v>17.98448275862069</v>
      </c>
    </row>
    <row r="225" spans="1:3">
      <c r="A225" s="8">
        <v>204104002000</v>
      </c>
      <c r="B225" s="78" t="s">
        <v>323</v>
      </c>
      <c r="C225" s="81">
        <v>17.98448275862069</v>
      </c>
    </row>
    <row r="226" spans="1:3">
      <c r="A226" s="8">
        <v>204104001060</v>
      </c>
      <c r="B226" s="78" t="s">
        <v>123</v>
      </c>
      <c r="C226" s="81">
        <v>24.439655172413797</v>
      </c>
    </row>
    <row r="227" spans="1:3">
      <c r="A227" s="8">
        <v>204104001260</v>
      </c>
      <c r="B227" s="78" t="s">
        <v>114</v>
      </c>
      <c r="C227" s="81">
        <v>24.439655172413797</v>
      </c>
    </row>
    <row r="228" spans="1:3">
      <c r="A228" s="8">
        <v>204006000802</v>
      </c>
      <c r="B228" s="78" t="s">
        <v>120</v>
      </c>
      <c r="C228" s="81">
        <v>26.883620689655178</v>
      </c>
    </row>
    <row r="229" spans="1:3">
      <c r="A229" s="8">
        <v>204104001355</v>
      </c>
      <c r="B229" s="78" t="s">
        <v>102</v>
      </c>
      <c r="C229" s="81">
        <v>26.883620689655178</v>
      </c>
    </row>
    <row r="230" spans="1:3">
      <c r="A230" s="8">
        <v>204104001160</v>
      </c>
      <c r="B230" s="78" t="s">
        <v>110</v>
      </c>
      <c r="C230" s="81">
        <v>26.883620689655178</v>
      </c>
    </row>
    <row r="231" spans="1:3">
      <c r="A231" s="8">
        <v>204102012200</v>
      </c>
      <c r="B231" s="78" t="s">
        <v>103</v>
      </c>
      <c r="C231" s="81">
        <v>29.327586206896552</v>
      </c>
    </row>
    <row r="232" spans="1:3">
      <c r="A232" s="8">
        <v>204006000902</v>
      </c>
      <c r="B232" s="78" t="s">
        <v>109</v>
      </c>
      <c r="C232" s="81">
        <v>29.88620689655173</v>
      </c>
    </row>
    <row r="233" spans="1:3">
      <c r="A233" s="8">
        <v>204003000600</v>
      </c>
      <c r="B233" s="78" t="s">
        <v>232</v>
      </c>
      <c r="C233" s="81">
        <v>35.612068965517246</v>
      </c>
    </row>
    <row r="234" spans="1:3">
      <c r="A234" s="8">
        <v>204006001000</v>
      </c>
      <c r="B234" s="78" t="s">
        <v>121</v>
      </c>
      <c r="C234" s="81">
        <v>34.052727272727267</v>
      </c>
    </row>
    <row r="235" spans="1:3">
      <c r="A235" s="8">
        <v>204104001400</v>
      </c>
      <c r="B235" s="78" t="s">
        <v>94</v>
      </c>
      <c r="C235" s="81">
        <v>22.903448275862068</v>
      </c>
    </row>
    <row r="236" spans="1:3">
      <c r="A236" s="8">
        <v>204104001500</v>
      </c>
      <c r="B236" s="78" t="s">
        <v>101</v>
      </c>
      <c r="C236" s="81">
        <v>22.903448275862068</v>
      </c>
    </row>
    <row r="237" spans="1:3">
      <c r="A237" s="8">
        <v>204001005500</v>
      </c>
      <c r="B237" s="78" t="s">
        <v>281</v>
      </c>
      <c r="C237" s="81">
        <v>21.375</v>
      </c>
    </row>
    <row r="238" spans="1:3">
      <c r="A238" s="8">
        <v>204001005600</v>
      </c>
      <c r="B238" s="78" t="s">
        <v>282</v>
      </c>
      <c r="C238" s="81">
        <v>22.32155172413793</v>
      </c>
    </row>
    <row r="239" spans="1:3">
      <c r="A239" s="8">
        <v>204001005300</v>
      </c>
      <c r="B239" s="78" t="s">
        <v>100</v>
      </c>
      <c r="C239" s="81">
        <v>31.228448275862071</v>
      </c>
    </row>
    <row r="240" spans="1:3">
      <c r="A240" s="8">
        <v>204401000702</v>
      </c>
      <c r="B240" s="78" t="s">
        <v>248</v>
      </c>
      <c r="C240" s="81">
        <v>31.228448275862071</v>
      </c>
    </row>
    <row r="241" spans="1:3">
      <c r="A241" s="8">
        <v>204401000800</v>
      </c>
      <c r="B241" s="78" t="s">
        <v>90</v>
      </c>
      <c r="C241" s="81">
        <v>32.888793103448279</v>
      </c>
    </row>
    <row r="242" spans="1:3">
      <c r="A242" s="8">
        <v>204001005800</v>
      </c>
      <c r="B242" s="78" t="s">
        <v>19</v>
      </c>
      <c r="C242" s="81">
        <v>41.640517241379314</v>
      </c>
    </row>
    <row r="243" spans="1:3">
      <c r="A243" s="8">
        <v>204401000700</v>
      </c>
      <c r="B243" s="78" t="s">
        <v>124</v>
      </c>
      <c r="C243" s="81">
        <v>31.228448275862071</v>
      </c>
    </row>
    <row r="244" spans="1:3">
      <c r="A244" s="8" t="s">
        <v>244</v>
      </c>
      <c r="B244" s="78" t="s">
        <v>245</v>
      </c>
      <c r="C244" s="81">
        <v>62.456896551724142</v>
      </c>
    </row>
    <row r="245" spans="1:3">
      <c r="A245" s="8" t="s">
        <v>378</v>
      </c>
      <c r="B245" s="78" t="s">
        <v>379</v>
      </c>
      <c r="C245" s="81">
        <v>62.451000000000008</v>
      </c>
    </row>
    <row r="246" spans="1:3">
      <c r="A246" s="8">
        <v>204004000402</v>
      </c>
      <c r="B246" s="78" t="s">
        <v>62</v>
      </c>
      <c r="C246" s="81">
        <v>42.734482758620693</v>
      </c>
    </row>
    <row r="247" spans="1:3">
      <c r="A247" s="8">
        <v>204001000300</v>
      </c>
      <c r="B247" s="78" t="s">
        <v>140</v>
      </c>
      <c r="C247" s="81">
        <v>42.635454545454543</v>
      </c>
    </row>
    <row r="248" spans="1:3">
      <c r="A248" s="8">
        <v>204001000200</v>
      </c>
      <c r="B248" s="78" t="s">
        <v>137</v>
      </c>
      <c r="C248" s="81">
        <v>28.497272727272723</v>
      </c>
    </row>
    <row r="249" spans="1:3">
      <c r="A249" s="8">
        <v>204001000800</v>
      </c>
      <c r="B249" s="78" t="s">
        <v>130</v>
      </c>
      <c r="C249" s="81">
        <v>38.880000000000003</v>
      </c>
    </row>
    <row r="250" spans="1:3">
      <c r="A250" s="8">
        <v>204001006600</v>
      </c>
      <c r="B250" s="78" t="s">
        <v>869</v>
      </c>
      <c r="C250" s="81">
        <v>42.636363636363633</v>
      </c>
    </row>
    <row r="251" spans="1:3">
      <c r="A251" s="8">
        <v>204004000200</v>
      </c>
      <c r="B251" s="78" t="s">
        <v>218</v>
      </c>
      <c r="C251" s="81">
        <v>42.734482758620693</v>
      </c>
    </row>
    <row r="252" spans="1:3">
      <c r="A252" s="8">
        <v>204117001100</v>
      </c>
      <c r="B252" s="78" t="s">
        <v>118</v>
      </c>
      <c r="C252" s="81">
        <v>21.996000000000002</v>
      </c>
    </row>
    <row r="253" spans="1:3">
      <c r="A253" s="8">
        <v>204117001200</v>
      </c>
      <c r="B253" s="78" t="s">
        <v>380</v>
      </c>
      <c r="C253" s="81">
        <v>21.996000000000002</v>
      </c>
    </row>
    <row r="254" spans="1:3">
      <c r="A254" s="8">
        <v>204102010702</v>
      </c>
      <c r="B254" s="78" t="s">
        <v>89</v>
      </c>
      <c r="C254" s="81">
        <v>18.015517241379314</v>
      </c>
    </row>
    <row r="255" spans="1:3">
      <c r="A255" s="8">
        <v>204102010802</v>
      </c>
      <c r="B255" s="78" t="s">
        <v>273</v>
      </c>
      <c r="C255" s="81">
        <v>18.015517241379314</v>
      </c>
    </row>
    <row r="256" spans="1:3">
      <c r="A256" s="8">
        <v>204102012103</v>
      </c>
      <c r="B256" s="78" t="s">
        <v>249</v>
      </c>
      <c r="C256" s="81">
        <v>23.46206896551724</v>
      </c>
    </row>
    <row r="257" spans="1:3">
      <c r="A257" s="8">
        <v>204117000902</v>
      </c>
      <c r="B257" s="78" t="s">
        <v>235</v>
      </c>
      <c r="C257" s="81">
        <v>24.649137931034485</v>
      </c>
    </row>
    <row r="258" spans="1:3">
      <c r="A258" s="8">
        <v>204102010701</v>
      </c>
      <c r="B258" s="78" t="s">
        <v>138</v>
      </c>
      <c r="C258" s="81">
        <v>18.01551724137931</v>
      </c>
    </row>
    <row r="259" spans="1:3">
      <c r="A259" s="8">
        <v>204102012100</v>
      </c>
      <c r="B259" s="78" t="s">
        <v>139</v>
      </c>
      <c r="C259" s="81">
        <v>23.46206896551724</v>
      </c>
    </row>
    <row r="260" spans="1:3">
      <c r="A260" s="8">
        <v>204102010801</v>
      </c>
      <c r="B260" s="78" t="s">
        <v>129</v>
      </c>
      <c r="C260" s="81">
        <v>18.01551724137931</v>
      </c>
    </row>
    <row r="261" spans="1:3">
      <c r="A261" s="8">
        <v>204117001000</v>
      </c>
      <c r="B261" s="78" t="s">
        <v>122</v>
      </c>
      <c r="C261" s="81">
        <v>24.633620689655178</v>
      </c>
    </row>
    <row r="262" spans="1:3">
      <c r="A262" s="8">
        <v>204117000900</v>
      </c>
      <c r="B262" s="78" t="s">
        <v>136</v>
      </c>
      <c r="C262" s="81">
        <v>24.649137931034485</v>
      </c>
    </row>
    <row r="263" spans="1:3">
      <c r="A263" s="8">
        <v>204102010703</v>
      </c>
      <c r="B263" s="78" t="s">
        <v>366</v>
      </c>
      <c r="C263" s="81">
        <v>18.01551724137931</v>
      </c>
    </row>
    <row r="264" spans="1:3">
      <c r="A264" s="8">
        <v>204102009300</v>
      </c>
      <c r="B264" s="78" t="s">
        <v>277</v>
      </c>
      <c r="C264" s="81">
        <v>19.551724137931036</v>
      </c>
    </row>
    <row r="265" spans="1:3">
      <c r="A265" s="8">
        <v>204102010803</v>
      </c>
      <c r="B265" s="78" t="s">
        <v>367</v>
      </c>
      <c r="C265" s="81">
        <v>18.01551724137931</v>
      </c>
    </row>
    <row r="266" spans="1:3">
      <c r="A266" s="8">
        <v>204201010400</v>
      </c>
      <c r="B266" s="78" t="s">
        <v>104</v>
      </c>
      <c r="C266" s="81">
        <v>28.629310344827587</v>
      </c>
    </row>
    <row r="267" spans="1:3">
      <c r="A267" s="8">
        <v>204201010300</v>
      </c>
      <c r="B267" s="78" t="s">
        <v>96</v>
      </c>
      <c r="C267" s="81">
        <v>17.806034482758623</v>
      </c>
    </row>
    <row r="268" spans="1:3">
      <c r="A268" s="8">
        <v>204207000500</v>
      </c>
      <c r="B268" s="78" t="s">
        <v>105</v>
      </c>
      <c r="C268" s="81">
        <v>17.806034482758623</v>
      </c>
    </row>
    <row r="269" spans="1:3">
      <c r="A269" s="8">
        <v>204201000200</v>
      </c>
      <c r="B269" s="78" t="s">
        <v>221</v>
      </c>
      <c r="C269" s="81">
        <v>24.439655172413797</v>
      </c>
    </row>
    <row r="270" spans="1:3">
      <c r="A270" s="8">
        <v>204002000104</v>
      </c>
      <c r="B270" s="78" t="s">
        <v>275</v>
      </c>
      <c r="C270" s="81">
        <v>32.768181818181809</v>
      </c>
    </row>
    <row r="271" spans="1:3">
      <c r="A271" s="8">
        <v>204002000701</v>
      </c>
      <c r="B271" s="78" t="s">
        <v>95</v>
      </c>
      <c r="C271" s="81">
        <v>33.725454545454539</v>
      </c>
    </row>
    <row r="272" spans="1:3">
      <c r="A272" s="8">
        <v>204003000700</v>
      </c>
      <c r="B272" s="78" t="s">
        <v>870</v>
      </c>
      <c r="C272" s="81">
        <f>(62.1/0.89*0.81)/1.1</f>
        <v>51.379979570990805</v>
      </c>
    </row>
    <row r="273" spans="1:3">
      <c r="A273" s="8">
        <v>204002001200</v>
      </c>
      <c r="B273" s="78" t="s">
        <v>220</v>
      </c>
      <c r="C273" s="81">
        <v>40.68818181818181</v>
      </c>
    </row>
    <row r="274" spans="1:3">
      <c r="A274" s="8">
        <v>204002001002</v>
      </c>
      <c r="B274" s="78" t="s">
        <v>381</v>
      </c>
      <c r="C274" s="81">
        <v>44.419090909090912</v>
      </c>
    </row>
    <row r="275" spans="1:3">
      <c r="A275" s="8">
        <v>204003000504</v>
      </c>
      <c r="B275" s="78" t="s">
        <v>382</v>
      </c>
      <c r="C275" s="81">
        <v>38.290909090909082</v>
      </c>
    </row>
    <row r="276" spans="1:3">
      <c r="A276" s="8">
        <v>204002001000</v>
      </c>
      <c r="B276" s="78" t="s">
        <v>111</v>
      </c>
      <c r="C276" s="81">
        <v>44.419090909090912</v>
      </c>
    </row>
    <row r="277" spans="1:3">
      <c r="A277" s="8">
        <v>204002000100</v>
      </c>
      <c r="B277" s="78" t="s">
        <v>106</v>
      </c>
      <c r="C277" s="81">
        <v>32.768181818181809</v>
      </c>
    </row>
    <row r="278" spans="1:3">
      <c r="A278" s="8">
        <v>204003000503</v>
      </c>
      <c r="B278" s="78" t="s">
        <v>272</v>
      </c>
      <c r="C278" s="81">
        <v>38.290909090909082</v>
      </c>
    </row>
    <row r="279" spans="1:3">
      <c r="A279" s="8">
        <v>204003000500</v>
      </c>
      <c r="B279" s="78" t="s">
        <v>92</v>
      </c>
      <c r="C279" s="81">
        <v>38.290909090909082</v>
      </c>
    </row>
    <row r="280" spans="1:3">
      <c r="A280" s="8">
        <v>204003000505</v>
      </c>
      <c r="B280" s="78" t="s">
        <v>247</v>
      </c>
      <c r="C280" s="81">
        <v>38.290909090909082</v>
      </c>
    </row>
    <row r="281" spans="1:3">
      <c r="A281" s="8">
        <v>204003000701</v>
      </c>
      <c r="B281" s="78" t="s">
        <v>368</v>
      </c>
      <c r="C281" s="81">
        <v>50.809090909090905</v>
      </c>
    </row>
    <row r="282" spans="1:3">
      <c r="A282" s="8">
        <v>204003000501</v>
      </c>
      <c r="B282" s="78" t="s">
        <v>285</v>
      </c>
      <c r="C282" s="81">
        <v>38.290909090909082</v>
      </c>
    </row>
    <row r="283" spans="1:3">
      <c r="A283" s="8">
        <v>204001000202</v>
      </c>
      <c r="B283" s="78" t="s">
        <v>213</v>
      </c>
      <c r="C283" s="81">
        <v>28.497272727272723</v>
      </c>
    </row>
    <row r="284" spans="1:3">
      <c r="A284" s="8">
        <v>204001000370</v>
      </c>
      <c r="B284" s="78" t="s">
        <v>18</v>
      </c>
      <c r="C284" s="81">
        <v>42.635454545454543</v>
      </c>
    </row>
    <row r="285" spans="1:3">
      <c r="A285" s="8">
        <v>204004000400</v>
      </c>
      <c r="B285" s="78" t="s">
        <v>236</v>
      </c>
      <c r="C285" s="81">
        <v>42.734482758620693</v>
      </c>
    </row>
    <row r="286" spans="1:3">
      <c r="A286" s="8">
        <v>204013000800</v>
      </c>
      <c r="B286" s="78" t="s">
        <v>871</v>
      </c>
      <c r="C286" s="81">
        <v>24.439655172413797</v>
      </c>
    </row>
    <row r="287" spans="1:3">
      <c r="A287" s="8">
        <v>204005001702</v>
      </c>
      <c r="B287" s="78" t="s">
        <v>237</v>
      </c>
      <c r="C287" s="81">
        <v>26.883620689655178</v>
      </c>
    </row>
    <row r="288" spans="1:3">
      <c r="A288" s="8">
        <v>204013000302</v>
      </c>
      <c r="B288" s="78" t="s">
        <v>325</v>
      </c>
      <c r="C288" s="81">
        <v>26.883620689655178</v>
      </c>
    </row>
    <row r="289" spans="1:3">
      <c r="A289" s="8">
        <v>204013000300</v>
      </c>
      <c r="B289" s="78" t="s">
        <v>872</v>
      </c>
      <c r="C289" s="81">
        <v>26.883620689655178</v>
      </c>
    </row>
    <row r="290" spans="1:3">
      <c r="A290" s="8">
        <v>204013000900</v>
      </c>
      <c r="B290" s="78" t="s">
        <v>128</v>
      </c>
      <c r="C290" s="81">
        <v>24.439655172413797</v>
      </c>
    </row>
    <row r="291" spans="1:3">
      <c r="A291" s="8">
        <v>204013001000</v>
      </c>
      <c r="B291" s="78" t="s">
        <v>115</v>
      </c>
      <c r="C291" s="81">
        <v>25.836206896551722</v>
      </c>
    </row>
    <row r="292" spans="1:3">
      <c r="A292" s="8">
        <v>204005001700</v>
      </c>
      <c r="B292" s="78" t="s">
        <v>141</v>
      </c>
      <c r="C292" s="81">
        <v>26.883620689655178</v>
      </c>
    </row>
    <row r="293" spans="1:3">
      <c r="A293" s="8">
        <v>204013000100</v>
      </c>
      <c r="B293" s="78" t="s">
        <v>224</v>
      </c>
      <c r="C293" s="81">
        <v>32.260344827586209</v>
      </c>
    </row>
    <row r="294" spans="1:3">
      <c r="A294" s="8">
        <v>204013000200</v>
      </c>
      <c r="B294" s="78" t="s">
        <v>234</v>
      </c>
      <c r="C294" s="81">
        <v>32.260344827586209</v>
      </c>
    </row>
    <row r="295" spans="1:3">
      <c r="A295" s="8">
        <v>204101007000</v>
      </c>
      <c r="B295" s="78" t="s">
        <v>20</v>
      </c>
      <c r="C295" s="81">
        <v>28.629310344827587</v>
      </c>
    </row>
    <row r="296" spans="1:3">
      <c r="A296" s="8">
        <v>204103002403</v>
      </c>
      <c r="B296" s="78" t="s">
        <v>279</v>
      </c>
      <c r="C296" s="81">
        <v>28.629310344827587</v>
      </c>
    </row>
    <row r="297" spans="1:3">
      <c r="A297" s="8">
        <v>204103001804</v>
      </c>
      <c r="B297" s="78" t="s">
        <v>274</v>
      </c>
      <c r="C297" s="81">
        <v>28.629310344827587</v>
      </c>
    </row>
    <row r="298" spans="1:3">
      <c r="A298" s="8">
        <v>204103001504</v>
      </c>
      <c r="B298" s="78" t="s">
        <v>261</v>
      </c>
      <c r="C298" s="81">
        <v>28.629310344827587</v>
      </c>
    </row>
    <row r="299" spans="1:3">
      <c r="A299" s="8">
        <v>204103001505</v>
      </c>
      <c r="B299" s="78" t="s">
        <v>358</v>
      </c>
      <c r="C299" s="81">
        <v>28.629310344827587</v>
      </c>
    </row>
    <row r="300" spans="1:3">
      <c r="A300" s="8">
        <v>204103002400</v>
      </c>
      <c r="B300" s="78" t="s">
        <v>313</v>
      </c>
      <c r="C300" s="81">
        <v>28.629310344827587</v>
      </c>
    </row>
    <row r="301" spans="1:3">
      <c r="A301" s="8">
        <v>204103001800</v>
      </c>
      <c r="B301" s="78" t="s">
        <v>142</v>
      </c>
      <c r="C301" s="81">
        <v>28.629310344827587</v>
      </c>
    </row>
    <row r="302" spans="1:3">
      <c r="A302" s="8">
        <v>204103001500</v>
      </c>
      <c r="B302" s="78" t="s">
        <v>93</v>
      </c>
      <c r="C302" s="81">
        <v>28.629310344827587</v>
      </c>
    </row>
    <row r="303" spans="1:3">
      <c r="A303" s="8">
        <v>204103001502</v>
      </c>
      <c r="B303" s="78" t="s">
        <v>286</v>
      </c>
      <c r="C303" s="81">
        <v>28.629310344827587</v>
      </c>
    </row>
    <row r="304" spans="1:3">
      <c r="A304" s="8">
        <v>204101007002</v>
      </c>
      <c r="B304" s="78" t="s">
        <v>291</v>
      </c>
      <c r="C304" s="81">
        <v>28.629310344827587</v>
      </c>
    </row>
    <row r="305" spans="1:3">
      <c r="A305" s="8">
        <v>204103001805</v>
      </c>
      <c r="B305" s="78" t="s">
        <v>357</v>
      </c>
      <c r="C305" s="81">
        <v>28.629310344827587</v>
      </c>
    </row>
    <row r="306" spans="1:3">
      <c r="A306" s="8">
        <v>204217000101</v>
      </c>
      <c r="B306" s="78" t="s">
        <v>347</v>
      </c>
      <c r="C306" s="81">
        <v>27.232758620689658</v>
      </c>
    </row>
    <row r="307" spans="1:3">
      <c r="A307" s="8">
        <v>204217000301</v>
      </c>
      <c r="B307" s="78" t="s">
        <v>289</v>
      </c>
      <c r="C307" s="81">
        <v>27.232758620689658</v>
      </c>
    </row>
    <row r="308" spans="1:3">
      <c r="A308" s="8">
        <v>204207000600</v>
      </c>
      <c r="B308" s="78" t="s">
        <v>216</v>
      </c>
      <c r="C308" s="81">
        <v>17.806034482758623</v>
      </c>
    </row>
    <row r="309" spans="1:3">
      <c r="A309" s="8">
        <v>204220000100</v>
      </c>
      <c r="B309" s="78" t="s">
        <v>217</v>
      </c>
      <c r="C309" s="81">
        <v>35.474137931034484</v>
      </c>
    </row>
    <row r="310" spans="1:3">
      <c r="A310" s="8">
        <v>204201009700</v>
      </c>
      <c r="B310" s="78" t="s">
        <v>328</v>
      </c>
      <c r="C310" s="81">
        <v>28.629310344827587</v>
      </c>
    </row>
    <row r="311" spans="1:3">
      <c r="A311" s="8">
        <v>204101007400</v>
      </c>
      <c r="B311" s="78" t="s">
        <v>219</v>
      </c>
      <c r="C311" s="81">
        <v>22.7948275862069</v>
      </c>
    </row>
    <row r="312" spans="1:3">
      <c r="A312" s="8" t="s">
        <v>228</v>
      </c>
      <c r="B312" s="78" t="s">
        <v>229</v>
      </c>
      <c r="C312" s="81">
        <v>23.741379310344829</v>
      </c>
    </row>
    <row r="313" spans="1:3">
      <c r="A313" s="8">
        <v>245904000610</v>
      </c>
      <c r="B313" s="78" t="s">
        <v>251</v>
      </c>
      <c r="C313" s="81">
        <v>215.45172413793102</v>
      </c>
    </row>
    <row r="314" spans="1:3">
      <c r="A314" s="8">
        <v>245904001010</v>
      </c>
      <c r="B314" s="78" t="s">
        <v>873</v>
      </c>
      <c r="C314" s="81">
        <v>220.74137931034485</v>
      </c>
    </row>
    <row r="315" spans="1:3">
      <c r="A315" s="8">
        <v>246703000110</v>
      </c>
      <c r="B315" s="78" t="s">
        <v>171</v>
      </c>
      <c r="C315" s="81">
        <v>239.86551724137931</v>
      </c>
    </row>
    <row r="316" spans="1:3">
      <c r="A316" s="8">
        <v>246702000110</v>
      </c>
      <c r="B316" s="78" t="s">
        <v>174</v>
      </c>
      <c r="C316" s="81">
        <v>271.60344827586209</v>
      </c>
    </row>
    <row r="317" spans="1:3">
      <c r="A317" s="8">
        <v>245904000510</v>
      </c>
      <c r="B317" s="78" t="s">
        <v>201</v>
      </c>
      <c r="C317" s="81">
        <v>293.88103448275865</v>
      </c>
    </row>
    <row r="318" spans="1:3">
      <c r="A318" s="8">
        <v>246701000110</v>
      </c>
      <c r="B318" s="78" t="s">
        <v>211</v>
      </c>
      <c r="C318" s="81">
        <v>294.18620689655171</v>
      </c>
    </row>
    <row r="319" spans="1:3">
      <c r="A319" s="8">
        <v>246301000610</v>
      </c>
      <c r="B319" s="78" t="s">
        <v>200</v>
      </c>
      <c r="C319" s="81">
        <v>295.40689655172417</v>
      </c>
    </row>
    <row r="320" spans="1:3">
      <c r="A320" s="8">
        <v>246703000210</v>
      </c>
      <c r="B320" s="78" t="s">
        <v>168</v>
      </c>
      <c r="C320" s="81">
        <v>317.98965517241373</v>
      </c>
    </row>
    <row r="321" spans="1:3">
      <c r="A321" s="8">
        <v>246702000210</v>
      </c>
      <c r="B321" s="78" t="s">
        <v>205</v>
      </c>
      <c r="C321" s="81">
        <v>352.16896551724136</v>
      </c>
    </row>
    <row r="322" spans="1:3">
      <c r="A322" s="8">
        <v>246701000210</v>
      </c>
      <c r="B322" s="78" t="s">
        <v>177</v>
      </c>
      <c r="C322" s="81">
        <v>377.49827586206891</v>
      </c>
    </row>
    <row r="323" spans="1:3">
      <c r="A323" s="8">
        <v>245912000610</v>
      </c>
      <c r="B323" s="78" t="s">
        <v>170</v>
      </c>
      <c r="C323" s="81">
        <v>531</v>
      </c>
    </row>
    <row r="324" spans="1:3">
      <c r="A324" s="8">
        <v>245907001010</v>
      </c>
      <c r="B324" s="78" t="s">
        <v>206</v>
      </c>
      <c r="C324" s="81">
        <v>555.41379310344826</v>
      </c>
    </row>
    <row r="325" spans="1:3">
      <c r="A325" s="8">
        <v>245912000510</v>
      </c>
      <c r="B325" s="78" t="s">
        <v>191</v>
      </c>
      <c r="C325" s="81">
        <v>567.62068965517244</v>
      </c>
    </row>
    <row r="326" spans="1:3">
      <c r="A326" s="8">
        <v>245912000410</v>
      </c>
      <c r="B326" s="78" t="s">
        <v>172</v>
      </c>
      <c r="C326" s="81">
        <v>585.93103448275861</v>
      </c>
    </row>
    <row r="327" spans="1:3">
      <c r="A327" s="8">
        <v>245907000910</v>
      </c>
      <c r="B327" s="78" t="s">
        <v>208</v>
      </c>
      <c r="C327" s="81">
        <v>634.75862068965512</v>
      </c>
    </row>
    <row r="328" spans="1:3">
      <c r="A328" s="8">
        <v>245907001310</v>
      </c>
      <c r="B328" s="78" t="s">
        <v>212</v>
      </c>
      <c r="C328" s="81">
        <v>634.75862068965512</v>
      </c>
    </row>
    <row r="329" spans="1:3">
      <c r="A329" s="8">
        <v>245907001210</v>
      </c>
      <c r="B329" s="78" t="s">
        <v>207</v>
      </c>
      <c r="C329" s="81">
        <v>671.37931034482756</v>
      </c>
    </row>
    <row r="330" spans="1:3">
      <c r="A330" s="8">
        <v>245907001110</v>
      </c>
      <c r="B330" s="78" t="s">
        <v>210</v>
      </c>
      <c r="C330" s="81">
        <v>695.79310344827593</v>
      </c>
    </row>
    <row r="331" spans="1:3">
      <c r="A331" s="8">
        <v>245907001610</v>
      </c>
      <c r="B331" s="78" t="s">
        <v>173</v>
      </c>
      <c r="C331" s="81">
        <v>503.53448275862064</v>
      </c>
    </row>
    <row r="332" spans="1:3">
      <c r="A332" s="8">
        <v>245904006910</v>
      </c>
      <c r="B332" s="78" t="s">
        <v>383</v>
      </c>
      <c r="C332" s="81">
        <v>130.20689655172413</v>
      </c>
    </row>
    <row r="333" spans="1:3">
      <c r="A333" s="8">
        <v>245904006810</v>
      </c>
      <c r="B333" s="78" t="s">
        <v>384</v>
      </c>
      <c r="C333" s="81">
        <v>136.31034482758622</v>
      </c>
    </row>
    <row r="334" spans="1:3">
      <c r="A334" s="8">
        <v>245904007010</v>
      </c>
      <c r="B334" s="78" t="s">
        <v>385</v>
      </c>
      <c r="C334" s="81">
        <v>124.10344827586206</v>
      </c>
    </row>
    <row r="335" spans="1:3">
      <c r="A335" s="8">
        <v>240600000110</v>
      </c>
      <c r="B335" s="78" t="s">
        <v>874</v>
      </c>
      <c r="C335" s="81">
        <v>127.25689655172414</v>
      </c>
    </row>
    <row r="336" spans="1:3">
      <c r="A336" s="8">
        <v>240602000110</v>
      </c>
      <c r="B336" s="78" t="s">
        <v>195</v>
      </c>
      <c r="C336" s="81">
        <v>127.25689655172414</v>
      </c>
    </row>
    <row r="337" spans="1:3">
      <c r="A337" s="8">
        <v>240603000110</v>
      </c>
      <c r="B337" s="78" t="s">
        <v>190</v>
      </c>
      <c r="C337" s="81">
        <v>127.25689655172414</v>
      </c>
    </row>
    <row r="338" spans="1:3">
      <c r="A338" s="8">
        <v>240604000110</v>
      </c>
      <c r="B338" s="78" t="s">
        <v>193</v>
      </c>
      <c r="C338" s="81">
        <v>127.25689655172414</v>
      </c>
    </row>
    <row r="339" spans="1:3">
      <c r="A339" s="79" t="s">
        <v>256</v>
      </c>
      <c r="B339" s="80" t="s">
        <v>386</v>
      </c>
      <c r="C339" s="82">
        <v>13.452</v>
      </c>
    </row>
    <row r="340" spans="1:3">
      <c r="A340" s="79" t="s">
        <v>258</v>
      </c>
      <c r="B340" s="80" t="s">
        <v>387</v>
      </c>
      <c r="C340" s="83">
        <v>14.455</v>
      </c>
    </row>
    <row r="341" spans="1:3">
      <c r="A341" s="79" t="s">
        <v>254</v>
      </c>
      <c r="B341" s="80" t="s">
        <v>388</v>
      </c>
      <c r="C341" s="83">
        <v>14.455</v>
      </c>
    </row>
    <row r="342" spans="1:3">
      <c r="A342" s="8">
        <v>245913000810</v>
      </c>
      <c r="B342" s="78" t="s">
        <v>252</v>
      </c>
      <c r="C342" s="81">
        <v>165.20000000000002</v>
      </c>
    </row>
    <row r="343" spans="1:3">
      <c r="A343" s="8">
        <v>204017000100</v>
      </c>
      <c r="B343" s="78" t="s">
        <v>225</v>
      </c>
      <c r="C343" s="81">
        <v>38.176363636363632</v>
      </c>
    </row>
    <row r="344" spans="1:3">
      <c r="A344" s="8">
        <v>204001006500</v>
      </c>
      <c r="B344" s="78" t="s">
        <v>389</v>
      </c>
      <c r="C344" s="81">
        <v>95.440909090909088</v>
      </c>
    </row>
    <row r="345" spans="1:3">
      <c r="A345" s="8">
        <v>204002001300</v>
      </c>
      <c r="B345" s="78" t="s">
        <v>875</v>
      </c>
      <c r="C345" s="81">
        <v>53.872727272727268</v>
      </c>
    </row>
    <row r="346" spans="1:3">
      <c r="A346" s="84"/>
      <c r="B346" s="85"/>
      <c r="C346" s="86"/>
    </row>
    <row r="347" spans="1:3">
      <c r="A347"/>
      <c r="C347"/>
    </row>
    <row r="348" spans="1:3">
      <c r="A348"/>
      <c r="C348"/>
    </row>
    <row r="349" spans="1:3">
      <c r="A349"/>
      <c r="C349"/>
    </row>
    <row r="350" spans="1:3">
      <c r="A350"/>
      <c r="C350"/>
    </row>
    <row r="351" spans="1:3">
      <c r="A351"/>
      <c r="C351"/>
    </row>
    <row r="352" spans="1:3">
      <c r="A352"/>
      <c r="C352"/>
    </row>
    <row r="353" spans="1:3">
      <c r="A353"/>
      <c r="C353"/>
    </row>
    <row r="354" spans="1:3">
      <c r="A354"/>
      <c r="C354"/>
    </row>
    <row r="355" spans="1:3">
      <c r="A355"/>
      <c r="C355"/>
    </row>
    <row r="356" spans="1:3">
      <c r="A356"/>
      <c r="C356"/>
    </row>
    <row r="357" spans="1:3">
      <c r="A357"/>
      <c r="C357"/>
    </row>
    <row r="358" spans="1:3">
      <c r="A358"/>
      <c r="C358"/>
    </row>
    <row r="359" spans="1:3">
      <c r="A359"/>
      <c r="C359"/>
    </row>
    <row r="360" spans="1:3">
      <c r="A360"/>
      <c r="C360"/>
    </row>
    <row r="361" spans="1:3">
      <c r="A361"/>
      <c r="C361"/>
    </row>
    <row r="362" spans="1:3">
      <c r="A362"/>
      <c r="C362"/>
    </row>
    <row r="363" spans="1:3">
      <c r="A363"/>
      <c r="C363"/>
    </row>
    <row r="364" spans="1:3">
      <c r="A364"/>
      <c r="C364"/>
    </row>
    <row r="365" spans="1:3">
      <c r="A365"/>
      <c r="C365"/>
    </row>
    <row r="366" spans="1:3">
      <c r="A366"/>
      <c r="C366"/>
    </row>
    <row r="367" spans="1:3">
      <c r="A367"/>
      <c r="C367"/>
    </row>
    <row r="368" spans="1:3">
      <c r="A368"/>
      <c r="C368"/>
    </row>
    <row r="369" spans="1:3">
      <c r="A369"/>
      <c r="C369"/>
    </row>
    <row r="370" spans="1:3">
      <c r="A370"/>
      <c r="C370"/>
    </row>
    <row r="371" spans="1:3">
      <c r="A371"/>
      <c r="C371"/>
    </row>
    <row r="372" spans="1:3">
      <c r="A372"/>
      <c r="C372"/>
    </row>
    <row r="373" spans="1:3">
      <c r="A373"/>
      <c r="C373"/>
    </row>
    <row r="374" spans="1:3">
      <c r="A374"/>
      <c r="C374"/>
    </row>
    <row r="375" spans="1:3">
      <c r="A375"/>
      <c r="C375"/>
    </row>
    <row r="376" spans="1:3">
      <c r="A376"/>
      <c r="C376"/>
    </row>
    <row r="377" spans="1:3">
      <c r="A377"/>
      <c r="C377"/>
    </row>
    <row r="378" spans="1:3">
      <c r="A378"/>
      <c r="C378"/>
    </row>
    <row r="379" spans="1:3">
      <c r="A379"/>
      <c r="C379"/>
    </row>
    <row r="380" spans="1:3">
      <c r="A380"/>
      <c r="C380"/>
    </row>
    <row r="381" spans="1:3">
      <c r="A381"/>
      <c r="C381"/>
    </row>
    <row r="382" spans="1:3">
      <c r="A382"/>
      <c r="C382"/>
    </row>
    <row r="383" spans="1:3">
      <c r="A383"/>
      <c r="C383"/>
    </row>
    <row r="384" spans="1:3">
      <c r="A384"/>
      <c r="C384"/>
    </row>
    <row r="385" spans="1:3">
      <c r="A385"/>
      <c r="C385"/>
    </row>
    <row r="386" spans="1:3">
      <c r="A386"/>
      <c r="C386"/>
    </row>
    <row r="387" spans="1:3">
      <c r="A387"/>
      <c r="C387"/>
    </row>
    <row r="388" spans="1:3">
      <c r="A388"/>
      <c r="C388"/>
    </row>
    <row r="389" spans="1:3">
      <c r="A389"/>
      <c r="C389"/>
    </row>
    <row r="390" spans="1:3">
      <c r="A390"/>
      <c r="C390"/>
    </row>
    <row r="391" spans="1:3">
      <c r="A391"/>
      <c r="C391"/>
    </row>
    <row r="392" spans="1:3">
      <c r="A392"/>
      <c r="C392"/>
    </row>
    <row r="393" spans="1:3">
      <c r="A393"/>
      <c r="C393"/>
    </row>
    <row r="394" spans="1:3">
      <c r="A394"/>
      <c r="C394"/>
    </row>
    <row r="395" spans="1:3">
      <c r="A395"/>
      <c r="C395"/>
    </row>
    <row r="396" spans="1:3">
      <c r="A396"/>
      <c r="C396"/>
    </row>
    <row r="397" spans="1:3">
      <c r="A397"/>
      <c r="C397"/>
    </row>
    <row r="398" spans="1:3">
      <c r="A398"/>
      <c r="C398"/>
    </row>
    <row r="399" spans="1:3">
      <c r="A399"/>
      <c r="C399"/>
    </row>
    <row r="400" spans="1:3">
      <c r="A400"/>
      <c r="C400"/>
    </row>
    <row r="401" spans="1:3">
      <c r="A401"/>
      <c r="C401"/>
    </row>
    <row r="402" spans="1:3">
      <c r="A402"/>
      <c r="C402"/>
    </row>
    <row r="403" spans="1:3">
      <c r="A403"/>
      <c r="C403"/>
    </row>
    <row r="404" spans="1:3">
      <c r="A404"/>
      <c r="C404"/>
    </row>
    <row r="405" spans="1:3">
      <c r="A405"/>
      <c r="C405"/>
    </row>
    <row r="406" spans="1:3">
      <c r="A406"/>
      <c r="C406"/>
    </row>
    <row r="407" spans="1:3">
      <c r="A407"/>
      <c r="C407"/>
    </row>
    <row r="408" spans="1:3">
      <c r="A408"/>
      <c r="C408"/>
    </row>
    <row r="409" spans="1:3">
      <c r="A409"/>
      <c r="C409"/>
    </row>
    <row r="410" spans="1:3">
      <c r="A410"/>
      <c r="C410"/>
    </row>
    <row r="411" spans="1:3">
      <c r="A411"/>
      <c r="C411"/>
    </row>
    <row r="412" spans="1:3">
      <c r="A412"/>
      <c r="C412"/>
    </row>
    <row r="413" spans="1:3">
      <c r="A413"/>
      <c r="C413"/>
    </row>
    <row r="414" spans="1:3">
      <c r="A414"/>
      <c r="C414"/>
    </row>
    <row r="415" spans="1:3">
      <c r="A415"/>
      <c r="C415"/>
    </row>
    <row r="416" spans="1:3">
      <c r="A416"/>
      <c r="C416"/>
    </row>
    <row r="417" spans="1:3">
      <c r="A417"/>
      <c r="C417"/>
    </row>
    <row r="418" spans="1:3">
      <c r="A418"/>
      <c r="C418"/>
    </row>
    <row r="419" spans="1:3">
      <c r="A419"/>
      <c r="C419"/>
    </row>
    <row r="420" spans="1:3">
      <c r="A420"/>
      <c r="C420"/>
    </row>
    <row r="421" spans="1:3">
      <c r="A421"/>
      <c r="C421"/>
    </row>
    <row r="422" spans="1:3">
      <c r="A422"/>
      <c r="C422"/>
    </row>
    <row r="423" spans="1:3">
      <c r="A423"/>
      <c r="C423"/>
    </row>
    <row r="424" spans="1:3">
      <c r="A424"/>
      <c r="C424"/>
    </row>
    <row r="425" spans="1:3">
      <c r="A425"/>
      <c r="C425"/>
    </row>
    <row r="426" spans="1:3">
      <c r="A426"/>
      <c r="C426"/>
    </row>
    <row r="427" spans="1:3">
      <c r="A427"/>
      <c r="C427"/>
    </row>
    <row r="428" spans="1:3">
      <c r="A428"/>
      <c r="C428"/>
    </row>
    <row r="429" spans="1:3">
      <c r="A429"/>
      <c r="C429"/>
    </row>
    <row r="430" spans="1:3">
      <c r="A430"/>
      <c r="C430"/>
    </row>
    <row r="431" spans="1:3">
      <c r="A431"/>
      <c r="C431"/>
    </row>
    <row r="432" spans="1:3">
      <c r="A432"/>
      <c r="C432"/>
    </row>
    <row r="433" spans="1:3">
      <c r="A433"/>
      <c r="C433"/>
    </row>
    <row r="434" spans="1:3">
      <c r="A434"/>
      <c r="C434"/>
    </row>
    <row r="435" spans="1:3">
      <c r="A435"/>
      <c r="C435"/>
    </row>
    <row r="436" spans="1:3">
      <c r="A436"/>
      <c r="C436"/>
    </row>
    <row r="437" spans="1:3">
      <c r="A437"/>
      <c r="C437"/>
    </row>
    <row r="438" spans="1:3">
      <c r="A438"/>
      <c r="C438"/>
    </row>
    <row r="439" spans="1:3">
      <c r="A439"/>
      <c r="C439"/>
    </row>
    <row r="440" spans="1:3">
      <c r="A440"/>
      <c r="C440"/>
    </row>
    <row r="441" spans="1:3">
      <c r="A441"/>
      <c r="C441"/>
    </row>
    <row r="442" spans="1:3">
      <c r="A442"/>
      <c r="C442"/>
    </row>
    <row r="443" spans="1:3">
      <c r="A443"/>
      <c r="C443"/>
    </row>
    <row r="444" spans="1:3">
      <c r="A444"/>
      <c r="C444"/>
    </row>
    <row r="445" spans="1:3">
      <c r="A445"/>
      <c r="C445"/>
    </row>
    <row r="446" spans="1:3">
      <c r="A446"/>
      <c r="C446"/>
    </row>
    <row r="447" spans="1:3">
      <c r="A447"/>
      <c r="C447"/>
    </row>
    <row r="448" spans="1:3">
      <c r="A448"/>
      <c r="C448"/>
    </row>
    <row r="449" spans="1:3">
      <c r="A449"/>
      <c r="C449"/>
    </row>
    <row r="450" spans="1:3">
      <c r="A450"/>
      <c r="C450"/>
    </row>
    <row r="451" spans="1:3">
      <c r="A451"/>
      <c r="C451"/>
    </row>
    <row r="452" spans="1:3">
      <c r="A452"/>
      <c r="C452"/>
    </row>
    <row r="453" spans="1:3">
      <c r="A453"/>
      <c r="C453"/>
    </row>
    <row r="454" spans="1:3">
      <c r="A454"/>
      <c r="C454"/>
    </row>
    <row r="455" spans="1:3">
      <c r="A455"/>
      <c r="C455"/>
    </row>
    <row r="456" spans="1:3">
      <c r="A456"/>
      <c r="C456"/>
    </row>
    <row r="457" spans="1:3">
      <c r="A457"/>
      <c r="C457"/>
    </row>
    <row r="458" spans="1:3">
      <c r="A458"/>
      <c r="C458"/>
    </row>
    <row r="459" spans="1:3">
      <c r="A459"/>
      <c r="C459"/>
    </row>
    <row r="460" spans="1:3">
      <c r="A460"/>
      <c r="C460"/>
    </row>
    <row r="461" spans="1:3">
      <c r="A461"/>
      <c r="C461"/>
    </row>
    <row r="462" spans="1:3">
      <c r="A462"/>
      <c r="C462"/>
    </row>
    <row r="463" spans="1:3">
      <c r="A463"/>
      <c r="C463"/>
    </row>
    <row r="464" spans="1:3">
      <c r="A464"/>
      <c r="C464"/>
    </row>
    <row r="465" spans="1:3">
      <c r="A465"/>
      <c r="C465"/>
    </row>
    <row r="466" spans="1:3">
      <c r="A466"/>
      <c r="C466"/>
    </row>
    <row r="467" spans="1:3">
      <c r="A467"/>
      <c r="C467"/>
    </row>
    <row r="468" spans="1:3">
      <c r="A468"/>
      <c r="C468"/>
    </row>
    <row r="469" spans="1:3">
      <c r="A469"/>
      <c r="C469"/>
    </row>
    <row r="470" spans="1:3">
      <c r="A470"/>
      <c r="C470"/>
    </row>
    <row r="471" spans="1:3">
      <c r="A471"/>
      <c r="C471"/>
    </row>
    <row r="472" spans="1:3">
      <c r="A472"/>
      <c r="C472"/>
    </row>
    <row r="473" spans="1:3">
      <c r="A473"/>
      <c r="C473"/>
    </row>
    <row r="474" spans="1:3">
      <c r="A474"/>
      <c r="C474"/>
    </row>
    <row r="475" spans="1:3">
      <c r="A475"/>
      <c r="C475"/>
    </row>
    <row r="476" spans="1:3">
      <c r="A476"/>
      <c r="C476"/>
    </row>
    <row r="477" spans="1:3">
      <c r="A477"/>
      <c r="C477"/>
    </row>
    <row r="478" spans="1:3">
      <c r="A478"/>
      <c r="C478"/>
    </row>
    <row r="479" spans="1:3">
      <c r="A479"/>
      <c r="C479"/>
    </row>
    <row r="480" spans="1:3">
      <c r="A480"/>
      <c r="C480"/>
    </row>
    <row r="481" spans="1:3">
      <c r="A481"/>
      <c r="C481"/>
    </row>
    <row r="482" spans="1:3">
      <c r="A482"/>
      <c r="C482"/>
    </row>
    <row r="483" spans="1:3">
      <c r="A483"/>
      <c r="C483"/>
    </row>
    <row r="484" spans="1:3">
      <c r="A484"/>
      <c r="C484"/>
    </row>
    <row r="485" spans="1:3">
      <c r="A485"/>
      <c r="C485"/>
    </row>
    <row r="486" spans="1:3">
      <c r="A486"/>
      <c r="C486"/>
    </row>
    <row r="487" spans="1:3">
      <c r="A487"/>
      <c r="C487"/>
    </row>
    <row r="488" spans="1:3">
      <c r="A488"/>
      <c r="C488"/>
    </row>
    <row r="489" spans="1:3">
      <c r="A489"/>
      <c r="C489"/>
    </row>
    <row r="490" spans="1:3">
      <c r="A490"/>
      <c r="C490"/>
    </row>
    <row r="491" spans="1:3">
      <c r="A491"/>
      <c r="C491"/>
    </row>
    <row r="492" spans="1:3">
      <c r="A492"/>
      <c r="C492"/>
    </row>
    <row r="493" spans="1:3">
      <c r="A493"/>
      <c r="C493"/>
    </row>
    <row r="494" spans="1:3">
      <c r="A494"/>
      <c r="C494"/>
    </row>
    <row r="495" spans="1:3">
      <c r="A495"/>
      <c r="C495"/>
    </row>
    <row r="496" spans="1:3">
      <c r="A496"/>
      <c r="C496"/>
    </row>
    <row r="497" spans="1:3">
      <c r="A497"/>
      <c r="C497"/>
    </row>
    <row r="498" spans="1:3">
      <c r="A498"/>
      <c r="C498"/>
    </row>
    <row r="499" spans="1:3">
      <c r="A499"/>
      <c r="C499"/>
    </row>
    <row r="500" spans="1:3">
      <c r="A500"/>
      <c r="C500"/>
    </row>
    <row r="501" spans="1:3">
      <c r="A501"/>
      <c r="C501"/>
    </row>
    <row r="502" spans="1:3">
      <c r="A502"/>
      <c r="C502"/>
    </row>
    <row r="503" spans="1:3">
      <c r="A503"/>
      <c r="C503"/>
    </row>
    <row r="504" spans="1:3">
      <c r="A504"/>
      <c r="C504"/>
    </row>
    <row r="505" spans="1:3">
      <c r="A505"/>
      <c r="C505"/>
    </row>
    <row r="506" spans="1:3">
      <c r="A506"/>
      <c r="C506"/>
    </row>
  </sheetData>
  <autoFilter ref="A1:C345"/>
  <phoneticPr fontId="1" type="noConversion"/>
  <conditionalFormatting sqref="A191:A346 A1:A178 A507:A1048576">
    <cfRule type="duplicateValues" dxfId="11" priority="8"/>
    <cfRule type="duplicateValues" dxfId="10" priority="9"/>
  </conditionalFormatting>
  <conditionalFormatting sqref="A179">
    <cfRule type="duplicateValues" dxfId="9" priority="6"/>
    <cfRule type="duplicateValues" dxfId="8" priority="7"/>
  </conditionalFormatting>
  <conditionalFormatting sqref="A180:A183">
    <cfRule type="duplicateValues" dxfId="7" priority="4"/>
    <cfRule type="duplicateValues" dxfId="6" priority="5"/>
  </conditionalFormatting>
  <conditionalFormatting sqref="A184">
    <cfRule type="duplicateValues" dxfId="5" priority="2"/>
    <cfRule type="duplicateValues" dxfId="4" priority="3"/>
  </conditionalFormatting>
  <conditionalFormatting sqref="A1:A346 A507:A1048576">
    <cfRule type="duplicateValues" dxfId="3" priority="1"/>
  </conditionalFormatting>
  <conditionalFormatting sqref="A185:A190">
    <cfRule type="duplicateValues" dxfId="2" priority="10"/>
    <cfRule type="duplicateValues" dxfId="1" priority="11"/>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C217"/>
  <sheetViews>
    <sheetView workbookViewId="0">
      <pane ySplit="1" topLeftCell="A184" activePane="bottomLeft" state="frozen"/>
      <selection pane="bottomLeft" activeCell="B222" sqref="B222"/>
    </sheetView>
  </sheetViews>
  <sheetFormatPr defaultColWidth="11" defaultRowHeight="15" customHeight="1"/>
  <cols>
    <col min="1" max="1" width="13.625" style="63" bestFit="1" customWidth="1"/>
    <col min="2" max="2" width="52" bestFit="1" customWidth="1"/>
    <col min="3" max="3" width="9.625" style="34" bestFit="1" customWidth="1"/>
    <col min="4" max="4" width="13.125" style="34" bestFit="1" customWidth="1"/>
    <col min="5" max="5" width="16.125" style="46" customWidth="1"/>
  </cols>
  <sheetData>
    <row r="1" spans="1:5" s="47" customFormat="1" ht="15" customHeight="1">
      <c r="A1" s="50" t="s">
        <v>8</v>
      </c>
      <c r="B1" s="51" t="s">
        <v>9</v>
      </c>
      <c r="C1" s="51" t="s">
        <v>308</v>
      </c>
      <c r="D1" s="51" t="s">
        <v>309</v>
      </c>
      <c r="E1" s="52" t="s">
        <v>310</v>
      </c>
    </row>
    <row r="2" spans="1:5" s="48" customFormat="1" ht="15" customHeight="1">
      <c r="A2" s="61">
        <v>204103001500</v>
      </c>
      <c r="B2" s="53" t="s">
        <v>93</v>
      </c>
      <c r="C2" s="58" t="s">
        <v>296</v>
      </c>
      <c r="D2" s="58" t="s">
        <v>311</v>
      </c>
      <c r="E2" s="54">
        <v>28.629310344827587</v>
      </c>
    </row>
    <row r="3" spans="1:5" s="48" customFormat="1" ht="15" customHeight="1">
      <c r="A3" s="61">
        <v>204102010801</v>
      </c>
      <c r="B3" s="53" t="s">
        <v>129</v>
      </c>
      <c r="C3" s="58" t="s">
        <v>296</v>
      </c>
      <c r="D3" s="58" t="s">
        <v>312</v>
      </c>
      <c r="E3" s="54">
        <v>18.01551724137931</v>
      </c>
    </row>
    <row r="4" spans="1:5" s="48" customFormat="1" ht="15" customHeight="1">
      <c r="A4" s="61">
        <v>204103002400</v>
      </c>
      <c r="B4" s="53" t="s">
        <v>313</v>
      </c>
      <c r="C4" s="58" t="s">
        <v>296</v>
      </c>
      <c r="D4" s="58" t="s">
        <v>311</v>
      </c>
      <c r="E4" s="54">
        <v>28.629310344827587</v>
      </c>
    </row>
    <row r="5" spans="1:5" s="48" customFormat="1" ht="15" customHeight="1">
      <c r="A5" s="61">
        <v>204102010702</v>
      </c>
      <c r="B5" s="53" t="s">
        <v>89</v>
      </c>
      <c r="C5" s="58" t="s">
        <v>296</v>
      </c>
      <c r="D5" s="58" t="s">
        <v>312</v>
      </c>
      <c r="E5" s="54">
        <v>18.01551724137931</v>
      </c>
    </row>
    <row r="6" spans="1:5" s="48" customFormat="1" ht="15" customHeight="1">
      <c r="A6" s="61">
        <v>204001000200</v>
      </c>
      <c r="B6" s="53" t="s">
        <v>137</v>
      </c>
      <c r="C6" s="58" t="s">
        <v>296</v>
      </c>
      <c r="D6" s="58" t="s">
        <v>314</v>
      </c>
      <c r="E6" s="54">
        <v>28.497272727272723</v>
      </c>
    </row>
    <row r="7" spans="1:5" s="48" customFormat="1" ht="15" customHeight="1">
      <c r="A7" s="61">
        <v>204001000300</v>
      </c>
      <c r="B7" s="53" t="s">
        <v>140</v>
      </c>
      <c r="C7" s="58" t="s">
        <v>296</v>
      </c>
      <c r="D7" s="58" t="s">
        <v>314</v>
      </c>
      <c r="E7" s="54">
        <v>42.635454545454543</v>
      </c>
    </row>
    <row r="8" spans="1:5" s="48" customFormat="1" ht="15" customHeight="1">
      <c r="A8" s="61">
        <v>204005001702</v>
      </c>
      <c r="B8" s="53" t="s">
        <v>237</v>
      </c>
      <c r="C8" s="58" t="s">
        <v>296</v>
      </c>
      <c r="D8" s="58" t="s">
        <v>315</v>
      </c>
      <c r="E8" s="54">
        <v>26.883620689655178</v>
      </c>
    </row>
    <row r="9" spans="1:5" s="48" customFormat="1" ht="15" customHeight="1">
      <c r="A9" s="61">
        <v>204013000200</v>
      </c>
      <c r="B9" s="53" t="s">
        <v>234</v>
      </c>
      <c r="C9" s="58" t="s">
        <v>296</v>
      </c>
      <c r="D9" s="58" t="s">
        <v>315</v>
      </c>
      <c r="E9" s="54">
        <v>32.260344827586209</v>
      </c>
    </row>
    <row r="10" spans="1:5" s="48" customFormat="1" ht="15" customHeight="1">
      <c r="A10" s="61">
        <v>204003000503</v>
      </c>
      <c r="B10" s="53" t="s">
        <v>272</v>
      </c>
      <c r="C10" s="58" t="s">
        <v>296</v>
      </c>
      <c r="D10" s="58" t="s">
        <v>316</v>
      </c>
      <c r="E10" s="54">
        <v>38.290909090909082</v>
      </c>
    </row>
    <row r="11" spans="1:5" s="48" customFormat="1" ht="15" customHeight="1">
      <c r="A11" s="61">
        <v>204401000700</v>
      </c>
      <c r="B11" s="53" t="s">
        <v>124</v>
      </c>
      <c r="C11" s="58" t="s">
        <v>296</v>
      </c>
      <c r="D11" s="58" t="s">
        <v>317</v>
      </c>
      <c r="E11" s="54">
        <v>31.228448275862071</v>
      </c>
    </row>
    <row r="12" spans="1:5" s="48" customFormat="1" ht="15" customHeight="1">
      <c r="A12" s="61">
        <v>204102010802</v>
      </c>
      <c r="B12" s="53" t="s">
        <v>273</v>
      </c>
      <c r="C12" s="58" t="s">
        <v>296</v>
      </c>
      <c r="D12" s="58" t="s">
        <v>312</v>
      </c>
      <c r="E12" s="54">
        <v>18.01551724137931</v>
      </c>
    </row>
    <row r="13" spans="1:5" s="48" customFormat="1" ht="15" customHeight="1">
      <c r="A13" s="61">
        <v>204001005800</v>
      </c>
      <c r="B13" s="53" t="s">
        <v>19</v>
      </c>
      <c r="C13" s="58" t="s">
        <v>296</v>
      </c>
      <c r="D13" s="58" t="s">
        <v>317</v>
      </c>
      <c r="E13" s="54">
        <v>41.640517241379314</v>
      </c>
    </row>
    <row r="14" spans="1:5" s="48" customFormat="1" ht="15" customHeight="1">
      <c r="A14" s="61">
        <v>204001000800</v>
      </c>
      <c r="B14" s="53" t="s">
        <v>130</v>
      </c>
      <c r="C14" s="58" t="s">
        <v>296</v>
      </c>
      <c r="D14" s="58" t="s">
        <v>314</v>
      </c>
      <c r="E14" s="54">
        <v>38.880000000000003</v>
      </c>
    </row>
    <row r="15" spans="1:5" s="48" customFormat="1" ht="15" customHeight="1">
      <c r="A15" s="61">
        <v>204117000902</v>
      </c>
      <c r="B15" s="53" t="s">
        <v>235</v>
      </c>
      <c r="C15" s="58" t="s">
        <v>296</v>
      </c>
      <c r="D15" s="58" t="s">
        <v>312</v>
      </c>
      <c r="E15" s="54">
        <v>24.649137931034485</v>
      </c>
    </row>
    <row r="16" spans="1:5" s="48" customFormat="1" ht="15" customHeight="1">
      <c r="A16" s="61">
        <v>204002001000</v>
      </c>
      <c r="B16" s="53" t="s">
        <v>111</v>
      </c>
      <c r="C16" s="58" t="s">
        <v>296</v>
      </c>
      <c r="D16" s="58" t="s">
        <v>316</v>
      </c>
      <c r="E16" s="54">
        <v>44.419090909090912</v>
      </c>
    </row>
    <row r="17" spans="1:5" s="48" customFormat="1" ht="15" customHeight="1">
      <c r="A17" s="61">
        <v>204104001260</v>
      </c>
      <c r="B17" s="53" t="s">
        <v>114</v>
      </c>
      <c r="C17" s="58" t="s">
        <v>296</v>
      </c>
      <c r="D17" s="58" t="s">
        <v>318</v>
      </c>
      <c r="E17" s="54">
        <v>24.439655172413797</v>
      </c>
    </row>
    <row r="18" spans="1:5" s="48" customFormat="1" ht="15" customHeight="1">
      <c r="A18" s="61">
        <v>204001005500</v>
      </c>
      <c r="B18" s="53" t="s">
        <v>281</v>
      </c>
      <c r="C18" s="58" t="s">
        <v>296</v>
      </c>
      <c r="D18" s="58" t="s">
        <v>317</v>
      </c>
      <c r="E18" s="54">
        <v>21.375000000000004</v>
      </c>
    </row>
    <row r="19" spans="1:5" s="48" customFormat="1" ht="15" customHeight="1">
      <c r="A19" s="61">
        <v>204102012100</v>
      </c>
      <c r="B19" s="53" t="s">
        <v>139</v>
      </c>
      <c r="C19" s="58" t="s">
        <v>296</v>
      </c>
      <c r="D19" s="58" t="s">
        <v>312</v>
      </c>
      <c r="E19" s="54">
        <v>23.46206896551724</v>
      </c>
    </row>
    <row r="20" spans="1:5" s="48" customFormat="1" ht="15" customHeight="1">
      <c r="A20" s="61">
        <v>204104001060</v>
      </c>
      <c r="B20" s="53" t="s">
        <v>123</v>
      </c>
      <c r="C20" s="58" t="s">
        <v>296</v>
      </c>
      <c r="D20" s="58" t="s">
        <v>318</v>
      </c>
      <c r="E20" s="54">
        <v>24.439655172413797</v>
      </c>
    </row>
    <row r="21" spans="1:5" s="48" customFormat="1" ht="15" customHeight="1">
      <c r="A21" s="61">
        <v>204103001804</v>
      </c>
      <c r="B21" s="53" t="s">
        <v>274</v>
      </c>
      <c r="C21" s="58" t="s">
        <v>296</v>
      </c>
      <c r="D21" s="58" t="s">
        <v>311</v>
      </c>
      <c r="E21" s="54">
        <v>28.629310344827587</v>
      </c>
    </row>
    <row r="22" spans="1:5" s="48" customFormat="1" ht="15" customHeight="1">
      <c r="A22" s="61">
        <v>204004000400</v>
      </c>
      <c r="B22" s="53" t="s">
        <v>236</v>
      </c>
      <c r="C22" s="58" t="s">
        <v>296</v>
      </c>
      <c r="D22" s="58" t="s">
        <v>314</v>
      </c>
      <c r="E22" s="54">
        <v>42.734482758620693</v>
      </c>
    </row>
    <row r="23" spans="1:5" s="48" customFormat="1" ht="15" customHeight="1">
      <c r="A23" s="61">
        <v>204001005600</v>
      </c>
      <c r="B23" s="53" t="s">
        <v>282</v>
      </c>
      <c r="C23" s="58" t="s">
        <v>296</v>
      </c>
      <c r="D23" s="58" t="s">
        <v>317</v>
      </c>
      <c r="E23" s="54">
        <v>22.321551724137933</v>
      </c>
    </row>
    <row r="24" spans="1:5" s="48" customFormat="1" ht="15" customHeight="1">
      <c r="A24" s="61" t="s">
        <v>319</v>
      </c>
      <c r="B24" s="53" t="s">
        <v>320</v>
      </c>
      <c r="C24" s="58" t="s">
        <v>296</v>
      </c>
      <c r="D24" s="58" t="s">
        <v>317</v>
      </c>
      <c r="E24" s="54">
        <v>38.125862068965525</v>
      </c>
    </row>
    <row r="25" spans="1:5" s="48" customFormat="1" ht="15" customHeight="1">
      <c r="A25" s="61">
        <v>204006000802</v>
      </c>
      <c r="B25" s="53" t="s">
        <v>120</v>
      </c>
      <c r="C25" s="58" t="s">
        <v>296</v>
      </c>
      <c r="D25" s="58" t="s">
        <v>318</v>
      </c>
      <c r="E25" s="54">
        <v>26.883620689655178</v>
      </c>
    </row>
    <row r="26" spans="1:5" s="48" customFormat="1" ht="15" customHeight="1">
      <c r="A26" s="61">
        <v>204001006100</v>
      </c>
      <c r="B26" s="53" t="s">
        <v>321</v>
      </c>
      <c r="C26" s="58" t="s">
        <v>296</v>
      </c>
      <c r="D26" s="58" t="s">
        <v>322</v>
      </c>
      <c r="E26" s="54">
        <v>30.043636363636363</v>
      </c>
    </row>
    <row r="27" spans="1:5" s="48" customFormat="1" ht="15" customHeight="1">
      <c r="A27" s="61">
        <v>204104002000</v>
      </c>
      <c r="B27" s="53" t="s">
        <v>323</v>
      </c>
      <c r="C27" s="58" t="s">
        <v>296</v>
      </c>
      <c r="D27" s="58" t="s">
        <v>318</v>
      </c>
      <c r="E27" s="54">
        <v>17.98448275862069</v>
      </c>
    </row>
    <row r="28" spans="1:5" s="48" customFormat="1" ht="15" customHeight="1">
      <c r="A28" s="61">
        <v>204207000600</v>
      </c>
      <c r="B28" s="53" t="s">
        <v>216</v>
      </c>
      <c r="C28" s="58" t="s">
        <v>296</v>
      </c>
      <c r="D28" s="58" t="s">
        <v>324</v>
      </c>
      <c r="E28" s="54">
        <v>17.806034482758623</v>
      </c>
    </row>
    <row r="29" spans="1:5" s="48" customFormat="1" ht="15" customHeight="1">
      <c r="A29" s="61">
        <v>204101007000</v>
      </c>
      <c r="B29" s="53" t="s">
        <v>20</v>
      </c>
      <c r="C29" s="58" t="s">
        <v>296</v>
      </c>
      <c r="D29" s="58" t="s">
        <v>311</v>
      </c>
      <c r="E29" s="54">
        <v>28.629310344827587</v>
      </c>
    </row>
    <row r="30" spans="1:5" s="48" customFormat="1" ht="15" customHeight="1">
      <c r="A30" s="61">
        <v>204207000500</v>
      </c>
      <c r="B30" s="53" t="s">
        <v>105</v>
      </c>
      <c r="C30" s="58" t="s">
        <v>296</v>
      </c>
      <c r="D30" s="58" t="s">
        <v>324</v>
      </c>
      <c r="E30" s="54">
        <v>17.806034482758623</v>
      </c>
    </row>
    <row r="31" spans="1:5" s="48" customFormat="1" ht="15" customHeight="1">
      <c r="A31" s="61">
        <v>204001005300</v>
      </c>
      <c r="B31" s="53" t="s">
        <v>100</v>
      </c>
      <c r="C31" s="58" t="s">
        <v>296</v>
      </c>
      <c r="D31" s="58" t="s">
        <v>317</v>
      </c>
      <c r="E31" s="54">
        <v>31.228448275862071</v>
      </c>
    </row>
    <row r="32" spans="1:5" s="48" customFormat="1" ht="15" customHeight="1">
      <c r="A32" s="61">
        <v>204013000302</v>
      </c>
      <c r="B32" s="53" t="s">
        <v>325</v>
      </c>
      <c r="C32" s="58" t="s">
        <v>296</v>
      </c>
      <c r="D32" s="58" t="s">
        <v>315</v>
      </c>
      <c r="E32" s="54">
        <v>26.883620689655178</v>
      </c>
    </row>
    <row r="33" spans="1:5" s="48" customFormat="1" ht="15" customHeight="1">
      <c r="A33" s="61">
        <v>204002000100</v>
      </c>
      <c r="B33" s="53" t="s">
        <v>106</v>
      </c>
      <c r="C33" s="58" t="s">
        <v>296</v>
      </c>
      <c r="D33" s="58" t="s">
        <v>316</v>
      </c>
      <c r="E33" s="54">
        <v>32.768181818181809</v>
      </c>
    </row>
    <row r="34" spans="1:5" s="48" customFormat="1" ht="15" customHeight="1">
      <c r="A34" s="61">
        <v>204217000500</v>
      </c>
      <c r="B34" s="53" t="s">
        <v>243</v>
      </c>
      <c r="C34" s="58" t="s">
        <v>143</v>
      </c>
      <c r="D34" s="58" t="s">
        <v>326</v>
      </c>
      <c r="E34" s="54">
        <v>21.646551724137932</v>
      </c>
    </row>
    <row r="35" spans="1:5" s="48" customFormat="1" ht="15" customHeight="1">
      <c r="A35" s="61">
        <v>204013000100</v>
      </c>
      <c r="B35" s="53" t="s">
        <v>224</v>
      </c>
      <c r="C35" s="58" t="s">
        <v>296</v>
      </c>
      <c r="D35" s="58" t="s">
        <v>315</v>
      </c>
      <c r="E35" s="54">
        <v>32.260344827586209</v>
      </c>
    </row>
    <row r="36" spans="1:5" s="48" customFormat="1" ht="15" customHeight="1">
      <c r="A36" s="61">
        <v>204401000800</v>
      </c>
      <c r="B36" s="53" t="s">
        <v>90</v>
      </c>
      <c r="C36" s="58" t="s">
        <v>296</v>
      </c>
      <c r="D36" s="58" t="s">
        <v>317</v>
      </c>
      <c r="E36" s="54">
        <v>32.888793103448279</v>
      </c>
    </row>
    <row r="37" spans="1:5" s="48" customFormat="1" ht="15" customHeight="1">
      <c r="A37" s="61">
        <v>204103001504</v>
      </c>
      <c r="B37" s="53" t="s">
        <v>261</v>
      </c>
      <c r="C37" s="58" t="s">
        <v>296</v>
      </c>
      <c r="D37" s="58" t="s">
        <v>311</v>
      </c>
      <c r="E37" s="54">
        <v>28.629310344827587</v>
      </c>
    </row>
    <row r="38" spans="1:5" s="48" customFormat="1" ht="15" customHeight="1">
      <c r="A38" s="61">
        <v>204002000701</v>
      </c>
      <c r="B38" s="53" t="s">
        <v>95</v>
      </c>
      <c r="C38" s="58" t="s">
        <v>296</v>
      </c>
      <c r="D38" s="58" t="s">
        <v>316</v>
      </c>
      <c r="E38" s="54">
        <v>33.725454545454539</v>
      </c>
    </row>
    <row r="39" spans="1:5" s="48" customFormat="1" ht="15" customHeight="1">
      <c r="A39" s="61">
        <v>204201000200</v>
      </c>
      <c r="B39" s="53" t="s">
        <v>221</v>
      </c>
      <c r="C39" s="58" t="s">
        <v>296</v>
      </c>
      <c r="D39" s="58" t="s">
        <v>327</v>
      </c>
      <c r="E39" s="54">
        <v>24.439655172413797</v>
      </c>
    </row>
    <row r="40" spans="1:5" s="48" customFormat="1" ht="15" customHeight="1">
      <c r="A40" s="61">
        <v>204103002403</v>
      </c>
      <c r="B40" s="53" t="s">
        <v>279</v>
      </c>
      <c r="C40" s="58" t="s">
        <v>296</v>
      </c>
      <c r="D40" s="58" t="s">
        <v>311</v>
      </c>
      <c r="E40" s="54">
        <v>28.629310344827587</v>
      </c>
    </row>
    <row r="41" spans="1:5" s="48" customFormat="1" ht="15" customHeight="1">
      <c r="A41" s="61" t="s">
        <v>112</v>
      </c>
      <c r="B41" s="53" t="s">
        <v>113</v>
      </c>
      <c r="C41" s="58" t="s">
        <v>296</v>
      </c>
      <c r="D41" s="58" t="s">
        <v>317</v>
      </c>
      <c r="E41" s="54">
        <v>32.888793103448279</v>
      </c>
    </row>
    <row r="42" spans="1:5" s="48" customFormat="1" ht="15" customHeight="1">
      <c r="A42" s="61">
        <v>204217000400</v>
      </c>
      <c r="B42" s="53" t="s">
        <v>242</v>
      </c>
      <c r="C42" s="58" t="s">
        <v>143</v>
      </c>
      <c r="D42" s="58" t="s">
        <v>326</v>
      </c>
      <c r="E42" s="54">
        <v>21.646551724137932</v>
      </c>
    </row>
    <row r="43" spans="1:5" s="48" customFormat="1" ht="15" customHeight="1">
      <c r="A43" s="61">
        <v>204201009700</v>
      </c>
      <c r="B43" s="53" t="s">
        <v>328</v>
      </c>
      <c r="C43" s="58" t="s">
        <v>296</v>
      </c>
      <c r="D43" s="58" t="s">
        <v>324</v>
      </c>
      <c r="E43" s="54">
        <v>28.629310344827587</v>
      </c>
    </row>
    <row r="44" spans="1:5" s="48" customFormat="1" ht="15" customHeight="1">
      <c r="A44" s="61">
        <v>204201010300</v>
      </c>
      <c r="B44" s="53" t="s">
        <v>96</v>
      </c>
      <c r="C44" s="58" t="s">
        <v>296</v>
      </c>
      <c r="D44" s="58" t="s">
        <v>324</v>
      </c>
      <c r="E44" s="54">
        <v>17.806034482758623</v>
      </c>
    </row>
    <row r="45" spans="1:5" s="48" customFormat="1" ht="15" customHeight="1">
      <c r="A45" s="61">
        <v>204104001900</v>
      </c>
      <c r="B45" s="53" t="s">
        <v>329</v>
      </c>
      <c r="C45" s="58" t="s">
        <v>296</v>
      </c>
      <c r="D45" s="58" t="s">
        <v>318</v>
      </c>
      <c r="E45" s="54">
        <v>17.98448275862069</v>
      </c>
    </row>
    <row r="46" spans="1:5" s="48" customFormat="1" ht="15" customHeight="1">
      <c r="A46" s="61">
        <v>204002000104</v>
      </c>
      <c r="B46" s="53" t="s">
        <v>275</v>
      </c>
      <c r="C46" s="58" t="s">
        <v>296</v>
      </c>
      <c r="D46" s="58" t="s">
        <v>316</v>
      </c>
      <c r="E46" s="54">
        <v>32.768181818181809</v>
      </c>
    </row>
    <row r="47" spans="1:5" s="48" customFormat="1" ht="15" customHeight="1">
      <c r="A47" s="61">
        <v>204004002900</v>
      </c>
      <c r="B47" s="53" t="s">
        <v>284</v>
      </c>
      <c r="C47" s="58" t="s">
        <v>296</v>
      </c>
      <c r="D47" s="58" t="s">
        <v>322</v>
      </c>
      <c r="E47" s="54">
        <v>29.785344827586211</v>
      </c>
    </row>
    <row r="48" spans="1:5" s="48" customFormat="1" ht="15" customHeight="1">
      <c r="A48" s="61">
        <v>204217000100</v>
      </c>
      <c r="B48" s="53" t="s">
        <v>288</v>
      </c>
      <c r="C48" s="58" t="s">
        <v>143</v>
      </c>
      <c r="D48" s="58" t="s">
        <v>326</v>
      </c>
      <c r="E48" s="54">
        <v>27.232758620689658</v>
      </c>
    </row>
    <row r="49" spans="1:5" s="48" customFormat="1" ht="15" customHeight="1">
      <c r="A49" s="61">
        <v>204117000900</v>
      </c>
      <c r="B49" s="53" t="s">
        <v>136</v>
      </c>
      <c r="C49" s="58" t="s">
        <v>296</v>
      </c>
      <c r="D49" s="58" t="s">
        <v>312</v>
      </c>
      <c r="E49" s="54">
        <v>24.649137931034485</v>
      </c>
    </row>
    <row r="50" spans="1:5" s="48" customFormat="1" ht="15" customHeight="1">
      <c r="A50" s="61">
        <v>204217000300</v>
      </c>
      <c r="B50" s="53" t="s">
        <v>330</v>
      </c>
      <c r="C50" s="58" t="s">
        <v>143</v>
      </c>
      <c r="D50" s="58" t="s">
        <v>326</v>
      </c>
      <c r="E50" s="54">
        <v>27.232758620689658</v>
      </c>
    </row>
    <row r="51" spans="1:5" s="48" customFormat="1" ht="15" customHeight="1">
      <c r="A51" s="61">
        <v>204102012103</v>
      </c>
      <c r="B51" s="53" t="s">
        <v>249</v>
      </c>
      <c r="C51" s="58" t="s">
        <v>296</v>
      </c>
      <c r="D51" s="58" t="s">
        <v>312</v>
      </c>
      <c r="E51" s="54">
        <v>23.46206896551724</v>
      </c>
    </row>
    <row r="52" spans="1:5" s="48" customFormat="1" ht="15" customHeight="1">
      <c r="A52" s="61">
        <v>204103001800</v>
      </c>
      <c r="B52" s="53" t="s">
        <v>142</v>
      </c>
      <c r="C52" s="58" t="s">
        <v>296</v>
      </c>
      <c r="D52" s="58" t="s">
        <v>311</v>
      </c>
      <c r="E52" s="54">
        <v>28.629310344827587</v>
      </c>
    </row>
    <row r="53" spans="1:5" s="48" customFormat="1" ht="15" customHeight="1">
      <c r="A53" s="61">
        <v>204003000600</v>
      </c>
      <c r="B53" s="53" t="s">
        <v>232</v>
      </c>
      <c r="C53" s="58" t="s">
        <v>296</v>
      </c>
      <c r="D53" s="58" t="s">
        <v>318</v>
      </c>
      <c r="E53" s="54">
        <v>35.612068965517246</v>
      </c>
    </row>
    <row r="54" spans="1:5" s="48" customFormat="1" ht="15" customHeight="1">
      <c r="A54" s="61" t="s">
        <v>116</v>
      </c>
      <c r="B54" s="53" t="s">
        <v>117</v>
      </c>
      <c r="C54" s="58" t="s">
        <v>296</v>
      </c>
      <c r="D54" s="58" t="s">
        <v>317</v>
      </c>
      <c r="E54" s="54">
        <v>32.469827586206897</v>
      </c>
    </row>
    <row r="55" spans="1:5" s="48" customFormat="1" ht="15" customHeight="1">
      <c r="A55" s="61">
        <v>204003000500</v>
      </c>
      <c r="B55" s="53" t="s">
        <v>92</v>
      </c>
      <c r="C55" s="58" t="s">
        <v>296</v>
      </c>
      <c r="D55" s="58" t="s">
        <v>316</v>
      </c>
      <c r="E55" s="54">
        <v>38.290909090909082</v>
      </c>
    </row>
    <row r="56" spans="1:5" s="48" customFormat="1" ht="15" customHeight="1">
      <c r="A56" s="61">
        <v>204005001700</v>
      </c>
      <c r="B56" s="53" t="s">
        <v>141</v>
      </c>
      <c r="C56" s="58" t="s">
        <v>296</v>
      </c>
      <c r="D56" s="58" t="s">
        <v>315</v>
      </c>
      <c r="E56" s="54">
        <v>26.883620689655178</v>
      </c>
    </row>
    <row r="57" spans="1:5" s="48" customFormat="1" ht="15" customHeight="1">
      <c r="A57" s="61">
        <v>204001000370</v>
      </c>
      <c r="B57" s="53" t="s">
        <v>18</v>
      </c>
      <c r="C57" s="58" t="s">
        <v>296</v>
      </c>
      <c r="D57" s="58" t="s">
        <v>314</v>
      </c>
      <c r="E57" s="54">
        <v>42.635454545454543</v>
      </c>
    </row>
    <row r="58" spans="1:5" s="48" customFormat="1" ht="15" customHeight="1">
      <c r="A58" s="61">
        <v>245904005310</v>
      </c>
      <c r="B58" s="53" t="s">
        <v>175</v>
      </c>
      <c r="C58" s="58" t="s">
        <v>298</v>
      </c>
      <c r="D58" s="58" t="s">
        <v>331</v>
      </c>
      <c r="E58" s="54">
        <v>350.94827586206895</v>
      </c>
    </row>
    <row r="59" spans="1:5" s="48" customFormat="1" ht="15" customHeight="1">
      <c r="A59" s="61">
        <v>245904005410</v>
      </c>
      <c r="B59" s="53" t="s">
        <v>204</v>
      </c>
      <c r="C59" s="58" t="s">
        <v>298</v>
      </c>
      <c r="D59" s="58" t="s">
        <v>331</v>
      </c>
      <c r="E59" s="54">
        <v>323.48275862068965</v>
      </c>
    </row>
    <row r="60" spans="1:5" s="48" customFormat="1" ht="15" customHeight="1">
      <c r="A60" s="61">
        <v>246701000110</v>
      </c>
      <c r="B60" s="53" t="s">
        <v>211</v>
      </c>
      <c r="C60" s="58" t="s">
        <v>298</v>
      </c>
      <c r="D60" s="58" t="s">
        <v>331</v>
      </c>
      <c r="E60" s="54">
        <v>294.18620689655171</v>
      </c>
    </row>
    <row r="61" spans="1:5" s="48" customFormat="1" ht="15" customHeight="1">
      <c r="A61" s="61">
        <v>245904001010</v>
      </c>
      <c r="B61" s="53" t="s">
        <v>176</v>
      </c>
      <c r="C61" s="58" t="s">
        <v>298</v>
      </c>
      <c r="D61" s="58" t="s">
        <v>331</v>
      </c>
      <c r="E61" s="54">
        <v>220.74137931034485</v>
      </c>
    </row>
    <row r="62" spans="1:5" s="48" customFormat="1" ht="15" customHeight="1">
      <c r="A62" s="61">
        <v>245904000610</v>
      </c>
      <c r="B62" s="53" t="s">
        <v>251</v>
      </c>
      <c r="C62" s="58" t="s">
        <v>298</v>
      </c>
      <c r="D62" s="58" t="s">
        <v>331</v>
      </c>
      <c r="E62" s="54">
        <v>215.45172413793105</v>
      </c>
    </row>
    <row r="63" spans="1:5" s="48" customFormat="1" ht="15" customHeight="1">
      <c r="A63" s="61">
        <v>245904004910</v>
      </c>
      <c r="B63" s="53" t="s">
        <v>332</v>
      </c>
      <c r="C63" s="58" t="s">
        <v>298</v>
      </c>
      <c r="D63" s="58" t="s">
        <v>331</v>
      </c>
      <c r="E63" s="54">
        <v>567.62068965517244</v>
      </c>
    </row>
    <row r="64" spans="1:5" s="48" customFormat="1" ht="15" customHeight="1">
      <c r="A64" s="61">
        <v>245907001110</v>
      </c>
      <c r="B64" s="53" t="s">
        <v>210</v>
      </c>
      <c r="C64" s="58" t="s">
        <v>298</v>
      </c>
      <c r="D64" s="58" t="s">
        <v>331</v>
      </c>
      <c r="E64" s="54">
        <v>695.79310344827593</v>
      </c>
    </row>
    <row r="65" spans="1:5" s="48" customFormat="1" ht="15" customHeight="1">
      <c r="A65" s="61">
        <v>245907001210</v>
      </c>
      <c r="B65" s="53" t="s">
        <v>207</v>
      </c>
      <c r="C65" s="58" t="s">
        <v>298</v>
      </c>
      <c r="D65" s="58" t="s">
        <v>331</v>
      </c>
      <c r="E65" s="54">
        <v>671.37931034482756</v>
      </c>
    </row>
    <row r="66" spans="1:5" s="48" customFormat="1" ht="15" customHeight="1">
      <c r="A66" s="61">
        <v>245907001310</v>
      </c>
      <c r="B66" s="53" t="s">
        <v>212</v>
      </c>
      <c r="C66" s="58" t="s">
        <v>298</v>
      </c>
      <c r="D66" s="58" t="s">
        <v>331</v>
      </c>
      <c r="E66" s="54">
        <v>634.75862068965512</v>
      </c>
    </row>
    <row r="67" spans="1:5" s="48" customFormat="1" ht="15" customHeight="1">
      <c r="A67" s="61">
        <v>245912000610</v>
      </c>
      <c r="B67" s="53" t="s">
        <v>170</v>
      </c>
      <c r="C67" s="58" t="s">
        <v>298</v>
      </c>
      <c r="D67" s="58" t="s">
        <v>331</v>
      </c>
      <c r="E67" s="54">
        <v>601.18965517241384</v>
      </c>
    </row>
    <row r="68" spans="1:5" s="48" customFormat="1" ht="15" customHeight="1">
      <c r="A68" s="61">
        <v>245904005210</v>
      </c>
      <c r="B68" s="53" t="s">
        <v>333</v>
      </c>
      <c r="C68" s="58" t="s">
        <v>298</v>
      </c>
      <c r="D68" s="58" t="s">
        <v>331</v>
      </c>
      <c r="E68" s="54">
        <v>393.67241379310343</v>
      </c>
    </row>
    <row r="69" spans="1:5" s="48" customFormat="1" ht="15" customHeight="1">
      <c r="A69" s="61">
        <v>246004000110</v>
      </c>
      <c r="B69" s="53" t="s">
        <v>334</v>
      </c>
      <c r="C69" s="58" t="s">
        <v>298</v>
      </c>
      <c r="D69" s="58" t="s">
        <v>335</v>
      </c>
      <c r="E69" s="54">
        <v>167.23448275862069</v>
      </c>
    </row>
    <row r="70" spans="1:5" s="48" customFormat="1" ht="15" customHeight="1">
      <c r="A70" s="61">
        <v>246004000210</v>
      </c>
      <c r="B70" s="53" t="s">
        <v>194</v>
      </c>
      <c r="C70" s="58" t="s">
        <v>298</v>
      </c>
      <c r="D70" s="58" t="s">
        <v>335</v>
      </c>
      <c r="E70" s="54">
        <v>232.54137931034484</v>
      </c>
    </row>
    <row r="71" spans="1:5" s="48" customFormat="1" ht="15" customHeight="1">
      <c r="A71" s="61">
        <v>246703000210</v>
      </c>
      <c r="B71" s="53" t="s">
        <v>168</v>
      </c>
      <c r="C71" s="58" t="s">
        <v>298</v>
      </c>
      <c r="D71" s="58" t="s">
        <v>331</v>
      </c>
      <c r="E71" s="54">
        <v>317.98965517241379</v>
      </c>
    </row>
    <row r="72" spans="1:5" s="48" customFormat="1" ht="15" customHeight="1">
      <c r="A72" s="61">
        <v>246703000110</v>
      </c>
      <c r="B72" s="53" t="s">
        <v>171</v>
      </c>
      <c r="C72" s="58" t="s">
        <v>298</v>
      </c>
      <c r="D72" s="58" t="s">
        <v>331</v>
      </c>
      <c r="E72" s="54">
        <v>239.86551724137931</v>
      </c>
    </row>
    <row r="73" spans="1:5" s="48" customFormat="1" ht="15" customHeight="1">
      <c r="A73" s="61">
        <v>245907001010</v>
      </c>
      <c r="B73" s="53" t="s">
        <v>206</v>
      </c>
      <c r="C73" s="58" t="s">
        <v>298</v>
      </c>
      <c r="D73" s="58" t="s">
        <v>331</v>
      </c>
      <c r="E73" s="54">
        <v>555.41379310344826</v>
      </c>
    </row>
    <row r="74" spans="1:5" s="48" customFormat="1" ht="15" customHeight="1">
      <c r="A74" s="61">
        <v>245912000510</v>
      </c>
      <c r="B74" s="53" t="s">
        <v>191</v>
      </c>
      <c r="C74" s="58" t="s">
        <v>298</v>
      </c>
      <c r="D74" s="58" t="s">
        <v>331</v>
      </c>
      <c r="E74" s="54">
        <v>637.81034482758628</v>
      </c>
    </row>
    <row r="75" spans="1:5" s="48" customFormat="1" ht="15" customHeight="1">
      <c r="A75" s="61">
        <v>245904000510</v>
      </c>
      <c r="B75" s="53" t="s">
        <v>201</v>
      </c>
      <c r="C75" s="58" t="s">
        <v>298</v>
      </c>
      <c r="D75" s="58" t="s">
        <v>331</v>
      </c>
      <c r="E75" s="54">
        <v>293.88103448275859</v>
      </c>
    </row>
    <row r="76" spans="1:5" s="48" customFormat="1" ht="15" customHeight="1">
      <c r="A76" s="61">
        <v>246702000110</v>
      </c>
      <c r="B76" s="53" t="s">
        <v>174</v>
      </c>
      <c r="C76" s="58" t="s">
        <v>298</v>
      </c>
      <c r="D76" s="58" t="s">
        <v>331</v>
      </c>
      <c r="E76" s="54">
        <v>271.60344827586209</v>
      </c>
    </row>
    <row r="77" spans="1:5" s="48" customFormat="1" ht="15" customHeight="1">
      <c r="A77" s="61">
        <v>246301000610</v>
      </c>
      <c r="B77" s="53" t="s">
        <v>200</v>
      </c>
      <c r="C77" s="58" t="s">
        <v>298</v>
      </c>
      <c r="D77" s="58" t="s">
        <v>331</v>
      </c>
      <c r="E77" s="54">
        <v>295.40689655172412</v>
      </c>
    </row>
    <row r="78" spans="1:5" s="48" customFormat="1" ht="15" customHeight="1">
      <c r="A78" s="61">
        <v>204004000402</v>
      </c>
      <c r="B78" s="53" t="s">
        <v>62</v>
      </c>
      <c r="C78" s="58" t="s">
        <v>296</v>
      </c>
      <c r="D78" s="58" t="s">
        <v>314</v>
      </c>
      <c r="E78" s="54">
        <v>42.734482758620693</v>
      </c>
    </row>
    <row r="79" spans="1:5" s="48" customFormat="1" ht="15" customHeight="1">
      <c r="A79" s="61">
        <v>204401000702</v>
      </c>
      <c r="B79" s="53" t="s">
        <v>248</v>
      </c>
      <c r="C79" s="58" t="s">
        <v>296</v>
      </c>
      <c r="D79" s="58" t="s">
        <v>317</v>
      </c>
      <c r="E79" s="54">
        <v>31.228448275862071</v>
      </c>
    </row>
    <row r="80" spans="1:5" s="48" customFormat="1" ht="15" customHeight="1">
      <c r="A80" s="61">
        <v>204001000202</v>
      </c>
      <c r="B80" s="53" t="s">
        <v>213</v>
      </c>
      <c r="C80" s="58" t="s">
        <v>296</v>
      </c>
      <c r="D80" s="58" t="s">
        <v>314</v>
      </c>
      <c r="E80" s="54">
        <v>28.497272727272723</v>
      </c>
    </row>
    <row r="81" spans="1:5" s="48" customFormat="1" ht="15" customHeight="1">
      <c r="A81" s="61" t="s">
        <v>97</v>
      </c>
      <c r="B81" s="53" t="s">
        <v>98</v>
      </c>
      <c r="C81" s="58" t="s">
        <v>296</v>
      </c>
      <c r="D81" s="58" t="s">
        <v>336</v>
      </c>
      <c r="E81" s="54">
        <v>26.115517241379312</v>
      </c>
    </row>
    <row r="82" spans="1:5" s="48" customFormat="1" ht="15" customHeight="1">
      <c r="A82" s="61">
        <v>246104000110</v>
      </c>
      <c r="B82" s="53" t="s">
        <v>197</v>
      </c>
      <c r="C82" s="58" t="s">
        <v>297</v>
      </c>
      <c r="D82" s="58" t="s">
        <v>337</v>
      </c>
      <c r="E82" s="54">
        <v>354</v>
      </c>
    </row>
    <row r="83" spans="1:5" s="48" customFormat="1" ht="15" customHeight="1">
      <c r="A83" s="61">
        <v>246701000210</v>
      </c>
      <c r="B83" s="53" t="s">
        <v>177</v>
      </c>
      <c r="C83" s="58" t="s">
        <v>298</v>
      </c>
      <c r="D83" s="58" t="s">
        <v>331</v>
      </c>
      <c r="E83" s="54">
        <v>377.49827586206902</v>
      </c>
    </row>
    <row r="84" spans="1:5" s="48" customFormat="1" ht="15" customHeight="1">
      <c r="A84" s="61">
        <v>246702000210</v>
      </c>
      <c r="B84" s="53" t="s">
        <v>205</v>
      </c>
      <c r="C84" s="58" t="s">
        <v>298</v>
      </c>
      <c r="D84" s="58" t="s">
        <v>331</v>
      </c>
      <c r="E84" s="54">
        <v>352.16896551724136</v>
      </c>
    </row>
    <row r="85" spans="1:5" s="48" customFormat="1" ht="15" customHeight="1">
      <c r="A85" s="61">
        <v>245904001110</v>
      </c>
      <c r="B85" s="53" t="s">
        <v>338</v>
      </c>
      <c r="C85" s="58" t="s">
        <v>298</v>
      </c>
      <c r="D85" s="58" t="s">
        <v>335</v>
      </c>
      <c r="E85" s="54">
        <v>165.20000000000002</v>
      </c>
    </row>
    <row r="86" spans="1:5" s="48" customFormat="1" ht="15" customHeight="1">
      <c r="A86" s="61">
        <v>245904005010</v>
      </c>
      <c r="B86" s="53" t="s">
        <v>339</v>
      </c>
      <c r="C86" s="58" t="s">
        <v>298</v>
      </c>
      <c r="D86" s="58" t="s">
        <v>331</v>
      </c>
      <c r="E86" s="54">
        <v>531</v>
      </c>
    </row>
    <row r="87" spans="1:5" s="48" customFormat="1" ht="15" customHeight="1">
      <c r="A87" s="61">
        <v>245907000910</v>
      </c>
      <c r="B87" s="53" t="s">
        <v>208</v>
      </c>
      <c r="C87" s="58" t="s">
        <v>298</v>
      </c>
      <c r="D87" s="58" t="s">
        <v>331</v>
      </c>
      <c r="E87" s="54">
        <v>634.75862068965512</v>
      </c>
    </row>
    <row r="88" spans="1:5" s="48" customFormat="1" ht="15" customHeight="1">
      <c r="A88" s="61">
        <v>245912000410</v>
      </c>
      <c r="B88" s="53" t="s">
        <v>172</v>
      </c>
      <c r="C88" s="58" t="s">
        <v>298</v>
      </c>
      <c r="D88" s="58" t="s">
        <v>331</v>
      </c>
      <c r="E88" s="54">
        <v>659.17241379310349</v>
      </c>
    </row>
    <row r="89" spans="1:5" s="48" customFormat="1" ht="15" customHeight="1">
      <c r="A89" s="61">
        <v>246001000110</v>
      </c>
      <c r="B89" s="53" t="s">
        <v>340</v>
      </c>
      <c r="C89" s="58" t="s">
        <v>298</v>
      </c>
      <c r="D89" s="58" t="s">
        <v>335</v>
      </c>
      <c r="E89" s="54">
        <v>214.84137931034482</v>
      </c>
    </row>
    <row r="90" spans="1:5" s="48" customFormat="1" ht="15" customHeight="1">
      <c r="A90" s="61">
        <v>246001000210</v>
      </c>
      <c r="B90" s="53" t="s">
        <v>341</v>
      </c>
      <c r="C90" s="58" t="s">
        <v>298</v>
      </c>
      <c r="D90" s="58" t="s">
        <v>335</v>
      </c>
      <c r="E90" s="54">
        <v>293.27068965517248</v>
      </c>
    </row>
    <row r="91" spans="1:5" s="48" customFormat="1" ht="15" customHeight="1">
      <c r="A91" s="61">
        <v>246002000110</v>
      </c>
      <c r="B91" s="53" t="s">
        <v>342</v>
      </c>
      <c r="C91" s="58" t="s">
        <v>298</v>
      </c>
      <c r="D91" s="58" t="s">
        <v>335</v>
      </c>
      <c r="E91" s="54">
        <v>205.07586206896551</v>
      </c>
    </row>
    <row r="92" spans="1:5" s="48" customFormat="1" ht="15" customHeight="1">
      <c r="A92" s="61">
        <v>204104001355</v>
      </c>
      <c r="B92" s="53" t="s">
        <v>102</v>
      </c>
      <c r="C92" s="58" t="s">
        <v>296</v>
      </c>
      <c r="D92" s="58" t="s">
        <v>318</v>
      </c>
      <c r="E92" s="54">
        <v>26.883620689655178</v>
      </c>
    </row>
    <row r="93" spans="1:5" s="48" customFormat="1" ht="15" customHeight="1">
      <c r="A93" s="61">
        <v>245913000210</v>
      </c>
      <c r="B93" s="53" t="s">
        <v>343</v>
      </c>
      <c r="C93" s="58" t="s">
        <v>298</v>
      </c>
      <c r="D93" s="58" t="s">
        <v>344</v>
      </c>
      <c r="E93" s="54">
        <v>214.84137931034482</v>
      </c>
    </row>
    <row r="94" spans="1:5" s="48" customFormat="1" ht="15" customHeight="1">
      <c r="A94" s="61">
        <v>245913000310</v>
      </c>
      <c r="B94" s="53" t="s">
        <v>345</v>
      </c>
      <c r="C94" s="58" t="s">
        <v>298</v>
      </c>
      <c r="D94" s="58" t="s">
        <v>344</v>
      </c>
      <c r="E94" s="54">
        <v>205.07586206896551</v>
      </c>
    </row>
    <row r="95" spans="1:5" s="48" customFormat="1" ht="15" customHeight="1">
      <c r="A95" s="61">
        <v>245913000410</v>
      </c>
      <c r="B95" s="53" t="s">
        <v>346</v>
      </c>
      <c r="C95" s="58" t="s">
        <v>298</v>
      </c>
      <c r="D95" s="58" t="s">
        <v>344</v>
      </c>
      <c r="E95" s="54">
        <v>184.32413793103447</v>
      </c>
    </row>
    <row r="96" spans="1:5" s="48" customFormat="1" ht="15" customHeight="1">
      <c r="A96" s="61">
        <v>245913000610</v>
      </c>
      <c r="B96" s="53" t="s">
        <v>292</v>
      </c>
      <c r="C96" s="58" t="s">
        <v>298</v>
      </c>
      <c r="D96" s="58" t="s">
        <v>344</v>
      </c>
      <c r="E96" s="54">
        <v>287.16724137931033</v>
      </c>
    </row>
    <row r="97" spans="1:5" s="48" customFormat="1" ht="15" customHeight="1">
      <c r="A97" s="61">
        <v>245913000710</v>
      </c>
      <c r="B97" s="53" t="s">
        <v>178</v>
      </c>
      <c r="C97" s="58" t="s">
        <v>298</v>
      </c>
      <c r="D97" s="58" t="s">
        <v>344</v>
      </c>
      <c r="E97" s="54">
        <v>270.07758620689651</v>
      </c>
    </row>
    <row r="98" spans="1:5" s="48" customFormat="1" ht="15" customHeight="1">
      <c r="A98" s="61">
        <v>245915000310</v>
      </c>
      <c r="B98" s="53" t="s">
        <v>179</v>
      </c>
      <c r="C98" s="58" t="s">
        <v>298</v>
      </c>
      <c r="D98" s="58" t="s">
        <v>331</v>
      </c>
      <c r="E98" s="54">
        <v>531</v>
      </c>
    </row>
    <row r="99" spans="1:5" s="48" customFormat="1" ht="15" customHeight="1">
      <c r="A99" s="61">
        <v>245915000410</v>
      </c>
      <c r="B99" s="53" t="s">
        <v>203</v>
      </c>
      <c r="C99" s="58" t="s">
        <v>298</v>
      </c>
      <c r="D99" s="58" t="s">
        <v>331</v>
      </c>
      <c r="E99" s="54">
        <v>494.37931034482762</v>
      </c>
    </row>
    <row r="100" spans="1:5" s="48" customFormat="1" ht="15" customHeight="1">
      <c r="A100" s="61">
        <v>204101007400</v>
      </c>
      <c r="B100" s="53" t="s">
        <v>219</v>
      </c>
      <c r="C100" s="58" t="s">
        <v>296</v>
      </c>
      <c r="D100" s="58" t="s">
        <v>336</v>
      </c>
      <c r="E100" s="54">
        <v>22.7948275862069</v>
      </c>
    </row>
    <row r="101" spans="1:5" s="48" customFormat="1" ht="15" customHeight="1">
      <c r="A101" s="61">
        <v>204006000902</v>
      </c>
      <c r="B101" s="53" t="s">
        <v>109</v>
      </c>
      <c r="C101" s="58" t="s">
        <v>296</v>
      </c>
      <c r="D101" s="58" t="s">
        <v>318</v>
      </c>
      <c r="E101" s="54">
        <v>29.88620689655173</v>
      </c>
    </row>
    <row r="102" spans="1:5" s="48" customFormat="1" ht="15" customHeight="1">
      <c r="A102" s="61">
        <v>204013000800</v>
      </c>
      <c r="B102" s="53" t="s">
        <v>99</v>
      </c>
      <c r="C102" s="58" t="s">
        <v>296</v>
      </c>
      <c r="D102" s="58" t="s">
        <v>315</v>
      </c>
      <c r="E102" s="54">
        <v>24.439655172413797</v>
      </c>
    </row>
    <row r="103" spans="1:5" s="48" customFormat="1" ht="15" customHeight="1">
      <c r="A103" s="61">
        <v>204104001160</v>
      </c>
      <c r="B103" s="53" t="s">
        <v>110</v>
      </c>
      <c r="C103" s="58" t="s">
        <v>296</v>
      </c>
      <c r="D103" s="58" t="s">
        <v>318</v>
      </c>
      <c r="E103" s="54">
        <v>26.883620689655178</v>
      </c>
    </row>
    <row r="104" spans="1:5" s="48" customFormat="1" ht="15" customHeight="1">
      <c r="A104" s="61">
        <v>204102012200</v>
      </c>
      <c r="B104" s="53" t="s">
        <v>103</v>
      </c>
      <c r="C104" s="58" t="s">
        <v>296</v>
      </c>
      <c r="D104" s="58" t="s">
        <v>318</v>
      </c>
      <c r="E104" s="54">
        <v>29.327586206896552</v>
      </c>
    </row>
    <row r="105" spans="1:5" s="48" customFormat="1" ht="15" customHeight="1">
      <c r="A105" s="61">
        <v>245913000510</v>
      </c>
      <c r="B105" s="53" t="s">
        <v>169</v>
      </c>
      <c r="C105" s="58" t="s">
        <v>298</v>
      </c>
      <c r="D105" s="58" t="s">
        <v>344</v>
      </c>
      <c r="E105" s="54">
        <v>293.27068965517248</v>
      </c>
    </row>
    <row r="106" spans="1:5" s="48" customFormat="1" ht="15" customHeight="1">
      <c r="A106" s="61">
        <v>204217000101</v>
      </c>
      <c r="B106" s="53" t="s">
        <v>347</v>
      </c>
      <c r="C106" s="58" t="s">
        <v>296</v>
      </c>
      <c r="D106" s="58" t="s">
        <v>326</v>
      </c>
      <c r="E106" s="54">
        <v>27.232758620689658</v>
      </c>
    </row>
    <row r="107" spans="1:5" s="48" customFormat="1" ht="15" customHeight="1">
      <c r="A107" s="61">
        <v>204013000300</v>
      </c>
      <c r="B107" s="53" t="s">
        <v>91</v>
      </c>
      <c r="C107" s="58" t="s">
        <v>296</v>
      </c>
      <c r="D107" s="58" t="s">
        <v>315</v>
      </c>
      <c r="E107" s="54">
        <v>26.883620689655178</v>
      </c>
    </row>
    <row r="108" spans="1:5" s="48" customFormat="1" ht="15" customHeight="1">
      <c r="A108" s="61">
        <v>204102010701</v>
      </c>
      <c r="B108" s="53" t="s">
        <v>138</v>
      </c>
      <c r="C108" s="58" t="s">
        <v>296</v>
      </c>
      <c r="D108" s="58" t="s">
        <v>312</v>
      </c>
      <c r="E108" s="54">
        <v>18.01551724137931</v>
      </c>
    </row>
    <row r="109" spans="1:5" s="48" customFormat="1" ht="15" customHeight="1">
      <c r="A109" s="61">
        <v>204004000200</v>
      </c>
      <c r="B109" s="53" t="s">
        <v>218</v>
      </c>
      <c r="C109" s="58" t="s">
        <v>296</v>
      </c>
      <c r="D109" s="58" t="s">
        <v>314</v>
      </c>
      <c r="E109" s="54">
        <v>42.734482758620693</v>
      </c>
    </row>
    <row r="110" spans="1:5" s="48" customFormat="1" ht="15" customHeight="1">
      <c r="A110" s="61">
        <v>204217000301</v>
      </c>
      <c r="B110" s="53" t="s">
        <v>289</v>
      </c>
      <c r="C110" s="58" t="s">
        <v>296</v>
      </c>
      <c r="D110" s="58" t="s">
        <v>326</v>
      </c>
      <c r="E110" s="54">
        <v>27.232758620689658</v>
      </c>
    </row>
    <row r="111" spans="1:5" s="48" customFormat="1" ht="15" customHeight="1">
      <c r="A111" s="61" t="s">
        <v>63</v>
      </c>
      <c r="B111" s="53" t="s">
        <v>64</v>
      </c>
      <c r="C111" s="58" t="s">
        <v>296</v>
      </c>
      <c r="D111" s="58" t="s">
        <v>317</v>
      </c>
      <c r="E111" s="54">
        <v>38.125862068965525</v>
      </c>
    </row>
    <row r="112" spans="1:5" s="48" customFormat="1" ht="15" customHeight="1">
      <c r="A112" s="61">
        <v>246203000110</v>
      </c>
      <c r="B112" s="53" t="s">
        <v>262</v>
      </c>
      <c r="C112" s="58" t="s">
        <v>297</v>
      </c>
      <c r="D112" s="58" t="s">
        <v>348</v>
      </c>
      <c r="E112" s="54">
        <v>317.37931034482756</v>
      </c>
    </row>
    <row r="113" spans="1:5" s="48" customFormat="1" ht="15" customHeight="1">
      <c r="A113" s="61">
        <v>246904000510</v>
      </c>
      <c r="B113" s="53" t="s">
        <v>181</v>
      </c>
      <c r="C113" s="58" t="s">
        <v>297</v>
      </c>
      <c r="D113" s="58" t="s">
        <v>349</v>
      </c>
      <c r="E113" s="54">
        <v>250.648275862069</v>
      </c>
    </row>
    <row r="114" spans="1:5" s="48" customFormat="1" ht="15" customHeight="1">
      <c r="A114" s="61">
        <v>246902000110</v>
      </c>
      <c r="B114" s="53" t="s">
        <v>189</v>
      </c>
      <c r="C114" s="58" t="s">
        <v>297</v>
      </c>
      <c r="D114" s="58" t="s">
        <v>348</v>
      </c>
      <c r="E114" s="54">
        <v>187.68103448275861</v>
      </c>
    </row>
    <row r="115" spans="1:5" s="48" customFormat="1" ht="15" customHeight="1">
      <c r="A115" s="61">
        <v>246101000110</v>
      </c>
      <c r="B115" s="53" t="s">
        <v>185</v>
      </c>
      <c r="C115" s="58" t="s">
        <v>297</v>
      </c>
      <c r="D115" s="58" t="s">
        <v>348</v>
      </c>
      <c r="E115" s="54">
        <v>366.20689655172413</v>
      </c>
    </row>
    <row r="116" spans="1:5" s="48" customFormat="1" ht="15" customHeight="1">
      <c r="A116" s="61">
        <v>245915000210</v>
      </c>
      <c r="B116" s="53" t="s">
        <v>202</v>
      </c>
      <c r="C116" s="58" t="s">
        <v>298</v>
      </c>
      <c r="D116" s="58" t="s">
        <v>331</v>
      </c>
      <c r="E116" s="54">
        <v>567.62068965517244</v>
      </c>
    </row>
    <row r="117" spans="1:5" s="48" customFormat="1" ht="15" customHeight="1">
      <c r="A117" s="61">
        <v>204002001200</v>
      </c>
      <c r="B117" s="53" t="s">
        <v>220</v>
      </c>
      <c r="C117" s="58" t="s">
        <v>296</v>
      </c>
      <c r="D117" s="58" t="s">
        <v>316</v>
      </c>
      <c r="E117" s="54">
        <v>40.68818181818181</v>
      </c>
    </row>
    <row r="118" spans="1:5" s="48" customFormat="1" ht="15" customHeight="1">
      <c r="A118" s="61">
        <v>246801000910</v>
      </c>
      <c r="B118" s="53" t="s">
        <v>263</v>
      </c>
      <c r="C118" s="58" t="s">
        <v>297</v>
      </c>
      <c r="D118" s="58" t="s">
        <v>350</v>
      </c>
      <c r="E118" s="54">
        <v>106.81034482758621</v>
      </c>
    </row>
    <row r="119" spans="1:5" s="48" customFormat="1" ht="15" customHeight="1">
      <c r="A119" s="61">
        <v>246801001010</v>
      </c>
      <c r="B119" s="53" t="s">
        <v>264</v>
      </c>
      <c r="C119" s="58" t="s">
        <v>297</v>
      </c>
      <c r="D119" s="58" t="s">
        <v>350</v>
      </c>
      <c r="E119" s="54">
        <v>105.79310344827587</v>
      </c>
    </row>
    <row r="120" spans="1:5" s="48" customFormat="1" ht="15" customHeight="1">
      <c r="A120" s="61">
        <v>246801001210</v>
      </c>
      <c r="B120" s="53" t="s">
        <v>265</v>
      </c>
      <c r="C120" s="58" t="s">
        <v>297</v>
      </c>
      <c r="D120" s="58" t="s">
        <v>350</v>
      </c>
      <c r="E120" s="54">
        <v>105.79310344827587</v>
      </c>
    </row>
    <row r="121" spans="1:5" s="48" customFormat="1" ht="15" customHeight="1">
      <c r="A121" s="61">
        <v>246801002610</v>
      </c>
      <c r="B121" s="53" t="s">
        <v>266</v>
      </c>
      <c r="C121" s="58" t="s">
        <v>297</v>
      </c>
      <c r="D121" s="58" t="s">
        <v>350</v>
      </c>
      <c r="E121" s="54">
        <v>105.79310344827587</v>
      </c>
    </row>
    <row r="122" spans="1:5" s="48" customFormat="1" ht="15" customHeight="1">
      <c r="A122" s="61">
        <v>246801002710</v>
      </c>
      <c r="B122" s="53" t="s">
        <v>267</v>
      </c>
      <c r="C122" s="58" t="s">
        <v>297</v>
      </c>
      <c r="D122" s="58" t="s">
        <v>350</v>
      </c>
      <c r="E122" s="54">
        <v>105.79310344827587</v>
      </c>
    </row>
    <row r="123" spans="1:5" s="48" customFormat="1" ht="15" customHeight="1">
      <c r="A123" s="61">
        <v>246903000210</v>
      </c>
      <c r="B123" s="53" t="s">
        <v>290</v>
      </c>
      <c r="C123" s="58" t="s">
        <v>297</v>
      </c>
      <c r="D123" s="58" t="s">
        <v>337</v>
      </c>
      <c r="E123" s="54">
        <v>256.34482758620686</v>
      </c>
    </row>
    <row r="124" spans="1:5" s="48" customFormat="1" ht="15" customHeight="1">
      <c r="A124" s="61">
        <v>246801005510</v>
      </c>
      <c r="B124" s="53" t="s">
        <v>268</v>
      </c>
      <c r="C124" s="58" t="s">
        <v>297</v>
      </c>
      <c r="D124" s="58" t="s">
        <v>350</v>
      </c>
      <c r="E124" s="54">
        <v>109.86206896551725</v>
      </c>
    </row>
    <row r="125" spans="1:5" s="48" customFormat="1" ht="15" customHeight="1">
      <c r="A125" s="61">
        <v>246202000110</v>
      </c>
      <c r="B125" s="53" t="s">
        <v>199</v>
      </c>
      <c r="C125" s="58" t="s">
        <v>297</v>
      </c>
      <c r="D125" s="58" t="s">
        <v>351</v>
      </c>
      <c r="E125" s="54">
        <v>274.65517241379308</v>
      </c>
    </row>
    <row r="126" spans="1:5" s="48" customFormat="1" ht="15" customHeight="1">
      <c r="A126" s="61">
        <v>246103000110</v>
      </c>
      <c r="B126" s="53" t="s">
        <v>187</v>
      </c>
      <c r="C126" s="58" t="s">
        <v>297</v>
      </c>
      <c r="D126" s="58" t="s">
        <v>351</v>
      </c>
      <c r="E126" s="54">
        <v>366.20689655172413</v>
      </c>
    </row>
    <row r="127" spans="1:5" s="48" customFormat="1" ht="15" customHeight="1">
      <c r="A127" s="61" t="s">
        <v>153</v>
      </c>
      <c r="B127" s="53" t="s">
        <v>352</v>
      </c>
      <c r="C127" s="58" t="s">
        <v>143</v>
      </c>
      <c r="D127" s="58" t="s">
        <v>25</v>
      </c>
      <c r="E127" s="54">
        <v>268.9655172413793</v>
      </c>
    </row>
    <row r="128" spans="1:5" s="48" customFormat="1" ht="15" customHeight="1">
      <c r="A128" s="61" t="s">
        <v>68</v>
      </c>
      <c r="B128" s="53" t="s">
        <v>69</v>
      </c>
      <c r="C128" s="58" t="s">
        <v>296</v>
      </c>
      <c r="D128" s="58" t="s">
        <v>317</v>
      </c>
      <c r="E128" s="54">
        <v>32.469827586206897</v>
      </c>
    </row>
    <row r="129" spans="1:5" s="48" customFormat="1" ht="15" customHeight="1">
      <c r="A129" s="61">
        <v>204102010704</v>
      </c>
      <c r="B129" s="53" t="s">
        <v>353</v>
      </c>
      <c r="C129" s="58" t="s">
        <v>296</v>
      </c>
      <c r="D129" s="58" t="s">
        <v>312</v>
      </c>
      <c r="E129" s="54">
        <v>18.01551724137931</v>
      </c>
    </row>
    <row r="130" spans="1:5" s="48" customFormat="1" ht="15" customHeight="1">
      <c r="A130" s="61">
        <v>204102012104</v>
      </c>
      <c r="B130" s="53" t="s">
        <v>354</v>
      </c>
      <c r="C130" s="58" t="s">
        <v>296</v>
      </c>
      <c r="D130" s="58" t="s">
        <v>312</v>
      </c>
      <c r="E130" s="54">
        <v>23.46206896551724</v>
      </c>
    </row>
    <row r="131" spans="1:5" s="48" customFormat="1" ht="15" customHeight="1">
      <c r="A131" s="61">
        <v>204103001506</v>
      </c>
      <c r="B131" s="53" t="s">
        <v>355</v>
      </c>
      <c r="C131" s="58" t="s">
        <v>296</v>
      </c>
      <c r="D131" s="58" t="s">
        <v>311</v>
      </c>
      <c r="E131" s="54">
        <v>28.629310344827587</v>
      </c>
    </row>
    <row r="132" spans="1:5" s="48" customFormat="1" ht="15" customHeight="1">
      <c r="A132" s="61">
        <v>245907001610</v>
      </c>
      <c r="B132" s="53" t="s">
        <v>173</v>
      </c>
      <c r="C132" s="58" t="s">
        <v>298</v>
      </c>
      <c r="D132" s="58" t="s">
        <v>331</v>
      </c>
      <c r="E132" s="54">
        <v>503.53448275862075</v>
      </c>
    </row>
    <row r="133" spans="1:5" s="48" customFormat="1" ht="15" customHeight="1">
      <c r="A133" s="61" t="s">
        <v>214</v>
      </c>
      <c r="B133" s="53" t="s">
        <v>215</v>
      </c>
      <c r="C133" s="58" t="s">
        <v>296</v>
      </c>
      <c r="D133" s="58" t="s">
        <v>317</v>
      </c>
      <c r="E133" s="54">
        <v>41.28362068965518</v>
      </c>
    </row>
    <row r="134" spans="1:5" s="48" customFormat="1" ht="15" customHeight="1">
      <c r="A134" s="61">
        <v>204201010400</v>
      </c>
      <c r="B134" s="53" t="s">
        <v>104</v>
      </c>
      <c r="C134" s="58" t="s">
        <v>296</v>
      </c>
      <c r="D134" s="58" t="s">
        <v>356</v>
      </c>
      <c r="E134" s="54">
        <v>28.629310344827587</v>
      </c>
    </row>
    <row r="135" spans="1:5" s="48" customFormat="1" ht="15" customHeight="1">
      <c r="A135" s="61">
        <v>204117001000</v>
      </c>
      <c r="B135" s="53" t="s">
        <v>122</v>
      </c>
      <c r="C135" s="58" t="s">
        <v>296</v>
      </c>
      <c r="D135" s="58" t="s">
        <v>312</v>
      </c>
      <c r="E135" s="54">
        <v>24.633620689655178</v>
      </c>
    </row>
    <row r="136" spans="1:5" s="48" customFormat="1" ht="15" customHeight="1">
      <c r="A136" s="61">
        <v>204103001805</v>
      </c>
      <c r="B136" s="53" t="s">
        <v>357</v>
      </c>
      <c r="C136" s="58" t="s">
        <v>296</v>
      </c>
      <c r="D136" s="58" t="s">
        <v>311</v>
      </c>
      <c r="E136" s="54">
        <v>28.629310344827587</v>
      </c>
    </row>
    <row r="137" spans="1:5" s="48" customFormat="1" ht="15" customHeight="1">
      <c r="A137" s="61">
        <v>246205000110</v>
      </c>
      <c r="B137" s="53" t="s">
        <v>165</v>
      </c>
      <c r="C137" s="58" t="s">
        <v>297</v>
      </c>
      <c r="D137" s="58" t="s">
        <v>349</v>
      </c>
      <c r="E137" s="54">
        <v>241.69655172413795</v>
      </c>
    </row>
    <row r="138" spans="1:5" s="48" customFormat="1" ht="15" customHeight="1">
      <c r="A138" s="61">
        <v>204103001505</v>
      </c>
      <c r="B138" s="53" t="s">
        <v>358</v>
      </c>
      <c r="C138" s="58" t="s">
        <v>296</v>
      </c>
      <c r="D138" s="58" t="s">
        <v>311</v>
      </c>
      <c r="E138" s="54">
        <v>28.629310344827587</v>
      </c>
    </row>
    <row r="139" spans="1:5" s="48" customFormat="1" ht="15" customHeight="1">
      <c r="A139" s="61">
        <v>204003000700</v>
      </c>
      <c r="B139" s="53" t="s">
        <v>125</v>
      </c>
      <c r="C139" s="58" t="s">
        <v>296</v>
      </c>
      <c r="D139" s="58" t="s">
        <v>316</v>
      </c>
      <c r="E139" s="54">
        <v>50.809090909090905</v>
      </c>
    </row>
    <row r="140" spans="1:5" s="48" customFormat="1" ht="15" customHeight="1">
      <c r="A140" s="61">
        <v>204006001000</v>
      </c>
      <c r="B140" s="53" t="s">
        <v>121</v>
      </c>
      <c r="C140" s="58" t="s">
        <v>296</v>
      </c>
      <c r="D140" s="58" t="s">
        <v>318</v>
      </c>
      <c r="E140" s="54">
        <v>34.052727272727267</v>
      </c>
    </row>
    <row r="141" spans="1:5" s="48" customFormat="1" ht="15" customHeight="1">
      <c r="A141" s="61" t="s">
        <v>226</v>
      </c>
      <c r="B141" s="53" t="s">
        <v>227</v>
      </c>
      <c r="C141" s="58" t="s">
        <v>296</v>
      </c>
      <c r="D141" s="58" t="s">
        <v>317</v>
      </c>
      <c r="E141" s="54">
        <v>43.471551724137932</v>
      </c>
    </row>
    <row r="142" spans="1:5" s="48" customFormat="1" ht="15" customHeight="1">
      <c r="A142" s="61">
        <v>245913000810</v>
      </c>
      <c r="B142" s="53" t="s">
        <v>252</v>
      </c>
      <c r="C142" s="58" t="s">
        <v>298</v>
      </c>
      <c r="D142" s="58" t="s">
        <v>344</v>
      </c>
      <c r="E142" s="54">
        <v>165.20000000000002</v>
      </c>
    </row>
    <row r="143" spans="1:5" s="48" customFormat="1" ht="15" customHeight="1">
      <c r="A143" s="61">
        <v>204013001000</v>
      </c>
      <c r="B143" s="53" t="s">
        <v>115</v>
      </c>
      <c r="C143" s="58" t="s">
        <v>296</v>
      </c>
      <c r="D143" s="58" t="s">
        <v>315</v>
      </c>
      <c r="E143" s="54">
        <v>25.836206896551722</v>
      </c>
    </row>
    <row r="144" spans="1:5" s="48" customFormat="1" ht="15" customHeight="1">
      <c r="A144" s="61">
        <v>204013000900</v>
      </c>
      <c r="B144" s="53" t="s">
        <v>128</v>
      </c>
      <c r="C144" s="58" t="s">
        <v>296</v>
      </c>
      <c r="D144" s="58" t="s">
        <v>315</v>
      </c>
      <c r="E144" s="54">
        <v>24.439655172413797</v>
      </c>
    </row>
    <row r="145" spans="1:5" s="48" customFormat="1" ht="15" customHeight="1">
      <c r="A145" s="61">
        <v>204017000100</v>
      </c>
      <c r="B145" s="53" t="s">
        <v>225</v>
      </c>
      <c r="C145" s="58" t="s">
        <v>296</v>
      </c>
      <c r="D145" s="58" t="s">
        <v>359</v>
      </c>
      <c r="E145" s="54">
        <v>38.176363636363632</v>
      </c>
    </row>
    <row r="146" spans="1:5" s="48" customFormat="1" ht="15" customHeight="1">
      <c r="A146" s="61">
        <v>204102010705</v>
      </c>
      <c r="B146" s="53" t="s">
        <v>260</v>
      </c>
      <c r="C146" s="58" t="s">
        <v>296</v>
      </c>
      <c r="D146" s="58" t="s">
        <v>312</v>
      </c>
      <c r="E146" s="54">
        <v>18.01551724137931</v>
      </c>
    </row>
    <row r="147" spans="1:5" s="48" customFormat="1" ht="15" customHeight="1">
      <c r="A147" s="61">
        <v>204104001400</v>
      </c>
      <c r="B147" s="53" t="s">
        <v>94</v>
      </c>
      <c r="C147" s="58" t="s">
        <v>296</v>
      </c>
      <c r="D147" s="58" t="s">
        <v>318</v>
      </c>
      <c r="E147" s="54">
        <v>22.903448275862068</v>
      </c>
    </row>
    <row r="148" spans="1:5" s="48" customFormat="1" ht="15" customHeight="1">
      <c r="A148" s="61">
        <v>204104001500</v>
      </c>
      <c r="B148" s="53" t="s">
        <v>101</v>
      </c>
      <c r="C148" s="58" t="s">
        <v>296</v>
      </c>
      <c r="D148" s="58" t="s">
        <v>318</v>
      </c>
      <c r="E148" s="54">
        <v>22.903448275862068</v>
      </c>
    </row>
    <row r="149" spans="1:5" s="48" customFormat="1" ht="15" customHeight="1">
      <c r="A149" s="61" t="s">
        <v>107</v>
      </c>
      <c r="B149" s="53" t="s">
        <v>108</v>
      </c>
      <c r="C149" s="58" t="s">
        <v>296</v>
      </c>
      <c r="D149" s="58" t="s">
        <v>317</v>
      </c>
      <c r="E149" s="54">
        <v>38.451724137931045</v>
      </c>
    </row>
    <row r="150" spans="1:5" s="48" customFormat="1" ht="15" customHeight="1">
      <c r="A150" s="61">
        <v>204004000500</v>
      </c>
      <c r="B150" s="53" t="s">
        <v>233</v>
      </c>
      <c r="C150" s="58" t="s">
        <v>296</v>
      </c>
      <c r="D150" s="58" t="s">
        <v>314</v>
      </c>
      <c r="E150" s="54">
        <v>44.410344827586215</v>
      </c>
    </row>
    <row r="151" spans="1:5" s="48" customFormat="1" ht="15" customHeight="1">
      <c r="A151" s="61">
        <v>204102012106</v>
      </c>
      <c r="B151" s="53" t="s">
        <v>360</v>
      </c>
      <c r="C151" s="58" t="s">
        <v>296</v>
      </c>
      <c r="D151" s="58" t="s">
        <v>312</v>
      </c>
      <c r="E151" s="54">
        <v>23.46206896551724</v>
      </c>
    </row>
    <row r="152" spans="1:5" s="48" customFormat="1" ht="15" customHeight="1">
      <c r="A152" s="61">
        <v>204117001100</v>
      </c>
      <c r="B152" s="53" t="s">
        <v>118</v>
      </c>
      <c r="C152" s="58" t="s">
        <v>296</v>
      </c>
      <c r="D152" s="58" t="s">
        <v>312</v>
      </c>
      <c r="E152" s="54">
        <v>21.995689655172416</v>
      </c>
    </row>
    <row r="153" spans="1:5" s="48" customFormat="1" ht="15" customHeight="1">
      <c r="A153" s="61">
        <v>204117001200</v>
      </c>
      <c r="B153" s="53" t="s">
        <v>119</v>
      </c>
      <c r="C153" s="58" t="s">
        <v>296</v>
      </c>
      <c r="D153" s="58" t="s">
        <v>312</v>
      </c>
      <c r="E153" s="54">
        <v>21.995689655172416</v>
      </c>
    </row>
    <row r="154" spans="1:5" s="48" customFormat="1" ht="15" customHeight="1">
      <c r="A154" s="61" t="s">
        <v>126</v>
      </c>
      <c r="B154" s="53" t="s">
        <v>127</v>
      </c>
      <c r="C154" s="58" t="s">
        <v>296</v>
      </c>
      <c r="D154" s="58" t="s">
        <v>317</v>
      </c>
      <c r="E154" s="54">
        <v>62.456896551724142</v>
      </c>
    </row>
    <row r="155" spans="1:5" s="48" customFormat="1" ht="15" customHeight="1">
      <c r="A155" s="61">
        <v>204003000505</v>
      </c>
      <c r="B155" s="53" t="s">
        <v>247</v>
      </c>
      <c r="C155" s="58" t="s">
        <v>296</v>
      </c>
      <c r="D155" s="58" t="s">
        <v>316</v>
      </c>
      <c r="E155" s="54">
        <v>38.290909090909082</v>
      </c>
    </row>
    <row r="156" spans="1:5" s="48" customFormat="1" ht="15" customHeight="1">
      <c r="A156" s="61">
        <v>204003000601</v>
      </c>
      <c r="B156" s="53" t="s">
        <v>361</v>
      </c>
      <c r="C156" s="58" t="s">
        <v>296</v>
      </c>
      <c r="D156" s="58" t="s">
        <v>318</v>
      </c>
      <c r="E156" s="54">
        <v>37.554545454545455</v>
      </c>
    </row>
    <row r="157" spans="1:5" s="48" customFormat="1" ht="15" customHeight="1">
      <c r="A157" s="61">
        <v>204003000506</v>
      </c>
      <c r="B157" s="53" t="s">
        <v>362</v>
      </c>
      <c r="C157" s="58" t="s">
        <v>296</v>
      </c>
      <c r="D157" s="58" t="s">
        <v>316</v>
      </c>
      <c r="E157" s="54">
        <v>38.290909090909082</v>
      </c>
    </row>
    <row r="158" spans="1:5" s="48" customFormat="1" ht="15" customHeight="1">
      <c r="A158" s="61">
        <v>246901001310</v>
      </c>
      <c r="B158" s="53" t="s">
        <v>271</v>
      </c>
      <c r="C158" s="58" t="s">
        <v>297</v>
      </c>
      <c r="D158" s="58" t="s">
        <v>348</v>
      </c>
      <c r="E158" s="54">
        <v>187.68103448275861</v>
      </c>
    </row>
    <row r="159" spans="1:5" s="48" customFormat="1" ht="15" customHeight="1">
      <c r="A159" s="61">
        <v>245904005110</v>
      </c>
      <c r="B159" s="53" t="s">
        <v>363</v>
      </c>
      <c r="C159" s="58" t="s">
        <v>298</v>
      </c>
      <c r="D159" s="58" t="s">
        <v>331</v>
      </c>
      <c r="E159" s="54">
        <v>494.37931034482762</v>
      </c>
    </row>
    <row r="160" spans="1:5" s="48" customFormat="1" ht="15" customHeight="1">
      <c r="A160" s="61">
        <v>246801005110</v>
      </c>
      <c r="B160" s="53" t="s">
        <v>167</v>
      </c>
      <c r="C160" s="58" t="s">
        <v>297</v>
      </c>
      <c r="D160" s="58" t="s">
        <v>350</v>
      </c>
      <c r="E160" s="54">
        <v>73.241379310344826</v>
      </c>
    </row>
    <row r="161" spans="1:5" s="48" customFormat="1" ht="15" customHeight="1">
      <c r="A161" s="61">
        <v>246801005210</v>
      </c>
      <c r="B161" s="53" t="s">
        <v>186</v>
      </c>
      <c r="C161" s="58" t="s">
        <v>297</v>
      </c>
      <c r="D161" s="58" t="s">
        <v>350</v>
      </c>
      <c r="E161" s="54">
        <v>72.224137931034491</v>
      </c>
    </row>
    <row r="162" spans="1:5" s="48" customFormat="1" ht="15" customHeight="1">
      <c r="A162" s="61">
        <v>246801005310</v>
      </c>
      <c r="B162" s="53" t="s">
        <v>183</v>
      </c>
      <c r="C162" s="58" t="s">
        <v>297</v>
      </c>
      <c r="D162" s="58" t="s">
        <v>350</v>
      </c>
      <c r="E162" s="54">
        <v>72.224137931034491</v>
      </c>
    </row>
    <row r="163" spans="1:5" s="48" customFormat="1" ht="15" customHeight="1">
      <c r="A163" s="61">
        <v>246901000110</v>
      </c>
      <c r="B163" s="53" t="s">
        <v>269</v>
      </c>
      <c r="C163" s="58" t="s">
        <v>297</v>
      </c>
      <c r="D163" s="58" t="s">
        <v>351</v>
      </c>
      <c r="E163" s="54">
        <v>207.51724137931035</v>
      </c>
    </row>
    <row r="164" spans="1:5" s="48" customFormat="1" ht="15" customHeight="1">
      <c r="A164" s="61">
        <v>246901000610</v>
      </c>
      <c r="B164" s="53" t="s">
        <v>198</v>
      </c>
      <c r="C164" s="58" t="s">
        <v>297</v>
      </c>
      <c r="D164" s="58" t="s">
        <v>364</v>
      </c>
      <c r="E164" s="54">
        <v>289.91379310344826</v>
      </c>
    </row>
    <row r="165" spans="1:5" s="48" customFormat="1" ht="15" customHeight="1">
      <c r="A165" s="61">
        <v>246903000110</v>
      </c>
      <c r="B165" s="53" t="s">
        <v>166</v>
      </c>
      <c r="C165" s="58" t="s">
        <v>297</v>
      </c>
      <c r="D165" s="58" t="s">
        <v>337</v>
      </c>
      <c r="E165" s="54">
        <v>253.29310344827587</v>
      </c>
    </row>
    <row r="166" spans="1:5" s="48" customFormat="1" ht="15" customHeight="1">
      <c r="A166" s="61">
        <v>246904000210</v>
      </c>
      <c r="B166" s="53" t="s">
        <v>182</v>
      </c>
      <c r="C166" s="58" t="s">
        <v>297</v>
      </c>
      <c r="D166" s="58" t="s">
        <v>349</v>
      </c>
      <c r="E166" s="54">
        <v>169.67586206896553</v>
      </c>
    </row>
    <row r="167" spans="1:5" s="48" customFormat="1" ht="15" customHeight="1">
      <c r="A167" s="61">
        <v>246904000810</v>
      </c>
      <c r="B167" s="53" t="s">
        <v>270</v>
      </c>
      <c r="C167" s="58" t="s">
        <v>297</v>
      </c>
      <c r="D167" s="58" t="s">
        <v>349</v>
      </c>
      <c r="E167" s="54">
        <v>238.0344827586207</v>
      </c>
    </row>
    <row r="168" spans="1:5" s="48" customFormat="1" ht="15" customHeight="1">
      <c r="A168" s="61">
        <v>246904000910</v>
      </c>
      <c r="B168" s="53" t="s">
        <v>365</v>
      </c>
      <c r="C168" s="58" t="s">
        <v>297</v>
      </c>
      <c r="D168" s="58" t="s">
        <v>349</v>
      </c>
      <c r="E168" s="54">
        <v>189.20689655172413</v>
      </c>
    </row>
    <row r="169" spans="1:5" s="48" customFormat="1" ht="15" customHeight="1">
      <c r="A169" s="61">
        <v>204003000501</v>
      </c>
      <c r="B169" s="53" t="s">
        <v>285</v>
      </c>
      <c r="C169" s="58" t="s">
        <v>296</v>
      </c>
      <c r="D169" s="58" t="s">
        <v>316</v>
      </c>
      <c r="E169" s="54">
        <v>38.290909090909082</v>
      </c>
    </row>
    <row r="170" spans="1:5" s="48" customFormat="1" ht="15" customHeight="1">
      <c r="A170" s="61">
        <v>204102010703</v>
      </c>
      <c r="B170" s="53" t="s">
        <v>366</v>
      </c>
      <c r="C170" s="58" t="s">
        <v>296</v>
      </c>
      <c r="D170" s="58" t="s">
        <v>312</v>
      </c>
      <c r="E170" s="54">
        <v>18.01551724137931</v>
      </c>
    </row>
    <row r="171" spans="1:5" s="48" customFormat="1" ht="15" customHeight="1">
      <c r="A171" s="61">
        <v>204102010803</v>
      </c>
      <c r="B171" s="53" t="s">
        <v>367</v>
      </c>
      <c r="C171" s="58" t="s">
        <v>296</v>
      </c>
      <c r="D171" s="58" t="s">
        <v>312</v>
      </c>
      <c r="E171" s="54">
        <v>18.01551724137931</v>
      </c>
    </row>
    <row r="172" spans="1:5" s="48" customFormat="1" ht="15" customHeight="1">
      <c r="A172" s="61">
        <v>246102000110</v>
      </c>
      <c r="B172" s="53" t="s">
        <v>188</v>
      </c>
      <c r="C172" s="58" t="s">
        <v>297</v>
      </c>
      <c r="D172" s="58" t="s">
        <v>337</v>
      </c>
      <c r="E172" s="54">
        <v>354</v>
      </c>
    </row>
    <row r="173" spans="1:5" s="48" customFormat="1" ht="15" customHeight="1">
      <c r="A173" s="61">
        <v>246105000110</v>
      </c>
      <c r="B173" s="53" t="s">
        <v>184</v>
      </c>
      <c r="C173" s="58" t="s">
        <v>297</v>
      </c>
      <c r="D173" s="58" t="s">
        <v>351</v>
      </c>
      <c r="E173" s="54">
        <v>415.0344827586207</v>
      </c>
    </row>
    <row r="174" spans="1:5" s="48" customFormat="1" ht="15" customHeight="1">
      <c r="A174" s="61">
        <v>246201000110</v>
      </c>
      <c r="B174" s="53" t="s">
        <v>196</v>
      </c>
      <c r="C174" s="58" t="s">
        <v>297</v>
      </c>
      <c r="D174" s="58" t="s">
        <v>337</v>
      </c>
      <c r="E174" s="54">
        <v>274.65517241379308</v>
      </c>
    </row>
    <row r="175" spans="1:5" s="48" customFormat="1" ht="15" customHeight="1">
      <c r="A175" s="61">
        <v>246204000110</v>
      </c>
      <c r="B175" s="53" t="s">
        <v>180</v>
      </c>
      <c r="C175" s="58" t="s">
        <v>297</v>
      </c>
      <c r="D175" s="58" t="s">
        <v>349</v>
      </c>
      <c r="E175" s="54">
        <v>286.86206896551727</v>
      </c>
    </row>
    <row r="176" spans="1:5" s="48" customFormat="1" ht="15" customHeight="1">
      <c r="A176" s="61">
        <v>246404000210</v>
      </c>
      <c r="B176" s="53" t="s">
        <v>164</v>
      </c>
      <c r="C176" s="58" t="s">
        <v>297</v>
      </c>
      <c r="D176" s="58" t="s">
        <v>364</v>
      </c>
      <c r="E176" s="54">
        <v>289.91379310344826</v>
      </c>
    </row>
    <row r="177" spans="1:5" s="48" customFormat="1" ht="15" customHeight="1">
      <c r="A177" s="61">
        <v>204003000701</v>
      </c>
      <c r="B177" s="53" t="s">
        <v>368</v>
      </c>
      <c r="C177" s="58" t="s">
        <v>296</v>
      </c>
      <c r="D177" s="58" t="s">
        <v>316</v>
      </c>
      <c r="E177" s="54">
        <v>50.809090909090905</v>
      </c>
    </row>
    <row r="178" spans="1:5" s="48" customFormat="1" ht="15" customHeight="1">
      <c r="A178" s="61" t="s">
        <v>222</v>
      </c>
      <c r="B178" s="53" t="s">
        <v>223</v>
      </c>
      <c r="C178" s="58" t="s">
        <v>296</v>
      </c>
      <c r="D178" s="58" t="s">
        <v>317</v>
      </c>
      <c r="E178" s="54">
        <v>43.013793103448286</v>
      </c>
    </row>
    <row r="179" spans="1:5" s="48" customFormat="1" ht="15" customHeight="1">
      <c r="A179" s="61" t="s">
        <v>147</v>
      </c>
      <c r="B179" s="53" t="s">
        <v>278</v>
      </c>
      <c r="C179" s="58" t="s">
        <v>143</v>
      </c>
      <c r="D179" s="58" t="s">
        <v>149</v>
      </c>
      <c r="E179" s="54">
        <v>65.358620689655183</v>
      </c>
    </row>
    <row r="180" spans="1:5" s="48" customFormat="1" ht="15" customHeight="1">
      <c r="A180" s="61">
        <v>240600000110</v>
      </c>
      <c r="B180" s="53" t="s">
        <v>192</v>
      </c>
      <c r="C180" s="58" t="s">
        <v>298</v>
      </c>
      <c r="D180" s="58" t="s">
        <v>369</v>
      </c>
      <c r="E180" s="54">
        <v>127.25689655172414</v>
      </c>
    </row>
    <row r="181" spans="1:5" s="48" customFormat="1" ht="15" customHeight="1">
      <c r="A181" s="61">
        <v>240602000110</v>
      </c>
      <c r="B181" s="53" t="s">
        <v>195</v>
      </c>
      <c r="C181" s="58" t="s">
        <v>298</v>
      </c>
      <c r="D181" s="58" t="s">
        <v>369</v>
      </c>
      <c r="E181" s="54">
        <v>127.25689655172414</v>
      </c>
    </row>
    <row r="182" spans="1:5" s="48" customFormat="1" ht="15" customHeight="1">
      <c r="A182" s="61">
        <v>240603000110</v>
      </c>
      <c r="B182" s="53" t="s">
        <v>190</v>
      </c>
      <c r="C182" s="58" t="s">
        <v>298</v>
      </c>
      <c r="D182" s="58" t="s">
        <v>369</v>
      </c>
      <c r="E182" s="54">
        <v>127.25689655172414</v>
      </c>
    </row>
    <row r="183" spans="1:5" s="48" customFormat="1" ht="15" customHeight="1">
      <c r="A183" s="61">
        <v>240604000110</v>
      </c>
      <c r="B183" s="53" t="s">
        <v>193</v>
      </c>
      <c r="C183" s="58" t="s">
        <v>298</v>
      </c>
      <c r="D183" s="58" t="s">
        <v>369</v>
      </c>
      <c r="E183" s="54">
        <v>127.25689655172414</v>
      </c>
    </row>
    <row r="184" spans="1:5" s="48" customFormat="1" ht="15" customHeight="1">
      <c r="A184" s="61">
        <v>204101006300</v>
      </c>
      <c r="B184" s="53" t="s">
        <v>287</v>
      </c>
      <c r="C184" s="58" t="s">
        <v>296</v>
      </c>
      <c r="D184" s="58" t="s">
        <v>370</v>
      </c>
      <c r="E184" s="54">
        <v>32.818965517241381</v>
      </c>
    </row>
    <row r="185" spans="1:5" s="48" customFormat="1" ht="15" customHeight="1">
      <c r="A185" s="61">
        <v>246003000110</v>
      </c>
      <c r="B185" s="53" t="s">
        <v>371</v>
      </c>
      <c r="C185" s="58" t="s">
        <v>298</v>
      </c>
      <c r="D185" s="58" t="s">
        <v>372</v>
      </c>
      <c r="E185" s="54">
        <v>184.32413793103447</v>
      </c>
    </row>
    <row r="186" spans="1:5" s="48" customFormat="1" ht="15" customHeight="1">
      <c r="A186" s="61">
        <v>204101007200</v>
      </c>
      <c r="B186" s="53" t="s">
        <v>283</v>
      </c>
      <c r="C186" s="58" t="s">
        <v>296</v>
      </c>
      <c r="D186" s="58" t="s">
        <v>373</v>
      </c>
      <c r="E186" s="54">
        <v>24.439655172413797</v>
      </c>
    </row>
    <row r="187" spans="1:5" s="48" customFormat="1" ht="15" customHeight="1">
      <c r="A187" s="61">
        <v>204003000200</v>
      </c>
      <c r="B187" s="53" t="s">
        <v>374</v>
      </c>
      <c r="C187" s="58" t="s">
        <v>296</v>
      </c>
      <c r="D187" s="58" t="s">
        <v>316</v>
      </c>
      <c r="E187" s="54">
        <v>38.290909090909082</v>
      </c>
    </row>
    <row r="188" spans="1:5" s="48" customFormat="1" ht="15" customHeight="1">
      <c r="A188" s="61">
        <v>204102009400</v>
      </c>
      <c r="B188" s="53" t="s">
        <v>276</v>
      </c>
      <c r="C188" s="58" t="s">
        <v>296</v>
      </c>
      <c r="D188" s="58" t="s">
        <v>312</v>
      </c>
      <c r="E188" s="54">
        <v>19.551724137931036</v>
      </c>
    </row>
    <row r="189" spans="1:5" s="48" customFormat="1" ht="15" customHeight="1">
      <c r="A189" s="61">
        <v>204102009300</v>
      </c>
      <c r="B189" s="53" t="s">
        <v>277</v>
      </c>
      <c r="C189" s="58" t="s">
        <v>296</v>
      </c>
      <c r="D189" s="58" t="s">
        <v>312</v>
      </c>
      <c r="E189" s="54">
        <v>19.551724137931036</v>
      </c>
    </row>
    <row r="190" spans="1:5" s="48" customFormat="1" ht="15" customHeight="1">
      <c r="A190" s="61">
        <v>204001006600</v>
      </c>
      <c r="B190" s="53" t="s">
        <v>131</v>
      </c>
      <c r="C190" s="58" t="s">
        <v>296</v>
      </c>
      <c r="D190" s="58" t="s">
        <v>314</v>
      </c>
      <c r="E190" s="54">
        <v>42.635454545454543</v>
      </c>
    </row>
    <row r="191" spans="1:5" s="48" customFormat="1" ht="15" customHeight="1">
      <c r="A191" s="61">
        <v>246105000110</v>
      </c>
      <c r="B191" s="53" t="s">
        <v>377</v>
      </c>
      <c r="C191" s="58" t="s">
        <v>297</v>
      </c>
      <c r="D191" s="58" t="s">
        <v>351</v>
      </c>
      <c r="E191" s="54">
        <v>323.48275862068965</v>
      </c>
    </row>
    <row r="192" spans="1:5" s="48" customFormat="1" ht="15" customHeight="1">
      <c r="A192" s="61">
        <v>246902001810</v>
      </c>
      <c r="B192" s="53" t="s">
        <v>280</v>
      </c>
      <c r="C192" s="58" t="s">
        <v>297</v>
      </c>
      <c r="D192" s="58" t="s">
        <v>351</v>
      </c>
      <c r="E192" s="54">
        <v>245.05344827586208</v>
      </c>
    </row>
    <row r="193" spans="1:5" s="48" customFormat="1" ht="15" customHeight="1">
      <c r="A193" s="61" t="s">
        <v>244</v>
      </c>
      <c r="B193" s="53" t="s">
        <v>245</v>
      </c>
      <c r="C193" s="58" t="s">
        <v>296</v>
      </c>
      <c r="D193" s="58" t="s">
        <v>317</v>
      </c>
      <c r="E193" s="54">
        <v>62.456896551724142</v>
      </c>
    </row>
    <row r="194" spans="1:5" s="48" customFormat="1" ht="15" customHeight="1">
      <c r="A194" s="61" t="s">
        <v>378</v>
      </c>
      <c r="B194" s="53" t="s">
        <v>379</v>
      </c>
      <c r="C194" s="58" t="s">
        <v>296</v>
      </c>
      <c r="D194" s="58" t="s">
        <v>317</v>
      </c>
      <c r="E194" s="54">
        <v>62.451000000000008</v>
      </c>
    </row>
    <row r="195" spans="1:5" s="48" customFormat="1" ht="15" customHeight="1">
      <c r="A195" s="61">
        <v>204117001200</v>
      </c>
      <c r="B195" s="53" t="s">
        <v>380</v>
      </c>
      <c r="C195" s="58" t="s">
        <v>296</v>
      </c>
      <c r="D195" s="58" t="s">
        <v>312</v>
      </c>
      <c r="E195" s="54">
        <v>21.996000000000002</v>
      </c>
    </row>
    <row r="196" spans="1:5" s="48" customFormat="1" ht="15" customHeight="1">
      <c r="A196" s="61">
        <v>204002001002</v>
      </c>
      <c r="B196" s="53" t="s">
        <v>381</v>
      </c>
      <c r="C196" s="58" t="s">
        <v>296</v>
      </c>
      <c r="D196" s="58" t="s">
        <v>316</v>
      </c>
      <c r="E196" s="54">
        <v>44.419090909090912</v>
      </c>
    </row>
    <row r="197" spans="1:5" s="48" customFormat="1" ht="15" customHeight="1">
      <c r="A197" s="61">
        <v>204003000504</v>
      </c>
      <c r="B197" s="53" t="s">
        <v>382</v>
      </c>
      <c r="C197" s="58" t="s">
        <v>296</v>
      </c>
      <c r="D197" s="58" t="s">
        <v>316</v>
      </c>
      <c r="E197" s="54">
        <v>38.290909090909082</v>
      </c>
    </row>
    <row r="198" spans="1:5" s="48" customFormat="1" ht="15" customHeight="1">
      <c r="A198" s="61">
        <v>204103001502</v>
      </c>
      <c r="B198" s="53" t="s">
        <v>286</v>
      </c>
      <c r="C198" s="58" t="s">
        <v>296</v>
      </c>
      <c r="D198" s="58" t="s">
        <v>311</v>
      </c>
      <c r="E198" s="54">
        <v>28.629310344827587</v>
      </c>
    </row>
    <row r="199" spans="1:5" s="48" customFormat="1" ht="15" customHeight="1">
      <c r="A199" s="61">
        <v>204101007002</v>
      </c>
      <c r="B199" s="53" t="s">
        <v>291</v>
      </c>
      <c r="C199" s="58" t="s">
        <v>296</v>
      </c>
      <c r="D199" s="58" t="s">
        <v>311</v>
      </c>
      <c r="E199" s="54">
        <v>28.629310344827587</v>
      </c>
    </row>
    <row r="200" spans="1:5" s="48" customFormat="1" ht="15" customHeight="1">
      <c r="A200" s="61">
        <v>204220000100</v>
      </c>
      <c r="B200" s="53" t="s">
        <v>217</v>
      </c>
      <c r="C200" s="58" t="s">
        <v>296</v>
      </c>
      <c r="D200" s="58" t="s">
        <v>324</v>
      </c>
      <c r="E200" s="54">
        <v>35.474137931034484</v>
      </c>
    </row>
    <row r="201" spans="1:5" s="48" customFormat="1" ht="15" customHeight="1">
      <c r="A201" s="61" t="s">
        <v>228</v>
      </c>
      <c r="B201" s="53" t="s">
        <v>229</v>
      </c>
      <c r="C201" s="58" t="s">
        <v>296</v>
      </c>
      <c r="D201" s="58" t="s">
        <v>336</v>
      </c>
      <c r="E201" s="54">
        <v>23.741379310344829</v>
      </c>
    </row>
    <row r="202" spans="1:5" s="48" customFormat="1" ht="15" customHeight="1">
      <c r="A202" s="61">
        <v>245904006910</v>
      </c>
      <c r="B202" s="53" t="s">
        <v>383</v>
      </c>
      <c r="C202" s="58" t="s">
        <v>298</v>
      </c>
      <c r="D202" s="58" t="s">
        <v>331</v>
      </c>
      <c r="E202" s="54">
        <v>130.20689655172413</v>
      </c>
    </row>
    <row r="203" spans="1:5" s="48" customFormat="1" ht="15" customHeight="1">
      <c r="A203" s="61">
        <v>245904006810</v>
      </c>
      <c r="B203" s="53" t="s">
        <v>384</v>
      </c>
      <c r="C203" s="58" t="s">
        <v>298</v>
      </c>
      <c r="D203" s="58" t="s">
        <v>331</v>
      </c>
      <c r="E203" s="54">
        <v>136.31034482758622</v>
      </c>
    </row>
    <row r="204" spans="1:5" s="48" customFormat="1" ht="15" customHeight="1">
      <c r="A204" s="61">
        <v>245904007010</v>
      </c>
      <c r="B204" s="53" t="s">
        <v>385</v>
      </c>
      <c r="C204" s="58" t="s">
        <v>298</v>
      </c>
      <c r="D204" s="58" t="s">
        <v>331</v>
      </c>
      <c r="E204" s="54">
        <v>124.10344827586206</v>
      </c>
    </row>
    <row r="205" spans="1:5" s="48" customFormat="1" ht="15" customHeight="1">
      <c r="A205" s="61" t="s">
        <v>256</v>
      </c>
      <c r="B205" s="53" t="s">
        <v>386</v>
      </c>
      <c r="C205" s="58" t="s">
        <v>298</v>
      </c>
      <c r="D205" s="58" t="s">
        <v>369</v>
      </c>
      <c r="E205" s="54">
        <v>13.452</v>
      </c>
    </row>
    <row r="206" spans="1:5" s="48" customFormat="1" ht="15" customHeight="1">
      <c r="A206" s="61" t="s">
        <v>258</v>
      </c>
      <c r="B206" s="53" t="s">
        <v>387</v>
      </c>
      <c r="C206" s="58" t="s">
        <v>298</v>
      </c>
      <c r="D206" s="58" t="s">
        <v>369</v>
      </c>
      <c r="E206" s="54">
        <v>14.455</v>
      </c>
    </row>
    <row r="207" spans="1:5" s="48" customFormat="1" ht="15" customHeight="1">
      <c r="A207" s="61" t="s">
        <v>254</v>
      </c>
      <c r="B207" s="53" t="s">
        <v>388</v>
      </c>
      <c r="C207" s="58" t="s">
        <v>298</v>
      </c>
      <c r="D207" s="58" t="s">
        <v>369</v>
      </c>
      <c r="E207" s="54">
        <v>14.455</v>
      </c>
    </row>
    <row r="208" spans="1:5" s="48" customFormat="1" ht="15" customHeight="1">
      <c r="A208" s="61">
        <v>204001006500</v>
      </c>
      <c r="B208" s="53" t="s">
        <v>389</v>
      </c>
      <c r="C208" s="58" t="s">
        <v>296</v>
      </c>
      <c r="D208" s="58" t="s">
        <v>359</v>
      </c>
      <c r="E208" s="54">
        <v>95.440909090909088</v>
      </c>
    </row>
    <row r="209" spans="1:16383" s="48" customFormat="1" ht="15" customHeight="1">
      <c r="A209" s="61">
        <v>204002001300</v>
      </c>
      <c r="B209" s="53" t="s">
        <v>241</v>
      </c>
      <c r="C209" s="58" t="s">
        <v>296</v>
      </c>
      <c r="D209" s="58" t="s">
        <v>316</v>
      </c>
      <c r="E209" s="54">
        <v>53.872727272727268</v>
      </c>
    </row>
    <row r="210" spans="1:16383" ht="15" customHeight="1">
      <c r="A210" s="62">
        <v>245907000510</v>
      </c>
      <c r="B210" s="55" t="s">
        <v>299</v>
      </c>
      <c r="C210" s="59" t="s">
        <v>298</v>
      </c>
      <c r="D210" s="59" t="s">
        <v>331</v>
      </c>
      <c r="E210" s="56">
        <v>0</v>
      </c>
    </row>
    <row r="211" spans="1:16383" ht="15" customHeight="1">
      <c r="A211" s="62">
        <v>245907000610</v>
      </c>
      <c r="B211" s="55" t="s">
        <v>300</v>
      </c>
      <c r="C211" s="59" t="s">
        <v>298</v>
      </c>
      <c r="D211" s="59" t="s">
        <v>331</v>
      </c>
      <c r="E211" s="56">
        <v>0</v>
      </c>
    </row>
    <row r="212" spans="1:16383" ht="15" customHeight="1">
      <c r="A212" s="62">
        <v>245907001710</v>
      </c>
      <c r="B212" s="55" t="s">
        <v>301</v>
      </c>
      <c r="C212" s="59" t="s">
        <v>298</v>
      </c>
      <c r="D212" s="59" t="s">
        <v>331</v>
      </c>
      <c r="E212" s="56">
        <v>0</v>
      </c>
      <c r="F212" s="42"/>
      <c r="G212" s="48"/>
      <c r="H212" s="48"/>
      <c r="I212" s="46"/>
      <c r="J212" s="42"/>
      <c r="K212" s="42"/>
      <c r="L212" s="48"/>
      <c r="M212" s="48"/>
      <c r="N212" s="46"/>
      <c r="O212" s="42"/>
      <c r="P212" s="42"/>
      <c r="Q212" s="48"/>
      <c r="R212" s="48"/>
      <c r="S212" s="46"/>
      <c r="T212" s="42"/>
      <c r="U212" s="42"/>
      <c r="V212" s="48"/>
      <c r="W212" s="48"/>
      <c r="X212" s="46"/>
      <c r="Y212" s="42"/>
      <c r="Z212" s="42"/>
      <c r="AA212" s="48"/>
      <c r="AB212" s="48"/>
      <c r="AC212" s="46"/>
      <c r="AD212" s="42"/>
      <c r="AE212" s="42"/>
      <c r="AF212" s="48"/>
      <c r="AG212" s="48"/>
      <c r="AH212" s="46"/>
      <c r="AI212" s="42"/>
      <c r="AJ212" s="42"/>
      <c r="AK212" s="48"/>
      <c r="AL212" s="48"/>
      <c r="AM212" s="46"/>
      <c r="AN212" s="42"/>
      <c r="AO212" s="42"/>
      <c r="AP212" s="48"/>
      <c r="AQ212" s="48"/>
      <c r="AR212" s="46"/>
      <c r="AS212" s="42"/>
      <c r="AT212" s="42"/>
      <c r="AU212" s="48"/>
      <c r="AV212" s="48"/>
      <c r="AW212" s="46"/>
      <c r="AX212" s="42"/>
      <c r="AY212" s="42"/>
      <c r="AZ212" s="48"/>
      <c r="BA212" s="48"/>
      <c r="BB212" s="46"/>
      <c r="BC212" s="42"/>
      <c r="BD212" s="42"/>
      <c r="BE212" s="48"/>
      <c r="BF212" s="48"/>
      <c r="BG212" s="46"/>
      <c r="BH212" s="42"/>
      <c r="BI212" s="42"/>
      <c r="BJ212" s="48"/>
      <c r="BK212" s="48"/>
      <c r="BL212" s="46"/>
      <c r="BM212" s="42"/>
      <c r="BN212" s="42"/>
      <c r="BO212" s="48"/>
      <c r="BP212" s="48"/>
      <c r="BQ212" s="46"/>
      <c r="BR212" s="42"/>
      <c r="BS212" s="42"/>
      <c r="BT212" s="48"/>
      <c r="BU212" s="48"/>
      <c r="BV212" s="46"/>
      <c r="BW212" s="42"/>
      <c r="BX212" s="42"/>
      <c r="BY212" s="48"/>
      <c r="BZ212" s="48"/>
      <c r="CA212" s="46"/>
      <c r="CB212" s="42"/>
      <c r="CC212" s="42"/>
      <c r="CD212" s="48"/>
      <c r="CE212" s="48"/>
      <c r="CF212" s="46"/>
      <c r="CG212" s="42"/>
      <c r="CH212" s="42"/>
      <c r="CI212" s="48"/>
      <c r="CJ212" s="48"/>
      <c r="CK212" s="46"/>
      <c r="CL212" s="42"/>
      <c r="CM212" s="42"/>
      <c r="CN212" s="48"/>
      <c r="CO212" s="48"/>
      <c r="CP212" s="46"/>
      <c r="CQ212" s="42"/>
      <c r="CR212" s="42"/>
      <c r="CS212" s="48"/>
      <c r="CT212" s="48"/>
      <c r="CU212" s="46"/>
      <c r="CV212" s="42"/>
      <c r="CW212" s="42"/>
      <c r="CX212" s="48"/>
      <c r="CY212" s="48"/>
      <c r="CZ212" s="46"/>
      <c r="DA212" s="42"/>
      <c r="DB212" s="42"/>
      <c r="DC212" s="48"/>
      <c r="DD212" s="48"/>
      <c r="DE212" s="46"/>
      <c r="DF212" s="42"/>
      <c r="DG212" s="42"/>
      <c r="DH212" s="48"/>
      <c r="DI212" s="48"/>
      <c r="DJ212" s="46"/>
      <c r="DK212" s="42"/>
      <c r="DL212" s="42"/>
      <c r="DM212" s="48"/>
      <c r="DN212" s="48"/>
      <c r="DO212" s="46"/>
      <c r="DP212" s="42"/>
      <c r="DQ212" s="42"/>
      <c r="DR212" s="48"/>
      <c r="DS212" s="48"/>
      <c r="DT212" s="46"/>
      <c r="DU212" s="42"/>
      <c r="DV212" s="42"/>
      <c r="DW212" s="48"/>
      <c r="DX212" s="48"/>
      <c r="DY212" s="46"/>
      <c r="DZ212" s="42"/>
      <c r="EA212" s="42"/>
      <c r="EB212" s="48"/>
      <c r="EC212" s="48"/>
      <c r="ED212" s="46"/>
      <c r="EE212" s="42"/>
      <c r="EF212" s="42"/>
      <c r="EG212" s="48"/>
      <c r="EH212" s="48"/>
      <c r="EI212" s="46"/>
      <c r="EJ212" s="42"/>
      <c r="EK212" s="42"/>
      <c r="EL212" s="48"/>
      <c r="EM212" s="48"/>
      <c r="EN212" s="46"/>
      <c r="EO212" s="42"/>
      <c r="EP212" s="42"/>
      <c r="EQ212" s="48"/>
      <c r="ER212" s="48"/>
      <c r="ES212" s="46"/>
      <c r="ET212" s="42"/>
      <c r="EU212" s="42"/>
      <c r="EV212" s="48"/>
      <c r="EW212" s="48"/>
      <c r="EX212" s="46"/>
      <c r="EY212" s="42"/>
      <c r="EZ212" s="42"/>
      <c r="FA212" s="48"/>
      <c r="FB212" s="48"/>
      <c r="FC212" s="46"/>
      <c r="FD212" s="42"/>
      <c r="FE212" s="42"/>
      <c r="FF212" s="48"/>
      <c r="FG212" s="48"/>
      <c r="FH212" s="46"/>
      <c r="FI212" s="42"/>
      <c r="FJ212" s="42"/>
      <c r="FK212" s="48"/>
      <c r="FL212" s="48"/>
      <c r="FM212" s="46"/>
      <c r="FN212" s="42"/>
      <c r="FO212" s="42"/>
      <c r="FP212" s="48"/>
      <c r="FQ212" s="48"/>
      <c r="FR212" s="46"/>
      <c r="FS212" s="42"/>
      <c r="FT212" s="42"/>
      <c r="FU212" s="48"/>
      <c r="FV212" s="48"/>
      <c r="FW212" s="46"/>
      <c r="FX212" s="42"/>
      <c r="FY212" s="42"/>
      <c r="FZ212" s="48"/>
      <c r="GA212" s="48"/>
      <c r="GB212" s="46"/>
      <c r="GC212" s="42"/>
      <c r="GD212" s="42"/>
      <c r="GE212" s="48"/>
      <c r="GF212" s="48"/>
      <c r="GG212" s="46"/>
      <c r="GH212" s="42"/>
      <c r="GI212" s="42"/>
      <c r="GJ212" s="48"/>
      <c r="GK212" s="48"/>
      <c r="GL212" s="46"/>
      <c r="GM212" s="42"/>
      <c r="GN212" s="42"/>
      <c r="GO212" s="48"/>
      <c r="GP212" s="48"/>
      <c r="GQ212" s="46"/>
      <c r="GR212" s="42"/>
      <c r="GS212" s="42"/>
      <c r="GT212" s="48"/>
      <c r="GU212" s="48"/>
      <c r="GV212" s="46"/>
      <c r="GW212" s="42"/>
      <c r="GX212" s="42"/>
      <c r="GY212" s="48"/>
      <c r="GZ212" s="48"/>
      <c r="HA212" s="46"/>
      <c r="HB212" s="42"/>
      <c r="HC212" s="42"/>
      <c r="HD212" s="48"/>
      <c r="HE212" s="48"/>
      <c r="HF212" s="46"/>
      <c r="HG212" s="42"/>
      <c r="HH212" s="42"/>
      <c r="HI212" s="48"/>
      <c r="HJ212" s="48"/>
      <c r="HK212" s="46"/>
      <c r="HL212" s="42"/>
      <c r="HM212" s="42"/>
      <c r="HN212" s="48"/>
      <c r="HO212" s="48"/>
      <c r="HP212" s="46"/>
      <c r="HQ212" s="42"/>
      <c r="HR212" s="42"/>
      <c r="HS212" s="48"/>
      <c r="HT212" s="48"/>
      <c r="HU212" s="46"/>
      <c r="HV212" s="42"/>
      <c r="HW212" s="42"/>
      <c r="HX212" s="48"/>
      <c r="HY212" s="48"/>
      <c r="HZ212" s="46"/>
      <c r="IA212" s="42"/>
      <c r="IB212" s="42"/>
      <c r="IC212" s="48"/>
      <c r="ID212" s="48"/>
      <c r="IE212" s="46"/>
      <c r="IF212" s="42"/>
      <c r="IG212" s="42"/>
      <c r="IH212" s="48"/>
      <c r="II212" s="48"/>
      <c r="IJ212" s="46"/>
      <c r="IK212" s="42"/>
      <c r="IL212" s="42"/>
      <c r="IM212" s="48"/>
      <c r="IN212" s="48"/>
      <c r="IO212" s="46"/>
      <c r="IP212" s="42"/>
      <c r="IQ212" s="42"/>
      <c r="IR212" s="48"/>
      <c r="IS212" s="48"/>
      <c r="IT212" s="46"/>
      <c r="IU212" s="42"/>
      <c r="IV212" s="42"/>
      <c r="IW212" s="48"/>
      <c r="IX212" s="48"/>
      <c r="IY212" s="46"/>
      <c r="IZ212" s="42"/>
      <c r="JA212" s="42"/>
      <c r="JB212" s="48"/>
      <c r="JC212" s="48"/>
      <c r="JD212" s="46"/>
      <c r="JE212" s="42"/>
      <c r="JF212" s="42"/>
      <c r="JG212" s="48"/>
      <c r="JH212" s="48"/>
      <c r="JI212" s="46"/>
      <c r="JJ212" s="42"/>
      <c r="JK212" s="42"/>
      <c r="JL212" s="48"/>
      <c r="JM212" s="48"/>
      <c r="JN212" s="46"/>
      <c r="JO212" s="42"/>
      <c r="JP212" s="42"/>
      <c r="JQ212" s="48"/>
      <c r="JR212" s="48"/>
      <c r="JS212" s="46"/>
      <c r="JT212" s="42"/>
      <c r="JU212" s="42"/>
      <c r="JV212" s="48"/>
      <c r="JW212" s="48"/>
      <c r="JX212" s="46"/>
      <c r="JY212" s="42"/>
      <c r="JZ212" s="42"/>
      <c r="KA212" s="48"/>
      <c r="KB212" s="48"/>
      <c r="KC212" s="46"/>
      <c r="KD212" s="42"/>
      <c r="KE212" s="42"/>
      <c r="KF212" s="48"/>
      <c r="KG212" s="48"/>
      <c r="KH212" s="46"/>
      <c r="KI212" s="42"/>
      <c r="KJ212" s="42"/>
      <c r="KK212" s="48"/>
      <c r="KL212" s="48"/>
      <c r="KM212" s="46"/>
      <c r="KN212" s="42"/>
      <c r="KO212" s="42"/>
      <c r="KP212" s="48"/>
      <c r="KQ212" s="48"/>
      <c r="KR212" s="46"/>
      <c r="KS212" s="42"/>
      <c r="KT212" s="42"/>
      <c r="KU212" s="48"/>
      <c r="KV212" s="48"/>
      <c r="KW212" s="46"/>
      <c r="KX212" s="42"/>
      <c r="KY212" s="42"/>
      <c r="KZ212" s="48"/>
      <c r="LA212" s="48"/>
      <c r="LB212" s="46"/>
      <c r="LC212" s="42"/>
      <c r="LD212" s="42"/>
      <c r="LE212" s="48"/>
      <c r="LF212" s="48"/>
      <c r="LG212" s="46"/>
      <c r="LH212" s="42"/>
      <c r="LI212" s="42"/>
      <c r="LJ212" s="48"/>
      <c r="LK212" s="48"/>
      <c r="LL212" s="46"/>
      <c r="LM212" s="42"/>
      <c r="LN212" s="42"/>
      <c r="LO212" s="48"/>
      <c r="LP212" s="48"/>
      <c r="LQ212" s="46"/>
      <c r="LR212" s="42"/>
      <c r="LS212" s="42"/>
      <c r="LT212" s="48"/>
      <c r="LU212" s="48"/>
      <c r="LV212" s="46"/>
      <c r="LW212" s="42"/>
      <c r="LX212" s="42"/>
      <c r="LY212" s="48"/>
      <c r="LZ212" s="48"/>
      <c r="MA212" s="46"/>
      <c r="MB212" s="42"/>
      <c r="MC212" s="42"/>
      <c r="MD212" s="48"/>
      <c r="ME212" s="48"/>
      <c r="MF212" s="46"/>
      <c r="MG212" s="42"/>
      <c r="MH212" s="42"/>
      <c r="MI212" s="48"/>
      <c r="MJ212" s="48"/>
      <c r="MK212" s="46"/>
      <c r="ML212" s="42"/>
      <c r="MM212" s="42"/>
      <c r="MN212" s="48"/>
      <c r="MO212" s="48"/>
      <c r="MP212" s="46"/>
      <c r="MQ212" s="42"/>
      <c r="MR212" s="42"/>
      <c r="MS212" s="48"/>
      <c r="MT212" s="48"/>
      <c r="MU212" s="46"/>
      <c r="MV212" s="42"/>
      <c r="MW212" s="42"/>
      <c r="MX212" s="48"/>
      <c r="MY212" s="48"/>
      <c r="MZ212" s="46"/>
      <c r="NA212" s="42"/>
      <c r="NB212" s="42"/>
      <c r="NC212" s="48"/>
      <c r="ND212" s="48"/>
      <c r="NE212" s="46"/>
      <c r="NF212" s="42"/>
      <c r="NG212" s="42"/>
      <c r="NH212" s="48"/>
      <c r="NI212" s="48"/>
      <c r="NJ212" s="46"/>
      <c r="NK212" s="42"/>
      <c r="NL212" s="42"/>
      <c r="NM212" s="48"/>
      <c r="NN212" s="48"/>
      <c r="NO212" s="46"/>
      <c r="NP212" s="42"/>
      <c r="NQ212" s="42"/>
      <c r="NR212" s="48"/>
      <c r="NS212" s="48"/>
      <c r="NT212" s="46"/>
      <c r="NU212" s="42"/>
      <c r="NV212" s="42"/>
      <c r="NW212" s="48"/>
      <c r="NX212" s="48"/>
      <c r="NY212" s="46"/>
      <c r="NZ212" s="42"/>
      <c r="OA212" s="42"/>
      <c r="OB212" s="48"/>
      <c r="OC212" s="48"/>
      <c r="OD212" s="46"/>
      <c r="OE212" s="42"/>
      <c r="OF212" s="42"/>
      <c r="OG212" s="48"/>
      <c r="OH212" s="48"/>
      <c r="OI212" s="46"/>
      <c r="OJ212" s="42"/>
      <c r="OK212" s="42"/>
      <c r="OL212" s="48"/>
      <c r="OM212" s="48"/>
      <c r="ON212" s="46"/>
      <c r="OO212" s="42"/>
      <c r="OP212" s="42"/>
      <c r="OQ212" s="48"/>
      <c r="OR212" s="48"/>
      <c r="OS212" s="46"/>
      <c r="OT212" s="42"/>
      <c r="OU212" s="42"/>
      <c r="OV212" s="48"/>
      <c r="OW212" s="48"/>
      <c r="OX212" s="46"/>
      <c r="OY212" s="42"/>
      <c r="OZ212" s="42"/>
      <c r="PA212" s="48"/>
      <c r="PB212" s="48"/>
      <c r="PC212" s="46"/>
      <c r="PD212" s="42"/>
      <c r="PE212" s="42"/>
      <c r="PF212" s="48"/>
      <c r="PG212" s="48"/>
      <c r="PH212" s="46"/>
      <c r="PI212" s="42"/>
      <c r="PJ212" s="42"/>
      <c r="PK212" s="48"/>
      <c r="PL212" s="48"/>
      <c r="PM212" s="46"/>
      <c r="PN212" s="42"/>
      <c r="PO212" s="42"/>
      <c r="PP212" s="48"/>
      <c r="PQ212" s="48"/>
      <c r="PR212" s="46"/>
      <c r="PS212" s="42"/>
      <c r="PT212" s="42"/>
      <c r="PU212" s="48"/>
      <c r="PV212" s="48"/>
      <c r="PW212" s="46"/>
      <c r="PX212" s="42"/>
      <c r="PY212" s="42"/>
      <c r="PZ212" s="48"/>
      <c r="QA212" s="48"/>
      <c r="QB212" s="46"/>
      <c r="QC212" s="42"/>
      <c r="QD212" s="42"/>
      <c r="QE212" s="48"/>
      <c r="QF212" s="48"/>
      <c r="QG212" s="46"/>
      <c r="QH212" s="42"/>
      <c r="QI212" s="42"/>
      <c r="QJ212" s="48"/>
      <c r="QK212" s="48"/>
      <c r="QL212" s="46"/>
      <c r="QM212" s="42"/>
      <c r="QN212" s="42"/>
      <c r="QO212" s="48"/>
      <c r="QP212" s="48"/>
      <c r="QQ212" s="46"/>
      <c r="QR212" s="42"/>
      <c r="QS212" s="42"/>
      <c r="QT212" s="48"/>
      <c r="QU212" s="48"/>
      <c r="QV212" s="46"/>
      <c r="QW212" s="42"/>
      <c r="QX212" s="42"/>
      <c r="QY212" s="48"/>
      <c r="QZ212" s="48"/>
      <c r="RA212" s="46"/>
      <c r="RB212" s="42"/>
      <c r="RC212" s="42"/>
      <c r="RD212" s="48"/>
      <c r="RE212" s="48"/>
      <c r="RF212" s="46"/>
      <c r="RG212" s="42"/>
      <c r="RH212" s="42"/>
      <c r="RI212" s="48"/>
      <c r="RJ212" s="48"/>
      <c r="RK212" s="46"/>
      <c r="RL212" s="42"/>
      <c r="RM212" s="42"/>
      <c r="RN212" s="48"/>
      <c r="RO212" s="48"/>
      <c r="RP212" s="46"/>
      <c r="RQ212" s="42"/>
      <c r="RR212" s="42"/>
      <c r="RS212" s="48"/>
      <c r="RT212" s="48"/>
      <c r="RU212" s="46"/>
      <c r="RV212" s="42"/>
      <c r="RW212" s="42"/>
      <c r="RX212" s="48"/>
      <c r="RY212" s="48"/>
      <c r="RZ212" s="46"/>
      <c r="SA212" s="42"/>
      <c r="SB212" s="42"/>
      <c r="SC212" s="48"/>
      <c r="SD212" s="48"/>
      <c r="SE212" s="46"/>
      <c r="SF212" s="42"/>
      <c r="SG212" s="42"/>
      <c r="SH212" s="48"/>
      <c r="SI212" s="48"/>
      <c r="SJ212" s="46"/>
      <c r="SK212" s="42"/>
      <c r="SL212" s="42"/>
      <c r="SM212" s="48"/>
      <c r="SN212" s="48"/>
      <c r="SO212" s="46"/>
      <c r="SP212" s="42"/>
      <c r="SQ212" s="42"/>
      <c r="SR212" s="48"/>
      <c r="SS212" s="48"/>
      <c r="ST212" s="46"/>
      <c r="SU212" s="42"/>
      <c r="SV212" s="42"/>
      <c r="SW212" s="48"/>
      <c r="SX212" s="48"/>
      <c r="SY212" s="46"/>
      <c r="SZ212" s="42"/>
      <c r="TA212" s="42"/>
      <c r="TB212" s="48"/>
      <c r="TC212" s="48"/>
      <c r="TD212" s="46"/>
      <c r="TE212" s="42"/>
      <c r="TF212" s="42"/>
      <c r="TG212" s="48"/>
      <c r="TH212" s="48"/>
      <c r="TI212" s="46"/>
      <c r="TJ212" s="42"/>
      <c r="TK212" s="42"/>
      <c r="TL212" s="48"/>
      <c r="TM212" s="48"/>
      <c r="TN212" s="46"/>
      <c r="TO212" s="42"/>
      <c r="TP212" s="42"/>
      <c r="TQ212" s="48"/>
      <c r="TR212" s="48"/>
      <c r="TS212" s="46"/>
      <c r="TT212" s="42"/>
      <c r="TU212" s="42"/>
      <c r="TV212" s="48"/>
      <c r="TW212" s="48"/>
      <c r="TX212" s="46"/>
      <c r="TY212" s="42"/>
      <c r="TZ212" s="42"/>
      <c r="UA212" s="48"/>
      <c r="UB212" s="48"/>
      <c r="UC212" s="46"/>
      <c r="UD212" s="42"/>
      <c r="UE212" s="42"/>
      <c r="UF212" s="48"/>
      <c r="UG212" s="48"/>
      <c r="UH212" s="46"/>
      <c r="UI212" s="42"/>
      <c r="UJ212" s="42"/>
      <c r="UK212" s="48"/>
      <c r="UL212" s="48"/>
      <c r="UM212" s="46"/>
      <c r="UN212" s="42"/>
      <c r="UO212" s="42"/>
      <c r="UP212" s="48"/>
      <c r="UQ212" s="48"/>
      <c r="UR212" s="46"/>
      <c r="US212" s="42"/>
      <c r="UT212" s="42"/>
      <c r="UU212" s="48"/>
      <c r="UV212" s="48"/>
      <c r="UW212" s="46"/>
      <c r="UX212" s="42"/>
      <c r="UY212" s="42"/>
      <c r="UZ212" s="48"/>
      <c r="VA212" s="48"/>
      <c r="VB212" s="46"/>
      <c r="VC212" s="42"/>
      <c r="VD212" s="42"/>
      <c r="VE212" s="48"/>
      <c r="VF212" s="48"/>
      <c r="VG212" s="46"/>
      <c r="VH212" s="42"/>
      <c r="VI212" s="42"/>
      <c r="VJ212" s="48"/>
      <c r="VK212" s="48"/>
      <c r="VL212" s="46"/>
      <c r="VM212" s="42"/>
      <c r="VN212" s="42"/>
      <c r="VO212" s="48"/>
      <c r="VP212" s="48"/>
      <c r="VQ212" s="46"/>
      <c r="VR212" s="42"/>
      <c r="VS212" s="42"/>
      <c r="VT212" s="48"/>
      <c r="VU212" s="48"/>
      <c r="VV212" s="46"/>
      <c r="VW212" s="42"/>
      <c r="VX212" s="42"/>
      <c r="VY212" s="48"/>
      <c r="VZ212" s="48"/>
      <c r="WA212" s="46"/>
      <c r="WB212" s="42"/>
      <c r="WC212" s="42"/>
      <c r="WD212" s="48"/>
      <c r="WE212" s="48"/>
      <c r="WF212" s="46"/>
      <c r="WG212" s="42"/>
      <c r="WH212" s="42"/>
      <c r="WI212" s="48"/>
      <c r="WJ212" s="48"/>
      <c r="WK212" s="46"/>
      <c r="WL212" s="42"/>
      <c r="WM212" s="42"/>
      <c r="WN212" s="48"/>
      <c r="WO212" s="48"/>
      <c r="WP212" s="46"/>
      <c r="WQ212" s="42"/>
      <c r="WR212" s="42"/>
      <c r="WS212" s="48"/>
      <c r="WT212" s="48"/>
      <c r="WU212" s="46"/>
      <c r="WV212" s="42"/>
      <c r="WW212" s="42"/>
      <c r="WX212" s="48"/>
      <c r="WY212" s="48"/>
      <c r="WZ212" s="46"/>
      <c r="XA212" s="42"/>
      <c r="XB212" s="42"/>
      <c r="XC212" s="48"/>
      <c r="XD212" s="48"/>
      <c r="XE212" s="46"/>
      <c r="XF212" s="42"/>
      <c r="XG212" s="42"/>
      <c r="XH212" s="48"/>
      <c r="XI212" s="48"/>
      <c r="XJ212" s="46"/>
      <c r="XK212" s="42"/>
      <c r="XL212" s="42"/>
      <c r="XM212" s="48"/>
      <c r="XN212" s="48"/>
      <c r="XO212" s="46"/>
      <c r="XP212" s="42"/>
      <c r="XQ212" s="42"/>
      <c r="XR212" s="48"/>
      <c r="XS212" s="48"/>
      <c r="XT212" s="46"/>
      <c r="XU212" s="42"/>
      <c r="XV212" s="42"/>
      <c r="XW212" s="48"/>
      <c r="XX212" s="48"/>
      <c r="XY212" s="46"/>
      <c r="XZ212" s="42"/>
      <c r="YA212" s="42"/>
      <c r="YB212" s="48"/>
      <c r="YC212" s="48"/>
      <c r="YD212" s="46"/>
      <c r="YE212" s="42"/>
      <c r="YF212" s="42"/>
      <c r="YG212" s="48"/>
      <c r="YH212" s="48"/>
      <c r="YI212" s="46"/>
      <c r="YJ212" s="42"/>
      <c r="YK212" s="42"/>
      <c r="YL212" s="48"/>
      <c r="YM212" s="48"/>
      <c r="YN212" s="46"/>
      <c r="YO212" s="42"/>
      <c r="YP212" s="42"/>
      <c r="YQ212" s="48"/>
      <c r="YR212" s="48"/>
      <c r="YS212" s="46"/>
      <c r="YT212" s="42"/>
      <c r="YU212" s="42"/>
      <c r="YV212" s="48"/>
      <c r="YW212" s="48"/>
      <c r="YX212" s="46"/>
      <c r="YY212" s="42"/>
      <c r="YZ212" s="42"/>
      <c r="ZA212" s="48"/>
      <c r="ZB212" s="48"/>
      <c r="ZC212" s="46"/>
      <c r="ZD212" s="42"/>
      <c r="ZE212" s="42"/>
      <c r="ZF212" s="48"/>
      <c r="ZG212" s="48"/>
      <c r="ZH212" s="46"/>
      <c r="ZI212" s="42"/>
      <c r="ZJ212" s="42"/>
      <c r="ZK212" s="48"/>
      <c r="ZL212" s="48"/>
      <c r="ZM212" s="46"/>
      <c r="ZN212" s="42"/>
      <c r="ZO212" s="42"/>
      <c r="ZP212" s="48"/>
      <c r="ZQ212" s="48"/>
      <c r="ZR212" s="46"/>
      <c r="ZS212" s="42"/>
      <c r="ZT212" s="42"/>
      <c r="ZU212" s="48"/>
      <c r="ZV212" s="48"/>
      <c r="ZW212" s="46"/>
      <c r="ZX212" s="42"/>
      <c r="ZY212" s="42"/>
      <c r="ZZ212" s="48"/>
      <c r="AAA212" s="48"/>
      <c r="AAB212" s="46"/>
      <c r="AAC212" s="42"/>
      <c r="AAD212" s="42"/>
      <c r="AAE212" s="48"/>
      <c r="AAF212" s="48"/>
      <c r="AAG212" s="46"/>
      <c r="AAH212" s="42"/>
      <c r="AAI212" s="42"/>
      <c r="AAJ212" s="48"/>
      <c r="AAK212" s="48"/>
      <c r="AAL212" s="46"/>
      <c r="AAM212" s="42"/>
      <c r="AAN212" s="42"/>
      <c r="AAO212" s="48"/>
      <c r="AAP212" s="48"/>
      <c r="AAQ212" s="46"/>
      <c r="AAR212" s="42"/>
      <c r="AAS212" s="42"/>
      <c r="AAT212" s="48"/>
      <c r="AAU212" s="48"/>
      <c r="AAV212" s="46"/>
      <c r="AAW212" s="42"/>
      <c r="AAX212" s="42"/>
      <c r="AAY212" s="48"/>
      <c r="AAZ212" s="48"/>
      <c r="ABA212" s="46"/>
      <c r="ABB212" s="42"/>
      <c r="ABC212" s="42"/>
      <c r="ABD212" s="48"/>
      <c r="ABE212" s="48"/>
      <c r="ABF212" s="46"/>
      <c r="ABG212" s="42"/>
      <c r="ABH212" s="42"/>
      <c r="ABI212" s="48"/>
      <c r="ABJ212" s="48"/>
      <c r="ABK212" s="46"/>
      <c r="ABL212" s="42"/>
      <c r="ABM212" s="42"/>
      <c r="ABN212" s="48"/>
      <c r="ABO212" s="48"/>
      <c r="ABP212" s="46"/>
      <c r="ABQ212" s="42"/>
      <c r="ABR212" s="42"/>
      <c r="ABS212" s="48"/>
      <c r="ABT212" s="48"/>
      <c r="ABU212" s="46"/>
      <c r="ABV212" s="42"/>
      <c r="ABW212" s="42"/>
      <c r="ABX212" s="48"/>
      <c r="ABY212" s="48"/>
      <c r="ABZ212" s="46"/>
      <c r="ACA212" s="42"/>
      <c r="ACB212" s="42"/>
      <c r="ACC212" s="48"/>
      <c r="ACD212" s="48"/>
      <c r="ACE212" s="46"/>
      <c r="ACF212" s="42"/>
      <c r="ACG212" s="42"/>
      <c r="ACH212" s="48"/>
      <c r="ACI212" s="48"/>
      <c r="ACJ212" s="46"/>
      <c r="ACK212" s="42"/>
      <c r="ACL212" s="42"/>
      <c r="ACM212" s="48"/>
      <c r="ACN212" s="48"/>
      <c r="ACO212" s="46"/>
      <c r="ACP212" s="42"/>
      <c r="ACQ212" s="42"/>
      <c r="ACR212" s="48"/>
      <c r="ACS212" s="48"/>
      <c r="ACT212" s="46"/>
      <c r="ACU212" s="42"/>
      <c r="ACV212" s="42"/>
      <c r="ACW212" s="48"/>
      <c r="ACX212" s="48"/>
      <c r="ACY212" s="46"/>
      <c r="ACZ212" s="42"/>
      <c r="ADA212" s="42"/>
      <c r="ADB212" s="48"/>
      <c r="ADC212" s="48"/>
      <c r="ADD212" s="46"/>
      <c r="ADE212" s="42"/>
      <c r="ADF212" s="42"/>
      <c r="ADG212" s="48"/>
      <c r="ADH212" s="48"/>
      <c r="ADI212" s="46"/>
      <c r="ADJ212" s="42"/>
      <c r="ADK212" s="42"/>
      <c r="ADL212" s="48"/>
      <c r="ADM212" s="48"/>
      <c r="ADN212" s="46"/>
      <c r="ADO212" s="42"/>
      <c r="ADP212" s="42"/>
      <c r="ADQ212" s="48"/>
      <c r="ADR212" s="48"/>
      <c r="ADS212" s="46"/>
      <c r="ADT212" s="42"/>
      <c r="ADU212" s="42"/>
      <c r="ADV212" s="48"/>
      <c r="ADW212" s="48"/>
      <c r="ADX212" s="46"/>
      <c r="ADY212" s="42"/>
      <c r="ADZ212" s="42"/>
      <c r="AEA212" s="48"/>
      <c r="AEB212" s="48"/>
      <c r="AEC212" s="46"/>
      <c r="AED212" s="42"/>
      <c r="AEE212" s="42"/>
      <c r="AEF212" s="48"/>
      <c r="AEG212" s="48"/>
      <c r="AEH212" s="46"/>
      <c r="AEI212" s="42"/>
      <c r="AEJ212" s="42"/>
      <c r="AEK212" s="48"/>
      <c r="AEL212" s="48"/>
      <c r="AEM212" s="46"/>
      <c r="AEN212" s="42"/>
      <c r="AEO212" s="42"/>
      <c r="AEP212" s="48"/>
      <c r="AEQ212" s="48"/>
      <c r="AER212" s="46"/>
      <c r="AES212" s="42"/>
      <c r="AET212" s="42"/>
      <c r="AEU212" s="48"/>
      <c r="AEV212" s="48"/>
      <c r="AEW212" s="46"/>
      <c r="AEX212" s="42"/>
      <c r="AEY212" s="42"/>
      <c r="AEZ212" s="48"/>
      <c r="AFA212" s="48"/>
      <c r="AFB212" s="46"/>
      <c r="AFC212" s="42"/>
      <c r="AFD212" s="42"/>
      <c r="AFE212" s="48"/>
      <c r="AFF212" s="48"/>
      <c r="AFG212" s="46"/>
      <c r="AFH212" s="42"/>
      <c r="AFI212" s="42"/>
      <c r="AFJ212" s="48"/>
      <c r="AFK212" s="48"/>
      <c r="AFL212" s="46"/>
      <c r="AFM212" s="42"/>
      <c r="AFN212" s="42"/>
      <c r="AFO212" s="48"/>
      <c r="AFP212" s="48"/>
      <c r="AFQ212" s="46"/>
      <c r="AFR212" s="42"/>
      <c r="AFS212" s="42"/>
      <c r="AFT212" s="48"/>
      <c r="AFU212" s="48"/>
      <c r="AFV212" s="46"/>
      <c r="AFW212" s="42"/>
      <c r="AFX212" s="42"/>
      <c r="AFY212" s="48"/>
      <c r="AFZ212" s="48"/>
      <c r="AGA212" s="46"/>
      <c r="AGB212" s="42"/>
      <c r="AGC212" s="42"/>
      <c r="AGD212" s="48"/>
      <c r="AGE212" s="48"/>
      <c r="AGF212" s="46"/>
      <c r="AGG212" s="42"/>
      <c r="AGH212" s="42"/>
      <c r="AGI212" s="48"/>
      <c r="AGJ212" s="48"/>
      <c r="AGK212" s="46"/>
      <c r="AGL212" s="42"/>
      <c r="AGM212" s="42"/>
      <c r="AGN212" s="48"/>
      <c r="AGO212" s="48"/>
      <c r="AGP212" s="46"/>
      <c r="AGQ212" s="42"/>
      <c r="AGR212" s="42"/>
      <c r="AGS212" s="48"/>
      <c r="AGT212" s="48"/>
      <c r="AGU212" s="46"/>
      <c r="AGV212" s="42"/>
      <c r="AGW212" s="42"/>
      <c r="AGX212" s="48"/>
      <c r="AGY212" s="48"/>
      <c r="AGZ212" s="46"/>
      <c r="AHA212" s="42"/>
      <c r="AHB212" s="42"/>
      <c r="AHC212" s="48"/>
      <c r="AHD212" s="48"/>
      <c r="AHE212" s="46"/>
      <c r="AHF212" s="42"/>
      <c r="AHG212" s="42"/>
      <c r="AHH212" s="48"/>
      <c r="AHI212" s="48"/>
      <c r="AHJ212" s="46"/>
      <c r="AHK212" s="42"/>
      <c r="AHL212" s="42"/>
      <c r="AHM212" s="48"/>
      <c r="AHN212" s="48"/>
      <c r="AHO212" s="46"/>
      <c r="AHP212" s="42"/>
      <c r="AHQ212" s="42"/>
      <c r="AHR212" s="48"/>
      <c r="AHS212" s="48"/>
      <c r="AHT212" s="46"/>
      <c r="AHU212" s="42"/>
      <c r="AHV212" s="42"/>
      <c r="AHW212" s="48"/>
      <c r="AHX212" s="48"/>
      <c r="AHY212" s="46"/>
      <c r="AHZ212" s="42"/>
      <c r="AIA212" s="42"/>
      <c r="AIB212" s="48"/>
      <c r="AIC212" s="48"/>
      <c r="AID212" s="46"/>
      <c r="AIE212" s="42"/>
      <c r="AIF212" s="42"/>
      <c r="AIG212" s="48"/>
      <c r="AIH212" s="48"/>
      <c r="AII212" s="46"/>
      <c r="AIJ212" s="42"/>
      <c r="AIK212" s="42"/>
      <c r="AIL212" s="48"/>
      <c r="AIM212" s="48"/>
      <c r="AIN212" s="46"/>
      <c r="AIO212" s="42"/>
      <c r="AIP212" s="42"/>
      <c r="AIQ212" s="48"/>
      <c r="AIR212" s="48"/>
      <c r="AIS212" s="46"/>
      <c r="AIT212" s="42"/>
      <c r="AIU212" s="42"/>
      <c r="AIV212" s="48"/>
      <c r="AIW212" s="48"/>
      <c r="AIX212" s="46"/>
      <c r="AIY212" s="42"/>
      <c r="AIZ212" s="42"/>
      <c r="AJA212" s="48"/>
      <c r="AJB212" s="48"/>
      <c r="AJC212" s="46"/>
      <c r="AJD212" s="42"/>
      <c r="AJE212" s="42"/>
      <c r="AJF212" s="48"/>
      <c r="AJG212" s="48"/>
      <c r="AJH212" s="46"/>
      <c r="AJI212" s="42"/>
      <c r="AJJ212" s="42"/>
      <c r="AJK212" s="48"/>
      <c r="AJL212" s="48"/>
      <c r="AJM212" s="46"/>
      <c r="AJN212" s="42"/>
      <c r="AJO212" s="42"/>
      <c r="AJP212" s="48"/>
      <c r="AJQ212" s="48"/>
      <c r="AJR212" s="46"/>
      <c r="AJS212" s="42"/>
      <c r="AJT212" s="42"/>
      <c r="AJU212" s="48"/>
      <c r="AJV212" s="48"/>
      <c r="AJW212" s="46"/>
      <c r="AJX212" s="42"/>
      <c r="AJY212" s="42"/>
      <c r="AJZ212" s="48"/>
      <c r="AKA212" s="48"/>
      <c r="AKB212" s="46"/>
      <c r="AKC212" s="42"/>
      <c r="AKD212" s="42"/>
      <c r="AKE212" s="48"/>
      <c r="AKF212" s="48"/>
      <c r="AKG212" s="46"/>
      <c r="AKH212" s="42"/>
      <c r="AKI212" s="42"/>
      <c r="AKJ212" s="48"/>
      <c r="AKK212" s="48"/>
      <c r="AKL212" s="46"/>
      <c r="AKM212" s="42"/>
      <c r="AKN212" s="42"/>
      <c r="AKO212" s="48"/>
      <c r="AKP212" s="48"/>
      <c r="AKQ212" s="46"/>
      <c r="AKR212" s="42"/>
      <c r="AKS212" s="42"/>
      <c r="AKT212" s="48"/>
      <c r="AKU212" s="48"/>
      <c r="AKV212" s="46"/>
      <c r="AKW212" s="42"/>
      <c r="AKX212" s="42"/>
      <c r="AKY212" s="48"/>
      <c r="AKZ212" s="48"/>
      <c r="ALA212" s="46"/>
      <c r="ALB212" s="42"/>
      <c r="ALC212" s="42"/>
      <c r="ALD212" s="48"/>
      <c r="ALE212" s="48"/>
      <c r="ALF212" s="46"/>
      <c r="ALG212" s="42"/>
      <c r="ALH212" s="42"/>
      <c r="ALI212" s="48"/>
      <c r="ALJ212" s="48"/>
      <c r="ALK212" s="46"/>
      <c r="ALL212" s="42"/>
      <c r="ALM212" s="42"/>
      <c r="ALN212" s="48"/>
      <c r="ALO212" s="48"/>
      <c r="ALP212" s="46"/>
      <c r="ALQ212" s="42"/>
      <c r="ALR212" s="42"/>
      <c r="ALS212" s="48"/>
      <c r="ALT212" s="48"/>
      <c r="ALU212" s="46"/>
      <c r="ALV212" s="42"/>
      <c r="ALW212" s="42"/>
      <c r="ALX212" s="48"/>
      <c r="ALY212" s="48"/>
      <c r="ALZ212" s="46"/>
      <c r="AMA212" s="42"/>
      <c r="AMB212" s="42"/>
      <c r="AMC212" s="48"/>
      <c r="AMD212" s="48"/>
      <c r="AME212" s="46"/>
      <c r="AMF212" s="42"/>
      <c r="AMG212" s="42"/>
      <c r="AMH212" s="48"/>
      <c r="AMI212" s="48"/>
      <c r="AMJ212" s="46"/>
      <c r="AMK212" s="42"/>
      <c r="AML212" s="42"/>
      <c r="AMM212" s="48"/>
      <c r="AMN212" s="48"/>
      <c r="AMO212" s="46"/>
      <c r="AMP212" s="42"/>
      <c r="AMQ212" s="42"/>
      <c r="AMR212" s="48"/>
      <c r="AMS212" s="48"/>
      <c r="AMT212" s="46"/>
      <c r="AMU212" s="42"/>
      <c r="AMV212" s="42"/>
      <c r="AMW212" s="48"/>
      <c r="AMX212" s="48"/>
      <c r="AMY212" s="46"/>
      <c r="AMZ212" s="42"/>
      <c r="ANA212" s="42"/>
      <c r="ANB212" s="48"/>
      <c r="ANC212" s="48"/>
      <c r="AND212" s="46"/>
      <c r="ANE212" s="42"/>
      <c r="ANF212" s="42"/>
      <c r="ANG212" s="48"/>
      <c r="ANH212" s="48"/>
      <c r="ANI212" s="46"/>
      <c r="ANJ212" s="42"/>
      <c r="ANK212" s="42"/>
      <c r="ANL212" s="48"/>
      <c r="ANM212" s="48"/>
      <c r="ANN212" s="46"/>
      <c r="ANO212" s="42"/>
      <c r="ANP212" s="42"/>
      <c r="ANQ212" s="48"/>
      <c r="ANR212" s="48"/>
      <c r="ANS212" s="46"/>
      <c r="ANT212" s="42"/>
      <c r="ANU212" s="42"/>
      <c r="ANV212" s="48"/>
      <c r="ANW212" s="48"/>
      <c r="ANX212" s="46"/>
      <c r="ANY212" s="42"/>
      <c r="ANZ212" s="42"/>
      <c r="AOA212" s="48"/>
      <c r="AOB212" s="48"/>
      <c r="AOC212" s="46"/>
      <c r="AOD212" s="42"/>
      <c r="AOE212" s="42"/>
      <c r="AOF212" s="48"/>
      <c r="AOG212" s="48"/>
      <c r="AOH212" s="46"/>
      <c r="AOI212" s="42"/>
      <c r="AOJ212" s="42"/>
      <c r="AOK212" s="48"/>
      <c r="AOL212" s="48"/>
      <c r="AOM212" s="46"/>
      <c r="AON212" s="42"/>
      <c r="AOO212" s="42"/>
      <c r="AOP212" s="48"/>
      <c r="AOQ212" s="48"/>
      <c r="AOR212" s="46"/>
      <c r="AOS212" s="42"/>
      <c r="AOT212" s="42"/>
      <c r="AOU212" s="48"/>
      <c r="AOV212" s="48"/>
      <c r="AOW212" s="46"/>
      <c r="AOX212" s="42"/>
      <c r="AOY212" s="42"/>
      <c r="AOZ212" s="48"/>
      <c r="APA212" s="48"/>
      <c r="APB212" s="46"/>
      <c r="APC212" s="42"/>
      <c r="APD212" s="42"/>
      <c r="APE212" s="48"/>
      <c r="APF212" s="48"/>
      <c r="APG212" s="46"/>
      <c r="APH212" s="42"/>
      <c r="API212" s="42"/>
      <c r="APJ212" s="48"/>
      <c r="APK212" s="48"/>
      <c r="APL212" s="46"/>
      <c r="APM212" s="42"/>
      <c r="APN212" s="42"/>
      <c r="APO212" s="48"/>
      <c r="APP212" s="48"/>
      <c r="APQ212" s="46"/>
      <c r="APR212" s="42"/>
      <c r="APS212" s="42"/>
      <c r="APT212" s="48"/>
      <c r="APU212" s="48"/>
      <c r="APV212" s="46"/>
      <c r="APW212" s="42"/>
      <c r="APX212" s="42"/>
      <c r="APY212" s="48"/>
      <c r="APZ212" s="48"/>
      <c r="AQA212" s="46"/>
      <c r="AQB212" s="42"/>
      <c r="AQC212" s="42"/>
      <c r="AQD212" s="48"/>
      <c r="AQE212" s="48"/>
      <c r="AQF212" s="46"/>
      <c r="AQG212" s="42"/>
      <c r="AQH212" s="42"/>
      <c r="AQI212" s="48"/>
      <c r="AQJ212" s="48"/>
      <c r="AQK212" s="46"/>
      <c r="AQL212" s="42"/>
      <c r="AQM212" s="42"/>
      <c r="AQN212" s="48"/>
      <c r="AQO212" s="48"/>
      <c r="AQP212" s="46"/>
      <c r="AQQ212" s="42"/>
      <c r="AQR212" s="42"/>
      <c r="AQS212" s="48"/>
      <c r="AQT212" s="48"/>
      <c r="AQU212" s="46"/>
      <c r="AQV212" s="42"/>
      <c r="AQW212" s="42"/>
      <c r="AQX212" s="48"/>
      <c r="AQY212" s="48"/>
      <c r="AQZ212" s="46"/>
      <c r="ARA212" s="42"/>
      <c r="ARB212" s="42"/>
      <c r="ARC212" s="48"/>
      <c r="ARD212" s="48"/>
      <c r="ARE212" s="46"/>
      <c r="ARF212" s="42"/>
      <c r="ARG212" s="42"/>
      <c r="ARH212" s="48"/>
      <c r="ARI212" s="48"/>
      <c r="ARJ212" s="46"/>
      <c r="ARK212" s="42"/>
      <c r="ARL212" s="42"/>
      <c r="ARM212" s="48"/>
      <c r="ARN212" s="48"/>
      <c r="ARO212" s="46"/>
      <c r="ARP212" s="42"/>
      <c r="ARQ212" s="42"/>
      <c r="ARR212" s="48"/>
      <c r="ARS212" s="48"/>
      <c r="ART212" s="46"/>
      <c r="ARU212" s="42"/>
      <c r="ARV212" s="42"/>
      <c r="ARW212" s="48"/>
      <c r="ARX212" s="48"/>
      <c r="ARY212" s="46"/>
      <c r="ARZ212" s="42"/>
      <c r="ASA212" s="42"/>
      <c r="ASB212" s="48"/>
      <c r="ASC212" s="48"/>
      <c r="ASD212" s="46"/>
      <c r="ASE212" s="42"/>
      <c r="ASF212" s="42"/>
      <c r="ASG212" s="48"/>
      <c r="ASH212" s="48"/>
      <c r="ASI212" s="46"/>
      <c r="ASJ212" s="42"/>
      <c r="ASK212" s="42"/>
      <c r="ASL212" s="48"/>
      <c r="ASM212" s="48"/>
      <c r="ASN212" s="46"/>
      <c r="ASO212" s="42"/>
      <c r="ASP212" s="42"/>
      <c r="ASQ212" s="48"/>
      <c r="ASR212" s="48"/>
      <c r="ASS212" s="46"/>
      <c r="AST212" s="42"/>
      <c r="ASU212" s="42"/>
      <c r="ASV212" s="48"/>
      <c r="ASW212" s="48"/>
      <c r="ASX212" s="46"/>
      <c r="ASY212" s="42"/>
      <c r="ASZ212" s="42"/>
      <c r="ATA212" s="48"/>
      <c r="ATB212" s="48"/>
      <c r="ATC212" s="46"/>
      <c r="ATD212" s="42"/>
      <c r="ATE212" s="42"/>
      <c r="ATF212" s="48"/>
      <c r="ATG212" s="48"/>
      <c r="ATH212" s="46"/>
      <c r="ATI212" s="42"/>
      <c r="ATJ212" s="42"/>
      <c r="ATK212" s="48"/>
      <c r="ATL212" s="48"/>
      <c r="ATM212" s="46"/>
      <c r="ATN212" s="42"/>
      <c r="ATO212" s="42"/>
      <c r="ATP212" s="48"/>
      <c r="ATQ212" s="48"/>
      <c r="ATR212" s="46"/>
      <c r="ATS212" s="42"/>
      <c r="ATT212" s="42"/>
      <c r="ATU212" s="48"/>
      <c r="ATV212" s="48"/>
      <c r="ATW212" s="46"/>
      <c r="ATX212" s="42"/>
      <c r="ATY212" s="42"/>
      <c r="ATZ212" s="48"/>
      <c r="AUA212" s="48"/>
      <c r="AUB212" s="46"/>
      <c r="AUC212" s="42"/>
      <c r="AUD212" s="42"/>
      <c r="AUE212" s="48"/>
      <c r="AUF212" s="48"/>
      <c r="AUG212" s="46"/>
      <c r="AUH212" s="42"/>
      <c r="AUI212" s="42"/>
      <c r="AUJ212" s="48"/>
      <c r="AUK212" s="48"/>
      <c r="AUL212" s="46"/>
      <c r="AUM212" s="42"/>
      <c r="AUN212" s="42"/>
      <c r="AUO212" s="48"/>
      <c r="AUP212" s="48"/>
      <c r="AUQ212" s="46"/>
      <c r="AUR212" s="42"/>
      <c r="AUS212" s="42"/>
      <c r="AUT212" s="48"/>
      <c r="AUU212" s="48"/>
      <c r="AUV212" s="46"/>
      <c r="AUW212" s="42"/>
      <c r="AUX212" s="42"/>
      <c r="AUY212" s="48"/>
      <c r="AUZ212" s="48"/>
      <c r="AVA212" s="46"/>
      <c r="AVB212" s="42"/>
      <c r="AVC212" s="42"/>
      <c r="AVD212" s="48"/>
      <c r="AVE212" s="48"/>
      <c r="AVF212" s="46"/>
      <c r="AVG212" s="42"/>
      <c r="AVH212" s="42"/>
      <c r="AVI212" s="48"/>
      <c r="AVJ212" s="48"/>
      <c r="AVK212" s="46"/>
      <c r="AVL212" s="42"/>
      <c r="AVM212" s="42"/>
      <c r="AVN212" s="48"/>
      <c r="AVO212" s="48"/>
      <c r="AVP212" s="46"/>
      <c r="AVQ212" s="42"/>
      <c r="AVR212" s="42"/>
      <c r="AVS212" s="48"/>
      <c r="AVT212" s="48"/>
      <c r="AVU212" s="46"/>
      <c r="AVV212" s="42"/>
      <c r="AVW212" s="42"/>
      <c r="AVX212" s="48"/>
      <c r="AVY212" s="48"/>
      <c r="AVZ212" s="46"/>
      <c r="AWA212" s="42"/>
      <c r="AWB212" s="42"/>
      <c r="AWC212" s="48"/>
      <c r="AWD212" s="48"/>
      <c r="AWE212" s="46"/>
      <c r="AWF212" s="42"/>
      <c r="AWG212" s="42"/>
      <c r="AWH212" s="48"/>
      <c r="AWI212" s="48"/>
      <c r="AWJ212" s="46"/>
      <c r="AWK212" s="42"/>
      <c r="AWL212" s="42"/>
      <c r="AWM212" s="48"/>
      <c r="AWN212" s="48"/>
      <c r="AWO212" s="46"/>
      <c r="AWP212" s="42"/>
      <c r="AWQ212" s="42"/>
      <c r="AWR212" s="48"/>
      <c r="AWS212" s="48"/>
      <c r="AWT212" s="46"/>
      <c r="AWU212" s="42"/>
      <c r="AWV212" s="42"/>
      <c r="AWW212" s="48"/>
      <c r="AWX212" s="48"/>
      <c r="AWY212" s="46"/>
      <c r="AWZ212" s="42"/>
      <c r="AXA212" s="42"/>
      <c r="AXB212" s="48"/>
      <c r="AXC212" s="48"/>
      <c r="AXD212" s="46"/>
      <c r="AXE212" s="42"/>
      <c r="AXF212" s="42"/>
      <c r="AXG212" s="48"/>
      <c r="AXH212" s="48"/>
      <c r="AXI212" s="46"/>
      <c r="AXJ212" s="42"/>
      <c r="AXK212" s="42"/>
      <c r="AXL212" s="48"/>
      <c r="AXM212" s="48"/>
      <c r="AXN212" s="46"/>
      <c r="AXO212" s="42"/>
      <c r="AXP212" s="42"/>
      <c r="AXQ212" s="48"/>
      <c r="AXR212" s="48"/>
      <c r="AXS212" s="46"/>
      <c r="AXT212" s="42"/>
      <c r="AXU212" s="42"/>
      <c r="AXV212" s="48"/>
      <c r="AXW212" s="48"/>
      <c r="AXX212" s="46"/>
      <c r="AXY212" s="42"/>
      <c r="AXZ212" s="42"/>
      <c r="AYA212" s="48"/>
      <c r="AYB212" s="48"/>
      <c r="AYC212" s="46"/>
      <c r="AYD212" s="42"/>
      <c r="AYE212" s="42"/>
      <c r="AYF212" s="48"/>
      <c r="AYG212" s="48"/>
      <c r="AYH212" s="46"/>
      <c r="AYI212" s="42"/>
      <c r="AYJ212" s="42"/>
      <c r="AYK212" s="48"/>
      <c r="AYL212" s="48"/>
      <c r="AYM212" s="46"/>
      <c r="AYN212" s="42"/>
      <c r="AYO212" s="42"/>
      <c r="AYP212" s="48"/>
      <c r="AYQ212" s="48"/>
      <c r="AYR212" s="46"/>
      <c r="AYS212" s="42"/>
      <c r="AYT212" s="42"/>
      <c r="AYU212" s="48"/>
      <c r="AYV212" s="48"/>
      <c r="AYW212" s="46"/>
      <c r="AYX212" s="42"/>
      <c r="AYY212" s="42"/>
      <c r="AYZ212" s="48"/>
      <c r="AZA212" s="48"/>
      <c r="AZB212" s="46"/>
      <c r="AZC212" s="42"/>
      <c r="AZD212" s="42"/>
      <c r="AZE212" s="48"/>
      <c r="AZF212" s="48"/>
      <c r="AZG212" s="46"/>
      <c r="AZH212" s="42"/>
      <c r="AZI212" s="42"/>
      <c r="AZJ212" s="48"/>
      <c r="AZK212" s="48"/>
      <c r="AZL212" s="46"/>
      <c r="AZM212" s="42"/>
      <c r="AZN212" s="42"/>
      <c r="AZO212" s="48"/>
      <c r="AZP212" s="48"/>
      <c r="AZQ212" s="46"/>
      <c r="AZR212" s="42"/>
      <c r="AZS212" s="42"/>
      <c r="AZT212" s="48"/>
      <c r="AZU212" s="48"/>
      <c r="AZV212" s="46"/>
      <c r="AZW212" s="42"/>
      <c r="AZX212" s="42"/>
      <c r="AZY212" s="48"/>
      <c r="AZZ212" s="48"/>
      <c r="BAA212" s="46"/>
      <c r="BAB212" s="42"/>
      <c r="BAC212" s="42"/>
      <c r="BAD212" s="48"/>
      <c r="BAE212" s="48"/>
      <c r="BAF212" s="46"/>
      <c r="BAG212" s="42"/>
      <c r="BAH212" s="42"/>
      <c r="BAI212" s="48"/>
      <c r="BAJ212" s="48"/>
      <c r="BAK212" s="46"/>
      <c r="BAL212" s="42"/>
      <c r="BAM212" s="42"/>
      <c r="BAN212" s="48"/>
      <c r="BAO212" s="48"/>
      <c r="BAP212" s="46"/>
      <c r="BAQ212" s="42"/>
      <c r="BAR212" s="42"/>
      <c r="BAS212" s="48"/>
      <c r="BAT212" s="48"/>
      <c r="BAU212" s="46"/>
      <c r="BAV212" s="42"/>
      <c r="BAW212" s="42"/>
      <c r="BAX212" s="48"/>
      <c r="BAY212" s="48"/>
      <c r="BAZ212" s="46"/>
      <c r="BBA212" s="42"/>
      <c r="BBB212" s="42"/>
      <c r="BBC212" s="48"/>
      <c r="BBD212" s="48"/>
      <c r="BBE212" s="46"/>
      <c r="BBF212" s="42"/>
      <c r="BBG212" s="42"/>
      <c r="BBH212" s="48"/>
      <c r="BBI212" s="48"/>
      <c r="BBJ212" s="46"/>
      <c r="BBK212" s="42"/>
      <c r="BBL212" s="42"/>
      <c r="BBM212" s="48"/>
      <c r="BBN212" s="48"/>
      <c r="BBO212" s="46"/>
      <c r="BBP212" s="42"/>
      <c r="BBQ212" s="42"/>
      <c r="BBR212" s="48"/>
      <c r="BBS212" s="48"/>
      <c r="BBT212" s="46"/>
      <c r="BBU212" s="42"/>
      <c r="BBV212" s="42"/>
      <c r="BBW212" s="48"/>
      <c r="BBX212" s="48"/>
      <c r="BBY212" s="46"/>
      <c r="BBZ212" s="42"/>
      <c r="BCA212" s="42"/>
      <c r="BCB212" s="48"/>
      <c r="BCC212" s="48"/>
      <c r="BCD212" s="46"/>
      <c r="BCE212" s="42"/>
      <c r="BCF212" s="42"/>
      <c r="BCG212" s="48"/>
      <c r="BCH212" s="48"/>
      <c r="BCI212" s="46"/>
      <c r="BCJ212" s="42"/>
      <c r="BCK212" s="42"/>
      <c r="BCL212" s="48"/>
      <c r="BCM212" s="48"/>
      <c r="BCN212" s="46"/>
      <c r="BCO212" s="42"/>
      <c r="BCP212" s="42"/>
      <c r="BCQ212" s="48"/>
      <c r="BCR212" s="48"/>
      <c r="BCS212" s="46"/>
      <c r="BCT212" s="42"/>
      <c r="BCU212" s="42"/>
      <c r="BCV212" s="48"/>
      <c r="BCW212" s="48"/>
      <c r="BCX212" s="46"/>
      <c r="BCY212" s="42"/>
      <c r="BCZ212" s="42"/>
      <c r="BDA212" s="48"/>
      <c r="BDB212" s="48"/>
      <c r="BDC212" s="46"/>
      <c r="BDD212" s="42"/>
      <c r="BDE212" s="42"/>
      <c r="BDF212" s="48"/>
      <c r="BDG212" s="48"/>
      <c r="BDH212" s="46"/>
      <c r="BDI212" s="42"/>
      <c r="BDJ212" s="42"/>
      <c r="BDK212" s="48"/>
      <c r="BDL212" s="48"/>
      <c r="BDM212" s="46"/>
      <c r="BDN212" s="42"/>
      <c r="BDO212" s="42"/>
      <c r="BDP212" s="48"/>
      <c r="BDQ212" s="48"/>
      <c r="BDR212" s="46"/>
      <c r="BDS212" s="42"/>
      <c r="BDT212" s="42"/>
      <c r="BDU212" s="48"/>
      <c r="BDV212" s="48"/>
      <c r="BDW212" s="46"/>
      <c r="BDX212" s="42"/>
      <c r="BDY212" s="42"/>
      <c r="BDZ212" s="48"/>
      <c r="BEA212" s="48"/>
      <c r="BEB212" s="46"/>
      <c r="BEC212" s="42"/>
      <c r="BED212" s="42"/>
      <c r="BEE212" s="48"/>
      <c r="BEF212" s="48"/>
      <c r="BEG212" s="46"/>
      <c r="BEH212" s="42"/>
      <c r="BEI212" s="42"/>
      <c r="BEJ212" s="48"/>
      <c r="BEK212" s="48"/>
      <c r="BEL212" s="46"/>
      <c r="BEM212" s="42"/>
      <c r="BEN212" s="42"/>
      <c r="BEO212" s="48"/>
      <c r="BEP212" s="48"/>
      <c r="BEQ212" s="46"/>
      <c r="BER212" s="42"/>
      <c r="BES212" s="42"/>
      <c r="BET212" s="48"/>
      <c r="BEU212" s="48"/>
      <c r="BEV212" s="46"/>
      <c r="BEW212" s="42"/>
      <c r="BEX212" s="42"/>
      <c r="BEY212" s="48"/>
      <c r="BEZ212" s="48"/>
      <c r="BFA212" s="46"/>
      <c r="BFB212" s="42"/>
      <c r="BFC212" s="42"/>
      <c r="BFD212" s="48"/>
      <c r="BFE212" s="48"/>
      <c r="BFF212" s="46"/>
      <c r="BFG212" s="42"/>
      <c r="BFH212" s="42"/>
      <c r="BFI212" s="48"/>
      <c r="BFJ212" s="48"/>
      <c r="BFK212" s="46"/>
      <c r="BFL212" s="42"/>
      <c r="BFM212" s="42"/>
      <c r="BFN212" s="48"/>
      <c r="BFO212" s="48"/>
      <c r="BFP212" s="46"/>
      <c r="BFQ212" s="42"/>
      <c r="BFR212" s="42"/>
      <c r="BFS212" s="48"/>
      <c r="BFT212" s="48"/>
      <c r="BFU212" s="46"/>
      <c r="BFV212" s="42"/>
      <c r="BFW212" s="42"/>
      <c r="BFX212" s="48"/>
      <c r="BFY212" s="48"/>
      <c r="BFZ212" s="46"/>
      <c r="BGA212" s="42"/>
      <c r="BGB212" s="42"/>
      <c r="BGC212" s="48"/>
      <c r="BGD212" s="48"/>
      <c r="BGE212" s="46"/>
      <c r="BGF212" s="42"/>
      <c r="BGG212" s="42"/>
      <c r="BGH212" s="48"/>
      <c r="BGI212" s="48"/>
      <c r="BGJ212" s="46"/>
      <c r="BGK212" s="42"/>
      <c r="BGL212" s="42"/>
      <c r="BGM212" s="48"/>
      <c r="BGN212" s="48"/>
      <c r="BGO212" s="46"/>
      <c r="BGP212" s="42"/>
      <c r="BGQ212" s="42"/>
      <c r="BGR212" s="48"/>
      <c r="BGS212" s="48"/>
      <c r="BGT212" s="46"/>
      <c r="BGU212" s="42"/>
      <c r="BGV212" s="42"/>
      <c r="BGW212" s="48"/>
      <c r="BGX212" s="48"/>
      <c r="BGY212" s="46"/>
      <c r="BGZ212" s="42"/>
      <c r="BHA212" s="42"/>
      <c r="BHB212" s="48"/>
      <c r="BHC212" s="48"/>
      <c r="BHD212" s="46"/>
      <c r="BHE212" s="42"/>
      <c r="BHF212" s="42"/>
      <c r="BHG212" s="48"/>
      <c r="BHH212" s="48"/>
      <c r="BHI212" s="46"/>
      <c r="BHJ212" s="42"/>
      <c r="BHK212" s="42"/>
      <c r="BHL212" s="48"/>
      <c r="BHM212" s="48"/>
      <c r="BHN212" s="46"/>
      <c r="BHO212" s="42"/>
      <c r="BHP212" s="42"/>
      <c r="BHQ212" s="48"/>
      <c r="BHR212" s="48"/>
      <c r="BHS212" s="46"/>
      <c r="BHT212" s="42"/>
      <c r="BHU212" s="42"/>
      <c r="BHV212" s="48"/>
      <c r="BHW212" s="48"/>
      <c r="BHX212" s="46"/>
      <c r="BHY212" s="42"/>
      <c r="BHZ212" s="42"/>
      <c r="BIA212" s="48"/>
      <c r="BIB212" s="48"/>
      <c r="BIC212" s="46"/>
      <c r="BID212" s="42"/>
      <c r="BIE212" s="42"/>
      <c r="BIF212" s="48"/>
      <c r="BIG212" s="48"/>
      <c r="BIH212" s="46"/>
      <c r="BII212" s="42"/>
      <c r="BIJ212" s="42"/>
      <c r="BIK212" s="48"/>
      <c r="BIL212" s="48"/>
      <c r="BIM212" s="46"/>
      <c r="BIN212" s="42"/>
      <c r="BIO212" s="42"/>
      <c r="BIP212" s="48"/>
      <c r="BIQ212" s="48"/>
      <c r="BIR212" s="46"/>
      <c r="BIS212" s="42"/>
      <c r="BIT212" s="42"/>
      <c r="BIU212" s="48"/>
      <c r="BIV212" s="48"/>
      <c r="BIW212" s="46"/>
      <c r="BIX212" s="42"/>
      <c r="BIY212" s="42"/>
      <c r="BIZ212" s="48"/>
      <c r="BJA212" s="48"/>
      <c r="BJB212" s="46"/>
      <c r="BJC212" s="42"/>
      <c r="BJD212" s="42"/>
      <c r="BJE212" s="48"/>
      <c r="BJF212" s="48"/>
      <c r="BJG212" s="46"/>
      <c r="BJH212" s="42"/>
      <c r="BJI212" s="42"/>
      <c r="BJJ212" s="48"/>
      <c r="BJK212" s="48"/>
      <c r="BJL212" s="46"/>
      <c r="BJM212" s="42"/>
      <c r="BJN212" s="42"/>
      <c r="BJO212" s="48"/>
      <c r="BJP212" s="48"/>
      <c r="BJQ212" s="46"/>
      <c r="BJR212" s="42"/>
      <c r="BJS212" s="42"/>
      <c r="BJT212" s="48"/>
      <c r="BJU212" s="48"/>
      <c r="BJV212" s="46"/>
      <c r="BJW212" s="42"/>
      <c r="BJX212" s="42"/>
      <c r="BJY212" s="48"/>
      <c r="BJZ212" s="48"/>
      <c r="BKA212" s="46"/>
      <c r="BKB212" s="42"/>
      <c r="BKC212" s="42"/>
      <c r="BKD212" s="48"/>
      <c r="BKE212" s="48"/>
      <c r="BKF212" s="46"/>
      <c r="BKG212" s="42"/>
      <c r="BKH212" s="42"/>
      <c r="BKI212" s="48"/>
      <c r="BKJ212" s="48"/>
      <c r="BKK212" s="46"/>
      <c r="BKL212" s="42"/>
      <c r="BKM212" s="42"/>
      <c r="BKN212" s="48"/>
      <c r="BKO212" s="48"/>
      <c r="BKP212" s="46"/>
      <c r="BKQ212" s="42"/>
      <c r="BKR212" s="42"/>
      <c r="BKS212" s="48"/>
      <c r="BKT212" s="48"/>
      <c r="BKU212" s="46"/>
      <c r="BKV212" s="42"/>
      <c r="BKW212" s="42"/>
      <c r="BKX212" s="48"/>
      <c r="BKY212" s="48"/>
      <c r="BKZ212" s="46"/>
      <c r="BLA212" s="42"/>
      <c r="BLB212" s="42"/>
      <c r="BLC212" s="48"/>
      <c r="BLD212" s="48"/>
      <c r="BLE212" s="46"/>
      <c r="BLF212" s="42"/>
      <c r="BLG212" s="42"/>
      <c r="BLH212" s="48"/>
      <c r="BLI212" s="48"/>
      <c r="BLJ212" s="46"/>
      <c r="BLK212" s="42"/>
      <c r="BLL212" s="42"/>
      <c r="BLM212" s="48"/>
      <c r="BLN212" s="48"/>
      <c r="BLO212" s="46"/>
      <c r="BLP212" s="42"/>
      <c r="BLQ212" s="42"/>
      <c r="BLR212" s="48"/>
      <c r="BLS212" s="48"/>
      <c r="BLT212" s="46"/>
      <c r="BLU212" s="42"/>
      <c r="BLV212" s="42"/>
      <c r="BLW212" s="48"/>
      <c r="BLX212" s="48"/>
      <c r="BLY212" s="46"/>
      <c r="BLZ212" s="42"/>
      <c r="BMA212" s="42"/>
      <c r="BMB212" s="48"/>
      <c r="BMC212" s="48"/>
      <c r="BMD212" s="46"/>
      <c r="BME212" s="42"/>
      <c r="BMF212" s="42"/>
      <c r="BMG212" s="48"/>
      <c r="BMH212" s="48"/>
      <c r="BMI212" s="46"/>
      <c r="BMJ212" s="42"/>
      <c r="BMK212" s="42"/>
      <c r="BML212" s="48"/>
      <c r="BMM212" s="48"/>
      <c r="BMN212" s="46"/>
      <c r="BMO212" s="42"/>
      <c r="BMP212" s="42"/>
      <c r="BMQ212" s="48"/>
      <c r="BMR212" s="48"/>
      <c r="BMS212" s="46"/>
      <c r="BMT212" s="42"/>
      <c r="BMU212" s="42"/>
      <c r="BMV212" s="48"/>
      <c r="BMW212" s="48"/>
      <c r="BMX212" s="46"/>
      <c r="BMY212" s="42"/>
      <c r="BMZ212" s="42"/>
      <c r="BNA212" s="48"/>
      <c r="BNB212" s="48"/>
      <c r="BNC212" s="46"/>
      <c r="BND212" s="42"/>
      <c r="BNE212" s="42"/>
      <c r="BNF212" s="48"/>
      <c r="BNG212" s="48"/>
      <c r="BNH212" s="46"/>
      <c r="BNI212" s="42"/>
      <c r="BNJ212" s="42"/>
      <c r="BNK212" s="48"/>
      <c r="BNL212" s="48"/>
      <c r="BNM212" s="46"/>
      <c r="BNN212" s="42"/>
      <c r="BNO212" s="42"/>
      <c r="BNP212" s="48"/>
      <c r="BNQ212" s="48"/>
      <c r="BNR212" s="46"/>
      <c r="BNS212" s="42"/>
      <c r="BNT212" s="42"/>
      <c r="BNU212" s="48"/>
      <c r="BNV212" s="48"/>
      <c r="BNW212" s="46"/>
      <c r="BNX212" s="42"/>
      <c r="BNY212" s="42"/>
      <c r="BNZ212" s="48"/>
      <c r="BOA212" s="48"/>
      <c r="BOB212" s="46"/>
      <c r="BOC212" s="42"/>
      <c r="BOD212" s="42"/>
      <c r="BOE212" s="48"/>
      <c r="BOF212" s="48"/>
      <c r="BOG212" s="46"/>
      <c r="BOH212" s="42"/>
      <c r="BOI212" s="42"/>
      <c r="BOJ212" s="48"/>
      <c r="BOK212" s="48"/>
      <c r="BOL212" s="46"/>
      <c r="BOM212" s="42"/>
      <c r="BON212" s="42"/>
      <c r="BOO212" s="48"/>
      <c r="BOP212" s="48"/>
      <c r="BOQ212" s="46"/>
      <c r="BOR212" s="42"/>
      <c r="BOS212" s="42"/>
      <c r="BOT212" s="48"/>
      <c r="BOU212" s="48"/>
      <c r="BOV212" s="46"/>
      <c r="BOW212" s="42"/>
      <c r="BOX212" s="42"/>
      <c r="BOY212" s="48"/>
      <c r="BOZ212" s="48"/>
      <c r="BPA212" s="46"/>
      <c r="BPB212" s="42"/>
      <c r="BPC212" s="42"/>
      <c r="BPD212" s="48"/>
      <c r="BPE212" s="48"/>
      <c r="BPF212" s="46"/>
      <c r="BPG212" s="42"/>
      <c r="BPH212" s="42"/>
      <c r="BPI212" s="48"/>
      <c r="BPJ212" s="48"/>
      <c r="BPK212" s="46"/>
      <c r="BPL212" s="42"/>
      <c r="BPM212" s="42"/>
      <c r="BPN212" s="48"/>
      <c r="BPO212" s="48"/>
      <c r="BPP212" s="46"/>
      <c r="BPQ212" s="42"/>
      <c r="BPR212" s="42"/>
      <c r="BPS212" s="48"/>
      <c r="BPT212" s="48"/>
      <c r="BPU212" s="46"/>
      <c r="BPV212" s="42"/>
      <c r="BPW212" s="42"/>
      <c r="BPX212" s="48"/>
      <c r="BPY212" s="48"/>
      <c r="BPZ212" s="46"/>
      <c r="BQA212" s="42"/>
      <c r="BQB212" s="42"/>
      <c r="BQC212" s="48"/>
      <c r="BQD212" s="48"/>
      <c r="BQE212" s="46"/>
      <c r="BQF212" s="42"/>
      <c r="BQG212" s="42"/>
      <c r="BQH212" s="48"/>
      <c r="BQI212" s="48"/>
      <c r="BQJ212" s="46"/>
      <c r="BQK212" s="42"/>
      <c r="BQL212" s="42"/>
      <c r="BQM212" s="48"/>
      <c r="BQN212" s="48"/>
      <c r="BQO212" s="46"/>
      <c r="BQP212" s="42"/>
      <c r="BQQ212" s="42"/>
      <c r="BQR212" s="48"/>
      <c r="BQS212" s="48"/>
      <c r="BQT212" s="46"/>
      <c r="BQU212" s="42"/>
      <c r="BQV212" s="42"/>
      <c r="BQW212" s="48"/>
      <c r="BQX212" s="48"/>
      <c r="BQY212" s="46"/>
      <c r="BQZ212" s="42"/>
      <c r="BRA212" s="42"/>
      <c r="BRB212" s="48"/>
      <c r="BRC212" s="48"/>
      <c r="BRD212" s="46"/>
      <c r="BRE212" s="42"/>
      <c r="BRF212" s="42"/>
      <c r="BRG212" s="48"/>
      <c r="BRH212" s="48"/>
      <c r="BRI212" s="46"/>
      <c r="BRJ212" s="42"/>
      <c r="BRK212" s="42"/>
      <c r="BRL212" s="48"/>
      <c r="BRM212" s="48"/>
      <c r="BRN212" s="46"/>
      <c r="BRO212" s="42"/>
      <c r="BRP212" s="42"/>
      <c r="BRQ212" s="48"/>
      <c r="BRR212" s="48"/>
      <c r="BRS212" s="46"/>
      <c r="BRT212" s="42"/>
      <c r="BRU212" s="42"/>
      <c r="BRV212" s="48"/>
      <c r="BRW212" s="48"/>
      <c r="BRX212" s="46"/>
      <c r="BRY212" s="42"/>
      <c r="BRZ212" s="42"/>
      <c r="BSA212" s="48"/>
      <c r="BSB212" s="48"/>
      <c r="BSC212" s="46"/>
      <c r="BSD212" s="42"/>
      <c r="BSE212" s="42"/>
      <c r="BSF212" s="48"/>
      <c r="BSG212" s="48"/>
      <c r="BSH212" s="46"/>
      <c r="BSI212" s="42"/>
      <c r="BSJ212" s="42"/>
      <c r="BSK212" s="48"/>
      <c r="BSL212" s="48"/>
      <c r="BSM212" s="46"/>
      <c r="BSN212" s="42"/>
      <c r="BSO212" s="42"/>
      <c r="BSP212" s="48"/>
      <c r="BSQ212" s="48"/>
      <c r="BSR212" s="46"/>
      <c r="BSS212" s="42"/>
      <c r="BST212" s="42"/>
      <c r="BSU212" s="48"/>
      <c r="BSV212" s="48"/>
      <c r="BSW212" s="46"/>
      <c r="BSX212" s="42"/>
      <c r="BSY212" s="42"/>
      <c r="BSZ212" s="48"/>
      <c r="BTA212" s="48"/>
      <c r="BTB212" s="46"/>
      <c r="BTC212" s="42"/>
      <c r="BTD212" s="42"/>
      <c r="BTE212" s="48"/>
      <c r="BTF212" s="48"/>
      <c r="BTG212" s="46"/>
      <c r="BTH212" s="42"/>
      <c r="BTI212" s="42"/>
      <c r="BTJ212" s="48"/>
      <c r="BTK212" s="48"/>
      <c r="BTL212" s="46"/>
      <c r="BTM212" s="42"/>
      <c r="BTN212" s="42"/>
      <c r="BTO212" s="48"/>
      <c r="BTP212" s="48"/>
      <c r="BTQ212" s="46"/>
      <c r="BTR212" s="42"/>
      <c r="BTS212" s="42"/>
      <c r="BTT212" s="48"/>
      <c r="BTU212" s="48"/>
      <c r="BTV212" s="46"/>
      <c r="BTW212" s="42"/>
      <c r="BTX212" s="42"/>
      <c r="BTY212" s="48"/>
      <c r="BTZ212" s="48"/>
      <c r="BUA212" s="46"/>
      <c r="BUB212" s="42"/>
      <c r="BUC212" s="42"/>
      <c r="BUD212" s="48"/>
      <c r="BUE212" s="48"/>
      <c r="BUF212" s="46"/>
      <c r="BUG212" s="42"/>
      <c r="BUH212" s="42"/>
      <c r="BUI212" s="48"/>
      <c r="BUJ212" s="48"/>
      <c r="BUK212" s="46"/>
      <c r="BUL212" s="42"/>
      <c r="BUM212" s="42"/>
      <c r="BUN212" s="48"/>
      <c r="BUO212" s="48"/>
      <c r="BUP212" s="46"/>
      <c r="BUQ212" s="42"/>
      <c r="BUR212" s="42"/>
      <c r="BUS212" s="48"/>
      <c r="BUT212" s="48"/>
      <c r="BUU212" s="46"/>
      <c r="BUV212" s="42"/>
      <c r="BUW212" s="42"/>
      <c r="BUX212" s="48"/>
      <c r="BUY212" s="48"/>
      <c r="BUZ212" s="46"/>
      <c r="BVA212" s="42"/>
      <c r="BVB212" s="42"/>
      <c r="BVC212" s="48"/>
      <c r="BVD212" s="48"/>
      <c r="BVE212" s="46"/>
      <c r="BVF212" s="42"/>
      <c r="BVG212" s="42"/>
      <c r="BVH212" s="48"/>
      <c r="BVI212" s="48"/>
      <c r="BVJ212" s="46"/>
      <c r="BVK212" s="42"/>
      <c r="BVL212" s="42"/>
      <c r="BVM212" s="48"/>
      <c r="BVN212" s="48"/>
      <c r="BVO212" s="46"/>
      <c r="BVP212" s="42"/>
      <c r="BVQ212" s="42"/>
      <c r="BVR212" s="48"/>
      <c r="BVS212" s="48"/>
      <c r="BVT212" s="46"/>
      <c r="BVU212" s="42"/>
      <c r="BVV212" s="42"/>
      <c r="BVW212" s="48"/>
      <c r="BVX212" s="48"/>
      <c r="BVY212" s="46"/>
      <c r="BVZ212" s="42"/>
      <c r="BWA212" s="42"/>
      <c r="BWB212" s="48"/>
      <c r="BWC212" s="48"/>
      <c r="BWD212" s="46"/>
      <c r="BWE212" s="42"/>
      <c r="BWF212" s="42"/>
      <c r="BWG212" s="48"/>
      <c r="BWH212" s="48"/>
      <c r="BWI212" s="46"/>
      <c r="BWJ212" s="42"/>
      <c r="BWK212" s="42"/>
      <c r="BWL212" s="48"/>
      <c r="BWM212" s="48"/>
      <c r="BWN212" s="46"/>
      <c r="BWO212" s="42"/>
      <c r="BWP212" s="42"/>
      <c r="BWQ212" s="48"/>
      <c r="BWR212" s="48"/>
      <c r="BWS212" s="46"/>
      <c r="BWT212" s="42"/>
      <c r="BWU212" s="42"/>
      <c r="BWV212" s="48"/>
      <c r="BWW212" s="48"/>
      <c r="BWX212" s="46"/>
      <c r="BWY212" s="42"/>
      <c r="BWZ212" s="42"/>
      <c r="BXA212" s="48"/>
      <c r="BXB212" s="48"/>
      <c r="BXC212" s="46"/>
      <c r="BXD212" s="42"/>
      <c r="BXE212" s="42"/>
      <c r="BXF212" s="48"/>
      <c r="BXG212" s="48"/>
      <c r="BXH212" s="46"/>
      <c r="BXI212" s="42"/>
      <c r="BXJ212" s="42"/>
      <c r="BXK212" s="48"/>
      <c r="BXL212" s="48"/>
      <c r="BXM212" s="46"/>
      <c r="BXN212" s="42"/>
      <c r="BXO212" s="42"/>
      <c r="BXP212" s="48"/>
      <c r="BXQ212" s="48"/>
      <c r="BXR212" s="46"/>
      <c r="BXS212" s="42"/>
      <c r="BXT212" s="42"/>
      <c r="BXU212" s="48"/>
      <c r="BXV212" s="48"/>
      <c r="BXW212" s="46"/>
      <c r="BXX212" s="42"/>
      <c r="BXY212" s="42"/>
      <c r="BXZ212" s="48"/>
      <c r="BYA212" s="48"/>
      <c r="BYB212" s="46"/>
      <c r="BYC212" s="42"/>
      <c r="BYD212" s="42"/>
      <c r="BYE212" s="48"/>
      <c r="BYF212" s="48"/>
      <c r="BYG212" s="46"/>
      <c r="BYH212" s="42"/>
      <c r="BYI212" s="42"/>
      <c r="BYJ212" s="48"/>
      <c r="BYK212" s="48"/>
      <c r="BYL212" s="46"/>
      <c r="BYM212" s="42"/>
      <c r="BYN212" s="42"/>
      <c r="BYO212" s="48"/>
      <c r="BYP212" s="48"/>
      <c r="BYQ212" s="46"/>
      <c r="BYR212" s="42"/>
      <c r="BYS212" s="42"/>
      <c r="BYT212" s="48"/>
      <c r="BYU212" s="48"/>
      <c r="BYV212" s="46"/>
      <c r="BYW212" s="42"/>
      <c r="BYX212" s="42"/>
      <c r="BYY212" s="48"/>
      <c r="BYZ212" s="48"/>
      <c r="BZA212" s="46"/>
      <c r="BZB212" s="42"/>
      <c r="BZC212" s="42"/>
      <c r="BZD212" s="48"/>
      <c r="BZE212" s="48"/>
      <c r="BZF212" s="46"/>
      <c r="BZG212" s="42"/>
      <c r="BZH212" s="42"/>
      <c r="BZI212" s="48"/>
      <c r="BZJ212" s="48"/>
      <c r="BZK212" s="46"/>
      <c r="BZL212" s="42"/>
      <c r="BZM212" s="42"/>
      <c r="BZN212" s="48"/>
      <c r="BZO212" s="48"/>
      <c r="BZP212" s="46"/>
      <c r="BZQ212" s="42"/>
      <c r="BZR212" s="42"/>
      <c r="BZS212" s="48"/>
      <c r="BZT212" s="48"/>
      <c r="BZU212" s="46"/>
      <c r="BZV212" s="42"/>
      <c r="BZW212" s="42"/>
      <c r="BZX212" s="48"/>
      <c r="BZY212" s="48"/>
      <c r="BZZ212" s="46"/>
      <c r="CAA212" s="42"/>
      <c r="CAB212" s="42"/>
      <c r="CAC212" s="48"/>
      <c r="CAD212" s="48"/>
      <c r="CAE212" s="46"/>
      <c r="CAF212" s="42"/>
      <c r="CAG212" s="42"/>
      <c r="CAH212" s="48"/>
      <c r="CAI212" s="48"/>
      <c r="CAJ212" s="46"/>
      <c r="CAK212" s="42"/>
      <c r="CAL212" s="42"/>
      <c r="CAM212" s="48"/>
      <c r="CAN212" s="48"/>
      <c r="CAO212" s="46"/>
      <c r="CAP212" s="42"/>
      <c r="CAQ212" s="42"/>
      <c r="CAR212" s="48"/>
      <c r="CAS212" s="48"/>
      <c r="CAT212" s="46"/>
      <c r="CAU212" s="42"/>
      <c r="CAV212" s="42"/>
      <c r="CAW212" s="48"/>
      <c r="CAX212" s="48"/>
      <c r="CAY212" s="46"/>
      <c r="CAZ212" s="42"/>
      <c r="CBA212" s="42"/>
      <c r="CBB212" s="48"/>
      <c r="CBC212" s="48"/>
      <c r="CBD212" s="46"/>
      <c r="CBE212" s="42"/>
      <c r="CBF212" s="42"/>
      <c r="CBG212" s="48"/>
      <c r="CBH212" s="48"/>
      <c r="CBI212" s="46"/>
      <c r="CBJ212" s="42"/>
      <c r="CBK212" s="42"/>
      <c r="CBL212" s="48"/>
      <c r="CBM212" s="48"/>
      <c r="CBN212" s="46"/>
      <c r="CBO212" s="42"/>
      <c r="CBP212" s="42"/>
      <c r="CBQ212" s="48"/>
      <c r="CBR212" s="48"/>
      <c r="CBS212" s="46"/>
      <c r="CBT212" s="42"/>
      <c r="CBU212" s="42"/>
      <c r="CBV212" s="48"/>
      <c r="CBW212" s="48"/>
      <c r="CBX212" s="46"/>
      <c r="CBY212" s="42"/>
      <c r="CBZ212" s="42"/>
      <c r="CCA212" s="48"/>
      <c r="CCB212" s="48"/>
      <c r="CCC212" s="46"/>
      <c r="CCD212" s="42"/>
      <c r="CCE212" s="42"/>
      <c r="CCF212" s="48"/>
      <c r="CCG212" s="48"/>
      <c r="CCH212" s="46"/>
      <c r="CCI212" s="42"/>
      <c r="CCJ212" s="42"/>
      <c r="CCK212" s="48"/>
      <c r="CCL212" s="48"/>
      <c r="CCM212" s="46"/>
      <c r="CCN212" s="42"/>
      <c r="CCO212" s="42"/>
      <c r="CCP212" s="48"/>
      <c r="CCQ212" s="48"/>
      <c r="CCR212" s="46"/>
      <c r="CCS212" s="42"/>
      <c r="CCT212" s="42"/>
      <c r="CCU212" s="48"/>
      <c r="CCV212" s="48"/>
      <c r="CCW212" s="46"/>
      <c r="CCX212" s="42"/>
      <c r="CCY212" s="42"/>
      <c r="CCZ212" s="48"/>
      <c r="CDA212" s="48"/>
      <c r="CDB212" s="46"/>
      <c r="CDC212" s="42"/>
      <c r="CDD212" s="42"/>
      <c r="CDE212" s="48"/>
      <c r="CDF212" s="48"/>
      <c r="CDG212" s="46"/>
      <c r="CDH212" s="42"/>
      <c r="CDI212" s="42"/>
      <c r="CDJ212" s="48"/>
      <c r="CDK212" s="48"/>
      <c r="CDL212" s="46"/>
      <c r="CDM212" s="42"/>
      <c r="CDN212" s="42"/>
      <c r="CDO212" s="48"/>
      <c r="CDP212" s="48"/>
      <c r="CDQ212" s="46"/>
      <c r="CDR212" s="42"/>
      <c r="CDS212" s="42"/>
      <c r="CDT212" s="48"/>
      <c r="CDU212" s="48"/>
      <c r="CDV212" s="46"/>
      <c r="CDW212" s="42"/>
      <c r="CDX212" s="42"/>
      <c r="CDY212" s="48"/>
      <c r="CDZ212" s="48"/>
      <c r="CEA212" s="46"/>
      <c r="CEB212" s="42"/>
      <c r="CEC212" s="42"/>
      <c r="CED212" s="48"/>
      <c r="CEE212" s="48"/>
      <c r="CEF212" s="46"/>
      <c r="CEG212" s="42"/>
      <c r="CEH212" s="42"/>
      <c r="CEI212" s="48"/>
      <c r="CEJ212" s="48"/>
      <c r="CEK212" s="46"/>
      <c r="CEL212" s="42"/>
      <c r="CEM212" s="42"/>
      <c r="CEN212" s="48"/>
      <c r="CEO212" s="48"/>
      <c r="CEP212" s="46"/>
      <c r="CEQ212" s="42"/>
      <c r="CER212" s="42"/>
      <c r="CES212" s="48"/>
      <c r="CET212" s="48"/>
      <c r="CEU212" s="46"/>
      <c r="CEV212" s="42"/>
      <c r="CEW212" s="42"/>
      <c r="CEX212" s="48"/>
      <c r="CEY212" s="48"/>
      <c r="CEZ212" s="46"/>
      <c r="CFA212" s="42"/>
      <c r="CFB212" s="42"/>
      <c r="CFC212" s="48"/>
      <c r="CFD212" s="48"/>
      <c r="CFE212" s="46"/>
      <c r="CFF212" s="42"/>
      <c r="CFG212" s="42"/>
      <c r="CFH212" s="48"/>
      <c r="CFI212" s="48"/>
      <c r="CFJ212" s="46"/>
      <c r="CFK212" s="42"/>
      <c r="CFL212" s="42"/>
      <c r="CFM212" s="48"/>
      <c r="CFN212" s="48"/>
      <c r="CFO212" s="46"/>
      <c r="CFP212" s="42"/>
      <c r="CFQ212" s="42"/>
      <c r="CFR212" s="48"/>
      <c r="CFS212" s="48"/>
      <c r="CFT212" s="46"/>
      <c r="CFU212" s="42"/>
      <c r="CFV212" s="42"/>
      <c r="CFW212" s="48"/>
      <c r="CFX212" s="48"/>
      <c r="CFY212" s="46"/>
      <c r="CFZ212" s="42"/>
      <c r="CGA212" s="42"/>
      <c r="CGB212" s="48"/>
      <c r="CGC212" s="48"/>
      <c r="CGD212" s="46"/>
      <c r="CGE212" s="42"/>
      <c r="CGF212" s="42"/>
      <c r="CGG212" s="48"/>
      <c r="CGH212" s="48"/>
      <c r="CGI212" s="46"/>
      <c r="CGJ212" s="42"/>
      <c r="CGK212" s="42"/>
      <c r="CGL212" s="48"/>
      <c r="CGM212" s="48"/>
      <c r="CGN212" s="46"/>
      <c r="CGO212" s="42"/>
      <c r="CGP212" s="42"/>
      <c r="CGQ212" s="48"/>
      <c r="CGR212" s="48"/>
      <c r="CGS212" s="46"/>
      <c r="CGT212" s="42"/>
      <c r="CGU212" s="42"/>
      <c r="CGV212" s="48"/>
      <c r="CGW212" s="48"/>
      <c r="CGX212" s="46"/>
      <c r="CGY212" s="42"/>
      <c r="CGZ212" s="42"/>
      <c r="CHA212" s="48"/>
      <c r="CHB212" s="48"/>
      <c r="CHC212" s="46"/>
      <c r="CHD212" s="42"/>
      <c r="CHE212" s="42"/>
      <c r="CHF212" s="48"/>
      <c r="CHG212" s="48"/>
      <c r="CHH212" s="46"/>
      <c r="CHI212" s="42"/>
      <c r="CHJ212" s="42"/>
      <c r="CHK212" s="48"/>
      <c r="CHL212" s="48"/>
      <c r="CHM212" s="46"/>
      <c r="CHN212" s="42"/>
      <c r="CHO212" s="42"/>
      <c r="CHP212" s="48"/>
      <c r="CHQ212" s="48"/>
      <c r="CHR212" s="46"/>
      <c r="CHS212" s="42"/>
      <c r="CHT212" s="42"/>
      <c r="CHU212" s="48"/>
      <c r="CHV212" s="48"/>
      <c r="CHW212" s="46"/>
      <c r="CHX212" s="42"/>
      <c r="CHY212" s="42"/>
      <c r="CHZ212" s="48"/>
      <c r="CIA212" s="48"/>
      <c r="CIB212" s="46"/>
      <c r="CIC212" s="42"/>
      <c r="CID212" s="42"/>
      <c r="CIE212" s="48"/>
      <c r="CIF212" s="48"/>
      <c r="CIG212" s="46"/>
      <c r="CIH212" s="42"/>
      <c r="CII212" s="42"/>
      <c r="CIJ212" s="48"/>
      <c r="CIK212" s="48"/>
      <c r="CIL212" s="46"/>
      <c r="CIM212" s="42"/>
      <c r="CIN212" s="42"/>
      <c r="CIO212" s="48"/>
      <c r="CIP212" s="48"/>
      <c r="CIQ212" s="46"/>
      <c r="CIR212" s="42"/>
      <c r="CIS212" s="42"/>
      <c r="CIT212" s="48"/>
      <c r="CIU212" s="48"/>
      <c r="CIV212" s="46"/>
      <c r="CIW212" s="42"/>
      <c r="CIX212" s="42"/>
      <c r="CIY212" s="48"/>
      <c r="CIZ212" s="48"/>
      <c r="CJA212" s="46"/>
      <c r="CJB212" s="42"/>
      <c r="CJC212" s="42"/>
      <c r="CJD212" s="48"/>
      <c r="CJE212" s="48"/>
      <c r="CJF212" s="46"/>
      <c r="CJG212" s="42"/>
      <c r="CJH212" s="42"/>
      <c r="CJI212" s="48"/>
      <c r="CJJ212" s="48"/>
      <c r="CJK212" s="46"/>
      <c r="CJL212" s="42"/>
      <c r="CJM212" s="42"/>
      <c r="CJN212" s="48"/>
      <c r="CJO212" s="48"/>
      <c r="CJP212" s="46"/>
      <c r="CJQ212" s="42"/>
      <c r="CJR212" s="42"/>
      <c r="CJS212" s="48"/>
      <c r="CJT212" s="48"/>
      <c r="CJU212" s="46"/>
      <c r="CJV212" s="42"/>
      <c r="CJW212" s="42"/>
      <c r="CJX212" s="48"/>
      <c r="CJY212" s="48"/>
      <c r="CJZ212" s="46"/>
      <c r="CKA212" s="42"/>
      <c r="CKB212" s="42"/>
      <c r="CKC212" s="48"/>
      <c r="CKD212" s="48"/>
      <c r="CKE212" s="46"/>
      <c r="CKF212" s="42"/>
      <c r="CKG212" s="42"/>
      <c r="CKH212" s="48"/>
      <c r="CKI212" s="48"/>
      <c r="CKJ212" s="46"/>
      <c r="CKK212" s="42"/>
      <c r="CKL212" s="42"/>
      <c r="CKM212" s="48"/>
      <c r="CKN212" s="48"/>
      <c r="CKO212" s="46"/>
      <c r="CKP212" s="42"/>
      <c r="CKQ212" s="42"/>
      <c r="CKR212" s="48"/>
      <c r="CKS212" s="48"/>
      <c r="CKT212" s="46"/>
      <c r="CKU212" s="42"/>
      <c r="CKV212" s="42"/>
      <c r="CKW212" s="48"/>
      <c r="CKX212" s="48"/>
      <c r="CKY212" s="46"/>
      <c r="CKZ212" s="42"/>
      <c r="CLA212" s="42"/>
      <c r="CLB212" s="48"/>
      <c r="CLC212" s="48"/>
      <c r="CLD212" s="46"/>
      <c r="CLE212" s="42"/>
      <c r="CLF212" s="42"/>
      <c r="CLG212" s="48"/>
      <c r="CLH212" s="48"/>
      <c r="CLI212" s="46"/>
      <c r="CLJ212" s="42"/>
      <c r="CLK212" s="42"/>
      <c r="CLL212" s="48"/>
      <c r="CLM212" s="48"/>
      <c r="CLN212" s="46"/>
      <c r="CLO212" s="42"/>
      <c r="CLP212" s="42"/>
      <c r="CLQ212" s="48"/>
      <c r="CLR212" s="48"/>
      <c r="CLS212" s="46"/>
      <c r="CLT212" s="42"/>
      <c r="CLU212" s="42"/>
      <c r="CLV212" s="48"/>
      <c r="CLW212" s="48"/>
      <c r="CLX212" s="46"/>
      <c r="CLY212" s="42"/>
      <c r="CLZ212" s="42"/>
      <c r="CMA212" s="48"/>
      <c r="CMB212" s="48"/>
      <c r="CMC212" s="46"/>
      <c r="CMD212" s="42"/>
      <c r="CME212" s="42"/>
      <c r="CMF212" s="48"/>
      <c r="CMG212" s="48"/>
      <c r="CMH212" s="46"/>
      <c r="CMI212" s="42"/>
      <c r="CMJ212" s="42"/>
      <c r="CMK212" s="48"/>
      <c r="CML212" s="48"/>
      <c r="CMM212" s="46"/>
      <c r="CMN212" s="42"/>
      <c r="CMO212" s="42"/>
      <c r="CMP212" s="48"/>
      <c r="CMQ212" s="48"/>
      <c r="CMR212" s="46"/>
      <c r="CMS212" s="42"/>
      <c r="CMT212" s="42"/>
      <c r="CMU212" s="48"/>
      <c r="CMV212" s="48"/>
      <c r="CMW212" s="46"/>
      <c r="CMX212" s="42"/>
      <c r="CMY212" s="42"/>
      <c r="CMZ212" s="48"/>
      <c r="CNA212" s="48"/>
      <c r="CNB212" s="46"/>
      <c r="CNC212" s="42"/>
      <c r="CND212" s="42"/>
      <c r="CNE212" s="48"/>
      <c r="CNF212" s="48"/>
      <c r="CNG212" s="46"/>
      <c r="CNH212" s="42"/>
      <c r="CNI212" s="42"/>
      <c r="CNJ212" s="48"/>
      <c r="CNK212" s="48"/>
      <c r="CNL212" s="46"/>
      <c r="CNM212" s="42"/>
      <c r="CNN212" s="42"/>
      <c r="CNO212" s="48"/>
      <c r="CNP212" s="48"/>
      <c r="CNQ212" s="46"/>
      <c r="CNR212" s="42"/>
      <c r="CNS212" s="42"/>
      <c r="CNT212" s="48"/>
      <c r="CNU212" s="48"/>
      <c r="CNV212" s="46"/>
      <c r="CNW212" s="42"/>
      <c r="CNX212" s="42"/>
      <c r="CNY212" s="48"/>
      <c r="CNZ212" s="48"/>
      <c r="COA212" s="46"/>
      <c r="COB212" s="42"/>
      <c r="COC212" s="42"/>
      <c r="COD212" s="48"/>
      <c r="COE212" s="48"/>
      <c r="COF212" s="46"/>
      <c r="COG212" s="42"/>
      <c r="COH212" s="42"/>
      <c r="COI212" s="48"/>
      <c r="COJ212" s="48"/>
      <c r="COK212" s="46"/>
      <c r="COL212" s="42"/>
      <c r="COM212" s="42"/>
      <c r="CON212" s="48"/>
      <c r="COO212" s="48"/>
      <c r="COP212" s="46"/>
      <c r="COQ212" s="42"/>
      <c r="COR212" s="42"/>
      <c r="COS212" s="48"/>
      <c r="COT212" s="48"/>
      <c r="COU212" s="46"/>
      <c r="COV212" s="42"/>
      <c r="COW212" s="42"/>
      <c r="COX212" s="48"/>
      <c r="COY212" s="48"/>
      <c r="COZ212" s="46"/>
      <c r="CPA212" s="42"/>
      <c r="CPB212" s="42"/>
      <c r="CPC212" s="48"/>
      <c r="CPD212" s="48"/>
      <c r="CPE212" s="46"/>
      <c r="CPF212" s="42"/>
      <c r="CPG212" s="42"/>
      <c r="CPH212" s="48"/>
      <c r="CPI212" s="48"/>
      <c r="CPJ212" s="46"/>
      <c r="CPK212" s="42"/>
      <c r="CPL212" s="42"/>
      <c r="CPM212" s="48"/>
      <c r="CPN212" s="48"/>
      <c r="CPO212" s="46"/>
      <c r="CPP212" s="42"/>
      <c r="CPQ212" s="42"/>
      <c r="CPR212" s="48"/>
      <c r="CPS212" s="48"/>
      <c r="CPT212" s="46"/>
      <c r="CPU212" s="42"/>
      <c r="CPV212" s="42"/>
      <c r="CPW212" s="48"/>
      <c r="CPX212" s="48"/>
      <c r="CPY212" s="46"/>
      <c r="CPZ212" s="42"/>
      <c r="CQA212" s="42"/>
      <c r="CQB212" s="48"/>
      <c r="CQC212" s="48"/>
      <c r="CQD212" s="46"/>
      <c r="CQE212" s="42"/>
      <c r="CQF212" s="42"/>
      <c r="CQG212" s="48"/>
      <c r="CQH212" s="48"/>
      <c r="CQI212" s="46"/>
      <c r="CQJ212" s="42"/>
      <c r="CQK212" s="42"/>
      <c r="CQL212" s="48"/>
      <c r="CQM212" s="48"/>
      <c r="CQN212" s="46"/>
      <c r="CQO212" s="42"/>
      <c r="CQP212" s="42"/>
      <c r="CQQ212" s="48"/>
      <c r="CQR212" s="48"/>
      <c r="CQS212" s="46"/>
      <c r="CQT212" s="42"/>
      <c r="CQU212" s="42"/>
      <c r="CQV212" s="48"/>
      <c r="CQW212" s="48"/>
      <c r="CQX212" s="46"/>
      <c r="CQY212" s="42"/>
      <c r="CQZ212" s="42"/>
      <c r="CRA212" s="48"/>
      <c r="CRB212" s="48"/>
      <c r="CRC212" s="46"/>
      <c r="CRD212" s="42"/>
      <c r="CRE212" s="42"/>
      <c r="CRF212" s="48"/>
      <c r="CRG212" s="48"/>
      <c r="CRH212" s="46"/>
      <c r="CRI212" s="42"/>
      <c r="CRJ212" s="42"/>
      <c r="CRK212" s="48"/>
      <c r="CRL212" s="48"/>
      <c r="CRM212" s="46"/>
      <c r="CRN212" s="42"/>
      <c r="CRO212" s="42"/>
      <c r="CRP212" s="48"/>
      <c r="CRQ212" s="48"/>
      <c r="CRR212" s="46"/>
      <c r="CRS212" s="42"/>
      <c r="CRT212" s="42"/>
      <c r="CRU212" s="48"/>
      <c r="CRV212" s="48"/>
      <c r="CRW212" s="46"/>
      <c r="CRX212" s="42"/>
      <c r="CRY212" s="42"/>
      <c r="CRZ212" s="48"/>
      <c r="CSA212" s="48"/>
      <c r="CSB212" s="46"/>
      <c r="CSC212" s="42"/>
      <c r="CSD212" s="42"/>
      <c r="CSE212" s="48"/>
      <c r="CSF212" s="48"/>
      <c r="CSG212" s="46"/>
      <c r="CSH212" s="42"/>
      <c r="CSI212" s="42"/>
      <c r="CSJ212" s="48"/>
      <c r="CSK212" s="48"/>
      <c r="CSL212" s="46"/>
      <c r="CSM212" s="42"/>
      <c r="CSN212" s="42"/>
      <c r="CSO212" s="48"/>
      <c r="CSP212" s="48"/>
      <c r="CSQ212" s="46"/>
      <c r="CSR212" s="42"/>
      <c r="CSS212" s="42"/>
      <c r="CST212" s="48"/>
      <c r="CSU212" s="48"/>
      <c r="CSV212" s="46"/>
      <c r="CSW212" s="42"/>
      <c r="CSX212" s="42"/>
      <c r="CSY212" s="48"/>
      <c r="CSZ212" s="48"/>
      <c r="CTA212" s="46"/>
      <c r="CTB212" s="42"/>
      <c r="CTC212" s="42"/>
      <c r="CTD212" s="48"/>
      <c r="CTE212" s="48"/>
      <c r="CTF212" s="46"/>
      <c r="CTG212" s="42"/>
      <c r="CTH212" s="42"/>
      <c r="CTI212" s="48"/>
      <c r="CTJ212" s="48"/>
      <c r="CTK212" s="46"/>
      <c r="CTL212" s="42"/>
      <c r="CTM212" s="42"/>
      <c r="CTN212" s="48"/>
      <c r="CTO212" s="48"/>
      <c r="CTP212" s="46"/>
      <c r="CTQ212" s="42"/>
      <c r="CTR212" s="42"/>
      <c r="CTS212" s="48"/>
      <c r="CTT212" s="48"/>
      <c r="CTU212" s="46"/>
      <c r="CTV212" s="42"/>
      <c r="CTW212" s="42"/>
      <c r="CTX212" s="48"/>
      <c r="CTY212" s="48"/>
      <c r="CTZ212" s="46"/>
      <c r="CUA212" s="42"/>
      <c r="CUB212" s="42"/>
      <c r="CUC212" s="48"/>
      <c r="CUD212" s="48"/>
      <c r="CUE212" s="46"/>
      <c r="CUF212" s="42"/>
      <c r="CUG212" s="42"/>
      <c r="CUH212" s="48"/>
      <c r="CUI212" s="48"/>
      <c r="CUJ212" s="46"/>
      <c r="CUK212" s="42"/>
      <c r="CUL212" s="42"/>
      <c r="CUM212" s="48"/>
      <c r="CUN212" s="48"/>
      <c r="CUO212" s="46"/>
      <c r="CUP212" s="42"/>
      <c r="CUQ212" s="42"/>
      <c r="CUR212" s="48"/>
      <c r="CUS212" s="48"/>
      <c r="CUT212" s="46"/>
      <c r="CUU212" s="42"/>
      <c r="CUV212" s="42"/>
      <c r="CUW212" s="48"/>
      <c r="CUX212" s="48"/>
      <c r="CUY212" s="46"/>
      <c r="CUZ212" s="42"/>
      <c r="CVA212" s="42"/>
      <c r="CVB212" s="48"/>
      <c r="CVC212" s="48"/>
      <c r="CVD212" s="46"/>
      <c r="CVE212" s="42"/>
      <c r="CVF212" s="42"/>
      <c r="CVG212" s="48"/>
      <c r="CVH212" s="48"/>
      <c r="CVI212" s="46"/>
      <c r="CVJ212" s="42"/>
      <c r="CVK212" s="42"/>
      <c r="CVL212" s="48"/>
      <c r="CVM212" s="48"/>
      <c r="CVN212" s="46"/>
      <c r="CVO212" s="42"/>
      <c r="CVP212" s="42"/>
      <c r="CVQ212" s="48"/>
      <c r="CVR212" s="48"/>
      <c r="CVS212" s="46"/>
      <c r="CVT212" s="42"/>
      <c r="CVU212" s="42"/>
      <c r="CVV212" s="48"/>
      <c r="CVW212" s="48"/>
      <c r="CVX212" s="46"/>
      <c r="CVY212" s="42"/>
      <c r="CVZ212" s="42"/>
      <c r="CWA212" s="48"/>
      <c r="CWB212" s="48"/>
      <c r="CWC212" s="46"/>
      <c r="CWD212" s="42"/>
      <c r="CWE212" s="42"/>
      <c r="CWF212" s="48"/>
      <c r="CWG212" s="48"/>
      <c r="CWH212" s="46"/>
      <c r="CWI212" s="42"/>
      <c r="CWJ212" s="42"/>
      <c r="CWK212" s="48"/>
      <c r="CWL212" s="48"/>
      <c r="CWM212" s="46"/>
      <c r="CWN212" s="42"/>
      <c r="CWO212" s="42"/>
      <c r="CWP212" s="48"/>
      <c r="CWQ212" s="48"/>
      <c r="CWR212" s="46"/>
      <c r="CWS212" s="42"/>
      <c r="CWT212" s="42"/>
      <c r="CWU212" s="48"/>
      <c r="CWV212" s="48"/>
      <c r="CWW212" s="46"/>
      <c r="CWX212" s="42"/>
      <c r="CWY212" s="42"/>
      <c r="CWZ212" s="48"/>
      <c r="CXA212" s="48"/>
      <c r="CXB212" s="46"/>
      <c r="CXC212" s="42"/>
      <c r="CXD212" s="42"/>
      <c r="CXE212" s="48"/>
      <c r="CXF212" s="48"/>
      <c r="CXG212" s="46"/>
      <c r="CXH212" s="42"/>
      <c r="CXI212" s="42"/>
      <c r="CXJ212" s="48"/>
      <c r="CXK212" s="48"/>
      <c r="CXL212" s="46"/>
      <c r="CXM212" s="42"/>
      <c r="CXN212" s="42"/>
      <c r="CXO212" s="48"/>
      <c r="CXP212" s="48"/>
      <c r="CXQ212" s="46"/>
      <c r="CXR212" s="42"/>
      <c r="CXS212" s="42"/>
      <c r="CXT212" s="48"/>
      <c r="CXU212" s="48"/>
      <c r="CXV212" s="46"/>
      <c r="CXW212" s="42"/>
      <c r="CXX212" s="42"/>
      <c r="CXY212" s="48"/>
      <c r="CXZ212" s="48"/>
      <c r="CYA212" s="46"/>
      <c r="CYB212" s="42"/>
      <c r="CYC212" s="42"/>
      <c r="CYD212" s="48"/>
      <c r="CYE212" s="48"/>
      <c r="CYF212" s="46"/>
      <c r="CYG212" s="42"/>
      <c r="CYH212" s="42"/>
      <c r="CYI212" s="48"/>
      <c r="CYJ212" s="48"/>
      <c r="CYK212" s="46"/>
      <c r="CYL212" s="42"/>
      <c r="CYM212" s="42"/>
      <c r="CYN212" s="48"/>
      <c r="CYO212" s="48"/>
      <c r="CYP212" s="46"/>
      <c r="CYQ212" s="42"/>
      <c r="CYR212" s="42"/>
      <c r="CYS212" s="48"/>
      <c r="CYT212" s="48"/>
      <c r="CYU212" s="46"/>
      <c r="CYV212" s="42"/>
      <c r="CYW212" s="42"/>
      <c r="CYX212" s="48"/>
      <c r="CYY212" s="48"/>
      <c r="CYZ212" s="46"/>
      <c r="CZA212" s="42"/>
      <c r="CZB212" s="42"/>
      <c r="CZC212" s="48"/>
      <c r="CZD212" s="48"/>
      <c r="CZE212" s="46"/>
      <c r="CZF212" s="42"/>
      <c r="CZG212" s="42"/>
      <c r="CZH212" s="48"/>
      <c r="CZI212" s="48"/>
      <c r="CZJ212" s="46"/>
      <c r="CZK212" s="42"/>
      <c r="CZL212" s="42"/>
      <c r="CZM212" s="48"/>
      <c r="CZN212" s="48"/>
      <c r="CZO212" s="46"/>
      <c r="CZP212" s="42"/>
      <c r="CZQ212" s="42"/>
      <c r="CZR212" s="48"/>
      <c r="CZS212" s="48"/>
      <c r="CZT212" s="46"/>
      <c r="CZU212" s="42"/>
      <c r="CZV212" s="42"/>
      <c r="CZW212" s="48"/>
      <c r="CZX212" s="48"/>
      <c r="CZY212" s="46"/>
      <c r="CZZ212" s="42"/>
      <c r="DAA212" s="42"/>
      <c r="DAB212" s="48"/>
      <c r="DAC212" s="48"/>
      <c r="DAD212" s="46"/>
      <c r="DAE212" s="42"/>
      <c r="DAF212" s="42"/>
      <c r="DAG212" s="48"/>
      <c r="DAH212" s="48"/>
      <c r="DAI212" s="46"/>
      <c r="DAJ212" s="42"/>
      <c r="DAK212" s="42"/>
      <c r="DAL212" s="48"/>
      <c r="DAM212" s="48"/>
      <c r="DAN212" s="46"/>
      <c r="DAO212" s="42"/>
      <c r="DAP212" s="42"/>
      <c r="DAQ212" s="48"/>
      <c r="DAR212" s="48"/>
      <c r="DAS212" s="46"/>
      <c r="DAT212" s="42"/>
      <c r="DAU212" s="42"/>
      <c r="DAV212" s="48"/>
      <c r="DAW212" s="48"/>
      <c r="DAX212" s="46"/>
      <c r="DAY212" s="42"/>
      <c r="DAZ212" s="42"/>
      <c r="DBA212" s="48"/>
      <c r="DBB212" s="48"/>
      <c r="DBC212" s="46"/>
      <c r="DBD212" s="42"/>
      <c r="DBE212" s="42"/>
      <c r="DBF212" s="48"/>
      <c r="DBG212" s="48"/>
      <c r="DBH212" s="46"/>
      <c r="DBI212" s="42"/>
      <c r="DBJ212" s="42"/>
      <c r="DBK212" s="48"/>
      <c r="DBL212" s="48"/>
      <c r="DBM212" s="46"/>
      <c r="DBN212" s="42"/>
      <c r="DBO212" s="42"/>
      <c r="DBP212" s="48"/>
      <c r="DBQ212" s="48"/>
      <c r="DBR212" s="46"/>
      <c r="DBS212" s="42"/>
      <c r="DBT212" s="42"/>
      <c r="DBU212" s="48"/>
      <c r="DBV212" s="48"/>
      <c r="DBW212" s="46"/>
      <c r="DBX212" s="42"/>
      <c r="DBY212" s="42"/>
      <c r="DBZ212" s="48"/>
      <c r="DCA212" s="48"/>
      <c r="DCB212" s="46"/>
      <c r="DCC212" s="42"/>
      <c r="DCD212" s="42"/>
      <c r="DCE212" s="48"/>
      <c r="DCF212" s="48"/>
      <c r="DCG212" s="46"/>
      <c r="DCH212" s="42"/>
      <c r="DCI212" s="42"/>
      <c r="DCJ212" s="48"/>
      <c r="DCK212" s="48"/>
      <c r="DCL212" s="46"/>
      <c r="DCM212" s="42"/>
      <c r="DCN212" s="42"/>
      <c r="DCO212" s="48"/>
      <c r="DCP212" s="48"/>
      <c r="DCQ212" s="46"/>
      <c r="DCR212" s="42"/>
      <c r="DCS212" s="42"/>
      <c r="DCT212" s="48"/>
      <c r="DCU212" s="48"/>
      <c r="DCV212" s="46"/>
      <c r="DCW212" s="42"/>
      <c r="DCX212" s="42"/>
      <c r="DCY212" s="48"/>
      <c r="DCZ212" s="48"/>
      <c r="DDA212" s="46"/>
      <c r="DDB212" s="42"/>
      <c r="DDC212" s="42"/>
      <c r="DDD212" s="48"/>
      <c r="DDE212" s="48"/>
      <c r="DDF212" s="46"/>
      <c r="DDG212" s="42"/>
      <c r="DDH212" s="42"/>
      <c r="DDI212" s="48"/>
      <c r="DDJ212" s="48"/>
      <c r="DDK212" s="46"/>
      <c r="DDL212" s="42"/>
      <c r="DDM212" s="42"/>
      <c r="DDN212" s="48"/>
      <c r="DDO212" s="48"/>
      <c r="DDP212" s="46"/>
      <c r="DDQ212" s="42"/>
      <c r="DDR212" s="42"/>
      <c r="DDS212" s="48"/>
      <c r="DDT212" s="48"/>
      <c r="DDU212" s="46"/>
      <c r="DDV212" s="42"/>
      <c r="DDW212" s="42"/>
      <c r="DDX212" s="48"/>
      <c r="DDY212" s="48"/>
      <c r="DDZ212" s="46"/>
      <c r="DEA212" s="42"/>
      <c r="DEB212" s="42"/>
      <c r="DEC212" s="48"/>
      <c r="DED212" s="48"/>
      <c r="DEE212" s="46"/>
      <c r="DEF212" s="42"/>
      <c r="DEG212" s="42"/>
      <c r="DEH212" s="48"/>
      <c r="DEI212" s="48"/>
      <c r="DEJ212" s="46"/>
      <c r="DEK212" s="42"/>
      <c r="DEL212" s="42"/>
      <c r="DEM212" s="48"/>
      <c r="DEN212" s="48"/>
      <c r="DEO212" s="46"/>
      <c r="DEP212" s="42"/>
      <c r="DEQ212" s="42"/>
      <c r="DER212" s="48"/>
      <c r="DES212" s="48"/>
      <c r="DET212" s="46"/>
      <c r="DEU212" s="42"/>
      <c r="DEV212" s="42"/>
      <c r="DEW212" s="48"/>
      <c r="DEX212" s="48"/>
      <c r="DEY212" s="46"/>
      <c r="DEZ212" s="42"/>
      <c r="DFA212" s="42"/>
      <c r="DFB212" s="48"/>
      <c r="DFC212" s="48"/>
      <c r="DFD212" s="46"/>
      <c r="DFE212" s="42"/>
      <c r="DFF212" s="42"/>
      <c r="DFG212" s="48"/>
      <c r="DFH212" s="48"/>
      <c r="DFI212" s="46"/>
      <c r="DFJ212" s="42"/>
      <c r="DFK212" s="42"/>
      <c r="DFL212" s="48"/>
      <c r="DFM212" s="48"/>
      <c r="DFN212" s="46"/>
      <c r="DFO212" s="42"/>
      <c r="DFP212" s="42"/>
      <c r="DFQ212" s="48"/>
      <c r="DFR212" s="48"/>
      <c r="DFS212" s="46"/>
      <c r="DFT212" s="42"/>
      <c r="DFU212" s="42"/>
      <c r="DFV212" s="48"/>
      <c r="DFW212" s="48"/>
      <c r="DFX212" s="46"/>
      <c r="DFY212" s="42"/>
      <c r="DFZ212" s="42"/>
      <c r="DGA212" s="48"/>
      <c r="DGB212" s="48"/>
      <c r="DGC212" s="46"/>
      <c r="DGD212" s="42"/>
      <c r="DGE212" s="42"/>
      <c r="DGF212" s="48"/>
      <c r="DGG212" s="48"/>
      <c r="DGH212" s="46"/>
      <c r="DGI212" s="42"/>
      <c r="DGJ212" s="42"/>
      <c r="DGK212" s="48"/>
      <c r="DGL212" s="48"/>
      <c r="DGM212" s="46"/>
      <c r="DGN212" s="42"/>
      <c r="DGO212" s="42"/>
      <c r="DGP212" s="48"/>
      <c r="DGQ212" s="48"/>
      <c r="DGR212" s="46"/>
      <c r="DGS212" s="42"/>
      <c r="DGT212" s="42"/>
      <c r="DGU212" s="48"/>
      <c r="DGV212" s="48"/>
      <c r="DGW212" s="46"/>
      <c r="DGX212" s="42"/>
      <c r="DGY212" s="42"/>
      <c r="DGZ212" s="48"/>
      <c r="DHA212" s="48"/>
      <c r="DHB212" s="46"/>
      <c r="DHC212" s="42"/>
      <c r="DHD212" s="42"/>
      <c r="DHE212" s="48"/>
      <c r="DHF212" s="48"/>
      <c r="DHG212" s="46"/>
      <c r="DHH212" s="42"/>
      <c r="DHI212" s="42"/>
      <c r="DHJ212" s="48"/>
      <c r="DHK212" s="48"/>
      <c r="DHL212" s="46"/>
      <c r="DHM212" s="42"/>
      <c r="DHN212" s="42"/>
      <c r="DHO212" s="48"/>
      <c r="DHP212" s="48"/>
      <c r="DHQ212" s="46"/>
      <c r="DHR212" s="42"/>
      <c r="DHS212" s="42"/>
      <c r="DHT212" s="48"/>
      <c r="DHU212" s="48"/>
      <c r="DHV212" s="46"/>
      <c r="DHW212" s="42"/>
      <c r="DHX212" s="42"/>
      <c r="DHY212" s="48"/>
      <c r="DHZ212" s="48"/>
      <c r="DIA212" s="46"/>
      <c r="DIB212" s="42"/>
      <c r="DIC212" s="42"/>
      <c r="DID212" s="48"/>
      <c r="DIE212" s="48"/>
      <c r="DIF212" s="46"/>
      <c r="DIG212" s="42"/>
      <c r="DIH212" s="42"/>
      <c r="DII212" s="48"/>
      <c r="DIJ212" s="48"/>
      <c r="DIK212" s="46"/>
      <c r="DIL212" s="42"/>
      <c r="DIM212" s="42"/>
      <c r="DIN212" s="48"/>
      <c r="DIO212" s="48"/>
      <c r="DIP212" s="46"/>
      <c r="DIQ212" s="42"/>
      <c r="DIR212" s="42"/>
      <c r="DIS212" s="48"/>
      <c r="DIT212" s="48"/>
      <c r="DIU212" s="46"/>
      <c r="DIV212" s="42"/>
      <c r="DIW212" s="42"/>
      <c r="DIX212" s="48"/>
      <c r="DIY212" s="48"/>
      <c r="DIZ212" s="46"/>
      <c r="DJA212" s="42"/>
      <c r="DJB212" s="42"/>
      <c r="DJC212" s="48"/>
      <c r="DJD212" s="48"/>
      <c r="DJE212" s="46"/>
      <c r="DJF212" s="42"/>
      <c r="DJG212" s="42"/>
      <c r="DJH212" s="48"/>
      <c r="DJI212" s="48"/>
      <c r="DJJ212" s="46"/>
      <c r="DJK212" s="42"/>
      <c r="DJL212" s="42"/>
      <c r="DJM212" s="48"/>
      <c r="DJN212" s="48"/>
      <c r="DJO212" s="46"/>
      <c r="DJP212" s="42"/>
      <c r="DJQ212" s="42"/>
      <c r="DJR212" s="48"/>
      <c r="DJS212" s="48"/>
      <c r="DJT212" s="46"/>
      <c r="DJU212" s="42"/>
      <c r="DJV212" s="42"/>
      <c r="DJW212" s="48"/>
      <c r="DJX212" s="48"/>
      <c r="DJY212" s="46"/>
      <c r="DJZ212" s="42"/>
      <c r="DKA212" s="42"/>
      <c r="DKB212" s="48"/>
      <c r="DKC212" s="48"/>
      <c r="DKD212" s="46"/>
      <c r="DKE212" s="42"/>
      <c r="DKF212" s="42"/>
      <c r="DKG212" s="48"/>
      <c r="DKH212" s="48"/>
      <c r="DKI212" s="46"/>
      <c r="DKJ212" s="42"/>
      <c r="DKK212" s="42"/>
      <c r="DKL212" s="48"/>
      <c r="DKM212" s="48"/>
      <c r="DKN212" s="46"/>
      <c r="DKO212" s="42"/>
      <c r="DKP212" s="42"/>
      <c r="DKQ212" s="48"/>
      <c r="DKR212" s="48"/>
      <c r="DKS212" s="46"/>
      <c r="DKT212" s="42"/>
      <c r="DKU212" s="42"/>
      <c r="DKV212" s="48"/>
      <c r="DKW212" s="48"/>
      <c r="DKX212" s="46"/>
      <c r="DKY212" s="42"/>
      <c r="DKZ212" s="42"/>
      <c r="DLA212" s="48"/>
      <c r="DLB212" s="48"/>
      <c r="DLC212" s="46"/>
      <c r="DLD212" s="42"/>
      <c r="DLE212" s="42"/>
      <c r="DLF212" s="48"/>
      <c r="DLG212" s="48"/>
      <c r="DLH212" s="46"/>
      <c r="DLI212" s="42"/>
      <c r="DLJ212" s="42"/>
      <c r="DLK212" s="48"/>
      <c r="DLL212" s="48"/>
      <c r="DLM212" s="46"/>
      <c r="DLN212" s="42"/>
      <c r="DLO212" s="42"/>
      <c r="DLP212" s="48"/>
      <c r="DLQ212" s="48"/>
      <c r="DLR212" s="46"/>
      <c r="DLS212" s="42"/>
      <c r="DLT212" s="42"/>
      <c r="DLU212" s="48"/>
      <c r="DLV212" s="48"/>
      <c r="DLW212" s="46"/>
      <c r="DLX212" s="42"/>
      <c r="DLY212" s="42"/>
      <c r="DLZ212" s="48"/>
      <c r="DMA212" s="48"/>
      <c r="DMB212" s="46"/>
      <c r="DMC212" s="42"/>
      <c r="DMD212" s="42"/>
      <c r="DME212" s="48"/>
      <c r="DMF212" s="48"/>
      <c r="DMG212" s="46"/>
      <c r="DMH212" s="42"/>
      <c r="DMI212" s="42"/>
      <c r="DMJ212" s="48"/>
      <c r="DMK212" s="48"/>
      <c r="DML212" s="46"/>
      <c r="DMM212" s="42"/>
      <c r="DMN212" s="42"/>
      <c r="DMO212" s="48"/>
      <c r="DMP212" s="48"/>
      <c r="DMQ212" s="46"/>
      <c r="DMR212" s="42"/>
      <c r="DMS212" s="42"/>
      <c r="DMT212" s="48"/>
      <c r="DMU212" s="48"/>
      <c r="DMV212" s="46"/>
      <c r="DMW212" s="42"/>
      <c r="DMX212" s="42"/>
      <c r="DMY212" s="48"/>
      <c r="DMZ212" s="48"/>
      <c r="DNA212" s="46"/>
      <c r="DNB212" s="42"/>
      <c r="DNC212" s="42"/>
      <c r="DND212" s="48"/>
      <c r="DNE212" s="48"/>
      <c r="DNF212" s="46"/>
      <c r="DNG212" s="42"/>
      <c r="DNH212" s="42"/>
      <c r="DNI212" s="48"/>
      <c r="DNJ212" s="48"/>
      <c r="DNK212" s="46"/>
      <c r="DNL212" s="42"/>
      <c r="DNM212" s="42"/>
      <c r="DNN212" s="48"/>
      <c r="DNO212" s="48"/>
      <c r="DNP212" s="46"/>
      <c r="DNQ212" s="42"/>
      <c r="DNR212" s="42"/>
      <c r="DNS212" s="48"/>
      <c r="DNT212" s="48"/>
      <c r="DNU212" s="46"/>
      <c r="DNV212" s="42"/>
      <c r="DNW212" s="42"/>
      <c r="DNX212" s="48"/>
      <c r="DNY212" s="48"/>
      <c r="DNZ212" s="46"/>
      <c r="DOA212" s="42"/>
      <c r="DOB212" s="42"/>
      <c r="DOC212" s="48"/>
      <c r="DOD212" s="48"/>
      <c r="DOE212" s="46"/>
      <c r="DOF212" s="42"/>
      <c r="DOG212" s="42"/>
      <c r="DOH212" s="48"/>
      <c r="DOI212" s="48"/>
      <c r="DOJ212" s="46"/>
      <c r="DOK212" s="42"/>
      <c r="DOL212" s="42"/>
      <c r="DOM212" s="48"/>
      <c r="DON212" s="48"/>
      <c r="DOO212" s="46"/>
      <c r="DOP212" s="42"/>
      <c r="DOQ212" s="42"/>
      <c r="DOR212" s="48"/>
      <c r="DOS212" s="48"/>
      <c r="DOT212" s="46"/>
      <c r="DOU212" s="42"/>
      <c r="DOV212" s="42"/>
      <c r="DOW212" s="48"/>
      <c r="DOX212" s="48"/>
      <c r="DOY212" s="46"/>
      <c r="DOZ212" s="42"/>
      <c r="DPA212" s="42"/>
      <c r="DPB212" s="48"/>
      <c r="DPC212" s="48"/>
      <c r="DPD212" s="46"/>
      <c r="DPE212" s="42"/>
      <c r="DPF212" s="42"/>
      <c r="DPG212" s="48"/>
      <c r="DPH212" s="48"/>
      <c r="DPI212" s="46"/>
      <c r="DPJ212" s="42"/>
      <c r="DPK212" s="42"/>
      <c r="DPL212" s="48"/>
      <c r="DPM212" s="48"/>
      <c r="DPN212" s="46"/>
      <c r="DPO212" s="42"/>
      <c r="DPP212" s="42"/>
      <c r="DPQ212" s="48"/>
      <c r="DPR212" s="48"/>
      <c r="DPS212" s="46"/>
      <c r="DPT212" s="42"/>
      <c r="DPU212" s="42"/>
      <c r="DPV212" s="48"/>
      <c r="DPW212" s="48"/>
      <c r="DPX212" s="46"/>
      <c r="DPY212" s="42"/>
      <c r="DPZ212" s="42"/>
      <c r="DQA212" s="48"/>
      <c r="DQB212" s="48"/>
      <c r="DQC212" s="46"/>
      <c r="DQD212" s="42"/>
      <c r="DQE212" s="42"/>
      <c r="DQF212" s="48"/>
      <c r="DQG212" s="48"/>
      <c r="DQH212" s="46"/>
      <c r="DQI212" s="42"/>
      <c r="DQJ212" s="42"/>
      <c r="DQK212" s="48"/>
      <c r="DQL212" s="48"/>
      <c r="DQM212" s="46"/>
      <c r="DQN212" s="42"/>
      <c r="DQO212" s="42"/>
      <c r="DQP212" s="48"/>
      <c r="DQQ212" s="48"/>
      <c r="DQR212" s="46"/>
      <c r="DQS212" s="42"/>
      <c r="DQT212" s="42"/>
      <c r="DQU212" s="48"/>
      <c r="DQV212" s="48"/>
      <c r="DQW212" s="46"/>
      <c r="DQX212" s="42"/>
      <c r="DQY212" s="42"/>
      <c r="DQZ212" s="48"/>
      <c r="DRA212" s="48"/>
      <c r="DRB212" s="46"/>
      <c r="DRC212" s="42"/>
      <c r="DRD212" s="42"/>
      <c r="DRE212" s="48"/>
      <c r="DRF212" s="48"/>
      <c r="DRG212" s="46"/>
      <c r="DRH212" s="42"/>
      <c r="DRI212" s="42"/>
      <c r="DRJ212" s="48"/>
      <c r="DRK212" s="48"/>
      <c r="DRL212" s="46"/>
      <c r="DRM212" s="42"/>
      <c r="DRN212" s="42"/>
      <c r="DRO212" s="48"/>
      <c r="DRP212" s="48"/>
      <c r="DRQ212" s="46"/>
      <c r="DRR212" s="42"/>
      <c r="DRS212" s="42"/>
      <c r="DRT212" s="48"/>
      <c r="DRU212" s="48"/>
      <c r="DRV212" s="46"/>
      <c r="DRW212" s="42"/>
      <c r="DRX212" s="42"/>
      <c r="DRY212" s="48"/>
      <c r="DRZ212" s="48"/>
      <c r="DSA212" s="46"/>
      <c r="DSB212" s="42"/>
      <c r="DSC212" s="42"/>
      <c r="DSD212" s="48"/>
      <c r="DSE212" s="48"/>
      <c r="DSF212" s="46"/>
      <c r="DSG212" s="42"/>
      <c r="DSH212" s="42"/>
      <c r="DSI212" s="48"/>
      <c r="DSJ212" s="48"/>
      <c r="DSK212" s="46"/>
      <c r="DSL212" s="42"/>
      <c r="DSM212" s="42"/>
      <c r="DSN212" s="48"/>
      <c r="DSO212" s="48"/>
      <c r="DSP212" s="46"/>
      <c r="DSQ212" s="42"/>
      <c r="DSR212" s="42"/>
      <c r="DSS212" s="48"/>
      <c r="DST212" s="48"/>
      <c r="DSU212" s="46"/>
      <c r="DSV212" s="42"/>
      <c r="DSW212" s="42"/>
      <c r="DSX212" s="48"/>
      <c r="DSY212" s="48"/>
      <c r="DSZ212" s="46"/>
      <c r="DTA212" s="42"/>
      <c r="DTB212" s="42"/>
      <c r="DTC212" s="48"/>
      <c r="DTD212" s="48"/>
      <c r="DTE212" s="46"/>
      <c r="DTF212" s="42"/>
      <c r="DTG212" s="42"/>
      <c r="DTH212" s="48"/>
      <c r="DTI212" s="48"/>
      <c r="DTJ212" s="46"/>
      <c r="DTK212" s="42"/>
      <c r="DTL212" s="42"/>
      <c r="DTM212" s="48"/>
      <c r="DTN212" s="48"/>
      <c r="DTO212" s="46"/>
      <c r="DTP212" s="42"/>
      <c r="DTQ212" s="42"/>
      <c r="DTR212" s="48"/>
      <c r="DTS212" s="48"/>
      <c r="DTT212" s="46"/>
      <c r="DTU212" s="42"/>
      <c r="DTV212" s="42"/>
      <c r="DTW212" s="48"/>
      <c r="DTX212" s="48"/>
      <c r="DTY212" s="46"/>
      <c r="DTZ212" s="42"/>
      <c r="DUA212" s="42"/>
      <c r="DUB212" s="48"/>
      <c r="DUC212" s="48"/>
      <c r="DUD212" s="46"/>
      <c r="DUE212" s="42"/>
      <c r="DUF212" s="42"/>
      <c r="DUG212" s="48"/>
      <c r="DUH212" s="48"/>
      <c r="DUI212" s="46"/>
      <c r="DUJ212" s="42"/>
      <c r="DUK212" s="42"/>
      <c r="DUL212" s="48"/>
      <c r="DUM212" s="48"/>
      <c r="DUN212" s="46"/>
      <c r="DUO212" s="42"/>
      <c r="DUP212" s="42"/>
      <c r="DUQ212" s="48"/>
      <c r="DUR212" s="48"/>
      <c r="DUS212" s="46"/>
      <c r="DUT212" s="42"/>
      <c r="DUU212" s="42"/>
      <c r="DUV212" s="48"/>
      <c r="DUW212" s="48"/>
      <c r="DUX212" s="46"/>
      <c r="DUY212" s="42"/>
      <c r="DUZ212" s="42"/>
      <c r="DVA212" s="48"/>
      <c r="DVB212" s="48"/>
      <c r="DVC212" s="46"/>
      <c r="DVD212" s="42"/>
      <c r="DVE212" s="42"/>
      <c r="DVF212" s="48"/>
      <c r="DVG212" s="48"/>
      <c r="DVH212" s="46"/>
      <c r="DVI212" s="42"/>
      <c r="DVJ212" s="42"/>
      <c r="DVK212" s="48"/>
      <c r="DVL212" s="48"/>
      <c r="DVM212" s="46"/>
      <c r="DVN212" s="42"/>
      <c r="DVO212" s="42"/>
      <c r="DVP212" s="48"/>
      <c r="DVQ212" s="48"/>
      <c r="DVR212" s="46"/>
      <c r="DVS212" s="42"/>
      <c r="DVT212" s="42"/>
      <c r="DVU212" s="48"/>
      <c r="DVV212" s="48"/>
      <c r="DVW212" s="46"/>
      <c r="DVX212" s="42"/>
      <c r="DVY212" s="42"/>
      <c r="DVZ212" s="48"/>
      <c r="DWA212" s="48"/>
      <c r="DWB212" s="46"/>
      <c r="DWC212" s="42"/>
      <c r="DWD212" s="42"/>
      <c r="DWE212" s="48"/>
      <c r="DWF212" s="48"/>
      <c r="DWG212" s="46"/>
      <c r="DWH212" s="42"/>
      <c r="DWI212" s="42"/>
      <c r="DWJ212" s="48"/>
      <c r="DWK212" s="48"/>
      <c r="DWL212" s="46"/>
      <c r="DWM212" s="42"/>
      <c r="DWN212" s="42"/>
      <c r="DWO212" s="48"/>
      <c r="DWP212" s="48"/>
      <c r="DWQ212" s="46"/>
      <c r="DWR212" s="42"/>
      <c r="DWS212" s="42"/>
      <c r="DWT212" s="48"/>
      <c r="DWU212" s="48"/>
      <c r="DWV212" s="46"/>
      <c r="DWW212" s="42"/>
      <c r="DWX212" s="42"/>
      <c r="DWY212" s="48"/>
      <c r="DWZ212" s="48"/>
      <c r="DXA212" s="46"/>
      <c r="DXB212" s="42"/>
      <c r="DXC212" s="42"/>
      <c r="DXD212" s="48"/>
      <c r="DXE212" s="48"/>
      <c r="DXF212" s="46"/>
      <c r="DXG212" s="42"/>
      <c r="DXH212" s="42"/>
      <c r="DXI212" s="48"/>
      <c r="DXJ212" s="48"/>
      <c r="DXK212" s="46"/>
      <c r="DXL212" s="42"/>
      <c r="DXM212" s="42"/>
      <c r="DXN212" s="48"/>
      <c r="DXO212" s="48"/>
      <c r="DXP212" s="46"/>
      <c r="DXQ212" s="42"/>
      <c r="DXR212" s="42"/>
      <c r="DXS212" s="48"/>
      <c r="DXT212" s="48"/>
      <c r="DXU212" s="46"/>
      <c r="DXV212" s="42"/>
      <c r="DXW212" s="42"/>
      <c r="DXX212" s="48"/>
      <c r="DXY212" s="48"/>
      <c r="DXZ212" s="46"/>
      <c r="DYA212" s="42"/>
      <c r="DYB212" s="42"/>
      <c r="DYC212" s="48"/>
      <c r="DYD212" s="48"/>
      <c r="DYE212" s="46"/>
      <c r="DYF212" s="42"/>
      <c r="DYG212" s="42"/>
      <c r="DYH212" s="48"/>
      <c r="DYI212" s="48"/>
      <c r="DYJ212" s="46"/>
      <c r="DYK212" s="42"/>
      <c r="DYL212" s="42"/>
      <c r="DYM212" s="48"/>
      <c r="DYN212" s="48"/>
      <c r="DYO212" s="46"/>
      <c r="DYP212" s="42"/>
      <c r="DYQ212" s="42"/>
      <c r="DYR212" s="48"/>
      <c r="DYS212" s="48"/>
      <c r="DYT212" s="46"/>
      <c r="DYU212" s="42"/>
      <c r="DYV212" s="42"/>
      <c r="DYW212" s="48"/>
      <c r="DYX212" s="48"/>
      <c r="DYY212" s="46"/>
      <c r="DYZ212" s="42"/>
      <c r="DZA212" s="42"/>
      <c r="DZB212" s="48"/>
      <c r="DZC212" s="48"/>
      <c r="DZD212" s="46"/>
      <c r="DZE212" s="42"/>
      <c r="DZF212" s="42"/>
      <c r="DZG212" s="48"/>
      <c r="DZH212" s="48"/>
      <c r="DZI212" s="46"/>
      <c r="DZJ212" s="42"/>
      <c r="DZK212" s="42"/>
      <c r="DZL212" s="48"/>
      <c r="DZM212" s="48"/>
      <c r="DZN212" s="46"/>
      <c r="DZO212" s="42"/>
      <c r="DZP212" s="42"/>
      <c r="DZQ212" s="48"/>
      <c r="DZR212" s="48"/>
      <c r="DZS212" s="46"/>
      <c r="DZT212" s="42"/>
      <c r="DZU212" s="42"/>
      <c r="DZV212" s="48"/>
      <c r="DZW212" s="48"/>
      <c r="DZX212" s="46"/>
      <c r="DZY212" s="42"/>
      <c r="DZZ212" s="42"/>
      <c r="EAA212" s="48"/>
      <c r="EAB212" s="48"/>
      <c r="EAC212" s="46"/>
      <c r="EAD212" s="42"/>
      <c r="EAE212" s="42"/>
      <c r="EAF212" s="48"/>
      <c r="EAG212" s="48"/>
      <c r="EAH212" s="46"/>
      <c r="EAI212" s="42"/>
      <c r="EAJ212" s="42"/>
      <c r="EAK212" s="48"/>
      <c r="EAL212" s="48"/>
      <c r="EAM212" s="46"/>
      <c r="EAN212" s="42"/>
      <c r="EAO212" s="42"/>
      <c r="EAP212" s="48"/>
      <c r="EAQ212" s="48"/>
      <c r="EAR212" s="46"/>
      <c r="EAS212" s="42"/>
      <c r="EAT212" s="42"/>
      <c r="EAU212" s="48"/>
      <c r="EAV212" s="48"/>
      <c r="EAW212" s="46"/>
      <c r="EAX212" s="42"/>
      <c r="EAY212" s="42"/>
      <c r="EAZ212" s="48"/>
      <c r="EBA212" s="48"/>
      <c r="EBB212" s="46"/>
      <c r="EBC212" s="42"/>
      <c r="EBD212" s="42"/>
      <c r="EBE212" s="48"/>
      <c r="EBF212" s="48"/>
      <c r="EBG212" s="46"/>
      <c r="EBH212" s="42"/>
      <c r="EBI212" s="42"/>
      <c r="EBJ212" s="48"/>
      <c r="EBK212" s="48"/>
      <c r="EBL212" s="46"/>
      <c r="EBM212" s="42"/>
      <c r="EBN212" s="42"/>
      <c r="EBO212" s="48"/>
      <c r="EBP212" s="48"/>
      <c r="EBQ212" s="46"/>
      <c r="EBR212" s="42"/>
      <c r="EBS212" s="42"/>
      <c r="EBT212" s="48"/>
      <c r="EBU212" s="48"/>
      <c r="EBV212" s="46"/>
      <c r="EBW212" s="42"/>
      <c r="EBX212" s="42"/>
      <c r="EBY212" s="48"/>
      <c r="EBZ212" s="48"/>
      <c r="ECA212" s="46"/>
      <c r="ECB212" s="42"/>
      <c r="ECC212" s="42"/>
      <c r="ECD212" s="48"/>
      <c r="ECE212" s="48"/>
      <c r="ECF212" s="46"/>
      <c r="ECG212" s="42"/>
      <c r="ECH212" s="42"/>
      <c r="ECI212" s="48"/>
      <c r="ECJ212" s="48"/>
      <c r="ECK212" s="46"/>
      <c r="ECL212" s="42"/>
      <c r="ECM212" s="42"/>
      <c r="ECN212" s="48"/>
      <c r="ECO212" s="48"/>
      <c r="ECP212" s="46"/>
      <c r="ECQ212" s="42"/>
      <c r="ECR212" s="42"/>
      <c r="ECS212" s="48"/>
      <c r="ECT212" s="48"/>
      <c r="ECU212" s="46"/>
      <c r="ECV212" s="42"/>
      <c r="ECW212" s="42"/>
      <c r="ECX212" s="48"/>
      <c r="ECY212" s="48"/>
      <c r="ECZ212" s="46"/>
      <c r="EDA212" s="42"/>
      <c r="EDB212" s="42"/>
      <c r="EDC212" s="48"/>
      <c r="EDD212" s="48"/>
      <c r="EDE212" s="46"/>
      <c r="EDF212" s="42"/>
      <c r="EDG212" s="42"/>
      <c r="EDH212" s="48"/>
      <c r="EDI212" s="48"/>
      <c r="EDJ212" s="46"/>
      <c r="EDK212" s="42"/>
      <c r="EDL212" s="42"/>
      <c r="EDM212" s="48"/>
      <c r="EDN212" s="48"/>
      <c r="EDO212" s="46"/>
      <c r="EDP212" s="42"/>
      <c r="EDQ212" s="42"/>
      <c r="EDR212" s="48"/>
      <c r="EDS212" s="48"/>
      <c r="EDT212" s="46"/>
      <c r="EDU212" s="42"/>
      <c r="EDV212" s="42"/>
      <c r="EDW212" s="48"/>
      <c r="EDX212" s="48"/>
      <c r="EDY212" s="46"/>
      <c r="EDZ212" s="42"/>
      <c r="EEA212" s="42"/>
      <c r="EEB212" s="48"/>
      <c r="EEC212" s="48"/>
      <c r="EED212" s="46"/>
      <c r="EEE212" s="42"/>
      <c r="EEF212" s="42"/>
      <c r="EEG212" s="48"/>
      <c r="EEH212" s="48"/>
      <c r="EEI212" s="46"/>
      <c r="EEJ212" s="42"/>
      <c r="EEK212" s="42"/>
      <c r="EEL212" s="48"/>
      <c r="EEM212" s="48"/>
      <c r="EEN212" s="46"/>
      <c r="EEO212" s="42"/>
      <c r="EEP212" s="42"/>
      <c r="EEQ212" s="48"/>
      <c r="EER212" s="48"/>
      <c r="EES212" s="46"/>
      <c r="EET212" s="42"/>
      <c r="EEU212" s="42"/>
      <c r="EEV212" s="48"/>
      <c r="EEW212" s="48"/>
      <c r="EEX212" s="46"/>
      <c r="EEY212" s="42"/>
      <c r="EEZ212" s="42"/>
      <c r="EFA212" s="48"/>
      <c r="EFB212" s="48"/>
      <c r="EFC212" s="46"/>
      <c r="EFD212" s="42"/>
      <c r="EFE212" s="42"/>
      <c r="EFF212" s="48"/>
      <c r="EFG212" s="48"/>
      <c r="EFH212" s="46"/>
      <c r="EFI212" s="42"/>
      <c r="EFJ212" s="42"/>
      <c r="EFK212" s="48"/>
      <c r="EFL212" s="48"/>
      <c r="EFM212" s="46"/>
      <c r="EFN212" s="42"/>
      <c r="EFO212" s="42"/>
      <c r="EFP212" s="48"/>
      <c r="EFQ212" s="48"/>
      <c r="EFR212" s="46"/>
      <c r="EFS212" s="42"/>
      <c r="EFT212" s="42"/>
      <c r="EFU212" s="48"/>
      <c r="EFV212" s="48"/>
      <c r="EFW212" s="46"/>
      <c r="EFX212" s="42"/>
      <c r="EFY212" s="42"/>
      <c r="EFZ212" s="48"/>
      <c r="EGA212" s="48"/>
      <c r="EGB212" s="46"/>
      <c r="EGC212" s="42"/>
      <c r="EGD212" s="42"/>
      <c r="EGE212" s="48"/>
      <c r="EGF212" s="48"/>
      <c r="EGG212" s="46"/>
      <c r="EGH212" s="42"/>
      <c r="EGI212" s="42"/>
      <c r="EGJ212" s="48"/>
      <c r="EGK212" s="48"/>
      <c r="EGL212" s="46"/>
      <c r="EGM212" s="42"/>
      <c r="EGN212" s="42"/>
      <c r="EGO212" s="48"/>
      <c r="EGP212" s="48"/>
      <c r="EGQ212" s="46"/>
      <c r="EGR212" s="42"/>
      <c r="EGS212" s="42"/>
      <c r="EGT212" s="48"/>
      <c r="EGU212" s="48"/>
      <c r="EGV212" s="46"/>
      <c r="EGW212" s="42"/>
      <c r="EGX212" s="42"/>
      <c r="EGY212" s="48"/>
      <c r="EGZ212" s="48"/>
      <c r="EHA212" s="46"/>
      <c r="EHB212" s="42"/>
      <c r="EHC212" s="42"/>
      <c r="EHD212" s="48"/>
      <c r="EHE212" s="48"/>
      <c r="EHF212" s="46"/>
      <c r="EHG212" s="42"/>
      <c r="EHH212" s="42"/>
      <c r="EHI212" s="48"/>
      <c r="EHJ212" s="48"/>
      <c r="EHK212" s="46"/>
      <c r="EHL212" s="42"/>
      <c r="EHM212" s="42"/>
      <c r="EHN212" s="48"/>
      <c r="EHO212" s="48"/>
      <c r="EHP212" s="46"/>
      <c r="EHQ212" s="42"/>
      <c r="EHR212" s="42"/>
      <c r="EHS212" s="48"/>
      <c r="EHT212" s="48"/>
      <c r="EHU212" s="46"/>
      <c r="EHV212" s="42"/>
      <c r="EHW212" s="42"/>
      <c r="EHX212" s="48"/>
      <c r="EHY212" s="48"/>
      <c r="EHZ212" s="46"/>
      <c r="EIA212" s="42"/>
      <c r="EIB212" s="42"/>
      <c r="EIC212" s="48"/>
      <c r="EID212" s="48"/>
      <c r="EIE212" s="46"/>
      <c r="EIF212" s="42"/>
      <c r="EIG212" s="42"/>
      <c r="EIH212" s="48"/>
      <c r="EII212" s="48"/>
      <c r="EIJ212" s="46"/>
      <c r="EIK212" s="42"/>
      <c r="EIL212" s="42"/>
      <c r="EIM212" s="48"/>
      <c r="EIN212" s="48"/>
      <c r="EIO212" s="46"/>
      <c r="EIP212" s="42"/>
      <c r="EIQ212" s="42"/>
      <c r="EIR212" s="48"/>
      <c r="EIS212" s="48"/>
      <c r="EIT212" s="46"/>
      <c r="EIU212" s="42"/>
      <c r="EIV212" s="42"/>
      <c r="EIW212" s="48"/>
      <c r="EIX212" s="48"/>
      <c r="EIY212" s="46"/>
      <c r="EIZ212" s="42"/>
      <c r="EJA212" s="42"/>
      <c r="EJB212" s="48"/>
      <c r="EJC212" s="48"/>
      <c r="EJD212" s="46"/>
      <c r="EJE212" s="42"/>
      <c r="EJF212" s="42"/>
      <c r="EJG212" s="48"/>
      <c r="EJH212" s="48"/>
      <c r="EJI212" s="46"/>
      <c r="EJJ212" s="42"/>
      <c r="EJK212" s="42"/>
      <c r="EJL212" s="48"/>
      <c r="EJM212" s="48"/>
      <c r="EJN212" s="46"/>
      <c r="EJO212" s="42"/>
      <c r="EJP212" s="42"/>
      <c r="EJQ212" s="48"/>
      <c r="EJR212" s="48"/>
      <c r="EJS212" s="46"/>
      <c r="EJT212" s="42"/>
      <c r="EJU212" s="42"/>
      <c r="EJV212" s="48"/>
      <c r="EJW212" s="48"/>
      <c r="EJX212" s="46"/>
      <c r="EJY212" s="42"/>
      <c r="EJZ212" s="42"/>
      <c r="EKA212" s="48"/>
      <c r="EKB212" s="48"/>
      <c r="EKC212" s="46"/>
      <c r="EKD212" s="42"/>
      <c r="EKE212" s="42"/>
      <c r="EKF212" s="48"/>
      <c r="EKG212" s="48"/>
      <c r="EKH212" s="46"/>
      <c r="EKI212" s="42"/>
      <c r="EKJ212" s="42"/>
      <c r="EKK212" s="48"/>
      <c r="EKL212" s="48"/>
      <c r="EKM212" s="46"/>
      <c r="EKN212" s="42"/>
      <c r="EKO212" s="42"/>
      <c r="EKP212" s="48"/>
      <c r="EKQ212" s="48"/>
      <c r="EKR212" s="46"/>
      <c r="EKS212" s="42"/>
      <c r="EKT212" s="42"/>
      <c r="EKU212" s="48"/>
      <c r="EKV212" s="48"/>
      <c r="EKW212" s="46"/>
      <c r="EKX212" s="42"/>
      <c r="EKY212" s="42"/>
      <c r="EKZ212" s="48"/>
      <c r="ELA212" s="48"/>
      <c r="ELB212" s="46"/>
      <c r="ELC212" s="42"/>
      <c r="ELD212" s="42"/>
      <c r="ELE212" s="48"/>
      <c r="ELF212" s="48"/>
      <c r="ELG212" s="46"/>
      <c r="ELH212" s="42"/>
      <c r="ELI212" s="42"/>
      <c r="ELJ212" s="48"/>
      <c r="ELK212" s="48"/>
      <c r="ELL212" s="46"/>
      <c r="ELM212" s="42"/>
      <c r="ELN212" s="42"/>
      <c r="ELO212" s="48"/>
      <c r="ELP212" s="48"/>
      <c r="ELQ212" s="46"/>
      <c r="ELR212" s="42"/>
      <c r="ELS212" s="42"/>
      <c r="ELT212" s="48"/>
      <c r="ELU212" s="48"/>
      <c r="ELV212" s="46"/>
      <c r="ELW212" s="42"/>
      <c r="ELX212" s="42"/>
      <c r="ELY212" s="48"/>
      <c r="ELZ212" s="48"/>
      <c r="EMA212" s="46"/>
      <c r="EMB212" s="42"/>
      <c r="EMC212" s="42"/>
      <c r="EMD212" s="48"/>
      <c r="EME212" s="48"/>
      <c r="EMF212" s="46"/>
      <c r="EMG212" s="42"/>
      <c r="EMH212" s="42"/>
      <c r="EMI212" s="48"/>
      <c r="EMJ212" s="48"/>
      <c r="EMK212" s="46"/>
      <c r="EML212" s="42"/>
      <c r="EMM212" s="42"/>
      <c r="EMN212" s="48"/>
      <c r="EMO212" s="48"/>
      <c r="EMP212" s="46"/>
      <c r="EMQ212" s="42"/>
      <c r="EMR212" s="42"/>
      <c r="EMS212" s="48"/>
      <c r="EMT212" s="48"/>
      <c r="EMU212" s="46"/>
      <c r="EMV212" s="42"/>
      <c r="EMW212" s="42"/>
      <c r="EMX212" s="48"/>
      <c r="EMY212" s="48"/>
      <c r="EMZ212" s="46"/>
      <c r="ENA212" s="42"/>
      <c r="ENB212" s="42"/>
      <c r="ENC212" s="48"/>
      <c r="END212" s="48"/>
      <c r="ENE212" s="46"/>
      <c r="ENF212" s="42"/>
      <c r="ENG212" s="42"/>
      <c r="ENH212" s="48"/>
      <c r="ENI212" s="48"/>
      <c r="ENJ212" s="46"/>
      <c r="ENK212" s="42"/>
      <c r="ENL212" s="42"/>
      <c r="ENM212" s="48"/>
      <c r="ENN212" s="48"/>
      <c r="ENO212" s="46"/>
      <c r="ENP212" s="42"/>
      <c r="ENQ212" s="42"/>
      <c r="ENR212" s="48"/>
      <c r="ENS212" s="48"/>
      <c r="ENT212" s="46"/>
      <c r="ENU212" s="42"/>
      <c r="ENV212" s="42"/>
      <c r="ENW212" s="48"/>
      <c r="ENX212" s="48"/>
      <c r="ENY212" s="46"/>
      <c r="ENZ212" s="42"/>
      <c r="EOA212" s="42"/>
      <c r="EOB212" s="48"/>
      <c r="EOC212" s="48"/>
      <c r="EOD212" s="46"/>
      <c r="EOE212" s="42"/>
      <c r="EOF212" s="42"/>
      <c r="EOG212" s="48"/>
      <c r="EOH212" s="48"/>
      <c r="EOI212" s="46"/>
      <c r="EOJ212" s="42"/>
      <c r="EOK212" s="42"/>
      <c r="EOL212" s="48"/>
      <c r="EOM212" s="48"/>
      <c r="EON212" s="46"/>
      <c r="EOO212" s="42"/>
      <c r="EOP212" s="42"/>
      <c r="EOQ212" s="48"/>
      <c r="EOR212" s="48"/>
      <c r="EOS212" s="46"/>
      <c r="EOT212" s="42"/>
      <c r="EOU212" s="42"/>
      <c r="EOV212" s="48"/>
      <c r="EOW212" s="48"/>
      <c r="EOX212" s="46"/>
      <c r="EOY212" s="42"/>
      <c r="EOZ212" s="42"/>
      <c r="EPA212" s="48"/>
      <c r="EPB212" s="48"/>
      <c r="EPC212" s="46"/>
      <c r="EPD212" s="42"/>
      <c r="EPE212" s="42"/>
      <c r="EPF212" s="48"/>
      <c r="EPG212" s="48"/>
      <c r="EPH212" s="46"/>
      <c r="EPI212" s="42"/>
      <c r="EPJ212" s="42"/>
      <c r="EPK212" s="48"/>
      <c r="EPL212" s="48"/>
      <c r="EPM212" s="46"/>
      <c r="EPN212" s="42"/>
      <c r="EPO212" s="42"/>
      <c r="EPP212" s="48"/>
      <c r="EPQ212" s="48"/>
      <c r="EPR212" s="46"/>
      <c r="EPS212" s="42"/>
      <c r="EPT212" s="42"/>
      <c r="EPU212" s="48"/>
      <c r="EPV212" s="48"/>
      <c r="EPW212" s="46"/>
      <c r="EPX212" s="42"/>
      <c r="EPY212" s="42"/>
      <c r="EPZ212" s="48"/>
      <c r="EQA212" s="48"/>
      <c r="EQB212" s="46"/>
      <c r="EQC212" s="42"/>
      <c r="EQD212" s="42"/>
      <c r="EQE212" s="48"/>
      <c r="EQF212" s="48"/>
      <c r="EQG212" s="46"/>
      <c r="EQH212" s="42"/>
      <c r="EQI212" s="42"/>
      <c r="EQJ212" s="48"/>
      <c r="EQK212" s="48"/>
      <c r="EQL212" s="46"/>
      <c r="EQM212" s="42"/>
      <c r="EQN212" s="42"/>
      <c r="EQO212" s="48"/>
      <c r="EQP212" s="48"/>
      <c r="EQQ212" s="46"/>
      <c r="EQR212" s="42"/>
      <c r="EQS212" s="42"/>
      <c r="EQT212" s="48"/>
      <c r="EQU212" s="48"/>
      <c r="EQV212" s="46"/>
      <c r="EQW212" s="42"/>
      <c r="EQX212" s="42"/>
      <c r="EQY212" s="48"/>
      <c r="EQZ212" s="48"/>
      <c r="ERA212" s="46"/>
      <c r="ERB212" s="42"/>
      <c r="ERC212" s="42"/>
      <c r="ERD212" s="48"/>
      <c r="ERE212" s="48"/>
      <c r="ERF212" s="46"/>
      <c r="ERG212" s="42"/>
      <c r="ERH212" s="42"/>
      <c r="ERI212" s="48"/>
      <c r="ERJ212" s="48"/>
      <c r="ERK212" s="46"/>
      <c r="ERL212" s="42"/>
      <c r="ERM212" s="42"/>
      <c r="ERN212" s="48"/>
      <c r="ERO212" s="48"/>
      <c r="ERP212" s="46"/>
      <c r="ERQ212" s="42"/>
      <c r="ERR212" s="42"/>
      <c r="ERS212" s="48"/>
      <c r="ERT212" s="48"/>
      <c r="ERU212" s="46"/>
      <c r="ERV212" s="42"/>
      <c r="ERW212" s="42"/>
      <c r="ERX212" s="48"/>
      <c r="ERY212" s="48"/>
      <c r="ERZ212" s="46"/>
      <c r="ESA212" s="42"/>
      <c r="ESB212" s="42"/>
      <c r="ESC212" s="48"/>
      <c r="ESD212" s="48"/>
      <c r="ESE212" s="46"/>
      <c r="ESF212" s="42"/>
      <c r="ESG212" s="42"/>
      <c r="ESH212" s="48"/>
      <c r="ESI212" s="48"/>
      <c r="ESJ212" s="46"/>
      <c r="ESK212" s="42"/>
      <c r="ESL212" s="42"/>
      <c r="ESM212" s="48"/>
      <c r="ESN212" s="48"/>
      <c r="ESO212" s="46"/>
      <c r="ESP212" s="42"/>
      <c r="ESQ212" s="42"/>
      <c r="ESR212" s="48"/>
      <c r="ESS212" s="48"/>
      <c r="EST212" s="46"/>
      <c r="ESU212" s="42"/>
      <c r="ESV212" s="42"/>
      <c r="ESW212" s="48"/>
      <c r="ESX212" s="48"/>
      <c r="ESY212" s="46"/>
      <c r="ESZ212" s="42"/>
      <c r="ETA212" s="42"/>
      <c r="ETB212" s="48"/>
      <c r="ETC212" s="48"/>
      <c r="ETD212" s="46"/>
      <c r="ETE212" s="42"/>
      <c r="ETF212" s="42"/>
      <c r="ETG212" s="48"/>
      <c r="ETH212" s="48"/>
      <c r="ETI212" s="46"/>
      <c r="ETJ212" s="42"/>
      <c r="ETK212" s="42"/>
      <c r="ETL212" s="48"/>
      <c r="ETM212" s="48"/>
      <c r="ETN212" s="46"/>
      <c r="ETO212" s="42"/>
      <c r="ETP212" s="42"/>
      <c r="ETQ212" s="48"/>
      <c r="ETR212" s="48"/>
      <c r="ETS212" s="46"/>
      <c r="ETT212" s="42"/>
      <c r="ETU212" s="42"/>
      <c r="ETV212" s="48"/>
      <c r="ETW212" s="48"/>
      <c r="ETX212" s="46"/>
      <c r="ETY212" s="42"/>
      <c r="ETZ212" s="42"/>
      <c r="EUA212" s="48"/>
      <c r="EUB212" s="48"/>
      <c r="EUC212" s="46"/>
      <c r="EUD212" s="42"/>
      <c r="EUE212" s="42"/>
      <c r="EUF212" s="48"/>
      <c r="EUG212" s="48"/>
      <c r="EUH212" s="46"/>
      <c r="EUI212" s="42"/>
      <c r="EUJ212" s="42"/>
      <c r="EUK212" s="48"/>
      <c r="EUL212" s="48"/>
      <c r="EUM212" s="46"/>
      <c r="EUN212" s="42"/>
      <c r="EUO212" s="42"/>
      <c r="EUP212" s="48"/>
      <c r="EUQ212" s="48"/>
      <c r="EUR212" s="46"/>
      <c r="EUS212" s="42"/>
      <c r="EUT212" s="42"/>
      <c r="EUU212" s="48"/>
      <c r="EUV212" s="48"/>
      <c r="EUW212" s="46"/>
      <c r="EUX212" s="42"/>
      <c r="EUY212" s="42"/>
      <c r="EUZ212" s="48"/>
      <c r="EVA212" s="48"/>
      <c r="EVB212" s="46"/>
      <c r="EVC212" s="42"/>
      <c r="EVD212" s="42"/>
      <c r="EVE212" s="48"/>
      <c r="EVF212" s="48"/>
      <c r="EVG212" s="46"/>
      <c r="EVH212" s="42"/>
      <c r="EVI212" s="42"/>
      <c r="EVJ212" s="48"/>
      <c r="EVK212" s="48"/>
      <c r="EVL212" s="46"/>
      <c r="EVM212" s="42"/>
      <c r="EVN212" s="42"/>
      <c r="EVO212" s="48"/>
      <c r="EVP212" s="48"/>
      <c r="EVQ212" s="46"/>
      <c r="EVR212" s="42"/>
      <c r="EVS212" s="42"/>
      <c r="EVT212" s="48"/>
      <c r="EVU212" s="48"/>
      <c r="EVV212" s="46"/>
      <c r="EVW212" s="42"/>
      <c r="EVX212" s="42"/>
      <c r="EVY212" s="48"/>
      <c r="EVZ212" s="48"/>
      <c r="EWA212" s="46"/>
      <c r="EWB212" s="42"/>
      <c r="EWC212" s="42"/>
      <c r="EWD212" s="48"/>
      <c r="EWE212" s="48"/>
      <c r="EWF212" s="46"/>
      <c r="EWG212" s="42"/>
      <c r="EWH212" s="42"/>
      <c r="EWI212" s="48"/>
      <c r="EWJ212" s="48"/>
      <c r="EWK212" s="46"/>
      <c r="EWL212" s="42"/>
      <c r="EWM212" s="42"/>
      <c r="EWN212" s="48"/>
      <c r="EWO212" s="48"/>
      <c r="EWP212" s="46"/>
      <c r="EWQ212" s="42"/>
      <c r="EWR212" s="42"/>
      <c r="EWS212" s="48"/>
      <c r="EWT212" s="48"/>
      <c r="EWU212" s="46"/>
      <c r="EWV212" s="42"/>
      <c r="EWW212" s="42"/>
      <c r="EWX212" s="48"/>
      <c r="EWY212" s="48"/>
      <c r="EWZ212" s="46"/>
      <c r="EXA212" s="42"/>
      <c r="EXB212" s="42"/>
      <c r="EXC212" s="48"/>
      <c r="EXD212" s="48"/>
      <c r="EXE212" s="46"/>
      <c r="EXF212" s="42"/>
      <c r="EXG212" s="42"/>
      <c r="EXH212" s="48"/>
      <c r="EXI212" s="48"/>
      <c r="EXJ212" s="46"/>
      <c r="EXK212" s="42"/>
      <c r="EXL212" s="42"/>
      <c r="EXM212" s="48"/>
      <c r="EXN212" s="48"/>
      <c r="EXO212" s="46"/>
      <c r="EXP212" s="42"/>
      <c r="EXQ212" s="42"/>
      <c r="EXR212" s="48"/>
      <c r="EXS212" s="48"/>
      <c r="EXT212" s="46"/>
      <c r="EXU212" s="42"/>
      <c r="EXV212" s="42"/>
      <c r="EXW212" s="48"/>
      <c r="EXX212" s="48"/>
      <c r="EXY212" s="46"/>
      <c r="EXZ212" s="42"/>
      <c r="EYA212" s="42"/>
      <c r="EYB212" s="48"/>
      <c r="EYC212" s="48"/>
      <c r="EYD212" s="46"/>
      <c r="EYE212" s="42"/>
      <c r="EYF212" s="42"/>
      <c r="EYG212" s="48"/>
      <c r="EYH212" s="48"/>
      <c r="EYI212" s="46"/>
      <c r="EYJ212" s="42"/>
      <c r="EYK212" s="42"/>
      <c r="EYL212" s="48"/>
      <c r="EYM212" s="48"/>
      <c r="EYN212" s="46"/>
      <c r="EYO212" s="42"/>
      <c r="EYP212" s="42"/>
      <c r="EYQ212" s="48"/>
      <c r="EYR212" s="48"/>
      <c r="EYS212" s="46"/>
      <c r="EYT212" s="42"/>
      <c r="EYU212" s="42"/>
      <c r="EYV212" s="48"/>
      <c r="EYW212" s="48"/>
      <c r="EYX212" s="46"/>
      <c r="EYY212" s="42"/>
      <c r="EYZ212" s="42"/>
      <c r="EZA212" s="48"/>
      <c r="EZB212" s="48"/>
      <c r="EZC212" s="46"/>
      <c r="EZD212" s="42"/>
      <c r="EZE212" s="42"/>
      <c r="EZF212" s="48"/>
      <c r="EZG212" s="48"/>
      <c r="EZH212" s="46"/>
      <c r="EZI212" s="42"/>
      <c r="EZJ212" s="42"/>
      <c r="EZK212" s="48"/>
      <c r="EZL212" s="48"/>
      <c r="EZM212" s="46"/>
      <c r="EZN212" s="42"/>
      <c r="EZO212" s="42"/>
      <c r="EZP212" s="48"/>
      <c r="EZQ212" s="48"/>
      <c r="EZR212" s="46"/>
      <c r="EZS212" s="42"/>
      <c r="EZT212" s="42"/>
      <c r="EZU212" s="48"/>
      <c r="EZV212" s="48"/>
      <c r="EZW212" s="46"/>
      <c r="EZX212" s="42"/>
      <c r="EZY212" s="42"/>
      <c r="EZZ212" s="48"/>
      <c r="FAA212" s="48"/>
      <c r="FAB212" s="46"/>
      <c r="FAC212" s="42"/>
      <c r="FAD212" s="42"/>
      <c r="FAE212" s="48"/>
      <c r="FAF212" s="48"/>
      <c r="FAG212" s="46"/>
      <c r="FAH212" s="42"/>
      <c r="FAI212" s="42"/>
      <c r="FAJ212" s="48"/>
      <c r="FAK212" s="48"/>
      <c r="FAL212" s="46"/>
      <c r="FAM212" s="42"/>
      <c r="FAN212" s="42"/>
      <c r="FAO212" s="48"/>
      <c r="FAP212" s="48"/>
      <c r="FAQ212" s="46"/>
      <c r="FAR212" s="42"/>
      <c r="FAS212" s="42"/>
      <c r="FAT212" s="48"/>
      <c r="FAU212" s="48"/>
      <c r="FAV212" s="46"/>
      <c r="FAW212" s="42"/>
      <c r="FAX212" s="42"/>
      <c r="FAY212" s="48"/>
      <c r="FAZ212" s="48"/>
      <c r="FBA212" s="46"/>
      <c r="FBB212" s="42"/>
      <c r="FBC212" s="42"/>
      <c r="FBD212" s="48"/>
      <c r="FBE212" s="48"/>
      <c r="FBF212" s="46"/>
      <c r="FBG212" s="42"/>
      <c r="FBH212" s="42"/>
      <c r="FBI212" s="48"/>
      <c r="FBJ212" s="48"/>
      <c r="FBK212" s="46"/>
      <c r="FBL212" s="42"/>
      <c r="FBM212" s="42"/>
      <c r="FBN212" s="48"/>
      <c r="FBO212" s="48"/>
      <c r="FBP212" s="46"/>
      <c r="FBQ212" s="42"/>
      <c r="FBR212" s="42"/>
      <c r="FBS212" s="48"/>
      <c r="FBT212" s="48"/>
      <c r="FBU212" s="46"/>
      <c r="FBV212" s="42"/>
      <c r="FBW212" s="42"/>
      <c r="FBX212" s="48"/>
      <c r="FBY212" s="48"/>
      <c r="FBZ212" s="46"/>
      <c r="FCA212" s="42"/>
      <c r="FCB212" s="42"/>
      <c r="FCC212" s="48"/>
      <c r="FCD212" s="48"/>
      <c r="FCE212" s="46"/>
      <c r="FCF212" s="42"/>
      <c r="FCG212" s="42"/>
      <c r="FCH212" s="48"/>
      <c r="FCI212" s="48"/>
      <c r="FCJ212" s="46"/>
      <c r="FCK212" s="42"/>
      <c r="FCL212" s="42"/>
      <c r="FCM212" s="48"/>
      <c r="FCN212" s="48"/>
      <c r="FCO212" s="46"/>
      <c r="FCP212" s="42"/>
      <c r="FCQ212" s="42"/>
      <c r="FCR212" s="48"/>
      <c r="FCS212" s="48"/>
      <c r="FCT212" s="46"/>
      <c r="FCU212" s="42"/>
      <c r="FCV212" s="42"/>
      <c r="FCW212" s="48"/>
      <c r="FCX212" s="48"/>
      <c r="FCY212" s="46"/>
      <c r="FCZ212" s="42"/>
      <c r="FDA212" s="42"/>
      <c r="FDB212" s="48"/>
      <c r="FDC212" s="48"/>
      <c r="FDD212" s="46"/>
      <c r="FDE212" s="42"/>
      <c r="FDF212" s="42"/>
      <c r="FDG212" s="48"/>
      <c r="FDH212" s="48"/>
      <c r="FDI212" s="46"/>
      <c r="FDJ212" s="42"/>
      <c r="FDK212" s="42"/>
      <c r="FDL212" s="48"/>
      <c r="FDM212" s="48"/>
      <c r="FDN212" s="46"/>
      <c r="FDO212" s="42"/>
      <c r="FDP212" s="42"/>
      <c r="FDQ212" s="48"/>
      <c r="FDR212" s="48"/>
      <c r="FDS212" s="46"/>
      <c r="FDT212" s="42"/>
      <c r="FDU212" s="42"/>
      <c r="FDV212" s="48"/>
      <c r="FDW212" s="48"/>
      <c r="FDX212" s="46"/>
      <c r="FDY212" s="42"/>
      <c r="FDZ212" s="42"/>
      <c r="FEA212" s="48"/>
      <c r="FEB212" s="48"/>
      <c r="FEC212" s="46"/>
      <c r="FED212" s="42"/>
      <c r="FEE212" s="42"/>
      <c r="FEF212" s="48"/>
      <c r="FEG212" s="48"/>
      <c r="FEH212" s="46"/>
      <c r="FEI212" s="42"/>
      <c r="FEJ212" s="42"/>
      <c r="FEK212" s="48"/>
      <c r="FEL212" s="48"/>
      <c r="FEM212" s="46"/>
      <c r="FEN212" s="42"/>
      <c r="FEO212" s="42"/>
      <c r="FEP212" s="48"/>
      <c r="FEQ212" s="48"/>
      <c r="FER212" s="46"/>
      <c r="FES212" s="42"/>
      <c r="FET212" s="42"/>
      <c r="FEU212" s="48"/>
      <c r="FEV212" s="48"/>
      <c r="FEW212" s="46"/>
      <c r="FEX212" s="42"/>
      <c r="FEY212" s="42"/>
      <c r="FEZ212" s="48"/>
      <c r="FFA212" s="48"/>
      <c r="FFB212" s="46"/>
      <c r="FFC212" s="42"/>
      <c r="FFD212" s="42"/>
      <c r="FFE212" s="48"/>
      <c r="FFF212" s="48"/>
      <c r="FFG212" s="46"/>
      <c r="FFH212" s="42"/>
      <c r="FFI212" s="42"/>
      <c r="FFJ212" s="48"/>
      <c r="FFK212" s="48"/>
      <c r="FFL212" s="46"/>
      <c r="FFM212" s="42"/>
      <c r="FFN212" s="42"/>
      <c r="FFO212" s="48"/>
      <c r="FFP212" s="48"/>
      <c r="FFQ212" s="46"/>
      <c r="FFR212" s="42"/>
      <c r="FFS212" s="42"/>
      <c r="FFT212" s="48"/>
      <c r="FFU212" s="48"/>
      <c r="FFV212" s="46"/>
      <c r="FFW212" s="42"/>
      <c r="FFX212" s="42"/>
      <c r="FFY212" s="48"/>
      <c r="FFZ212" s="48"/>
      <c r="FGA212" s="46"/>
      <c r="FGB212" s="42"/>
      <c r="FGC212" s="42"/>
      <c r="FGD212" s="48"/>
      <c r="FGE212" s="48"/>
      <c r="FGF212" s="46"/>
      <c r="FGG212" s="42"/>
      <c r="FGH212" s="42"/>
      <c r="FGI212" s="48"/>
      <c r="FGJ212" s="48"/>
      <c r="FGK212" s="46"/>
      <c r="FGL212" s="42"/>
      <c r="FGM212" s="42"/>
      <c r="FGN212" s="48"/>
      <c r="FGO212" s="48"/>
      <c r="FGP212" s="46"/>
      <c r="FGQ212" s="42"/>
      <c r="FGR212" s="42"/>
      <c r="FGS212" s="48"/>
      <c r="FGT212" s="48"/>
      <c r="FGU212" s="46"/>
      <c r="FGV212" s="42"/>
      <c r="FGW212" s="42"/>
      <c r="FGX212" s="48"/>
      <c r="FGY212" s="48"/>
      <c r="FGZ212" s="46"/>
      <c r="FHA212" s="42"/>
      <c r="FHB212" s="42"/>
      <c r="FHC212" s="48"/>
      <c r="FHD212" s="48"/>
      <c r="FHE212" s="46"/>
      <c r="FHF212" s="42"/>
      <c r="FHG212" s="42"/>
      <c r="FHH212" s="48"/>
      <c r="FHI212" s="48"/>
      <c r="FHJ212" s="46"/>
      <c r="FHK212" s="42"/>
      <c r="FHL212" s="42"/>
      <c r="FHM212" s="48"/>
      <c r="FHN212" s="48"/>
      <c r="FHO212" s="46"/>
      <c r="FHP212" s="42"/>
      <c r="FHQ212" s="42"/>
      <c r="FHR212" s="48"/>
      <c r="FHS212" s="48"/>
      <c r="FHT212" s="46"/>
      <c r="FHU212" s="42"/>
      <c r="FHV212" s="42"/>
      <c r="FHW212" s="48"/>
      <c r="FHX212" s="48"/>
      <c r="FHY212" s="46"/>
      <c r="FHZ212" s="42"/>
      <c r="FIA212" s="42"/>
      <c r="FIB212" s="48"/>
      <c r="FIC212" s="48"/>
      <c r="FID212" s="46"/>
      <c r="FIE212" s="42"/>
      <c r="FIF212" s="42"/>
      <c r="FIG212" s="48"/>
      <c r="FIH212" s="48"/>
      <c r="FII212" s="46"/>
      <c r="FIJ212" s="42"/>
      <c r="FIK212" s="42"/>
      <c r="FIL212" s="48"/>
      <c r="FIM212" s="48"/>
      <c r="FIN212" s="46"/>
      <c r="FIO212" s="42"/>
      <c r="FIP212" s="42"/>
      <c r="FIQ212" s="48"/>
      <c r="FIR212" s="48"/>
      <c r="FIS212" s="46"/>
      <c r="FIT212" s="42"/>
      <c r="FIU212" s="42"/>
      <c r="FIV212" s="48"/>
      <c r="FIW212" s="48"/>
      <c r="FIX212" s="46"/>
      <c r="FIY212" s="42"/>
      <c r="FIZ212" s="42"/>
      <c r="FJA212" s="48"/>
      <c r="FJB212" s="48"/>
      <c r="FJC212" s="46"/>
      <c r="FJD212" s="42"/>
      <c r="FJE212" s="42"/>
      <c r="FJF212" s="48"/>
      <c r="FJG212" s="48"/>
      <c r="FJH212" s="46"/>
      <c r="FJI212" s="42"/>
      <c r="FJJ212" s="42"/>
      <c r="FJK212" s="48"/>
      <c r="FJL212" s="48"/>
      <c r="FJM212" s="46"/>
      <c r="FJN212" s="42"/>
      <c r="FJO212" s="42"/>
      <c r="FJP212" s="48"/>
      <c r="FJQ212" s="48"/>
      <c r="FJR212" s="46"/>
      <c r="FJS212" s="42"/>
      <c r="FJT212" s="42"/>
      <c r="FJU212" s="48"/>
      <c r="FJV212" s="48"/>
      <c r="FJW212" s="46"/>
      <c r="FJX212" s="42"/>
      <c r="FJY212" s="42"/>
      <c r="FJZ212" s="48"/>
      <c r="FKA212" s="48"/>
      <c r="FKB212" s="46"/>
      <c r="FKC212" s="42"/>
      <c r="FKD212" s="42"/>
      <c r="FKE212" s="48"/>
      <c r="FKF212" s="48"/>
      <c r="FKG212" s="46"/>
      <c r="FKH212" s="42"/>
      <c r="FKI212" s="42"/>
      <c r="FKJ212" s="48"/>
      <c r="FKK212" s="48"/>
      <c r="FKL212" s="46"/>
      <c r="FKM212" s="42"/>
      <c r="FKN212" s="42"/>
      <c r="FKO212" s="48"/>
      <c r="FKP212" s="48"/>
      <c r="FKQ212" s="46"/>
      <c r="FKR212" s="42"/>
      <c r="FKS212" s="42"/>
      <c r="FKT212" s="48"/>
      <c r="FKU212" s="48"/>
      <c r="FKV212" s="46"/>
      <c r="FKW212" s="42"/>
      <c r="FKX212" s="42"/>
      <c r="FKY212" s="48"/>
      <c r="FKZ212" s="48"/>
      <c r="FLA212" s="46"/>
      <c r="FLB212" s="42"/>
      <c r="FLC212" s="42"/>
      <c r="FLD212" s="48"/>
      <c r="FLE212" s="48"/>
      <c r="FLF212" s="46"/>
      <c r="FLG212" s="42"/>
      <c r="FLH212" s="42"/>
      <c r="FLI212" s="48"/>
      <c r="FLJ212" s="48"/>
      <c r="FLK212" s="46"/>
      <c r="FLL212" s="42"/>
      <c r="FLM212" s="42"/>
      <c r="FLN212" s="48"/>
      <c r="FLO212" s="48"/>
      <c r="FLP212" s="46"/>
      <c r="FLQ212" s="42"/>
      <c r="FLR212" s="42"/>
      <c r="FLS212" s="48"/>
      <c r="FLT212" s="48"/>
      <c r="FLU212" s="46"/>
      <c r="FLV212" s="42"/>
      <c r="FLW212" s="42"/>
      <c r="FLX212" s="48"/>
      <c r="FLY212" s="48"/>
      <c r="FLZ212" s="46"/>
      <c r="FMA212" s="42"/>
      <c r="FMB212" s="42"/>
      <c r="FMC212" s="48"/>
      <c r="FMD212" s="48"/>
      <c r="FME212" s="46"/>
      <c r="FMF212" s="42"/>
      <c r="FMG212" s="42"/>
      <c r="FMH212" s="48"/>
      <c r="FMI212" s="48"/>
      <c r="FMJ212" s="46"/>
      <c r="FMK212" s="42"/>
      <c r="FML212" s="42"/>
      <c r="FMM212" s="48"/>
      <c r="FMN212" s="48"/>
      <c r="FMO212" s="46"/>
      <c r="FMP212" s="42"/>
      <c r="FMQ212" s="42"/>
      <c r="FMR212" s="48"/>
      <c r="FMS212" s="48"/>
      <c r="FMT212" s="46"/>
      <c r="FMU212" s="42"/>
      <c r="FMV212" s="42"/>
      <c r="FMW212" s="48"/>
      <c r="FMX212" s="48"/>
      <c r="FMY212" s="46"/>
      <c r="FMZ212" s="42"/>
      <c r="FNA212" s="42"/>
      <c r="FNB212" s="48"/>
      <c r="FNC212" s="48"/>
      <c r="FND212" s="46"/>
      <c r="FNE212" s="42"/>
      <c r="FNF212" s="42"/>
      <c r="FNG212" s="48"/>
      <c r="FNH212" s="48"/>
      <c r="FNI212" s="46"/>
      <c r="FNJ212" s="42"/>
      <c r="FNK212" s="42"/>
      <c r="FNL212" s="48"/>
      <c r="FNM212" s="48"/>
      <c r="FNN212" s="46"/>
      <c r="FNO212" s="42"/>
      <c r="FNP212" s="42"/>
      <c r="FNQ212" s="48"/>
      <c r="FNR212" s="48"/>
      <c r="FNS212" s="46"/>
      <c r="FNT212" s="42"/>
      <c r="FNU212" s="42"/>
      <c r="FNV212" s="48"/>
      <c r="FNW212" s="48"/>
      <c r="FNX212" s="46"/>
      <c r="FNY212" s="42"/>
      <c r="FNZ212" s="42"/>
      <c r="FOA212" s="48"/>
      <c r="FOB212" s="48"/>
      <c r="FOC212" s="46"/>
      <c r="FOD212" s="42"/>
      <c r="FOE212" s="42"/>
      <c r="FOF212" s="48"/>
      <c r="FOG212" s="48"/>
      <c r="FOH212" s="46"/>
      <c r="FOI212" s="42"/>
      <c r="FOJ212" s="42"/>
      <c r="FOK212" s="48"/>
      <c r="FOL212" s="48"/>
      <c r="FOM212" s="46"/>
      <c r="FON212" s="42"/>
      <c r="FOO212" s="42"/>
      <c r="FOP212" s="48"/>
      <c r="FOQ212" s="48"/>
      <c r="FOR212" s="46"/>
      <c r="FOS212" s="42"/>
      <c r="FOT212" s="42"/>
      <c r="FOU212" s="48"/>
      <c r="FOV212" s="48"/>
      <c r="FOW212" s="46"/>
      <c r="FOX212" s="42"/>
      <c r="FOY212" s="42"/>
      <c r="FOZ212" s="48"/>
      <c r="FPA212" s="48"/>
      <c r="FPB212" s="46"/>
      <c r="FPC212" s="42"/>
      <c r="FPD212" s="42"/>
      <c r="FPE212" s="48"/>
      <c r="FPF212" s="48"/>
      <c r="FPG212" s="46"/>
      <c r="FPH212" s="42"/>
      <c r="FPI212" s="42"/>
      <c r="FPJ212" s="48"/>
      <c r="FPK212" s="48"/>
      <c r="FPL212" s="46"/>
      <c r="FPM212" s="42"/>
      <c r="FPN212" s="42"/>
      <c r="FPO212" s="48"/>
      <c r="FPP212" s="48"/>
      <c r="FPQ212" s="46"/>
      <c r="FPR212" s="42"/>
      <c r="FPS212" s="42"/>
      <c r="FPT212" s="48"/>
      <c r="FPU212" s="48"/>
      <c r="FPV212" s="46"/>
      <c r="FPW212" s="42"/>
      <c r="FPX212" s="42"/>
      <c r="FPY212" s="48"/>
      <c r="FPZ212" s="48"/>
      <c r="FQA212" s="46"/>
      <c r="FQB212" s="42"/>
      <c r="FQC212" s="42"/>
      <c r="FQD212" s="48"/>
      <c r="FQE212" s="48"/>
      <c r="FQF212" s="46"/>
      <c r="FQG212" s="42"/>
      <c r="FQH212" s="42"/>
      <c r="FQI212" s="48"/>
      <c r="FQJ212" s="48"/>
      <c r="FQK212" s="46"/>
      <c r="FQL212" s="42"/>
      <c r="FQM212" s="42"/>
      <c r="FQN212" s="48"/>
      <c r="FQO212" s="48"/>
      <c r="FQP212" s="46"/>
      <c r="FQQ212" s="42"/>
      <c r="FQR212" s="42"/>
      <c r="FQS212" s="48"/>
      <c r="FQT212" s="48"/>
      <c r="FQU212" s="46"/>
      <c r="FQV212" s="42"/>
      <c r="FQW212" s="42"/>
      <c r="FQX212" s="48"/>
      <c r="FQY212" s="48"/>
      <c r="FQZ212" s="46"/>
      <c r="FRA212" s="42"/>
      <c r="FRB212" s="42"/>
      <c r="FRC212" s="48"/>
      <c r="FRD212" s="48"/>
      <c r="FRE212" s="46"/>
      <c r="FRF212" s="42"/>
      <c r="FRG212" s="42"/>
      <c r="FRH212" s="48"/>
      <c r="FRI212" s="48"/>
      <c r="FRJ212" s="46"/>
      <c r="FRK212" s="42"/>
      <c r="FRL212" s="42"/>
      <c r="FRM212" s="48"/>
      <c r="FRN212" s="48"/>
      <c r="FRO212" s="46"/>
      <c r="FRP212" s="42"/>
      <c r="FRQ212" s="42"/>
      <c r="FRR212" s="48"/>
      <c r="FRS212" s="48"/>
      <c r="FRT212" s="46"/>
      <c r="FRU212" s="42"/>
      <c r="FRV212" s="42"/>
      <c r="FRW212" s="48"/>
      <c r="FRX212" s="48"/>
      <c r="FRY212" s="46"/>
      <c r="FRZ212" s="42"/>
      <c r="FSA212" s="42"/>
      <c r="FSB212" s="48"/>
      <c r="FSC212" s="48"/>
      <c r="FSD212" s="46"/>
      <c r="FSE212" s="42"/>
      <c r="FSF212" s="42"/>
      <c r="FSG212" s="48"/>
      <c r="FSH212" s="48"/>
      <c r="FSI212" s="46"/>
      <c r="FSJ212" s="42"/>
      <c r="FSK212" s="42"/>
      <c r="FSL212" s="48"/>
      <c r="FSM212" s="48"/>
      <c r="FSN212" s="46"/>
      <c r="FSO212" s="42"/>
      <c r="FSP212" s="42"/>
      <c r="FSQ212" s="48"/>
      <c r="FSR212" s="48"/>
      <c r="FSS212" s="46"/>
      <c r="FST212" s="42"/>
      <c r="FSU212" s="42"/>
      <c r="FSV212" s="48"/>
      <c r="FSW212" s="48"/>
      <c r="FSX212" s="46"/>
      <c r="FSY212" s="42"/>
      <c r="FSZ212" s="42"/>
      <c r="FTA212" s="48"/>
      <c r="FTB212" s="48"/>
      <c r="FTC212" s="46"/>
      <c r="FTD212" s="42"/>
      <c r="FTE212" s="42"/>
      <c r="FTF212" s="48"/>
      <c r="FTG212" s="48"/>
      <c r="FTH212" s="46"/>
      <c r="FTI212" s="42"/>
      <c r="FTJ212" s="42"/>
      <c r="FTK212" s="48"/>
      <c r="FTL212" s="48"/>
      <c r="FTM212" s="46"/>
      <c r="FTN212" s="42"/>
      <c r="FTO212" s="42"/>
      <c r="FTP212" s="48"/>
      <c r="FTQ212" s="48"/>
      <c r="FTR212" s="46"/>
      <c r="FTS212" s="42"/>
      <c r="FTT212" s="42"/>
      <c r="FTU212" s="48"/>
      <c r="FTV212" s="48"/>
      <c r="FTW212" s="46"/>
      <c r="FTX212" s="42"/>
      <c r="FTY212" s="42"/>
      <c r="FTZ212" s="48"/>
      <c r="FUA212" s="48"/>
      <c r="FUB212" s="46"/>
      <c r="FUC212" s="42"/>
      <c r="FUD212" s="42"/>
      <c r="FUE212" s="48"/>
      <c r="FUF212" s="48"/>
      <c r="FUG212" s="46"/>
      <c r="FUH212" s="42"/>
      <c r="FUI212" s="42"/>
      <c r="FUJ212" s="48"/>
      <c r="FUK212" s="48"/>
      <c r="FUL212" s="46"/>
      <c r="FUM212" s="42"/>
      <c r="FUN212" s="42"/>
      <c r="FUO212" s="48"/>
      <c r="FUP212" s="48"/>
      <c r="FUQ212" s="46"/>
      <c r="FUR212" s="42"/>
      <c r="FUS212" s="42"/>
      <c r="FUT212" s="48"/>
      <c r="FUU212" s="48"/>
      <c r="FUV212" s="46"/>
      <c r="FUW212" s="42"/>
      <c r="FUX212" s="42"/>
      <c r="FUY212" s="48"/>
      <c r="FUZ212" s="48"/>
      <c r="FVA212" s="46"/>
      <c r="FVB212" s="42"/>
      <c r="FVC212" s="42"/>
      <c r="FVD212" s="48"/>
      <c r="FVE212" s="48"/>
      <c r="FVF212" s="46"/>
      <c r="FVG212" s="42"/>
      <c r="FVH212" s="42"/>
      <c r="FVI212" s="48"/>
      <c r="FVJ212" s="48"/>
      <c r="FVK212" s="46"/>
      <c r="FVL212" s="42"/>
      <c r="FVM212" s="42"/>
      <c r="FVN212" s="48"/>
      <c r="FVO212" s="48"/>
      <c r="FVP212" s="46"/>
      <c r="FVQ212" s="42"/>
      <c r="FVR212" s="42"/>
      <c r="FVS212" s="48"/>
      <c r="FVT212" s="48"/>
      <c r="FVU212" s="46"/>
      <c r="FVV212" s="42"/>
      <c r="FVW212" s="42"/>
      <c r="FVX212" s="48"/>
      <c r="FVY212" s="48"/>
      <c r="FVZ212" s="46"/>
      <c r="FWA212" s="42"/>
      <c r="FWB212" s="42"/>
      <c r="FWC212" s="48"/>
      <c r="FWD212" s="48"/>
      <c r="FWE212" s="46"/>
      <c r="FWF212" s="42"/>
      <c r="FWG212" s="42"/>
      <c r="FWH212" s="48"/>
      <c r="FWI212" s="48"/>
      <c r="FWJ212" s="46"/>
      <c r="FWK212" s="42"/>
      <c r="FWL212" s="42"/>
      <c r="FWM212" s="48"/>
      <c r="FWN212" s="48"/>
      <c r="FWO212" s="46"/>
      <c r="FWP212" s="42"/>
      <c r="FWQ212" s="42"/>
      <c r="FWR212" s="48"/>
      <c r="FWS212" s="48"/>
      <c r="FWT212" s="46"/>
      <c r="FWU212" s="42"/>
      <c r="FWV212" s="42"/>
      <c r="FWW212" s="48"/>
      <c r="FWX212" s="48"/>
      <c r="FWY212" s="46"/>
      <c r="FWZ212" s="42"/>
      <c r="FXA212" s="42"/>
      <c r="FXB212" s="48"/>
      <c r="FXC212" s="48"/>
      <c r="FXD212" s="46"/>
      <c r="FXE212" s="42"/>
      <c r="FXF212" s="42"/>
      <c r="FXG212" s="48"/>
      <c r="FXH212" s="48"/>
      <c r="FXI212" s="46"/>
      <c r="FXJ212" s="42"/>
      <c r="FXK212" s="42"/>
      <c r="FXL212" s="48"/>
      <c r="FXM212" s="48"/>
      <c r="FXN212" s="46"/>
      <c r="FXO212" s="42"/>
      <c r="FXP212" s="42"/>
      <c r="FXQ212" s="48"/>
      <c r="FXR212" s="48"/>
      <c r="FXS212" s="46"/>
      <c r="FXT212" s="42"/>
      <c r="FXU212" s="42"/>
      <c r="FXV212" s="48"/>
      <c r="FXW212" s="48"/>
      <c r="FXX212" s="46"/>
      <c r="FXY212" s="42"/>
      <c r="FXZ212" s="42"/>
      <c r="FYA212" s="48"/>
      <c r="FYB212" s="48"/>
      <c r="FYC212" s="46"/>
      <c r="FYD212" s="42"/>
      <c r="FYE212" s="42"/>
      <c r="FYF212" s="48"/>
      <c r="FYG212" s="48"/>
      <c r="FYH212" s="46"/>
      <c r="FYI212" s="42"/>
      <c r="FYJ212" s="42"/>
      <c r="FYK212" s="48"/>
      <c r="FYL212" s="48"/>
      <c r="FYM212" s="46"/>
      <c r="FYN212" s="42"/>
      <c r="FYO212" s="42"/>
      <c r="FYP212" s="48"/>
      <c r="FYQ212" s="48"/>
      <c r="FYR212" s="46"/>
      <c r="FYS212" s="42"/>
      <c r="FYT212" s="42"/>
      <c r="FYU212" s="48"/>
      <c r="FYV212" s="48"/>
      <c r="FYW212" s="46"/>
      <c r="FYX212" s="42"/>
      <c r="FYY212" s="42"/>
      <c r="FYZ212" s="48"/>
      <c r="FZA212" s="48"/>
      <c r="FZB212" s="46"/>
      <c r="FZC212" s="42"/>
      <c r="FZD212" s="42"/>
      <c r="FZE212" s="48"/>
      <c r="FZF212" s="48"/>
      <c r="FZG212" s="46"/>
      <c r="FZH212" s="42"/>
      <c r="FZI212" s="42"/>
      <c r="FZJ212" s="48"/>
      <c r="FZK212" s="48"/>
      <c r="FZL212" s="46"/>
      <c r="FZM212" s="42"/>
      <c r="FZN212" s="42"/>
      <c r="FZO212" s="48"/>
      <c r="FZP212" s="48"/>
      <c r="FZQ212" s="46"/>
      <c r="FZR212" s="42"/>
      <c r="FZS212" s="42"/>
      <c r="FZT212" s="48"/>
      <c r="FZU212" s="48"/>
      <c r="FZV212" s="46"/>
      <c r="FZW212" s="42"/>
      <c r="FZX212" s="42"/>
      <c r="FZY212" s="48"/>
      <c r="FZZ212" s="48"/>
      <c r="GAA212" s="46"/>
      <c r="GAB212" s="42"/>
      <c r="GAC212" s="42"/>
      <c r="GAD212" s="48"/>
      <c r="GAE212" s="48"/>
      <c r="GAF212" s="46"/>
      <c r="GAG212" s="42"/>
      <c r="GAH212" s="42"/>
      <c r="GAI212" s="48"/>
      <c r="GAJ212" s="48"/>
      <c r="GAK212" s="46"/>
      <c r="GAL212" s="42"/>
      <c r="GAM212" s="42"/>
      <c r="GAN212" s="48"/>
      <c r="GAO212" s="48"/>
      <c r="GAP212" s="46"/>
      <c r="GAQ212" s="42"/>
      <c r="GAR212" s="42"/>
      <c r="GAS212" s="48"/>
      <c r="GAT212" s="48"/>
      <c r="GAU212" s="46"/>
      <c r="GAV212" s="42"/>
      <c r="GAW212" s="42"/>
      <c r="GAX212" s="48"/>
      <c r="GAY212" s="48"/>
      <c r="GAZ212" s="46"/>
      <c r="GBA212" s="42"/>
      <c r="GBB212" s="42"/>
      <c r="GBC212" s="48"/>
      <c r="GBD212" s="48"/>
      <c r="GBE212" s="46"/>
      <c r="GBF212" s="42"/>
      <c r="GBG212" s="42"/>
      <c r="GBH212" s="48"/>
      <c r="GBI212" s="48"/>
      <c r="GBJ212" s="46"/>
      <c r="GBK212" s="42"/>
      <c r="GBL212" s="42"/>
      <c r="GBM212" s="48"/>
      <c r="GBN212" s="48"/>
      <c r="GBO212" s="46"/>
      <c r="GBP212" s="42"/>
      <c r="GBQ212" s="42"/>
      <c r="GBR212" s="48"/>
      <c r="GBS212" s="48"/>
      <c r="GBT212" s="46"/>
      <c r="GBU212" s="42"/>
      <c r="GBV212" s="42"/>
      <c r="GBW212" s="48"/>
      <c r="GBX212" s="48"/>
      <c r="GBY212" s="46"/>
      <c r="GBZ212" s="42"/>
      <c r="GCA212" s="42"/>
      <c r="GCB212" s="48"/>
      <c r="GCC212" s="48"/>
      <c r="GCD212" s="46"/>
      <c r="GCE212" s="42"/>
      <c r="GCF212" s="42"/>
      <c r="GCG212" s="48"/>
      <c r="GCH212" s="48"/>
      <c r="GCI212" s="46"/>
      <c r="GCJ212" s="42"/>
      <c r="GCK212" s="42"/>
      <c r="GCL212" s="48"/>
      <c r="GCM212" s="48"/>
      <c r="GCN212" s="46"/>
      <c r="GCO212" s="42"/>
      <c r="GCP212" s="42"/>
      <c r="GCQ212" s="48"/>
      <c r="GCR212" s="48"/>
      <c r="GCS212" s="46"/>
      <c r="GCT212" s="42"/>
      <c r="GCU212" s="42"/>
      <c r="GCV212" s="48"/>
      <c r="GCW212" s="48"/>
      <c r="GCX212" s="46"/>
      <c r="GCY212" s="42"/>
      <c r="GCZ212" s="42"/>
      <c r="GDA212" s="48"/>
      <c r="GDB212" s="48"/>
      <c r="GDC212" s="46"/>
      <c r="GDD212" s="42"/>
      <c r="GDE212" s="42"/>
      <c r="GDF212" s="48"/>
      <c r="GDG212" s="48"/>
      <c r="GDH212" s="46"/>
      <c r="GDI212" s="42"/>
      <c r="GDJ212" s="42"/>
      <c r="GDK212" s="48"/>
      <c r="GDL212" s="48"/>
      <c r="GDM212" s="46"/>
      <c r="GDN212" s="42"/>
      <c r="GDO212" s="42"/>
      <c r="GDP212" s="48"/>
      <c r="GDQ212" s="48"/>
      <c r="GDR212" s="46"/>
      <c r="GDS212" s="42"/>
      <c r="GDT212" s="42"/>
      <c r="GDU212" s="48"/>
      <c r="GDV212" s="48"/>
      <c r="GDW212" s="46"/>
      <c r="GDX212" s="42"/>
      <c r="GDY212" s="42"/>
      <c r="GDZ212" s="48"/>
      <c r="GEA212" s="48"/>
      <c r="GEB212" s="46"/>
      <c r="GEC212" s="42"/>
      <c r="GED212" s="42"/>
      <c r="GEE212" s="48"/>
      <c r="GEF212" s="48"/>
      <c r="GEG212" s="46"/>
      <c r="GEH212" s="42"/>
      <c r="GEI212" s="42"/>
      <c r="GEJ212" s="48"/>
      <c r="GEK212" s="48"/>
      <c r="GEL212" s="46"/>
      <c r="GEM212" s="42"/>
      <c r="GEN212" s="42"/>
      <c r="GEO212" s="48"/>
      <c r="GEP212" s="48"/>
      <c r="GEQ212" s="46"/>
      <c r="GER212" s="42"/>
      <c r="GES212" s="42"/>
      <c r="GET212" s="48"/>
      <c r="GEU212" s="48"/>
      <c r="GEV212" s="46"/>
      <c r="GEW212" s="42"/>
      <c r="GEX212" s="42"/>
      <c r="GEY212" s="48"/>
      <c r="GEZ212" s="48"/>
      <c r="GFA212" s="46"/>
      <c r="GFB212" s="42"/>
      <c r="GFC212" s="42"/>
      <c r="GFD212" s="48"/>
      <c r="GFE212" s="48"/>
      <c r="GFF212" s="46"/>
      <c r="GFG212" s="42"/>
      <c r="GFH212" s="42"/>
      <c r="GFI212" s="48"/>
      <c r="GFJ212" s="48"/>
      <c r="GFK212" s="46"/>
      <c r="GFL212" s="42"/>
      <c r="GFM212" s="42"/>
      <c r="GFN212" s="48"/>
      <c r="GFO212" s="48"/>
      <c r="GFP212" s="46"/>
      <c r="GFQ212" s="42"/>
      <c r="GFR212" s="42"/>
      <c r="GFS212" s="48"/>
      <c r="GFT212" s="48"/>
      <c r="GFU212" s="46"/>
      <c r="GFV212" s="42"/>
      <c r="GFW212" s="42"/>
      <c r="GFX212" s="48"/>
      <c r="GFY212" s="48"/>
      <c r="GFZ212" s="46"/>
      <c r="GGA212" s="42"/>
      <c r="GGB212" s="42"/>
      <c r="GGC212" s="48"/>
      <c r="GGD212" s="48"/>
      <c r="GGE212" s="46"/>
      <c r="GGF212" s="42"/>
      <c r="GGG212" s="42"/>
      <c r="GGH212" s="48"/>
      <c r="GGI212" s="48"/>
      <c r="GGJ212" s="46"/>
      <c r="GGK212" s="42"/>
      <c r="GGL212" s="42"/>
      <c r="GGM212" s="48"/>
      <c r="GGN212" s="48"/>
      <c r="GGO212" s="46"/>
      <c r="GGP212" s="42"/>
      <c r="GGQ212" s="42"/>
      <c r="GGR212" s="48"/>
      <c r="GGS212" s="48"/>
      <c r="GGT212" s="46"/>
      <c r="GGU212" s="42"/>
      <c r="GGV212" s="42"/>
      <c r="GGW212" s="48"/>
      <c r="GGX212" s="48"/>
      <c r="GGY212" s="46"/>
      <c r="GGZ212" s="42"/>
      <c r="GHA212" s="42"/>
      <c r="GHB212" s="48"/>
      <c r="GHC212" s="48"/>
      <c r="GHD212" s="46"/>
      <c r="GHE212" s="42"/>
      <c r="GHF212" s="42"/>
      <c r="GHG212" s="48"/>
      <c r="GHH212" s="48"/>
      <c r="GHI212" s="46"/>
      <c r="GHJ212" s="42"/>
      <c r="GHK212" s="42"/>
      <c r="GHL212" s="48"/>
      <c r="GHM212" s="48"/>
      <c r="GHN212" s="46"/>
      <c r="GHO212" s="42"/>
      <c r="GHP212" s="42"/>
      <c r="GHQ212" s="48"/>
      <c r="GHR212" s="48"/>
      <c r="GHS212" s="46"/>
      <c r="GHT212" s="42"/>
      <c r="GHU212" s="42"/>
      <c r="GHV212" s="48"/>
      <c r="GHW212" s="48"/>
      <c r="GHX212" s="46"/>
      <c r="GHY212" s="42"/>
      <c r="GHZ212" s="42"/>
      <c r="GIA212" s="48"/>
      <c r="GIB212" s="48"/>
      <c r="GIC212" s="46"/>
      <c r="GID212" s="42"/>
      <c r="GIE212" s="42"/>
      <c r="GIF212" s="48"/>
      <c r="GIG212" s="48"/>
      <c r="GIH212" s="46"/>
      <c r="GII212" s="42"/>
      <c r="GIJ212" s="42"/>
      <c r="GIK212" s="48"/>
      <c r="GIL212" s="48"/>
      <c r="GIM212" s="46"/>
      <c r="GIN212" s="42"/>
      <c r="GIO212" s="42"/>
      <c r="GIP212" s="48"/>
      <c r="GIQ212" s="48"/>
      <c r="GIR212" s="46"/>
      <c r="GIS212" s="42"/>
      <c r="GIT212" s="42"/>
      <c r="GIU212" s="48"/>
      <c r="GIV212" s="48"/>
      <c r="GIW212" s="46"/>
      <c r="GIX212" s="42"/>
      <c r="GIY212" s="42"/>
      <c r="GIZ212" s="48"/>
      <c r="GJA212" s="48"/>
      <c r="GJB212" s="46"/>
      <c r="GJC212" s="42"/>
      <c r="GJD212" s="42"/>
      <c r="GJE212" s="48"/>
      <c r="GJF212" s="48"/>
      <c r="GJG212" s="46"/>
      <c r="GJH212" s="42"/>
      <c r="GJI212" s="42"/>
      <c r="GJJ212" s="48"/>
      <c r="GJK212" s="48"/>
      <c r="GJL212" s="46"/>
      <c r="GJM212" s="42"/>
      <c r="GJN212" s="42"/>
      <c r="GJO212" s="48"/>
      <c r="GJP212" s="48"/>
      <c r="GJQ212" s="46"/>
      <c r="GJR212" s="42"/>
      <c r="GJS212" s="42"/>
      <c r="GJT212" s="48"/>
      <c r="GJU212" s="48"/>
      <c r="GJV212" s="46"/>
      <c r="GJW212" s="42"/>
      <c r="GJX212" s="42"/>
      <c r="GJY212" s="48"/>
      <c r="GJZ212" s="48"/>
      <c r="GKA212" s="46"/>
      <c r="GKB212" s="42"/>
      <c r="GKC212" s="42"/>
      <c r="GKD212" s="48"/>
      <c r="GKE212" s="48"/>
      <c r="GKF212" s="46"/>
      <c r="GKG212" s="42"/>
      <c r="GKH212" s="42"/>
      <c r="GKI212" s="48"/>
      <c r="GKJ212" s="48"/>
      <c r="GKK212" s="46"/>
      <c r="GKL212" s="42"/>
      <c r="GKM212" s="42"/>
      <c r="GKN212" s="48"/>
      <c r="GKO212" s="48"/>
      <c r="GKP212" s="46"/>
      <c r="GKQ212" s="42"/>
      <c r="GKR212" s="42"/>
      <c r="GKS212" s="48"/>
      <c r="GKT212" s="48"/>
      <c r="GKU212" s="46"/>
      <c r="GKV212" s="42"/>
      <c r="GKW212" s="42"/>
      <c r="GKX212" s="48"/>
      <c r="GKY212" s="48"/>
      <c r="GKZ212" s="46"/>
      <c r="GLA212" s="42"/>
      <c r="GLB212" s="42"/>
      <c r="GLC212" s="48"/>
      <c r="GLD212" s="48"/>
      <c r="GLE212" s="46"/>
      <c r="GLF212" s="42"/>
      <c r="GLG212" s="42"/>
      <c r="GLH212" s="48"/>
      <c r="GLI212" s="48"/>
      <c r="GLJ212" s="46"/>
      <c r="GLK212" s="42"/>
      <c r="GLL212" s="42"/>
      <c r="GLM212" s="48"/>
      <c r="GLN212" s="48"/>
      <c r="GLO212" s="46"/>
      <c r="GLP212" s="42"/>
      <c r="GLQ212" s="42"/>
      <c r="GLR212" s="48"/>
      <c r="GLS212" s="48"/>
      <c r="GLT212" s="46"/>
      <c r="GLU212" s="42"/>
      <c r="GLV212" s="42"/>
      <c r="GLW212" s="48"/>
      <c r="GLX212" s="48"/>
      <c r="GLY212" s="46"/>
      <c r="GLZ212" s="42"/>
      <c r="GMA212" s="42"/>
      <c r="GMB212" s="48"/>
      <c r="GMC212" s="48"/>
      <c r="GMD212" s="46"/>
      <c r="GME212" s="42"/>
      <c r="GMF212" s="42"/>
      <c r="GMG212" s="48"/>
      <c r="GMH212" s="48"/>
      <c r="GMI212" s="46"/>
      <c r="GMJ212" s="42"/>
      <c r="GMK212" s="42"/>
      <c r="GML212" s="48"/>
      <c r="GMM212" s="48"/>
      <c r="GMN212" s="46"/>
      <c r="GMO212" s="42"/>
      <c r="GMP212" s="42"/>
      <c r="GMQ212" s="48"/>
      <c r="GMR212" s="48"/>
      <c r="GMS212" s="46"/>
      <c r="GMT212" s="42"/>
      <c r="GMU212" s="42"/>
      <c r="GMV212" s="48"/>
      <c r="GMW212" s="48"/>
      <c r="GMX212" s="46"/>
      <c r="GMY212" s="42"/>
      <c r="GMZ212" s="42"/>
      <c r="GNA212" s="48"/>
      <c r="GNB212" s="48"/>
      <c r="GNC212" s="46"/>
      <c r="GND212" s="42"/>
      <c r="GNE212" s="42"/>
      <c r="GNF212" s="48"/>
      <c r="GNG212" s="48"/>
      <c r="GNH212" s="46"/>
      <c r="GNI212" s="42"/>
      <c r="GNJ212" s="42"/>
      <c r="GNK212" s="48"/>
      <c r="GNL212" s="48"/>
      <c r="GNM212" s="46"/>
      <c r="GNN212" s="42"/>
      <c r="GNO212" s="42"/>
      <c r="GNP212" s="48"/>
      <c r="GNQ212" s="48"/>
      <c r="GNR212" s="46"/>
      <c r="GNS212" s="42"/>
      <c r="GNT212" s="42"/>
      <c r="GNU212" s="48"/>
      <c r="GNV212" s="48"/>
      <c r="GNW212" s="46"/>
      <c r="GNX212" s="42"/>
      <c r="GNY212" s="42"/>
      <c r="GNZ212" s="48"/>
      <c r="GOA212" s="48"/>
      <c r="GOB212" s="46"/>
      <c r="GOC212" s="42"/>
      <c r="GOD212" s="42"/>
      <c r="GOE212" s="48"/>
      <c r="GOF212" s="48"/>
      <c r="GOG212" s="46"/>
      <c r="GOH212" s="42"/>
      <c r="GOI212" s="42"/>
      <c r="GOJ212" s="48"/>
      <c r="GOK212" s="48"/>
      <c r="GOL212" s="46"/>
      <c r="GOM212" s="42"/>
      <c r="GON212" s="42"/>
      <c r="GOO212" s="48"/>
      <c r="GOP212" s="48"/>
      <c r="GOQ212" s="46"/>
      <c r="GOR212" s="42"/>
      <c r="GOS212" s="42"/>
      <c r="GOT212" s="48"/>
      <c r="GOU212" s="48"/>
      <c r="GOV212" s="46"/>
      <c r="GOW212" s="42"/>
      <c r="GOX212" s="42"/>
      <c r="GOY212" s="48"/>
      <c r="GOZ212" s="48"/>
      <c r="GPA212" s="46"/>
      <c r="GPB212" s="42"/>
      <c r="GPC212" s="42"/>
      <c r="GPD212" s="48"/>
      <c r="GPE212" s="48"/>
      <c r="GPF212" s="46"/>
      <c r="GPG212" s="42"/>
      <c r="GPH212" s="42"/>
      <c r="GPI212" s="48"/>
      <c r="GPJ212" s="48"/>
      <c r="GPK212" s="46"/>
      <c r="GPL212" s="42"/>
      <c r="GPM212" s="42"/>
      <c r="GPN212" s="48"/>
      <c r="GPO212" s="48"/>
      <c r="GPP212" s="46"/>
      <c r="GPQ212" s="42"/>
      <c r="GPR212" s="42"/>
      <c r="GPS212" s="48"/>
      <c r="GPT212" s="48"/>
      <c r="GPU212" s="46"/>
      <c r="GPV212" s="42"/>
      <c r="GPW212" s="42"/>
      <c r="GPX212" s="48"/>
      <c r="GPY212" s="48"/>
      <c r="GPZ212" s="46"/>
      <c r="GQA212" s="42"/>
      <c r="GQB212" s="42"/>
      <c r="GQC212" s="48"/>
      <c r="GQD212" s="48"/>
      <c r="GQE212" s="46"/>
      <c r="GQF212" s="42"/>
      <c r="GQG212" s="42"/>
      <c r="GQH212" s="48"/>
      <c r="GQI212" s="48"/>
      <c r="GQJ212" s="46"/>
      <c r="GQK212" s="42"/>
      <c r="GQL212" s="42"/>
      <c r="GQM212" s="48"/>
      <c r="GQN212" s="48"/>
      <c r="GQO212" s="46"/>
      <c r="GQP212" s="42"/>
      <c r="GQQ212" s="42"/>
      <c r="GQR212" s="48"/>
      <c r="GQS212" s="48"/>
      <c r="GQT212" s="46"/>
      <c r="GQU212" s="42"/>
      <c r="GQV212" s="42"/>
      <c r="GQW212" s="48"/>
      <c r="GQX212" s="48"/>
      <c r="GQY212" s="46"/>
      <c r="GQZ212" s="42"/>
      <c r="GRA212" s="42"/>
      <c r="GRB212" s="48"/>
      <c r="GRC212" s="48"/>
      <c r="GRD212" s="46"/>
      <c r="GRE212" s="42"/>
      <c r="GRF212" s="42"/>
      <c r="GRG212" s="48"/>
      <c r="GRH212" s="48"/>
      <c r="GRI212" s="46"/>
      <c r="GRJ212" s="42"/>
      <c r="GRK212" s="42"/>
      <c r="GRL212" s="48"/>
      <c r="GRM212" s="48"/>
      <c r="GRN212" s="46"/>
      <c r="GRO212" s="42"/>
      <c r="GRP212" s="42"/>
      <c r="GRQ212" s="48"/>
      <c r="GRR212" s="48"/>
      <c r="GRS212" s="46"/>
      <c r="GRT212" s="42"/>
      <c r="GRU212" s="42"/>
      <c r="GRV212" s="48"/>
      <c r="GRW212" s="48"/>
      <c r="GRX212" s="46"/>
      <c r="GRY212" s="42"/>
      <c r="GRZ212" s="42"/>
      <c r="GSA212" s="48"/>
      <c r="GSB212" s="48"/>
      <c r="GSC212" s="46"/>
      <c r="GSD212" s="42"/>
      <c r="GSE212" s="42"/>
      <c r="GSF212" s="48"/>
      <c r="GSG212" s="48"/>
      <c r="GSH212" s="46"/>
      <c r="GSI212" s="42"/>
      <c r="GSJ212" s="42"/>
      <c r="GSK212" s="48"/>
      <c r="GSL212" s="48"/>
      <c r="GSM212" s="46"/>
      <c r="GSN212" s="42"/>
      <c r="GSO212" s="42"/>
      <c r="GSP212" s="48"/>
      <c r="GSQ212" s="48"/>
      <c r="GSR212" s="46"/>
      <c r="GSS212" s="42"/>
      <c r="GST212" s="42"/>
      <c r="GSU212" s="48"/>
      <c r="GSV212" s="48"/>
      <c r="GSW212" s="46"/>
      <c r="GSX212" s="42"/>
      <c r="GSY212" s="42"/>
      <c r="GSZ212" s="48"/>
      <c r="GTA212" s="48"/>
      <c r="GTB212" s="46"/>
      <c r="GTC212" s="42"/>
      <c r="GTD212" s="42"/>
      <c r="GTE212" s="48"/>
      <c r="GTF212" s="48"/>
      <c r="GTG212" s="46"/>
      <c r="GTH212" s="42"/>
      <c r="GTI212" s="42"/>
      <c r="GTJ212" s="48"/>
      <c r="GTK212" s="48"/>
      <c r="GTL212" s="46"/>
      <c r="GTM212" s="42"/>
      <c r="GTN212" s="42"/>
      <c r="GTO212" s="48"/>
      <c r="GTP212" s="48"/>
      <c r="GTQ212" s="46"/>
      <c r="GTR212" s="42"/>
      <c r="GTS212" s="42"/>
      <c r="GTT212" s="48"/>
      <c r="GTU212" s="48"/>
      <c r="GTV212" s="46"/>
      <c r="GTW212" s="42"/>
      <c r="GTX212" s="42"/>
      <c r="GTY212" s="48"/>
      <c r="GTZ212" s="48"/>
      <c r="GUA212" s="46"/>
      <c r="GUB212" s="42"/>
      <c r="GUC212" s="42"/>
      <c r="GUD212" s="48"/>
      <c r="GUE212" s="48"/>
      <c r="GUF212" s="46"/>
      <c r="GUG212" s="42"/>
      <c r="GUH212" s="42"/>
      <c r="GUI212" s="48"/>
      <c r="GUJ212" s="48"/>
      <c r="GUK212" s="46"/>
      <c r="GUL212" s="42"/>
      <c r="GUM212" s="42"/>
      <c r="GUN212" s="48"/>
      <c r="GUO212" s="48"/>
      <c r="GUP212" s="46"/>
      <c r="GUQ212" s="42"/>
      <c r="GUR212" s="42"/>
      <c r="GUS212" s="48"/>
      <c r="GUT212" s="48"/>
      <c r="GUU212" s="46"/>
      <c r="GUV212" s="42"/>
      <c r="GUW212" s="42"/>
      <c r="GUX212" s="48"/>
      <c r="GUY212" s="48"/>
      <c r="GUZ212" s="46"/>
      <c r="GVA212" s="42"/>
      <c r="GVB212" s="42"/>
      <c r="GVC212" s="48"/>
      <c r="GVD212" s="48"/>
      <c r="GVE212" s="46"/>
      <c r="GVF212" s="42"/>
      <c r="GVG212" s="42"/>
      <c r="GVH212" s="48"/>
      <c r="GVI212" s="48"/>
      <c r="GVJ212" s="46"/>
      <c r="GVK212" s="42"/>
      <c r="GVL212" s="42"/>
      <c r="GVM212" s="48"/>
      <c r="GVN212" s="48"/>
      <c r="GVO212" s="46"/>
      <c r="GVP212" s="42"/>
      <c r="GVQ212" s="42"/>
      <c r="GVR212" s="48"/>
      <c r="GVS212" s="48"/>
      <c r="GVT212" s="46"/>
      <c r="GVU212" s="42"/>
      <c r="GVV212" s="42"/>
      <c r="GVW212" s="48"/>
      <c r="GVX212" s="48"/>
      <c r="GVY212" s="46"/>
      <c r="GVZ212" s="42"/>
      <c r="GWA212" s="42"/>
      <c r="GWB212" s="48"/>
      <c r="GWC212" s="48"/>
      <c r="GWD212" s="46"/>
      <c r="GWE212" s="42"/>
      <c r="GWF212" s="42"/>
      <c r="GWG212" s="48"/>
      <c r="GWH212" s="48"/>
      <c r="GWI212" s="46"/>
      <c r="GWJ212" s="42"/>
      <c r="GWK212" s="42"/>
      <c r="GWL212" s="48"/>
      <c r="GWM212" s="48"/>
      <c r="GWN212" s="46"/>
      <c r="GWO212" s="42"/>
      <c r="GWP212" s="42"/>
      <c r="GWQ212" s="48"/>
      <c r="GWR212" s="48"/>
      <c r="GWS212" s="46"/>
      <c r="GWT212" s="42"/>
      <c r="GWU212" s="42"/>
      <c r="GWV212" s="48"/>
      <c r="GWW212" s="48"/>
      <c r="GWX212" s="46"/>
      <c r="GWY212" s="42"/>
      <c r="GWZ212" s="42"/>
      <c r="GXA212" s="48"/>
      <c r="GXB212" s="48"/>
      <c r="GXC212" s="46"/>
      <c r="GXD212" s="42"/>
      <c r="GXE212" s="42"/>
      <c r="GXF212" s="48"/>
      <c r="GXG212" s="48"/>
      <c r="GXH212" s="46"/>
      <c r="GXI212" s="42"/>
      <c r="GXJ212" s="42"/>
      <c r="GXK212" s="48"/>
      <c r="GXL212" s="48"/>
      <c r="GXM212" s="46"/>
      <c r="GXN212" s="42"/>
      <c r="GXO212" s="42"/>
      <c r="GXP212" s="48"/>
      <c r="GXQ212" s="48"/>
      <c r="GXR212" s="46"/>
      <c r="GXS212" s="42"/>
      <c r="GXT212" s="42"/>
      <c r="GXU212" s="48"/>
      <c r="GXV212" s="48"/>
      <c r="GXW212" s="46"/>
      <c r="GXX212" s="42"/>
      <c r="GXY212" s="42"/>
      <c r="GXZ212" s="48"/>
      <c r="GYA212" s="48"/>
      <c r="GYB212" s="46"/>
      <c r="GYC212" s="42"/>
      <c r="GYD212" s="42"/>
      <c r="GYE212" s="48"/>
      <c r="GYF212" s="48"/>
      <c r="GYG212" s="46"/>
      <c r="GYH212" s="42"/>
      <c r="GYI212" s="42"/>
      <c r="GYJ212" s="48"/>
      <c r="GYK212" s="48"/>
      <c r="GYL212" s="46"/>
      <c r="GYM212" s="42"/>
      <c r="GYN212" s="42"/>
      <c r="GYO212" s="48"/>
      <c r="GYP212" s="48"/>
      <c r="GYQ212" s="46"/>
      <c r="GYR212" s="42"/>
      <c r="GYS212" s="42"/>
      <c r="GYT212" s="48"/>
      <c r="GYU212" s="48"/>
      <c r="GYV212" s="46"/>
      <c r="GYW212" s="42"/>
      <c r="GYX212" s="42"/>
      <c r="GYY212" s="48"/>
      <c r="GYZ212" s="48"/>
      <c r="GZA212" s="46"/>
      <c r="GZB212" s="42"/>
      <c r="GZC212" s="42"/>
      <c r="GZD212" s="48"/>
      <c r="GZE212" s="48"/>
      <c r="GZF212" s="46"/>
      <c r="GZG212" s="42"/>
      <c r="GZH212" s="42"/>
      <c r="GZI212" s="48"/>
      <c r="GZJ212" s="48"/>
      <c r="GZK212" s="46"/>
      <c r="GZL212" s="42"/>
      <c r="GZM212" s="42"/>
      <c r="GZN212" s="48"/>
      <c r="GZO212" s="48"/>
      <c r="GZP212" s="46"/>
      <c r="GZQ212" s="42"/>
      <c r="GZR212" s="42"/>
      <c r="GZS212" s="48"/>
      <c r="GZT212" s="48"/>
      <c r="GZU212" s="46"/>
      <c r="GZV212" s="42"/>
      <c r="GZW212" s="42"/>
      <c r="GZX212" s="48"/>
      <c r="GZY212" s="48"/>
      <c r="GZZ212" s="46"/>
      <c r="HAA212" s="42"/>
      <c r="HAB212" s="42"/>
      <c r="HAC212" s="48"/>
      <c r="HAD212" s="48"/>
      <c r="HAE212" s="46"/>
      <c r="HAF212" s="42"/>
      <c r="HAG212" s="42"/>
      <c r="HAH212" s="48"/>
      <c r="HAI212" s="48"/>
      <c r="HAJ212" s="46"/>
      <c r="HAK212" s="42"/>
      <c r="HAL212" s="42"/>
      <c r="HAM212" s="48"/>
      <c r="HAN212" s="48"/>
      <c r="HAO212" s="46"/>
      <c r="HAP212" s="42"/>
      <c r="HAQ212" s="42"/>
      <c r="HAR212" s="48"/>
      <c r="HAS212" s="48"/>
      <c r="HAT212" s="46"/>
      <c r="HAU212" s="42"/>
      <c r="HAV212" s="42"/>
      <c r="HAW212" s="48"/>
      <c r="HAX212" s="48"/>
      <c r="HAY212" s="46"/>
      <c r="HAZ212" s="42"/>
      <c r="HBA212" s="42"/>
      <c r="HBB212" s="48"/>
      <c r="HBC212" s="48"/>
      <c r="HBD212" s="46"/>
      <c r="HBE212" s="42"/>
      <c r="HBF212" s="42"/>
      <c r="HBG212" s="48"/>
      <c r="HBH212" s="48"/>
      <c r="HBI212" s="46"/>
      <c r="HBJ212" s="42"/>
      <c r="HBK212" s="42"/>
      <c r="HBL212" s="48"/>
      <c r="HBM212" s="48"/>
      <c r="HBN212" s="46"/>
      <c r="HBO212" s="42"/>
      <c r="HBP212" s="42"/>
      <c r="HBQ212" s="48"/>
      <c r="HBR212" s="48"/>
      <c r="HBS212" s="46"/>
      <c r="HBT212" s="42"/>
      <c r="HBU212" s="42"/>
      <c r="HBV212" s="48"/>
      <c r="HBW212" s="48"/>
      <c r="HBX212" s="46"/>
      <c r="HBY212" s="42"/>
      <c r="HBZ212" s="42"/>
      <c r="HCA212" s="48"/>
      <c r="HCB212" s="48"/>
      <c r="HCC212" s="46"/>
      <c r="HCD212" s="42"/>
      <c r="HCE212" s="42"/>
      <c r="HCF212" s="48"/>
      <c r="HCG212" s="48"/>
      <c r="HCH212" s="46"/>
      <c r="HCI212" s="42"/>
      <c r="HCJ212" s="42"/>
      <c r="HCK212" s="48"/>
      <c r="HCL212" s="48"/>
      <c r="HCM212" s="46"/>
      <c r="HCN212" s="42"/>
      <c r="HCO212" s="42"/>
      <c r="HCP212" s="48"/>
      <c r="HCQ212" s="48"/>
      <c r="HCR212" s="46"/>
      <c r="HCS212" s="42"/>
      <c r="HCT212" s="42"/>
      <c r="HCU212" s="48"/>
      <c r="HCV212" s="48"/>
      <c r="HCW212" s="46"/>
      <c r="HCX212" s="42"/>
      <c r="HCY212" s="42"/>
      <c r="HCZ212" s="48"/>
      <c r="HDA212" s="48"/>
      <c r="HDB212" s="46"/>
      <c r="HDC212" s="42"/>
      <c r="HDD212" s="42"/>
      <c r="HDE212" s="48"/>
      <c r="HDF212" s="48"/>
      <c r="HDG212" s="46"/>
      <c r="HDH212" s="42"/>
      <c r="HDI212" s="42"/>
      <c r="HDJ212" s="48"/>
      <c r="HDK212" s="48"/>
      <c r="HDL212" s="46"/>
      <c r="HDM212" s="42"/>
      <c r="HDN212" s="42"/>
      <c r="HDO212" s="48"/>
      <c r="HDP212" s="48"/>
      <c r="HDQ212" s="46"/>
      <c r="HDR212" s="42"/>
      <c r="HDS212" s="42"/>
      <c r="HDT212" s="48"/>
      <c r="HDU212" s="48"/>
      <c r="HDV212" s="46"/>
      <c r="HDW212" s="42"/>
      <c r="HDX212" s="42"/>
      <c r="HDY212" s="48"/>
      <c r="HDZ212" s="48"/>
      <c r="HEA212" s="46"/>
      <c r="HEB212" s="42"/>
      <c r="HEC212" s="42"/>
      <c r="HED212" s="48"/>
      <c r="HEE212" s="48"/>
      <c r="HEF212" s="46"/>
      <c r="HEG212" s="42"/>
      <c r="HEH212" s="42"/>
      <c r="HEI212" s="48"/>
      <c r="HEJ212" s="48"/>
      <c r="HEK212" s="46"/>
      <c r="HEL212" s="42"/>
      <c r="HEM212" s="42"/>
      <c r="HEN212" s="48"/>
      <c r="HEO212" s="48"/>
      <c r="HEP212" s="46"/>
      <c r="HEQ212" s="42"/>
      <c r="HER212" s="42"/>
      <c r="HES212" s="48"/>
      <c r="HET212" s="48"/>
      <c r="HEU212" s="46"/>
      <c r="HEV212" s="42"/>
      <c r="HEW212" s="42"/>
      <c r="HEX212" s="48"/>
      <c r="HEY212" s="48"/>
      <c r="HEZ212" s="46"/>
      <c r="HFA212" s="42"/>
      <c r="HFB212" s="42"/>
      <c r="HFC212" s="48"/>
      <c r="HFD212" s="48"/>
      <c r="HFE212" s="46"/>
      <c r="HFF212" s="42"/>
      <c r="HFG212" s="42"/>
      <c r="HFH212" s="48"/>
      <c r="HFI212" s="48"/>
      <c r="HFJ212" s="46"/>
      <c r="HFK212" s="42"/>
      <c r="HFL212" s="42"/>
      <c r="HFM212" s="48"/>
      <c r="HFN212" s="48"/>
      <c r="HFO212" s="46"/>
      <c r="HFP212" s="42"/>
      <c r="HFQ212" s="42"/>
      <c r="HFR212" s="48"/>
      <c r="HFS212" s="48"/>
      <c r="HFT212" s="46"/>
      <c r="HFU212" s="42"/>
      <c r="HFV212" s="42"/>
      <c r="HFW212" s="48"/>
      <c r="HFX212" s="48"/>
      <c r="HFY212" s="46"/>
      <c r="HFZ212" s="42"/>
      <c r="HGA212" s="42"/>
      <c r="HGB212" s="48"/>
      <c r="HGC212" s="48"/>
      <c r="HGD212" s="46"/>
      <c r="HGE212" s="42"/>
      <c r="HGF212" s="42"/>
      <c r="HGG212" s="48"/>
      <c r="HGH212" s="48"/>
      <c r="HGI212" s="46"/>
      <c r="HGJ212" s="42"/>
      <c r="HGK212" s="42"/>
      <c r="HGL212" s="48"/>
      <c r="HGM212" s="48"/>
      <c r="HGN212" s="46"/>
      <c r="HGO212" s="42"/>
      <c r="HGP212" s="42"/>
      <c r="HGQ212" s="48"/>
      <c r="HGR212" s="48"/>
      <c r="HGS212" s="46"/>
      <c r="HGT212" s="42"/>
      <c r="HGU212" s="42"/>
      <c r="HGV212" s="48"/>
      <c r="HGW212" s="48"/>
      <c r="HGX212" s="46"/>
      <c r="HGY212" s="42"/>
      <c r="HGZ212" s="42"/>
      <c r="HHA212" s="48"/>
      <c r="HHB212" s="48"/>
      <c r="HHC212" s="46"/>
      <c r="HHD212" s="42"/>
      <c r="HHE212" s="42"/>
      <c r="HHF212" s="48"/>
      <c r="HHG212" s="48"/>
      <c r="HHH212" s="46"/>
      <c r="HHI212" s="42"/>
      <c r="HHJ212" s="42"/>
      <c r="HHK212" s="48"/>
      <c r="HHL212" s="48"/>
      <c r="HHM212" s="46"/>
      <c r="HHN212" s="42"/>
      <c r="HHO212" s="42"/>
      <c r="HHP212" s="48"/>
      <c r="HHQ212" s="48"/>
      <c r="HHR212" s="46"/>
      <c r="HHS212" s="42"/>
      <c r="HHT212" s="42"/>
      <c r="HHU212" s="48"/>
      <c r="HHV212" s="48"/>
      <c r="HHW212" s="46"/>
      <c r="HHX212" s="42"/>
      <c r="HHY212" s="42"/>
      <c r="HHZ212" s="48"/>
      <c r="HIA212" s="48"/>
      <c r="HIB212" s="46"/>
      <c r="HIC212" s="42"/>
      <c r="HID212" s="42"/>
      <c r="HIE212" s="48"/>
      <c r="HIF212" s="48"/>
      <c r="HIG212" s="46"/>
      <c r="HIH212" s="42"/>
      <c r="HII212" s="42"/>
      <c r="HIJ212" s="48"/>
      <c r="HIK212" s="48"/>
      <c r="HIL212" s="46"/>
      <c r="HIM212" s="42"/>
      <c r="HIN212" s="42"/>
      <c r="HIO212" s="48"/>
      <c r="HIP212" s="48"/>
      <c r="HIQ212" s="46"/>
      <c r="HIR212" s="42"/>
      <c r="HIS212" s="42"/>
      <c r="HIT212" s="48"/>
      <c r="HIU212" s="48"/>
      <c r="HIV212" s="46"/>
      <c r="HIW212" s="42"/>
      <c r="HIX212" s="42"/>
      <c r="HIY212" s="48"/>
      <c r="HIZ212" s="48"/>
      <c r="HJA212" s="46"/>
      <c r="HJB212" s="42"/>
      <c r="HJC212" s="42"/>
      <c r="HJD212" s="48"/>
      <c r="HJE212" s="48"/>
      <c r="HJF212" s="46"/>
      <c r="HJG212" s="42"/>
      <c r="HJH212" s="42"/>
      <c r="HJI212" s="48"/>
      <c r="HJJ212" s="48"/>
      <c r="HJK212" s="46"/>
      <c r="HJL212" s="42"/>
      <c r="HJM212" s="42"/>
      <c r="HJN212" s="48"/>
      <c r="HJO212" s="48"/>
      <c r="HJP212" s="46"/>
      <c r="HJQ212" s="42"/>
      <c r="HJR212" s="42"/>
      <c r="HJS212" s="48"/>
      <c r="HJT212" s="48"/>
      <c r="HJU212" s="46"/>
      <c r="HJV212" s="42"/>
      <c r="HJW212" s="42"/>
      <c r="HJX212" s="48"/>
      <c r="HJY212" s="48"/>
      <c r="HJZ212" s="46"/>
      <c r="HKA212" s="42"/>
      <c r="HKB212" s="42"/>
      <c r="HKC212" s="48"/>
      <c r="HKD212" s="48"/>
      <c r="HKE212" s="46"/>
      <c r="HKF212" s="42"/>
      <c r="HKG212" s="42"/>
      <c r="HKH212" s="48"/>
      <c r="HKI212" s="48"/>
      <c r="HKJ212" s="46"/>
      <c r="HKK212" s="42"/>
      <c r="HKL212" s="42"/>
      <c r="HKM212" s="48"/>
      <c r="HKN212" s="48"/>
      <c r="HKO212" s="46"/>
      <c r="HKP212" s="42"/>
      <c r="HKQ212" s="42"/>
      <c r="HKR212" s="48"/>
      <c r="HKS212" s="48"/>
      <c r="HKT212" s="46"/>
      <c r="HKU212" s="42"/>
      <c r="HKV212" s="42"/>
      <c r="HKW212" s="48"/>
      <c r="HKX212" s="48"/>
      <c r="HKY212" s="46"/>
      <c r="HKZ212" s="42"/>
      <c r="HLA212" s="42"/>
      <c r="HLB212" s="48"/>
      <c r="HLC212" s="48"/>
      <c r="HLD212" s="46"/>
      <c r="HLE212" s="42"/>
      <c r="HLF212" s="42"/>
      <c r="HLG212" s="48"/>
      <c r="HLH212" s="48"/>
      <c r="HLI212" s="46"/>
      <c r="HLJ212" s="42"/>
      <c r="HLK212" s="42"/>
      <c r="HLL212" s="48"/>
      <c r="HLM212" s="48"/>
      <c r="HLN212" s="46"/>
      <c r="HLO212" s="42"/>
      <c r="HLP212" s="42"/>
      <c r="HLQ212" s="48"/>
      <c r="HLR212" s="48"/>
      <c r="HLS212" s="46"/>
      <c r="HLT212" s="42"/>
      <c r="HLU212" s="42"/>
      <c r="HLV212" s="48"/>
      <c r="HLW212" s="48"/>
      <c r="HLX212" s="46"/>
      <c r="HLY212" s="42"/>
      <c r="HLZ212" s="42"/>
      <c r="HMA212" s="48"/>
      <c r="HMB212" s="48"/>
      <c r="HMC212" s="46"/>
      <c r="HMD212" s="42"/>
      <c r="HME212" s="42"/>
      <c r="HMF212" s="48"/>
      <c r="HMG212" s="48"/>
      <c r="HMH212" s="46"/>
      <c r="HMI212" s="42"/>
      <c r="HMJ212" s="42"/>
      <c r="HMK212" s="48"/>
      <c r="HML212" s="48"/>
      <c r="HMM212" s="46"/>
      <c r="HMN212" s="42"/>
      <c r="HMO212" s="42"/>
      <c r="HMP212" s="48"/>
      <c r="HMQ212" s="48"/>
      <c r="HMR212" s="46"/>
      <c r="HMS212" s="42"/>
      <c r="HMT212" s="42"/>
      <c r="HMU212" s="48"/>
      <c r="HMV212" s="48"/>
      <c r="HMW212" s="46"/>
      <c r="HMX212" s="42"/>
      <c r="HMY212" s="42"/>
      <c r="HMZ212" s="48"/>
      <c r="HNA212" s="48"/>
      <c r="HNB212" s="46"/>
      <c r="HNC212" s="42"/>
      <c r="HND212" s="42"/>
      <c r="HNE212" s="48"/>
      <c r="HNF212" s="48"/>
      <c r="HNG212" s="46"/>
      <c r="HNH212" s="42"/>
      <c r="HNI212" s="42"/>
      <c r="HNJ212" s="48"/>
      <c r="HNK212" s="48"/>
      <c r="HNL212" s="46"/>
      <c r="HNM212" s="42"/>
      <c r="HNN212" s="42"/>
      <c r="HNO212" s="48"/>
      <c r="HNP212" s="48"/>
      <c r="HNQ212" s="46"/>
      <c r="HNR212" s="42"/>
      <c r="HNS212" s="42"/>
      <c r="HNT212" s="48"/>
      <c r="HNU212" s="48"/>
      <c r="HNV212" s="46"/>
      <c r="HNW212" s="42"/>
      <c r="HNX212" s="42"/>
      <c r="HNY212" s="48"/>
      <c r="HNZ212" s="48"/>
      <c r="HOA212" s="46"/>
      <c r="HOB212" s="42"/>
      <c r="HOC212" s="42"/>
      <c r="HOD212" s="48"/>
      <c r="HOE212" s="48"/>
      <c r="HOF212" s="46"/>
      <c r="HOG212" s="42"/>
      <c r="HOH212" s="42"/>
      <c r="HOI212" s="48"/>
      <c r="HOJ212" s="48"/>
      <c r="HOK212" s="46"/>
      <c r="HOL212" s="42"/>
      <c r="HOM212" s="42"/>
      <c r="HON212" s="48"/>
      <c r="HOO212" s="48"/>
      <c r="HOP212" s="46"/>
      <c r="HOQ212" s="42"/>
      <c r="HOR212" s="42"/>
      <c r="HOS212" s="48"/>
      <c r="HOT212" s="48"/>
      <c r="HOU212" s="46"/>
      <c r="HOV212" s="42"/>
      <c r="HOW212" s="42"/>
      <c r="HOX212" s="48"/>
      <c r="HOY212" s="48"/>
      <c r="HOZ212" s="46"/>
      <c r="HPA212" s="42"/>
      <c r="HPB212" s="42"/>
      <c r="HPC212" s="48"/>
      <c r="HPD212" s="48"/>
      <c r="HPE212" s="46"/>
      <c r="HPF212" s="42"/>
      <c r="HPG212" s="42"/>
      <c r="HPH212" s="48"/>
      <c r="HPI212" s="48"/>
      <c r="HPJ212" s="46"/>
      <c r="HPK212" s="42"/>
      <c r="HPL212" s="42"/>
      <c r="HPM212" s="48"/>
      <c r="HPN212" s="48"/>
      <c r="HPO212" s="46"/>
      <c r="HPP212" s="42"/>
      <c r="HPQ212" s="42"/>
      <c r="HPR212" s="48"/>
      <c r="HPS212" s="48"/>
      <c r="HPT212" s="46"/>
      <c r="HPU212" s="42"/>
      <c r="HPV212" s="42"/>
      <c r="HPW212" s="48"/>
      <c r="HPX212" s="48"/>
      <c r="HPY212" s="46"/>
      <c r="HPZ212" s="42"/>
      <c r="HQA212" s="42"/>
      <c r="HQB212" s="48"/>
      <c r="HQC212" s="48"/>
      <c r="HQD212" s="46"/>
      <c r="HQE212" s="42"/>
      <c r="HQF212" s="42"/>
      <c r="HQG212" s="48"/>
      <c r="HQH212" s="48"/>
      <c r="HQI212" s="46"/>
      <c r="HQJ212" s="42"/>
      <c r="HQK212" s="42"/>
      <c r="HQL212" s="48"/>
      <c r="HQM212" s="48"/>
      <c r="HQN212" s="46"/>
      <c r="HQO212" s="42"/>
      <c r="HQP212" s="42"/>
      <c r="HQQ212" s="48"/>
      <c r="HQR212" s="48"/>
      <c r="HQS212" s="46"/>
      <c r="HQT212" s="42"/>
      <c r="HQU212" s="42"/>
      <c r="HQV212" s="48"/>
      <c r="HQW212" s="48"/>
      <c r="HQX212" s="46"/>
      <c r="HQY212" s="42"/>
      <c r="HQZ212" s="42"/>
      <c r="HRA212" s="48"/>
      <c r="HRB212" s="48"/>
      <c r="HRC212" s="46"/>
      <c r="HRD212" s="42"/>
      <c r="HRE212" s="42"/>
      <c r="HRF212" s="48"/>
      <c r="HRG212" s="48"/>
      <c r="HRH212" s="46"/>
      <c r="HRI212" s="42"/>
      <c r="HRJ212" s="42"/>
      <c r="HRK212" s="48"/>
      <c r="HRL212" s="48"/>
      <c r="HRM212" s="46"/>
      <c r="HRN212" s="42"/>
      <c r="HRO212" s="42"/>
      <c r="HRP212" s="48"/>
      <c r="HRQ212" s="48"/>
      <c r="HRR212" s="46"/>
      <c r="HRS212" s="42"/>
      <c r="HRT212" s="42"/>
      <c r="HRU212" s="48"/>
      <c r="HRV212" s="48"/>
      <c r="HRW212" s="46"/>
      <c r="HRX212" s="42"/>
      <c r="HRY212" s="42"/>
      <c r="HRZ212" s="48"/>
      <c r="HSA212" s="48"/>
      <c r="HSB212" s="46"/>
      <c r="HSC212" s="42"/>
      <c r="HSD212" s="42"/>
      <c r="HSE212" s="48"/>
      <c r="HSF212" s="48"/>
      <c r="HSG212" s="46"/>
      <c r="HSH212" s="42"/>
      <c r="HSI212" s="42"/>
      <c r="HSJ212" s="48"/>
      <c r="HSK212" s="48"/>
      <c r="HSL212" s="46"/>
      <c r="HSM212" s="42"/>
      <c r="HSN212" s="42"/>
      <c r="HSO212" s="48"/>
      <c r="HSP212" s="48"/>
      <c r="HSQ212" s="46"/>
      <c r="HSR212" s="42"/>
      <c r="HSS212" s="42"/>
      <c r="HST212" s="48"/>
      <c r="HSU212" s="48"/>
      <c r="HSV212" s="46"/>
      <c r="HSW212" s="42"/>
      <c r="HSX212" s="42"/>
      <c r="HSY212" s="48"/>
      <c r="HSZ212" s="48"/>
      <c r="HTA212" s="46"/>
      <c r="HTB212" s="42"/>
      <c r="HTC212" s="42"/>
      <c r="HTD212" s="48"/>
      <c r="HTE212" s="48"/>
      <c r="HTF212" s="46"/>
      <c r="HTG212" s="42"/>
      <c r="HTH212" s="42"/>
      <c r="HTI212" s="48"/>
      <c r="HTJ212" s="48"/>
      <c r="HTK212" s="46"/>
      <c r="HTL212" s="42"/>
      <c r="HTM212" s="42"/>
      <c r="HTN212" s="48"/>
      <c r="HTO212" s="48"/>
      <c r="HTP212" s="46"/>
      <c r="HTQ212" s="42"/>
      <c r="HTR212" s="42"/>
      <c r="HTS212" s="48"/>
      <c r="HTT212" s="48"/>
      <c r="HTU212" s="46"/>
      <c r="HTV212" s="42"/>
      <c r="HTW212" s="42"/>
      <c r="HTX212" s="48"/>
      <c r="HTY212" s="48"/>
      <c r="HTZ212" s="46"/>
      <c r="HUA212" s="42"/>
      <c r="HUB212" s="42"/>
      <c r="HUC212" s="48"/>
      <c r="HUD212" s="48"/>
      <c r="HUE212" s="46"/>
      <c r="HUF212" s="42"/>
      <c r="HUG212" s="42"/>
      <c r="HUH212" s="48"/>
      <c r="HUI212" s="48"/>
      <c r="HUJ212" s="46"/>
      <c r="HUK212" s="42"/>
      <c r="HUL212" s="42"/>
      <c r="HUM212" s="48"/>
      <c r="HUN212" s="48"/>
      <c r="HUO212" s="46"/>
      <c r="HUP212" s="42"/>
      <c r="HUQ212" s="42"/>
      <c r="HUR212" s="48"/>
      <c r="HUS212" s="48"/>
      <c r="HUT212" s="46"/>
      <c r="HUU212" s="42"/>
      <c r="HUV212" s="42"/>
      <c r="HUW212" s="48"/>
      <c r="HUX212" s="48"/>
      <c r="HUY212" s="46"/>
      <c r="HUZ212" s="42"/>
      <c r="HVA212" s="42"/>
      <c r="HVB212" s="48"/>
      <c r="HVC212" s="48"/>
      <c r="HVD212" s="46"/>
      <c r="HVE212" s="42"/>
      <c r="HVF212" s="42"/>
      <c r="HVG212" s="48"/>
      <c r="HVH212" s="48"/>
      <c r="HVI212" s="46"/>
      <c r="HVJ212" s="42"/>
      <c r="HVK212" s="42"/>
      <c r="HVL212" s="48"/>
      <c r="HVM212" s="48"/>
      <c r="HVN212" s="46"/>
      <c r="HVO212" s="42"/>
      <c r="HVP212" s="42"/>
      <c r="HVQ212" s="48"/>
      <c r="HVR212" s="48"/>
      <c r="HVS212" s="46"/>
      <c r="HVT212" s="42"/>
      <c r="HVU212" s="42"/>
      <c r="HVV212" s="48"/>
      <c r="HVW212" s="48"/>
      <c r="HVX212" s="46"/>
      <c r="HVY212" s="42"/>
      <c r="HVZ212" s="42"/>
      <c r="HWA212" s="48"/>
      <c r="HWB212" s="48"/>
      <c r="HWC212" s="46"/>
      <c r="HWD212" s="42"/>
      <c r="HWE212" s="42"/>
      <c r="HWF212" s="48"/>
      <c r="HWG212" s="48"/>
      <c r="HWH212" s="46"/>
      <c r="HWI212" s="42"/>
      <c r="HWJ212" s="42"/>
      <c r="HWK212" s="48"/>
      <c r="HWL212" s="48"/>
      <c r="HWM212" s="46"/>
      <c r="HWN212" s="42"/>
      <c r="HWO212" s="42"/>
      <c r="HWP212" s="48"/>
      <c r="HWQ212" s="48"/>
      <c r="HWR212" s="46"/>
      <c r="HWS212" s="42"/>
      <c r="HWT212" s="42"/>
      <c r="HWU212" s="48"/>
      <c r="HWV212" s="48"/>
      <c r="HWW212" s="46"/>
      <c r="HWX212" s="42"/>
      <c r="HWY212" s="42"/>
      <c r="HWZ212" s="48"/>
      <c r="HXA212" s="48"/>
      <c r="HXB212" s="46"/>
      <c r="HXC212" s="42"/>
      <c r="HXD212" s="42"/>
      <c r="HXE212" s="48"/>
      <c r="HXF212" s="48"/>
      <c r="HXG212" s="46"/>
      <c r="HXH212" s="42"/>
      <c r="HXI212" s="42"/>
      <c r="HXJ212" s="48"/>
      <c r="HXK212" s="48"/>
      <c r="HXL212" s="46"/>
      <c r="HXM212" s="42"/>
      <c r="HXN212" s="42"/>
      <c r="HXO212" s="48"/>
      <c r="HXP212" s="48"/>
      <c r="HXQ212" s="46"/>
      <c r="HXR212" s="42"/>
      <c r="HXS212" s="42"/>
      <c r="HXT212" s="48"/>
      <c r="HXU212" s="48"/>
      <c r="HXV212" s="46"/>
      <c r="HXW212" s="42"/>
      <c r="HXX212" s="42"/>
      <c r="HXY212" s="48"/>
      <c r="HXZ212" s="48"/>
      <c r="HYA212" s="46"/>
      <c r="HYB212" s="42"/>
      <c r="HYC212" s="42"/>
      <c r="HYD212" s="48"/>
      <c r="HYE212" s="48"/>
      <c r="HYF212" s="46"/>
      <c r="HYG212" s="42"/>
      <c r="HYH212" s="42"/>
      <c r="HYI212" s="48"/>
      <c r="HYJ212" s="48"/>
      <c r="HYK212" s="46"/>
      <c r="HYL212" s="42"/>
      <c r="HYM212" s="42"/>
      <c r="HYN212" s="48"/>
      <c r="HYO212" s="48"/>
      <c r="HYP212" s="46"/>
      <c r="HYQ212" s="42"/>
      <c r="HYR212" s="42"/>
      <c r="HYS212" s="48"/>
      <c r="HYT212" s="48"/>
      <c r="HYU212" s="46"/>
      <c r="HYV212" s="42"/>
      <c r="HYW212" s="42"/>
      <c r="HYX212" s="48"/>
      <c r="HYY212" s="48"/>
      <c r="HYZ212" s="46"/>
      <c r="HZA212" s="42"/>
      <c r="HZB212" s="42"/>
      <c r="HZC212" s="48"/>
      <c r="HZD212" s="48"/>
      <c r="HZE212" s="46"/>
      <c r="HZF212" s="42"/>
      <c r="HZG212" s="42"/>
      <c r="HZH212" s="48"/>
      <c r="HZI212" s="48"/>
      <c r="HZJ212" s="46"/>
      <c r="HZK212" s="42"/>
      <c r="HZL212" s="42"/>
      <c r="HZM212" s="48"/>
      <c r="HZN212" s="48"/>
      <c r="HZO212" s="46"/>
      <c r="HZP212" s="42"/>
      <c r="HZQ212" s="42"/>
      <c r="HZR212" s="48"/>
      <c r="HZS212" s="48"/>
      <c r="HZT212" s="46"/>
      <c r="HZU212" s="42"/>
      <c r="HZV212" s="42"/>
      <c r="HZW212" s="48"/>
      <c r="HZX212" s="48"/>
      <c r="HZY212" s="46"/>
      <c r="HZZ212" s="42"/>
      <c r="IAA212" s="42"/>
      <c r="IAB212" s="48"/>
      <c r="IAC212" s="48"/>
      <c r="IAD212" s="46"/>
      <c r="IAE212" s="42"/>
      <c r="IAF212" s="42"/>
      <c r="IAG212" s="48"/>
      <c r="IAH212" s="48"/>
      <c r="IAI212" s="46"/>
      <c r="IAJ212" s="42"/>
      <c r="IAK212" s="42"/>
      <c r="IAL212" s="48"/>
      <c r="IAM212" s="48"/>
      <c r="IAN212" s="46"/>
      <c r="IAO212" s="42"/>
      <c r="IAP212" s="42"/>
      <c r="IAQ212" s="48"/>
      <c r="IAR212" s="48"/>
      <c r="IAS212" s="46"/>
      <c r="IAT212" s="42"/>
      <c r="IAU212" s="42"/>
      <c r="IAV212" s="48"/>
      <c r="IAW212" s="48"/>
      <c r="IAX212" s="46"/>
      <c r="IAY212" s="42"/>
      <c r="IAZ212" s="42"/>
      <c r="IBA212" s="48"/>
      <c r="IBB212" s="48"/>
      <c r="IBC212" s="46"/>
      <c r="IBD212" s="42"/>
      <c r="IBE212" s="42"/>
      <c r="IBF212" s="48"/>
      <c r="IBG212" s="48"/>
      <c r="IBH212" s="46"/>
      <c r="IBI212" s="42"/>
      <c r="IBJ212" s="42"/>
      <c r="IBK212" s="48"/>
      <c r="IBL212" s="48"/>
      <c r="IBM212" s="46"/>
      <c r="IBN212" s="42"/>
      <c r="IBO212" s="42"/>
      <c r="IBP212" s="48"/>
      <c r="IBQ212" s="48"/>
      <c r="IBR212" s="46"/>
      <c r="IBS212" s="42"/>
      <c r="IBT212" s="42"/>
      <c r="IBU212" s="48"/>
      <c r="IBV212" s="48"/>
      <c r="IBW212" s="46"/>
      <c r="IBX212" s="42"/>
      <c r="IBY212" s="42"/>
      <c r="IBZ212" s="48"/>
      <c r="ICA212" s="48"/>
      <c r="ICB212" s="46"/>
      <c r="ICC212" s="42"/>
      <c r="ICD212" s="42"/>
      <c r="ICE212" s="48"/>
      <c r="ICF212" s="48"/>
      <c r="ICG212" s="46"/>
      <c r="ICH212" s="42"/>
      <c r="ICI212" s="42"/>
      <c r="ICJ212" s="48"/>
      <c r="ICK212" s="48"/>
      <c r="ICL212" s="46"/>
      <c r="ICM212" s="42"/>
      <c r="ICN212" s="42"/>
      <c r="ICO212" s="48"/>
      <c r="ICP212" s="48"/>
      <c r="ICQ212" s="46"/>
      <c r="ICR212" s="42"/>
      <c r="ICS212" s="42"/>
      <c r="ICT212" s="48"/>
      <c r="ICU212" s="48"/>
      <c r="ICV212" s="46"/>
      <c r="ICW212" s="42"/>
      <c r="ICX212" s="42"/>
      <c r="ICY212" s="48"/>
      <c r="ICZ212" s="48"/>
      <c r="IDA212" s="46"/>
      <c r="IDB212" s="42"/>
      <c r="IDC212" s="42"/>
      <c r="IDD212" s="48"/>
      <c r="IDE212" s="48"/>
      <c r="IDF212" s="46"/>
      <c r="IDG212" s="42"/>
      <c r="IDH212" s="42"/>
      <c r="IDI212" s="48"/>
      <c r="IDJ212" s="48"/>
      <c r="IDK212" s="46"/>
      <c r="IDL212" s="42"/>
      <c r="IDM212" s="42"/>
      <c r="IDN212" s="48"/>
      <c r="IDO212" s="48"/>
      <c r="IDP212" s="46"/>
      <c r="IDQ212" s="42"/>
      <c r="IDR212" s="42"/>
      <c r="IDS212" s="48"/>
      <c r="IDT212" s="48"/>
      <c r="IDU212" s="46"/>
      <c r="IDV212" s="42"/>
      <c r="IDW212" s="42"/>
      <c r="IDX212" s="48"/>
      <c r="IDY212" s="48"/>
      <c r="IDZ212" s="46"/>
      <c r="IEA212" s="42"/>
      <c r="IEB212" s="42"/>
      <c r="IEC212" s="48"/>
      <c r="IED212" s="48"/>
      <c r="IEE212" s="46"/>
      <c r="IEF212" s="42"/>
      <c r="IEG212" s="42"/>
      <c r="IEH212" s="48"/>
      <c r="IEI212" s="48"/>
      <c r="IEJ212" s="46"/>
      <c r="IEK212" s="42"/>
      <c r="IEL212" s="42"/>
      <c r="IEM212" s="48"/>
      <c r="IEN212" s="48"/>
      <c r="IEO212" s="46"/>
      <c r="IEP212" s="42"/>
      <c r="IEQ212" s="42"/>
      <c r="IER212" s="48"/>
      <c r="IES212" s="48"/>
      <c r="IET212" s="46"/>
      <c r="IEU212" s="42"/>
      <c r="IEV212" s="42"/>
      <c r="IEW212" s="48"/>
      <c r="IEX212" s="48"/>
      <c r="IEY212" s="46"/>
      <c r="IEZ212" s="42"/>
      <c r="IFA212" s="42"/>
      <c r="IFB212" s="48"/>
      <c r="IFC212" s="48"/>
      <c r="IFD212" s="46"/>
      <c r="IFE212" s="42"/>
      <c r="IFF212" s="42"/>
      <c r="IFG212" s="48"/>
      <c r="IFH212" s="48"/>
      <c r="IFI212" s="46"/>
      <c r="IFJ212" s="42"/>
      <c r="IFK212" s="42"/>
      <c r="IFL212" s="48"/>
      <c r="IFM212" s="48"/>
      <c r="IFN212" s="46"/>
      <c r="IFO212" s="42"/>
      <c r="IFP212" s="42"/>
      <c r="IFQ212" s="48"/>
      <c r="IFR212" s="48"/>
      <c r="IFS212" s="46"/>
      <c r="IFT212" s="42"/>
      <c r="IFU212" s="42"/>
      <c r="IFV212" s="48"/>
      <c r="IFW212" s="48"/>
      <c r="IFX212" s="46"/>
      <c r="IFY212" s="42"/>
      <c r="IFZ212" s="42"/>
      <c r="IGA212" s="48"/>
      <c r="IGB212" s="48"/>
      <c r="IGC212" s="46"/>
      <c r="IGD212" s="42"/>
      <c r="IGE212" s="42"/>
      <c r="IGF212" s="48"/>
      <c r="IGG212" s="48"/>
      <c r="IGH212" s="46"/>
      <c r="IGI212" s="42"/>
      <c r="IGJ212" s="42"/>
      <c r="IGK212" s="48"/>
      <c r="IGL212" s="48"/>
      <c r="IGM212" s="46"/>
      <c r="IGN212" s="42"/>
      <c r="IGO212" s="42"/>
      <c r="IGP212" s="48"/>
      <c r="IGQ212" s="48"/>
      <c r="IGR212" s="46"/>
      <c r="IGS212" s="42"/>
      <c r="IGT212" s="42"/>
      <c r="IGU212" s="48"/>
      <c r="IGV212" s="48"/>
      <c r="IGW212" s="46"/>
      <c r="IGX212" s="42"/>
      <c r="IGY212" s="42"/>
      <c r="IGZ212" s="48"/>
      <c r="IHA212" s="48"/>
      <c r="IHB212" s="46"/>
      <c r="IHC212" s="42"/>
      <c r="IHD212" s="42"/>
      <c r="IHE212" s="48"/>
      <c r="IHF212" s="48"/>
      <c r="IHG212" s="46"/>
      <c r="IHH212" s="42"/>
      <c r="IHI212" s="42"/>
      <c r="IHJ212" s="48"/>
      <c r="IHK212" s="48"/>
      <c r="IHL212" s="46"/>
      <c r="IHM212" s="42"/>
      <c r="IHN212" s="42"/>
      <c r="IHO212" s="48"/>
      <c r="IHP212" s="48"/>
      <c r="IHQ212" s="46"/>
      <c r="IHR212" s="42"/>
      <c r="IHS212" s="42"/>
      <c r="IHT212" s="48"/>
      <c r="IHU212" s="48"/>
      <c r="IHV212" s="46"/>
      <c r="IHW212" s="42"/>
      <c r="IHX212" s="42"/>
      <c r="IHY212" s="48"/>
      <c r="IHZ212" s="48"/>
      <c r="IIA212" s="46"/>
      <c r="IIB212" s="42"/>
      <c r="IIC212" s="42"/>
      <c r="IID212" s="48"/>
      <c r="IIE212" s="48"/>
      <c r="IIF212" s="46"/>
      <c r="IIG212" s="42"/>
      <c r="IIH212" s="42"/>
      <c r="III212" s="48"/>
      <c r="IIJ212" s="48"/>
      <c r="IIK212" s="46"/>
      <c r="IIL212" s="42"/>
      <c r="IIM212" s="42"/>
      <c r="IIN212" s="48"/>
      <c r="IIO212" s="48"/>
      <c r="IIP212" s="46"/>
      <c r="IIQ212" s="42"/>
      <c r="IIR212" s="42"/>
      <c r="IIS212" s="48"/>
      <c r="IIT212" s="48"/>
      <c r="IIU212" s="46"/>
      <c r="IIV212" s="42"/>
      <c r="IIW212" s="42"/>
      <c r="IIX212" s="48"/>
      <c r="IIY212" s="48"/>
      <c r="IIZ212" s="46"/>
      <c r="IJA212" s="42"/>
      <c r="IJB212" s="42"/>
      <c r="IJC212" s="48"/>
      <c r="IJD212" s="48"/>
      <c r="IJE212" s="46"/>
      <c r="IJF212" s="42"/>
      <c r="IJG212" s="42"/>
      <c r="IJH212" s="48"/>
      <c r="IJI212" s="48"/>
      <c r="IJJ212" s="46"/>
      <c r="IJK212" s="42"/>
      <c r="IJL212" s="42"/>
      <c r="IJM212" s="48"/>
      <c r="IJN212" s="48"/>
      <c r="IJO212" s="46"/>
      <c r="IJP212" s="42"/>
      <c r="IJQ212" s="42"/>
      <c r="IJR212" s="48"/>
      <c r="IJS212" s="48"/>
      <c r="IJT212" s="46"/>
      <c r="IJU212" s="42"/>
      <c r="IJV212" s="42"/>
      <c r="IJW212" s="48"/>
      <c r="IJX212" s="48"/>
      <c r="IJY212" s="46"/>
      <c r="IJZ212" s="42"/>
      <c r="IKA212" s="42"/>
      <c r="IKB212" s="48"/>
      <c r="IKC212" s="48"/>
      <c r="IKD212" s="46"/>
      <c r="IKE212" s="42"/>
      <c r="IKF212" s="42"/>
      <c r="IKG212" s="48"/>
      <c r="IKH212" s="48"/>
      <c r="IKI212" s="46"/>
      <c r="IKJ212" s="42"/>
      <c r="IKK212" s="42"/>
      <c r="IKL212" s="48"/>
      <c r="IKM212" s="48"/>
      <c r="IKN212" s="46"/>
      <c r="IKO212" s="42"/>
      <c r="IKP212" s="42"/>
      <c r="IKQ212" s="48"/>
      <c r="IKR212" s="48"/>
      <c r="IKS212" s="46"/>
      <c r="IKT212" s="42"/>
      <c r="IKU212" s="42"/>
      <c r="IKV212" s="48"/>
      <c r="IKW212" s="48"/>
      <c r="IKX212" s="46"/>
      <c r="IKY212" s="42"/>
      <c r="IKZ212" s="42"/>
      <c r="ILA212" s="48"/>
      <c r="ILB212" s="48"/>
      <c r="ILC212" s="46"/>
      <c r="ILD212" s="42"/>
      <c r="ILE212" s="42"/>
      <c r="ILF212" s="48"/>
      <c r="ILG212" s="48"/>
      <c r="ILH212" s="46"/>
      <c r="ILI212" s="42"/>
      <c r="ILJ212" s="42"/>
      <c r="ILK212" s="48"/>
      <c r="ILL212" s="48"/>
      <c r="ILM212" s="46"/>
      <c r="ILN212" s="42"/>
      <c r="ILO212" s="42"/>
      <c r="ILP212" s="48"/>
      <c r="ILQ212" s="48"/>
      <c r="ILR212" s="46"/>
      <c r="ILS212" s="42"/>
      <c r="ILT212" s="42"/>
      <c r="ILU212" s="48"/>
      <c r="ILV212" s="48"/>
      <c r="ILW212" s="46"/>
      <c r="ILX212" s="42"/>
      <c r="ILY212" s="42"/>
      <c r="ILZ212" s="48"/>
      <c r="IMA212" s="48"/>
      <c r="IMB212" s="46"/>
      <c r="IMC212" s="42"/>
      <c r="IMD212" s="42"/>
      <c r="IME212" s="48"/>
      <c r="IMF212" s="48"/>
      <c r="IMG212" s="46"/>
      <c r="IMH212" s="42"/>
      <c r="IMI212" s="42"/>
      <c r="IMJ212" s="48"/>
      <c r="IMK212" s="48"/>
      <c r="IML212" s="46"/>
      <c r="IMM212" s="42"/>
      <c r="IMN212" s="42"/>
      <c r="IMO212" s="48"/>
      <c r="IMP212" s="48"/>
      <c r="IMQ212" s="46"/>
      <c r="IMR212" s="42"/>
      <c r="IMS212" s="42"/>
      <c r="IMT212" s="48"/>
      <c r="IMU212" s="48"/>
      <c r="IMV212" s="46"/>
      <c r="IMW212" s="42"/>
      <c r="IMX212" s="42"/>
      <c r="IMY212" s="48"/>
      <c r="IMZ212" s="48"/>
      <c r="INA212" s="46"/>
      <c r="INB212" s="42"/>
      <c r="INC212" s="42"/>
      <c r="IND212" s="48"/>
      <c r="INE212" s="48"/>
      <c r="INF212" s="46"/>
      <c r="ING212" s="42"/>
      <c r="INH212" s="42"/>
      <c r="INI212" s="48"/>
      <c r="INJ212" s="48"/>
      <c r="INK212" s="46"/>
      <c r="INL212" s="42"/>
      <c r="INM212" s="42"/>
      <c r="INN212" s="48"/>
      <c r="INO212" s="48"/>
      <c r="INP212" s="46"/>
      <c r="INQ212" s="42"/>
      <c r="INR212" s="42"/>
      <c r="INS212" s="48"/>
      <c r="INT212" s="48"/>
      <c r="INU212" s="46"/>
      <c r="INV212" s="42"/>
      <c r="INW212" s="42"/>
      <c r="INX212" s="48"/>
      <c r="INY212" s="48"/>
      <c r="INZ212" s="46"/>
      <c r="IOA212" s="42"/>
      <c r="IOB212" s="42"/>
      <c r="IOC212" s="48"/>
      <c r="IOD212" s="48"/>
      <c r="IOE212" s="46"/>
      <c r="IOF212" s="42"/>
      <c r="IOG212" s="42"/>
      <c r="IOH212" s="48"/>
      <c r="IOI212" s="48"/>
      <c r="IOJ212" s="46"/>
      <c r="IOK212" s="42"/>
      <c r="IOL212" s="42"/>
      <c r="IOM212" s="48"/>
      <c r="ION212" s="48"/>
      <c r="IOO212" s="46"/>
      <c r="IOP212" s="42"/>
      <c r="IOQ212" s="42"/>
      <c r="IOR212" s="48"/>
      <c r="IOS212" s="48"/>
      <c r="IOT212" s="46"/>
      <c r="IOU212" s="42"/>
      <c r="IOV212" s="42"/>
      <c r="IOW212" s="48"/>
      <c r="IOX212" s="48"/>
      <c r="IOY212" s="46"/>
      <c r="IOZ212" s="42"/>
      <c r="IPA212" s="42"/>
      <c r="IPB212" s="48"/>
      <c r="IPC212" s="48"/>
      <c r="IPD212" s="46"/>
      <c r="IPE212" s="42"/>
      <c r="IPF212" s="42"/>
      <c r="IPG212" s="48"/>
      <c r="IPH212" s="48"/>
      <c r="IPI212" s="46"/>
      <c r="IPJ212" s="42"/>
      <c r="IPK212" s="42"/>
      <c r="IPL212" s="48"/>
      <c r="IPM212" s="48"/>
      <c r="IPN212" s="46"/>
      <c r="IPO212" s="42"/>
      <c r="IPP212" s="42"/>
      <c r="IPQ212" s="48"/>
      <c r="IPR212" s="48"/>
      <c r="IPS212" s="46"/>
      <c r="IPT212" s="42"/>
      <c r="IPU212" s="42"/>
      <c r="IPV212" s="48"/>
      <c r="IPW212" s="48"/>
      <c r="IPX212" s="46"/>
      <c r="IPY212" s="42"/>
      <c r="IPZ212" s="42"/>
      <c r="IQA212" s="48"/>
      <c r="IQB212" s="48"/>
      <c r="IQC212" s="46"/>
      <c r="IQD212" s="42"/>
      <c r="IQE212" s="42"/>
      <c r="IQF212" s="48"/>
      <c r="IQG212" s="48"/>
      <c r="IQH212" s="46"/>
      <c r="IQI212" s="42"/>
      <c r="IQJ212" s="42"/>
      <c r="IQK212" s="48"/>
      <c r="IQL212" s="48"/>
      <c r="IQM212" s="46"/>
      <c r="IQN212" s="42"/>
      <c r="IQO212" s="42"/>
      <c r="IQP212" s="48"/>
      <c r="IQQ212" s="48"/>
      <c r="IQR212" s="46"/>
      <c r="IQS212" s="42"/>
      <c r="IQT212" s="42"/>
      <c r="IQU212" s="48"/>
      <c r="IQV212" s="48"/>
      <c r="IQW212" s="46"/>
      <c r="IQX212" s="42"/>
      <c r="IQY212" s="42"/>
      <c r="IQZ212" s="48"/>
      <c r="IRA212" s="48"/>
      <c r="IRB212" s="46"/>
      <c r="IRC212" s="42"/>
      <c r="IRD212" s="42"/>
      <c r="IRE212" s="48"/>
      <c r="IRF212" s="48"/>
      <c r="IRG212" s="46"/>
      <c r="IRH212" s="42"/>
      <c r="IRI212" s="42"/>
      <c r="IRJ212" s="48"/>
      <c r="IRK212" s="48"/>
      <c r="IRL212" s="46"/>
      <c r="IRM212" s="42"/>
      <c r="IRN212" s="42"/>
      <c r="IRO212" s="48"/>
      <c r="IRP212" s="48"/>
      <c r="IRQ212" s="46"/>
      <c r="IRR212" s="42"/>
      <c r="IRS212" s="42"/>
      <c r="IRT212" s="48"/>
      <c r="IRU212" s="48"/>
      <c r="IRV212" s="46"/>
      <c r="IRW212" s="42"/>
      <c r="IRX212" s="42"/>
      <c r="IRY212" s="48"/>
      <c r="IRZ212" s="48"/>
      <c r="ISA212" s="46"/>
      <c r="ISB212" s="42"/>
      <c r="ISC212" s="42"/>
      <c r="ISD212" s="48"/>
      <c r="ISE212" s="48"/>
      <c r="ISF212" s="46"/>
      <c r="ISG212" s="42"/>
      <c r="ISH212" s="42"/>
      <c r="ISI212" s="48"/>
      <c r="ISJ212" s="48"/>
      <c r="ISK212" s="46"/>
      <c r="ISL212" s="42"/>
      <c r="ISM212" s="42"/>
      <c r="ISN212" s="48"/>
      <c r="ISO212" s="48"/>
      <c r="ISP212" s="46"/>
      <c r="ISQ212" s="42"/>
      <c r="ISR212" s="42"/>
      <c r="ISS212" s="48"/>
      <c r="IST212" s="48"/>
      <c r="ISU212" s="46"/>
      <c r="ISV212" s="42"/>
      <c r="ISW212" s="42"/>
      <c r="ISX212" s="48"/>
      <c r="ISY212" s="48"/>
      <c r="ISZ212" s="46"/>
      <c r="ITA212" s="42"/>
      <c r="ITB212" s="42"/>
      <c r="ITC212" s="48"/>
      <c r="ITD212" s="48"/>
      <c r="ITE212" s="46"/>
      <c r="ITF212" s="42"/>
      <c r="ITG212" s="42"/>
      <c r="ITH212" s="48"/>
      <c r="ITI212" s="48"/>
      <c r="ITJ212" s="46"/>
      <c r="ITK212" s="42"/>
      <c r="ITL212" s="42"/>
      <c r="ITM212" s="48"/>
      <c r="ITN212" s="48"/>
      <c r="ITO212" s="46"/>
      <c r="ITP212" s="42"/>
      <c r="ITQ212" s="42"/>
      <c r="ITR212" s="48"/>
      <c r="ITS212" s="48"/>
      <c r="ITT212" s="46"/>
      <c r="ITU212" s="42"/>
      <c r="ITV212" s="42"/>
      <c r="ITW212" s="48"/>
      <c r="ITX212" s="48"/>
      <c r="ITY212" s="46"/>
      <c r="ITZ212" s="42"/>
      <c r="IUA212" s="42"/>
      <c r="IUB212" s="48"/>
      <c r="IUC212" s="48"/>
      <c r="IUD212" s="46"/>
      <c r="IUE212" s="42"/>
      <c r="IUF212" s="42"/>
      <c r="IUG212" s="48"/>
      <c r="IUH212" s="48"/>
      <c r="IUI212" s="46"/>
      <c r="IUJ212" s="42"/>
      <c r="IUK212" s="42"/>
      <c r="IUL212" s="48"/>
      <c r="IUM212" s="48"/>
      <c r="IUN212" s="46"/>
      <c r="IUO212" s="42"/>
      <c r="IUP212" s="42"/>
      <c r="IUQ212" s="48"/>
      <c r="IUR212" s="48"/>
      <c r="IUS212" s="46"/>
      <c r="IUT212" s="42"/>
      <c r="IUU212" s="42"/>
      <c r="IUV212" s="48"/>
      <c r="IUW212" s="48"/>
      <c r="IUX212" s="46"/>
      <c r="IUY212" s="42"/>
      <c r="IUZ212" s="42"/>
      <c r="IVA212" s="48"/>
      <c r="IVB212" s="48"/>
      <c r="IVC212" s="46"/>
      <c r="IVD212" s="42"/>
      <c r="IVE212" s="42"/>
      <c r="IVF212" s="48"/>
      <c r="IVG212" s="48"/>
      <c r="IVH212" s="46"/>
      <c r="IVI212" s="42"/>
      <c r="IVJ212" s="42"/>
      <c r="IVK212" s="48"/>
      <c r="IVL212" s="48"/>
      <c r="IVM212" s="46"/>
      <c r="IVN212" s="42"/>
      <c r="IVO212" s="42"/>
      <c r="IVP212" s="48"/>
      <c r="IVQ212" s="48"/>
      <c r="IVR212" s="46"/>
      <c r="IVS212" s="42"/>
      <c r="IVT212" s="42"/>
      <c r="IVU212" s="48"/>
      <c r="IVV212" s="48"/>
      <c r="IVW212" s="46"/>
      <c r="IVX212" s="42"/>
      <c r="IVY212" s="42"/>
      <c r="IVZ212" s="48"/>
      <c r="IWA212" s="48"/>
      <c r="IWB212" s="46"/>
      <c r="IWC212" s="42"/>
      <c r="IWD212" s="42"/>
      <c r="IWE212" s="48"/>
      <c r="IWF212" s="48"/>
      <c r="IWG212" s="46"/>
      <c r="IWH212" s="42"/>
      <c r="IWI212" s="42"/>
      <c r="IWJ212" s="48"/>
      <c r="IWK212" s="48"/>
      <c r="IWL212" s="46"/>
      <c r="IWM212" s="42"/>
      <c r="IWN212" s="42"/>
      <c r="IWO212" s="48"/>
      <c r="IWP212" s="48"/>
      <c r="IWQ212" s="46"/>
      <c r="IWR212" s="42"/>
      <c r="IWS212" s="42"/>
      <c r="IWT212" s="48"/>
      <c r="IWU212" s="48"/>
      <c r="IWV212" s="46"/>
      <c r="IWW212" s="42"/>
      <c r="IWX212" s="42"/>
      <c r="IWY212" s="48"/>
      <c r="IWZ212" s="48"/>
      <c r="IXA212" s="46"/>
      <c r="IXB212" s="42"/>
      <c r="IXC212" s="42"/>
      <c r="IXD212" s="48"/>
      <c r="IXE212" s="48"/>
      <c r="IXF212" s="46"/>
      <c r="IXG212" s="42"/>
      <c r="IXH212" s="42"/>
      <c r="IXI212" s="48"/>
      <c r="IXJ212" s="48"/>
      <c r="IXK212" s="46"/>
      <c r="IXL212" s="42"/>
      <c r="IXM212" s="42"/>
      <c r="IXN212" s="48"/>
      <c r="IXO212" s="48"/>
      <c r="IXP212" s="46"/>
      <c r="IXQ212" s="42"/>
      <c r="IXR212" s="42"/>
      <c r="IXS212" s="48"/>
      <c r="IXT212" s="48"/>
      <c r="IXU212" s="46"/>
      <c r="IXV212" s="42"/>
      <c r="IXW212" s="42"/>
      <c r="IXX212" s="48"/>
      <c r="IXY212" s="48"/>
      <c r="IXZ212" s="46"/>
      <c r="IYA212" s="42"/>
      <c r="IYB212" s="42"/>
      <c r="IYC212" s="48"/>
      <c r="IYD212" s="48"/>
      <c r="IYE212" s="46"/>
      <c r="IYF212" s="42"/>
      <c r="IYG212" s="42"/>
      <c r="IYH212" s="48"/>
      <c r="IYI212" s="48"/>
      <c r="IYJ212" s="46"/>
      <c r="IYK212" s="42"/>
      <c r="IYL212" s="42"/>
      <c r="IYM212" s="48"/>
      <c r="IYN212" s="48"/>
      <c r="IYO212" s="46"/>
      <c r="IYP212" s="42"/>
      <c r="IYQ212" s="42"/>
      <c r="IYR212" s="48"/>
      <c r="IYS212" s="48"/>
      <c r="IYT212" s="46"/>
      <c r="IYU212" s="42"/>
      <c r="IYV212" s="42"/>
      <c r="IYW212" s="48"/>
      <c r="IYX212" s="48"/>
      <c r="IYY212" s="46"/>
      <c r="IYZ212" s="42"/>
      <c r="IZA212" s="42"/>
      <c r="IZB212" s="48"/>
      <c r="IZC212" s="48"/>
      <c r="IZD212" s="46"/>
      <c r="IZE212" s="42"/>
      <c r="IZF212" s="42"/>
      <c r="IZG212" s="48"/>
      <c r="IZH212" s="48"/>
      <c r="IZI212" s="46"/>
      <c r="IZJ212" s="42"/>
      <c r="IZK212" s="42"/>
      <c r="IZL212" s="48"/>
      <c r="IZM212" s="48"/>
      <c r="IZN212" s="46"/>
      <c r="IZO212" s="42"/>
      <c r="IZP212" s="42"/>
      <c r="IZQ212" s="48"/>
      <c r="IZR212" s="48"/>
      <c r="IZS212" s="46"/>
      <c r="IZT212" s="42"/>
      <c r="IZU212" s="42"/>
      <c r="IZV212" s="48"/>
      <c r="IZW212" s="48"/>
      <c r="IZX212" s="46"/>
      <c r="IZY212" s="42"/>
      <c r="IZZ212" s="42"/>
      <c r="JAA212" s="48"/>
      <c r="JAB212" s="48"/>
      <c r="JAC212" s="46"/>
      <c r="JAD212" s="42"/>
      <c r="JAE212" s="42"/>
      <c r="JAF212" s="48"/>
      <c r="JAG212" s="48"/>
      <c r="JAH212" s="46"/>
      <c r="JAI212" s="42"/>
      <c r="JAJ212" s="42"/>
      <c r="JAK212" s="48"/>
      <c r="JAL212" s="48"/>
      <c r="JAM212" s="46"/>
      <c r="JAN212" s="42"/>
      <c r="JAO212" s="42"/>
      <c r="JAP212" s="48"/>
      <c r="JAQ212" s="48"/>
      <c r="JAR212" s="46"/>
      <c r="JAS212" s="42"/>
      <c r="JAT212" s="42"/>
      <c r="JAU212" s="48"/>
      <c r="JAV212" s="48"/>
      <c r="JAW212" s="46"/>
      <c r="JAX212" s="42"/>
      <c r="JAY212" s="42"/>
      <c r="JAZ212" s="48"/>
      <c r="JBA212" s="48"/>
      <c r="JBB212" s="46"/>
      <c r="JBC212" s="42"/>
      <c r="JBD212" s="42"/>
      <c r="JBE212" s="48"/>
      <c r="JBF212" s="48"/>
      <c r="JBG212" s="46"/>
      <c r="JBH212" s="42"/>
      <c r="JBI212" s="42"/>
      <c r="JBJ212" s="48"/>
      <c r="JBK212" s="48"/>
      <c r="JBL212" s="46"/>
      <c r="JBM212" s="42"/>
      <c r="JBN212" s="42"/>
      <c r="JBO212" s="48"/>
      <c r="JBP212" s="48"/>
      <c r="JBQ212" s="46"/>
      <c r="JBR212" s="42"/>
      <c r="JBS212" s="42"/>
      <c r="JBT212" s="48"/>
      <c r="JBU212" s="48"/>
      <c r="JBV212" s="46"/>
      <c r="JBW212" s="42"/>
      <c r="JBX212" s="42"/>
      <c r="JBY212" s="48"/>
      <c r="JBZ212" s="48"/>
      <c r="JCA212" s="46"/>
      <c r="JCB212" s="42"/>
      <c r="JCC212" s="42"/>
      <c r="JCD212" s="48"/>
      <c r="JCE212" s="48"/>
      <c r="JCF212" s="46"/>
      <c r="JCG212" s="42"/>
      <c r="JCH212" s="42"/>
      <c r="JCI212" s="48"/>
      <c r="JCJ212" s="48"/>
      <c r="JCK212" s="46"/>
      <c r="JCL212" s="42"/>
      <c r="JCM212" s="42"/>
      <c r="JCN212" s="48"/>
      <c r="JCO212" s="48"/>
      <c r="JCP212" s="46"/>
      <c r="JCQ212" s="42"/>
      <c r="JCR212" s="42"/>
      <c r="JCS212" s="48"/>
      <c r="JCT212" s="48"/>
      <c r="JCU212" s="46"/>
      <c r="JCV212" s="42"/>
      <c r="JCW212" s="42"/>
      <c r="JCX212" s="48"/>
      <c r="JCY212" s="48"/>
      <c r="JCZ212" s="46"/>
      <c r="JDA212" s="42"/>
      <c r="JDB212" s="42"/>
      <c r="JDC212" s="48"/>
      <c r="JDD212" s="48"/>
      <c r="JDE212" s="46"/>
      <c r="JDF212" s="42"/>
      <c r="JDG212" s="42"/>
      <c r="JDH212" s="48"/>
      <c r="JDI212" s="48"/>
      <c r="JDJ212" s="46"/>
      <c r="JDK212" s="42"/>
      <c r="JDL212" s="42"/>
      <c r="JDM212" s="48"/>
      <c r="JDN212" s="48"/>
      <c r="JDO212" s="46"/>
      <c r="JDP212" s="42"/>
      <c r="JDQ212" s="42"/>
      <c r="JDR212" s="48"/>
      <c r="JDS212" s="48"/>
      <c r="JDT212" s="46"/>
      <c r="JDU212" s="42"/>
      <c r="JDV212" s="42"/>
      <c r="JDW212" s="48"/>
      <c r="JDX212" s="48"/>
      <c r="JDY212" s="46"/>
      <c r="JDZ212" s="42"/>
      <c r="JEA212" s="42"/>
      <c r="JEB212" s="48"/>
      <c r="JEC212" s="48"/>
      <c r="JED212" s="46"/>
      <c r="JEE212" s="42"/>
      <c r="JEF212" s="42"/>
      <c r="JEG212" s="48"/>
      <c r="JEH212" s="48"/>
      <c r="JEI212" s="46"/>
      <c r="JEJ212" s="42"/>
      <c r="JEK212" s="42"/>
      <c r="JEL212" s="48"/>
      <c r="JEM212" s="48"/>
      <c r="JEN212" s="46"/>
      <c r="JEO212" s="42"/>
      <c r="JEP212" s="42"/>
      <c r="JEQ212" s="48"/>
      <c r="JER212" s="48"/>
      <c r="JES212" s="46"/>
      <c r="JET212" s="42"/>
      <c r="JEU212" s="42"/>
      <c r="JEV212" s="48"/>
      <c r="JEW212" s="48"/>
      <c r="JEX212" s="46"/>
      <c r="JEY212" s="42"/>
      <c r="JEZ212" s="42"/>
      <c r="JFA212" s="48"/>
      <c r="JFB212" s="48"/>
      <c r="JFC212" s="46"/>
      <c r="JFD212" s="42"/>
      <c r="JFE212" s="42"/>
      <c r="JFF212" s="48"/>
      <c r="JFG212" s="48"/>
      <c r="JFH212" s="46"/>
      <c r="JFI212" s="42"/>
      <c r="JFJ212" s="42"/>
      <c r="JFK212" s="48"/>
      <c r="JFL212" s="48"/>
      <c r="JFM212" s="46"/>
      <c r="JFN212" s="42"/>
      <c r="JFO212" s="42"/>
      <c r="JFP212" s="48"/>
      <c r="JFQ212" s="48"/>
      <c r="JFR212" s="46"/>
      <c r="JFS212" s="42"/>
      <c r="JFT212" s="42"/>
      <c r="JFU212" s="48"/>
      <c r="JFV212" s="48"/>
      <c r="JFW212" s="46"/>
      <c r="JFX212" s="42"/>
      <c r="JFY212" s="42"/>
      <c r="JFZ212" s="48"/>
      <c r="JGA212" s="48"/>
      <c r="JGB212" s="46"/>
      <c r="JGC212" s="42"/>
      <c r="JGD212" s="42"/>
      <c r="JGE212" s="48"/>
      <c r="JGF212" s="48"/>
      <c r="JGG212" s="46"/>
      <c r="JGH212" s="42"/>
      <c r="JGI212" s="42"/>
      <c r="JGJ212" s="48"/>
      <c r="JGK212" s="48"/>
      <c r="JGL212" s="46"/>
      <c r="JGM212" s="42"/>
      <c r="JGN212" s="42"/>
      <c r="JGO212" s="48"/>
      <c r="JGP212" s="48"/>
      <c r="JGQ212" s="46"/>
      <c r="JGR212" s="42"/>
      <c r="JGS212" s="42"/>
      <c r="JGT212" s="48"/>
      <c r="JGU212" s="48"/>
      <c r="JGV212" s="46"/>
      <c r="JGW212" s="42"/>
      <c r="JGX212" s="42"/>
      <c r="JGY212" s="48"/>
      <c r="JGZ212" s="48"/>
      <c r="JHA212" s="46"/>
      <c r="JHB212" s="42"/>
      <c r="JHC212" s="42"/>
      <c r="JHD212" s="48"/>
      <c r="JHE212" s="48"/>
      <c r="JHF212" s="46"/>
      <c r="JHG212" s="42"/>
      <c r="JHH212" s="42"/>
      <c r="JHI212" s="48"/>
      <c r="JHJ212" s="48"/>
      <c r="JHK212" s="46"/>
      <c r="JHL212" s="42"/>
      <c r="JHM212" s="42"/>
      <c r="JHN212" s="48"/>
      <c r="JHO212" s="48"/>
      <c r="JHP212" s="46"/>
      <c r="JHQ212" s="42"/>
      <c r="JHR212" s="42"/>
      <c r="JHS212" s="48"/>
      <c r="JHT212" s="48"/>
      <c r="JHU212" s="46"/>
      <c r="JHV212" s="42"/>
      <c r="JHW212" s="42"/>
      <c r="JHX212" s="48"/>
      <c r="JHY212" s="48"/>
      <c r="JHZ212" s="46"/>
      <c r="JIA212" s="42"/>
      <c r="JIB212" s="42"/>
      <c r="JIC212" s="48"/>
      <c r="JID212" s="48"/>
      <c r="JIE212" s="46"/>
      <c r="JIF212" s="42"/>
      <c r="JIG212" s="42"/>
      <c r="JIH212" s="48"/>
      <c r="JII212" s="48"/>
      <c r="JIJ212" s="46"/>
      <c r="JIK212" s="42"/>
      <c r="JIL212" s="42"/>
      <c r="JIM212" s="48"/>
      <c r="JIN212" s="48"/>
      <c r="JIO212" s="46"/>
      <c r="JIP212" s="42"/>
      <c r="JIQ212" s="42"/>
      <c r="JIR212" s="48"/>
      <c r="JIS212" s="48"/>
      <c r="JIT212" s="46"/>
      <c r="JIU212" s="42"/>
      <c r="JIV212" s="42"/>
      <c r="JIW212" s="48"/>
      <c r="JIX212" s="48"/>
      <c r="JIY212" s="46"/>
      <c r="JIZ212" s="42"/>
      <c r="JJA212" s="42"/>
      <c r="JJB212" s="48"/>
      <c r="JJC212" s="48"/>
      <c r="JJD212" s="46"/>
      <c r="JJE212" s="42"/>
      <c r="JJF212" s="42"/>
      <c r="JJG212" s="48"/>
      <c r="JJH212" s="48"/>
      <c r="JJI212" s="46"/>
      <c r="JJJ212" s="42"/>
      <c r="JJK212" s="42"/>
      <c r="JJL212" s="48"/>
      <c r="JJM212" s="48"/>
      <c r="JJN212" s="46"/>
      <c r="JJO212" s="42"/>
      <c r="JJP212" s="42"/>
      <c r="JJQ212" s="48"/>
      <c r="JJR212" s="48"/>
      <c r="JJS212" s="46"/>
      <c r="JJT212" s="42"/>
      <c r="JJU212" s="42"/>
      <c r="JJV212" s="48"/>
      <c r="JJW212" s="48"/>
      <c r="JJX212" s="46"/>
      <c r="JJY212" s="42"/>
      <c r="JJZ212" s="42"/>
      <c r="JKA212" s="48"/>
      <c r="JKB212" s="48"/>
      <c r="JKC212" s="46"/>
      <c r="JKD212" s="42"/>
      <c r="JKE212" s="42"/>
      <c r="JKF212" s="48"/>
      <c r="JKG212" s="48"/>
      <c r="JKH212" s="46"/>
      <c r="JKI212" s="42"/>
      <c r="JKJ212" s="42"/>
      <c r="JKK212" s="48"/>
      <c r="JKL212" s="48"/>
      <c r="JKM212" s="46"/>
      <c r="JKN212" s="42"/>
      <c r="JKO212" s="42"/>
      <c r="JKP212" s="48"/>
      <c r="JKQ212" s="48"/>
      <c r="JKR212" s="46"/>
      <c r="JKS212" s="42"/>
      <c r="JKT212" s="42"/>
      <c r="JKU212" s="48"/>
      <c r="JKV212" s="48"/>
      <c r="JKW212" s="46"/>
      <c r="JKX212" s="42"/>
      <c r="JKY212" s="42"/>
      <c r="JKZ212" s="48"/>
      <c r="JLA212" s="48"/>
      <c r="JLB212" s="46"/>
      <c r="JLC212" s="42"/>
      <c r="JLD212" s="42"/>
      <c r="JLE212" s="48"/>
      <c r="JLF212" s="48"/>
      <c r="JLG212" s="46"/>
      <c r="JLH212" s="42"/>
      <c r="JLI212" s="42"/>
      <c r="JLJ212" s="48"/>
      <c r="JLK212" s="48"/>
      <c r="JLL212" s="46"/>
      <c r="JLM212" s="42"/>
      <c r="JLN212" s="42"/>
      <c r="JLO212" s="48"/>
      <c r="JLP212" s="48"/>
      <c r="JLQ212" s="46"/>
      <c r="JLR212" s="42"/>
      <c r="JLS212" s="42"/>
      <c r="JLT212" s="48"/>
      <c r="JLU212" s="48"/>
      <c r="JLV212" s="46"/>
      <c r="JLW212" s="42"/>
      <c r="JLX212" s="42"/>
      <c r="JLY212" s="48"/>
      <c r="JLZ212" s="48"/>
      <c r="JMA212" s="46"/>
      <c r="JMB212" s="42"/>
      <c r="JMC212" s="42"/>
      <c r="JMD212" s="48"/>
      <c r="JME212" s="48"/>
      <c r="JMF212" s="46"/>
      <c r="JMG212" s="42"/>
      <c r="JMH212" s="42"/>
      <c r="JMI212" s="48"/>
      <c r="JMJ212" s="48"/>
      <c r="JMK212" s="46"/>
      <c r="JML212" s="42"/>
      <c r="JMM212" s="42"/>
      <c r="JMN212" s="48"/>
      <c r="JMO212" s="48"/>
      <c r="JMP212" s="46"/>
      <c r="JMQ212" s="42"/>
      <c r="JMR212" s="42"/>
      <c r="JMS212" s="48"/>
      <c r="JMT212" s="48"/>
      <c r="JMU212" s="46"/>
      <c r="JMV212" s="42"/>
      <c r="JMW212" s="42"/>
      <c r="JMX212" s="48"/>
      <c r="JMY212" s="48"/>
      <c r="JMZ212" s="46"/>
      <c r="JNA212" s="42"/>
      <c r="JNB212" s="42"/>
      <c r="JNC212" s="48"/>
      <c r="JND212" s="48"/>
      <c r="JNE212" s="46"/>
      <c r="JNF212" s="42"/>
      <c r="JNG212" s="42"/>
      <c r="JNH212" s="48"/>
      <c r="JNI212" s="48"/>
      <c r="JNJ212" s="46"/>
      <c r="JNK212" s="42"/>
      <c r="JNL212" s="42"/>
      <c r="JNM212" s="48"/>
      <c r="JNN212" s="48"/>
      <c r="JNO212" s="46"/>
      <c r="JNP212" s="42"/>
      <c r="JNQ212" s="42"/>
      <c r="JNR212" s="48"/>
      <c r="JNS212" s="48"/>
      <c r="JNT212" s="46"/>
      <c r="JNU212" s="42"/>
      <c r="JNV212" s="42"/>
      <c r="JNW212" s="48"/>
      <c r="JNX212" s="48"/>
      <c r="JNY212" s="46"/>
      <c r="JNZ212" s="42"/>
      <c r="JOA212" s="42"/>
      <c r="JOB212" s="48"/>
      <c r="JOC212" s="48"/>
      <c r="JOD212" s="46"/>
      <c r="JOE212" s="42"/>
      <c r="JOF212" s="42"/>
      <c r="JOG212" s="48"/>
      <c r="JOH212" s="48"/>
      <c r="JOI212" s="46"/>
      <c r="JOJ212" s="42"/>
      <c r="JOK212" s="42"/>
      <c r="JOL212" s="48"/>
      <c r="JOM212" s="48"/>
      <c r="JON212" s="46"/>
      <c r="JOO212" s="42"/>
      <c r="JOP212" s="42"/>
      <c r="JOQ212" s="48"/>
      <c r="JOR212" s="48"/>
      <c r="JOS212" s="46"/>
      <c r="JOT212" s="42"/>
      <c r="JOU212" s="42"/>
      <c r="JOV212" s="48"/>
      <c r="JOW212" s="48"/>
      <c r="JOX212" s="46"/>
      <c r="JOY212" s="42"/>
      <c r="JOZ212" s="42"/>
      <c r="JPA212" s="48"/>
      <c r="JPB212" s="48"/>
      <c r="JPC212" s="46"/>
      <c r="JPD212" s="42"/>
      <c r="JPE212" s="42"/>
      <c r="JPF212" s="48"/>
      <c r="JPG212" s="48"/>
      <c r="JPH212" s="46"/>
      <c r="JPI212" s="42"/>
      <c r="JPJ212" s="42"/>
      <c r="JPK212" s="48"/>
      <c r="JPL212" s="48"/>
      <c r="JPM212" s="46"/>
      <c r="JPN212" s="42"/>
      <c r="JPO212" s="42"/>
      <c r="JPP212" s="48"/>
      <c r="JPQ212" s="48"/>
      <c r="JPR212" s="46"/>
      <c r="JPS212" s="42"/>
      <c r="JPT212" s="42"/>
      <c r="JPU212" s="48"/>
      <c r="JPV212" s="48"/>
      <c r="JPW212" s="46"/>
      <c r="JPX212" s="42"/>
      <c r="JPY212" s="42"/>
      <c r="JPZ212" s="48"/>
      <c r="JQA212" s="48"/>
      <c r="JQB212" s="46"/>
      <c r="JQC212" s="42"/>
      <c r="JQD212" s="42"/>
      <c r="JQE212" s="48"/>
      <c r="JQF212" s="48"/>
      <c r="JQG212" s="46"/>
      <c r="JQH212" s="42"/>
      <c r="JQI212" s="42"/>
      <c r="JQJ212" s="48"/>
      <c r="JQK212" s="48"/>
      <c r="JQL212" s="46"/>
      <c r="JQM212" s="42"/>
      <c r="JQN212" s="42"/>
      <c r="JQO212" s="48"/>
      <c r="JQP212" s="48"/>
      <c r="JQQ212" s="46"/>
      <c r="JQR212" s="42"/>
      <c r="JQS212" s="42"/>
      <c r="JQT212" s="48"/>
      <c r="JQU212" s="48"/>
      <c r="JQV212" s="46"/>
      <c r="JQW212" s="42"/>
      <c r="JQX212" s="42"/>
      <c r="JQY212" s="48"/>
      <c r="JQZ212" s="48"/>
      <c r="JRA212" s="46"/>
      <c r="JRB212" s="42"/>
      <c r="JRC212" s="42"/>
      <c r="JRD212" s="48"/>
      <c r="JRE212" s="48"/>
      <c r="JRF212" s="46"/>
      <c r="JRG212" s="42"/>
      <c r="JRH212" s="42"/>
      <c r="JRI212" s="48"/>
      <c r="JRJ212" s="48"/>
      <c r="JRK212" s="46"/>
      <c r="JRL212" s="42"/>
      <c r="JRM212" s="42"/>
      <c r="JRN212" s="48"/>
      <c r="JRO212" s="48"/>
      <c r="JRP212" s="46"/>
      <c r="JRQ212" s="42"/>
      <c r="JRR212" s="42"/>
      <c r="JRS212" s="48"/>
      <c r="JRT212" s="48"/>
      <c r="JRU212" s="46"/>
      <c r="JRV212" s="42"/>
      <c r="JRW212" s="42"/>
      <c r="JRX212" s="48"/>
      <c r="JRY212" s="48"/>
      <c r="JRZ212" s="46"/>
      <c r="JSA212" s="42"/>
      <c r="JSB212" s="42"/>
      <c r="JSC212" s="48"/>
      <c r="JSD212" s="48"/>
      <c r="JSE212" s="46"/>
      <c r="JSF212" s="42"/>
      <c r="JSG212" s="42"/>
      <c r="JSH212" s="48"/>
      <c r="JSI212" s="48"/>
      <c r="JSJ212" s="46"/>
      <c r="JSK212" s="42"/>
      <c r="JSL212" s="42"/>
      <c r="JSM212" s="48"/>
      <c r="JSN212" s="48"/>
      <c r="JSO212" s="46"/>
      <c r="JSP212" s="42"/>
      <c r="JSQ212" s="42"/>
      <c r="JSR212" s="48"/>
      <c r="JSS212" s="48"/>
      <c r="JST212" s="46"/>
      <c r="JSU212" s="42"/>
      <c r="JSV212" s="42"/>
      <c r="JSW212" s="48"/>
      <c r="JSX212" s="48"/>
      <c r="JSY212" s="46"/>
      <c r="JSZ212" s="42"/>
      <c r="JTA212" s="42"/>
      <c r="JTB212" s="48"/>
      <c r="JTC212" s="48"/>
      <c r="JTD212" s="46"/>
      <c r="JTE212" s="42"/>
      <c r="JTF212" s="42"/>
      <c r="JTG212" s="48"/>
      <c r="JTH212" s="48"/>
      <c r="JTI212" s="46"/>
      <c r="JTJ212" s="42"/>
      <c r="JTK212" s="42"/>
      <c r="JTL212" s="48"/>
      <c r="JTM212" s="48"/>
      <c r="JTN212" s="46"/>
      <c r="JTO212" s="42"/>
      <c r="JTP212" s="42"/>
      <c r="JTQ212" s="48"/>
      <c r="JTR212" s="48"/>
      <c r="JTS212" s="46"/>
      <c r="JTT212" s="42"/>
      <c r="JTU212" s="42"/>
      <c r="JTV212" s="48"/>
      <c r="JTW212" s="48"/>
      <c r="JTX212" s="46"/>
      <c r="JTY212" s="42"/>
      <c r="JTZ212" s="42"/>
      <c r="JUA212" s="48"/>
      <c r="JUB212" s="48"/>
      <c r="JUC212" s="46"/>
      <c r="JUD212" s="42"/>
      <c r="JUE212" s="42"/>
      <c r="JUF212" s="48"/>
      <c r="JUG212" s="48"/>
      <c r="JUH212" s="46"/>
      <c r="JUI212" s="42"/>
      <c r="JUJ212" s="42"/>
      <c r="JUK212" s="48"/>
      <c r="JUL212" s="48"/>
      <c r="JUM212" s="46"/>
      <c r="JUN212" s="42"/>
      <c r="JUO212" s="42"/>
      <c r="JUP212" s="48"/>
      <c r="JUQ212" s="48"/>
      <c r="JUR212" s="46"/>
      <c r="JUS212" s="42"/>
      <c r="JUT212" s="42"/>
      <c r="JUU212" s="48"/>
      <c r="JUV212" s="48"/>
      <c r="JUW212" s="46"/>
      <c r="JUX212" s="42"/>
      <c r="JUY212" s="42"/>
      <c r="JUZ212" s="48"/>
      <c r="JVA212" s="48"/>
      <c r="JVB212" s="46"/>
      <c r="JVC212" s="42"/>
      <c r="JVD212" s="42"/>
      <c r="JVE212" s="48"/>
      <c r="JVF212" s="48"/>
      <c r="JVG212" s="46"/>
      <c r="JVH212" s="42"/>
      <c r="JVI212" s="42"/>
      <c r="JVJ212" s="48"/>
      <c r="JVK212" s="48"/>
      <c r="JVL212" s="46"/>
      <c r="JVM212" s="42"/>
      <c r="JVN212" s="42"/>
      <c r="JVO212" s="48"/>
      <c r="JVP212" s="48"/>
      <c r="JVQ212" s="46"/>
      <c r="JVR212" s="42"/>
      <c r="JVS212" s="42"/>
      <c r="JVT212" s="48"/>
      <c r="JVU212" s="48"/>
      <c r="JVV212" s="46"/>
      <c r="JVW212" s="42"/>
      <c r="JVX212" s="42"/>
      <c r="JVY212" s="48"/>
      <c r="JVZ212" s="48"/>
      <c r="JWA212" s="46"/>
      <c r="JWB212" s="42"/>
      <c r="JWC212" s="42"/>
      <c r="JWD212" s="48"/>
      <c r="JWE212" s="48"/>
      <c r="JWF212" s="46"/>
      <c r="JWG212" s="42"/>
      <c r="JWH212" s="42"/>
      <c r="JWI212" s="48"/>
      <c r="JWJ212" s="48"/>
      <c r="JWK212" s="46"/>
      <c r="JWL212" s="42"/>
      <c r="JWM212" s="42"/>
      <c r="JWN212" s="48"/>
      <c r="JWO212" s="48"/>
      <c r="JWP212" s="46"/>
      <c r="JWQ212" s="42"/>
      <c r="JWR212" s="42"/>
      <c r="JWS212" s="48"/>
      <c r="JWT212" s="48"/>
      <c r="JWU212" s="46"/>
      <c r="JWV212" s="42"/>
      <c r="JWW212" s="42"/>
      <c r="JWX212" s="48"/>
      <c r="JWY212" s="48"/>
      <c r="JWZ212" s="46"/>
      <c r="JXA212" s="42"/>
      <c r="JXB212" s="42"/>
      <c r="JXC212" s="48"/>
      <c r="JXD212" s="48"/>
      <c r="JXE212" s="46"/>
      <c r="JXF212" s="42"/>
      <c r="JXG212" s="42"/>
      <c r="JXH212" s="48"/>
      <c r="JXI212" s="48"/>
      <c r="JXJ212" s="46"/>
      <c r="JXK212" s="42"/>
      <c r="JXL212" s="42"/>
      <c r="JXM212" s="48"/>
      <c r="JXN212" s="48"/>
      <c r="JXO212" s="46"/>
      <c r="JXP212" s="42"/>
      <c r="JXQ212" s="42"/>
      <c r="JXR212" s="48"/>
      <c r="JXS212" s="48"/>
      <c r="JXT212" s="46"/>
      <c r="JXU212" s="42"/>
      <c r="JXV212" s="42"/>
      <c r="JXW212" s="48"/>
      <c r="JXX212" s="48"/>
      <c r="JXY212" s="46"/>
      <c r="JXZ212" s="42"/>
      <c r="JYA212" s="42"/>
      <c r="JYB212" s="48"/>
      <c r="JYC212" s="48"/>
      <c r="JYD212" s="46"/>
      <c r="JYE212" s="42"/>
      <c r="JYF212" s="42"/>
      <c r="JYG212" s="48"/>
      <c r="JYH212" s="48"/>
      <c r="JYI212" s="46"/>
      <c r="JYJ212" s="42"/>
      <c r="JYK212" s="42"/>
      <c r="JYL212" s="48"/>
      <c r="JYM212" s="48"/>
      <c r="JYN212" s="46"/>
      <c r="JYO212" s="42"/>
      <c r="JYP212" s="42"/>
      <c r="JYQ212" s="48"/>
      <c r="JYR212" s="48"/>
      <c r="JYS212" s="46"/>
      <c r="JYT212" s="42"/>
      <c r="JYU212" s="42"/>
      <c r="JYV212" s="48"/>
      <c r="JYW212" s="48"/>
      <c r="JYX212" s="46"/>
      <c r="JYY212" s="42"/>
      <c r="JYZ212" s="42"/>
      <c r="JZA212" s="48"/>
      <c r="JZB212" s="48"/>
      <c r="JZC212" s="46"/>
      <c r="JZD212" s="42"/>
      <c r="JZE212" s="42"/>
      <c r="JZF212" s="48"/>
      <c r="JZG212" s="48"/>
      <c r="JZH212" s="46"/>
      <c r="JZI212" s="42"/>
      <c r="JZJ212" s="42"/>
      <c r="JZK212" s="48"/>
      <c r="JZL212" s="48"/>
      <c r="JZM212" s="46"/>
      <c r="JZN212" s="42"/>
      <c r="JZO212" s="42"/>
      <c r="JZP212" s="48"/>
      <c r="JZQ212" s="48"/>
      <c r="JZR212" s="46"/>
      <c r="JZS212" s="42"/>
      <c r="JZT212" s="42"/>
      <c r="JZU212" s="48"/>
      <c r="JZV212" s="48"/>
      <c r="JZW212" s="46"/>
      <c r="JZX212" s="42"/>
      <c r="JZY212" s="42"/>
      <c r="JZZ212" s="48"/>
      <c r="KAA212" s="48"/>
      <c r="KAB212" s="46"/>
      <c r="KAC212" s="42"/>
      <c r="KAD212" s="42"/>
      <c r="KAE212" s="48"/>
      <c r="KAF212" s="48"/>
      <c r="KAG212" s="46"/>
      <c r="KAH212" s="42"/>
      <c r="KAI212" s="42"/>
      <c r="KAJ212" s="48"/>
      <c r="KAK212" s="48"/>
      <c r="KAL212" s="46"/>
      <c r="KAM212" s="42"/>
      <c r="KAN212" s="42"/>
      <c r="KAO212" s="48"/>
      <c r="KAP212" s="48"/>
      <c r="KAQ212" s="46"/>
      <c r="KAR212" s="42"/>
      <c r="KAS212" s="42"/>
      <c r="KAT212" s="48"/>
      <c r="KAU212" s="48"/>
      <c r="KAV212" s="46"/>
      <c r="KAW212" s="42"/>
      <c r="KAX212" s="42"/>
      <c r="KAY212" s="48"/>
      <c r="KAZ212" s="48"/>
      <c r="KBA212" s="46"/>
      <c r="KBB212" s="42"/>
      <c r="KBC212" s="42"/>
      <c r="KBD212" s="48"/>
      <c r="KBE212" s="48"/>
      <c r="KBF212" s="46"/>
      <c r="KBG212" s="42"/>
      <c r="KBH212" s="42"/>
      <c r="KBI212" s="48"/>
      <c r="KBJ212" s="48"/>
      <c r="KBK212" s="46"/>
      <c r="KBL212" s="42"/>
      <c r="KBM212" s="42"/>
      <c r="KBN212" s="48"/>
      <c r="KBO212" s="48"/>
      <c r="KBP212" s="46"/>
      <c r="KBQ212" s="42"/>
      <c r="KBR212" s="42"/>
      <c r="KBS212" s="48"/>
      <c r="KBT212" s="48"/>
      <c r="KBU212" s="46"/>
      <c r="KBV212" s="42"/>
      <c r="KBW212" s="42"/>
      <c r="KBX212" s="48"/>
      <c r="KBY212" s="48"/>
      <c r="KBZ212" s="46"/>
      <c r="KCA212" s="42"/>
      <c r="KCB212" s="42"/>
      <c r="KCC212" s="48"/>
      <c r="KCD212" s="48"/>
      <c r="KCE212" s="46"/>
      <c r="KCF212" s="42"/>
      <c r="KCG212" s="42"/>
      <c r="KCH212" s="48"/>
      <c r="KCI212" s="48"/>
      <c r="KCJ212" s="46"/>
      <c r="KCK212" s="42"/>
      <c r="KCL212" s="42"/>
      <c r="KCM212" s="48"/>
      <c r="KCN212" s="48"/>
      <c r="KCO212" s="46"/>
      <c r="KCP212" s="42"/>
      <c r="KCQ212" s="42"/>
      <c r="KCR212" s="48"/>
      <c r="KCS212" s="48"/>
      <c r="KCT212" s="46"/>
      <c r="KCU212" s="42"/>
      <c r="KCV212" s="42"/>
      <c r="KCW212" s="48"/>
      <c r="KCX212" s="48"/>
      <c r="KCY212" s="46"/>
      <c r="KCZ212" s="42"/>
      <c r="KDA212" s="42"/>
      <c r="KDB212" s="48"/>
      <c r="KDC212" s="48"/>
      <c r="KDD212" s="46"/>
      <c r="KDE212" s="42"/>
      <c r="KDF212" s="42"/>
      <c r="KDG212" s="48"/>
      <c r="KDH212" s="48"/>
      <c r="KDI212" s="46"/>
      <c r="KDJ212" s="42"/>
      <c r="KDK212" s="42"/>
      <c r="KDL212" s="48"/>
      <c r="KDM212" s="48"/>
      <c r="KDN212" s="46"/>
      <c r="KDO212" s="42"/>
      <c r="KDP212" s="42"/>
      <c r="KDQ212" s="48"/>
      <c r="KDR212" s="48"/>
      <c r="KDS212" s="46"/>
      <c r="KDT212" s="42"/>
      <c r="KDU212" s="42"/>
      <c r="KDV212" s="48"/>
      <c r="KDW212" s="48"/>
      <c r="KDX212" s="46"/>
      <c r="KDY212" s="42"/>
      <c r="KDZ212" s="42"/>
      <c r="KEA212" s="48"/>
      <c r="KEB212" s="48"/>
      <c r="KEC212" s="46"/>
      <c r="KED212" s="42"/>
      <c r="KEE212" s="42"/>
      <c r="KEF212" s="48"/>
      <c r="KEG212" s="48"/>
      <c r="KEH212" s="46"/>
      <c r="KEI212" s="42"/>
      <c r="KEJ212" s="42"/>
      <c r="KEK212" s="48"/>
      <c r="KEL212" s="48"/>
      <c r="KEM212" s="46"/>
      <c r="KEN212" s="42"/>
      <c r="KEO212" s="42"/>
      <c r="KEP212" s="48"/>
      <c r="KEQ212" s="48"/>
      <c r="KER212" s="46"/>
      <c r="KES212" s="42"/>
      <c r="KET212" s="42"/>
      <c r="KEU212" s="48"/>
      <c r="KEV212" s="48"/>
      <c r="KEW212" s="46"/>
      <c r="KEX212" s="42"/>
      <c r="KEY212" s="42"/>
      <c r="KEZ212" s="48"/>
      <c r="KFA212" s="48"/>
      <c r="KFB212" s="46"/>
      <c r="KFC212" s="42"/>
      <c r="KFD212" s="42"/>
      <c r="KFE212" s="48"/>
      <c r="KFF212" s="48"/>
      <c r="KFG212" s="46"/>
      <c r="KFH212" s="42"/>
      <c r="KFI212" s="42"/>
      <c r="KFJ212" s="48"/>
      <c r="KFK212" s="48"/>
      <c r="KFL212" s="46"/>
      <c r="KFM212" s="42"/>
      <c r="KFN212" s="42"/>
      <c r="KFO212" s="48"/>
      <c r="KFP212" s="48"/>
      <c r="KFQ212" s="46"/>
      <c r="KFR212" s="42"/>
      <c r="KFS212" s="42"/>
      <c r="KFT212" s="48"/>
      <c r="KFU212" s="48"/>
      <c r="KFV212" s="46"/>
      <c r="KFW212" s="42"/>
      <c r="KFX212" s="42"/>
      <c r="KFY212" s="48"/>
      <c r="KFZ212" s="48"/>
      <c r="KGA212" s="46"/>
      <c r="KGB212" s="42"/>
      <c r="KGC212" s="42"/>
      <c r="KGD212" s="48"/>
      <c r="KGE212" s="48"/>
      <c r="KGF212" s="46"/>
      <c r="KGG212" s="42"/>
      <c r="KGH212" s="42"/>
      <c r="KGI212" s="48"/>
      <c r="KGJ212" s="48"/>
      <c r="KGK212" s="46"/>
      <c r="KGL212" s="42"/>
      <c r="KGM212" s="42"/>
      <c r="KGN212" s="48"/>
      <c r="KGO212" s="48"/>
      <c r="KGP212" s="46"/>
      <c r="KGQ212" s="42"/>
      <c r="KGR212" s="42"/>
      <c r="KGS212" s="48"/>
      <c r="KGT212" s="48"/>
      <c r="KGU212" s="46"/>
      <c r="KGV212" s="42"/>
      <c r="KGW212" s="42"/>
      <c r="KGX212" s="48"/>
      <c r="KGY212" s="48"/>
      <c r="KGZ212" s="46"/>
      <c r="KHA212" s="42"/>
      <c r="KHB212" s="42"/>
      <c r="KHC212" s="48"/>
      <c r="KHD212" s="48"/>
      <c r="KHE212" s="46"/>
      <c r="KHF212" s="42"/>
      <c r="KHG212" s="42"/>
      <c r="KHH212" s="48"/>
      <c r="KHI212" s="48"/>
      <c r="KHJ212" s="46"/>
      <c r="KHK212" s="42"/>
      <c r="KHL212" s="42"/>
      <c r="KHM212" s="48"/>
      <c r="KHN212" s="48"/>
      <c r="KHO212" s="46"/>
      <c r="KHP212" s="42"/>
      <c r="KHQ212" s="42"/>
      <c r="KHR212" s="48"/>
      <c r="KHS212" s="48"/>
      <c r="KHT212" s="46"/>
      <c r="KHU212" s="42"/>
      <c r="KHV212" s="42"/>
      <c r="KHW212" s="48"/>
      <c r="KHX212" s="48"/>
      <c r="KHY212" s="46"/>
      <c r="KHZ212" s="42"/>
      <c r="KIA212" s="42"/>
      <c r="KIB212" s="48"/>
      <c r="KIC212" s="48"/>
      <c r="KID212" s="46"/>
      <c r="KIE212" s="42"/>
      <c r="KIF212" s="42"/>
      <c r="KIG212" s="48"/>
      <c r="KIH212" s="48"/>
      <c r="KII212" s="46"/>
      <c r="KIJ212" s="42"/>
      <c r="KIK212" s="42"/>
      <c r="KIL212" s="48"/>
      <c r="KIM212" s="48"/>
      <c r="KIN212" s="46"/>
      <c r="KIO212" s="42"/>
      <c r="KIP212" s="42"/>
      <c r="KIQ212" s="48"/>
      <c r="KIR212" s="48"/>
      <c r="KIS212" s="46"/>
      <c r="KIT212" s="42"/>
      <c r="KIU212" s="42"/>
      <c r="KIV212" s="48"/>
      <c r="KIW212" s="48"/>
      <c r="KIX212" s="46"/>
      <c r="KIY212" s="42"/>
      <c r="KIZ212" s="42"/>
      <c r="KJA212" s="48"/>
      <c r="KJB212" s="48"/>
      <c r="KJC212" s="46"/>
      <c r="KJD212" s="42"/>
      <c r="KJE212" s="42"/>
      <c r="KJF212" s="48"/>
      <c r="KJG212" s="48"/>
      <c r="KJH212" s="46"/>
      <c r="KJI212" s="42"/>
      <c r="KJJ212" s="42"/>
      <c r="KJK212" s="48"/>
      <c r="KJL212" s="48"/>
      <c r="KJM212" s="46"/>
      <c r="KJN212" s="42"/>
      <c r="KJO212" s="42"/>
      <c r="KJP212" s="48"/>
      <c r="KJQ212" s="48"/>
      <c r="KJR212" s="46"/>
      <c r="KJS212" s="42"/>
      <c r="KJT212" s="42"/>
      <c r="KJU212" s="48"/>
      <c r="KJV212" s="48"/>
      <c r="KJW212" s="46"/>
      <c r="KJX212" s="42"/>
      <c r="KJY212" s="42"/>
      <c r="KJZ212" s="48"/>
      <c r="KKA212" s="48"/>
      <c r="KKB212" s="46"/>
      <c r="KKC212" s="42"/>
      <c r="KKD212" s="42"/>
      <c r="KKE212" s="48"/>
      <c r="KKF212" s="48"/>
      <c r="KKG212" s="46"/>
      <c r="KKH212" s="42"/>
      <c r="KKI212" s="42"/>
      <c r="KKJ212" s="48"/>
      <c r="KKK212" s="48"/>
      <c r="KKL212" s="46"/>
      <c r="KKM212" s="42"/>
      <c r="KKN212" s="42"/>
      <c r="KKO212" s="48"/>
      <c r="KKP212" s="48"/>
      <c r="KKQ212" s="46"/>
      <c r="KKR212" s="42"/>
      <c r="KKS212" s="42"/>
      <c r="KKT212" s="48"/>
      <c r="KKU212" s="48"/>
      <c r="KKV212" s="46"/>
      <c r="KKW212" s="42"/>
      <c r="KKX212" s="42"/>
      <c r="KKY212" s="48"/>
      <c r="KKZ212" s="48"/>
      <c r="KLA212" s="46"/>
      <c r="KLB212" s="42"/>
      <c r="KLC212" s="42"/>
      <c r="KLD212" s="48"/>
      <c r="KLE212" s="48"/>
      <c r="KLF212" s="46"/>
      <c r="KLG212" s="42"/>
      <c r="KLH212" s="42"/>
      <c r="KLI212" s="48"/>
      <c r="KLJ212" s="48"/>
      <c r="KLK212" s="46"/>
      <c r="KLL212" s="42"/>
      <c r="KLM212" s="42"/>
      <c r="KLN212" s="48"/>
      <c r="KLO212" s="48"/>
      <c r="KLP212" s="46"/>
      <c r="KLQ212" s="42"/>
      <c r="KLR212" s="42"/>
      <c r="KLS212" s="48"/>
      <c r="KLT212" s="48"/>
      <c r="KLU212" s="46"/>
      <c r="KLV212" s="42"/>
      <c r="KLW212" s="42"/>
      <c r="KLX212" s="48"/>
      <c r="KLY212" s="48"/>
      <c r="KLZ212" s="46"/>
      <c r="KMA212" s="42"/>
      <c r="KMB212" s="42"/>
      <c r="KMC212" s="48"/>
      <c r="KMD212" s="48"/>
      <c r="KME212" s="46"/>
      <c r="KMF212" s="42"/>
      <c r="KMG212" s="42"/>
      <c r="KMH212" s="48"/>
      <c r="KMI212" s="48"/>
      <c r="KMJ212" s="46"/>
      <c r="KMK212" s="42"/>
      <c r="KML212" s="42"/>
      <c r="KMM212" s="48"/>
      <c r="KMN212" s="48"/>
      <c r="KMO212" s="46"/>
      <c r="KMP212" s="42"/>
      <c r="KMQ212" s="42"/>
      <c r="KMR212" s="48"/>
      <c r="KMS212" s="48"/>
      <c r="KMT212" s="46"/>
      <c r="KMU212" s="42"/>
      <c r="KMV212" s="42"/>
      <c r="KMW212" s="48"/>
      <c r="KMX212" s="48"/>
      <c r="KMY212" s="46"/>
      <c r="KMZ212" s="42"/>
      <c r="KNA212" s="42"/>
      <c r="KNB212" s="48"/>
      <c r="KNC212" s="48"/>
      <c r="KND212" s="46"/>
      <c r="KNE212" s="42"/>
      <c r="KNF212" s="42"/>
      <c r="KNG212" s="48"/>
      <c r="KNH212" s="48"/>
      <c r="KNI212" s="46"/>
      <c r="KNJ212" s="42"/>
      <c r="KNK212" s="42"/>
      <c r="KNL212" s="48"/>
      <c r="KNM212" s="48"/>
      <c r="KNN212" s="46"/>
      <c r="KNO212" s="42"/>
      <c r="KNP212" s="42"/>
      <c r="KNQ212" s="48"/>
      <c r="KNR212" s="48"/>
      <c r="KNS212" s="46"/>
      <c r="KNT212" s="42"/>
      <c r="KNU212" s="42"/>
      <c r="KNV212" s="48"/>
      <c r="KNW212" s="48"/>
      <c r="KNX212" s="46"/>
      <c r="KNY212" s="42"/>
      <c r="KNZ212" s="42"/>
      <c r="KOA212" s="48"/>
      <c r="KOB212" s="48"/>
      <c r="KOC212" s="46"/>
      <c r="KOD212" s="42"/>
      <c r="KOE212" s="42"/>
      <c r="KOF212" s="48"/>
      <c r="KOG212" s="48"/>
      <c r="KOH212" s="46"/>
      <c r="KOI212" s="42"/>
      <c r="KOJ212" s="42"/>
      <c r="KOK212" s="48"/>
      <c r="KOL212" s="48"/>
      <c r="KOM212" s="46"/>
      <c r="KON212" s="42"/>
      <c r="KOO212" s="42"/>
      <c r="KOP212" s="48"/>
      <c r="KOQ212" s="48"/>
      <c r="KOR212" s="46"/>
      <c r="KOS212" s="42"/>
      <c r="KOT212" s="42"/>
      <c r="KOU212" s="48"/>
      <c r="KOV212" s="48"/>
      <c r="KOW212" s="46"/>
      <c r="KOX212" s="42"/>
      <c r="KOY212" s="42"/>
      <c r="KOZ212" s="48"/>
      <c r="KPA212" s="48"/>
      <c r="KPB212" s="46"/>
      <c r="KPC212" s="42"/>
      <c r="KPD212" s="42"/>
      <c r="KPE212" s="48"/>
      <c r="KPF212" s="48"/>
      <c r="KPG212" s="46"/>
      <c r="KPH212" s="42"/>
      <c r="KPI212" s="42"/>
      <c r="KPJ212" s="48"/>
      <c r="KPK212" s="48"/>
      <c r="KPL212" s="46"/>
      <c r="KPM212" s="42"/>
      <c r="KPN212" s="42"/>
      <c r="KPO212" s="48"/>
      <c r="KPP212" s="48"/>
      <c r="KPQ212" s="46"/>
      <c r="KPR212" s="42"/>
      <c r="KPS212" s="42"/>
      <c r="KPT212" s="48"/>
      <c r="KPU212" s="48"/>
      <c r="KPV212" s="46"/>
      <c r="KPW212" s="42"/>
      <c r="KPX212" s="42"/>
      <c r="KPY212" s="48"/>
      <c r="KPZ212" s="48"/>
      <c r="KQA212" s="46"/>
      <c r="KQB212" s="42"/>
      <c r="KQC212" s="42"/>
      <c r="KQD212" s="48"/>
      <c r="KQE212" s="48"/>
      <c r="KQF212" s="46"/>
      <c r="KQG212" s="42"/>
      <c r="KQH212" s="42"/>
      <c r="KQI212" s="48"/>
      <c r="KQJ212" s="48"/>
      <c r="KQK212" s="46"/>
      <c r="KQL212" s="42"/>
      <c r="KQM212" s="42"/>
      <c r="KQN212" s="48"/>
      <c r="KQO212" s="48"/>
      <c r="KQP212" s="46"/>
      <c r="KQQ212" s="42"/>
      <c r="KQR212" s="42"/>
      <c r="KQS212" s="48"/>
      <c r="KQT212" s="48"/>
      <c r="KQU212" s="46"/>
      <c r="KQV212" s="42"/>
      <c r="KQW212" s="42"/>
      <c r="KQX212" s="48"/>
      <c r="KQY212" s="48"/>
      <c r="KQZ212" s="46"/>
      <c r="KRA212" s="42"/>
      <c r="KRB212" s="42"/>
      <c r="KRC212" s="48"/>
      <c r="KRD212" s="48"/>
      <c r="KRE212" s="46"/>
      <c r="KRF212" s="42"/>
      <c r="KRG212" s="42"/>
      <c r="KRH212" s="48"/>
      <c r="KRI212" s="48"/>
      <c r="KRJ212" s="46"/>
      <c r="KRK212" s="42"/>
      <c r="KRL212" s="42"/>
      <c r="KRM212" s="48"/>
      <c r="KRN212" s="48"/>
      <c r="KRO212" s="46"/>
      <c r="KRP212" s="42"/>
      <c r="KRQ212" s="42"/>
      <c r="KRR212" s="48"/>
      <c r="KRS212" s="48"/>
      <c r="KRT212" s="46"/>
      <c r="KRU212" s="42"/>
      <c r="KRV212" s="42"/>
      <c r="KRW212" s="48"/>
      <c r="KRX212" s="48"/>
      <c r="KRY212" s="46"/>
      <c r="KRZ212" s="42"/>
      <c r="KSA212" s="42"/>
      <c r="KSB212" s="48"/>
      <c r="KSC212" s="48"/>
      <c r="KSD212" s="46"/>
      <c r="KSE212" s="42"/>
      <c r="KSF212" s="42"/>
      <c r="KSG212" s="48"/>
      <c r="KSH212" s="48"/>
      <c r="KSI212" s="46"/>
      <c r="KSJ212" s="42"/>
      <c r="KSK212" s="42"/>
      <c r="KSL212" s="48"/>
      <c r="KSM212" s="48"/>
      <c r="KSN212" s="46"/>
      <c r="KSO212" s="42"/>
      <c r="KSP212" s="42"/>
      <c r="KSQ212" s="48"/>
      <c r="KSR212" s="48"/>
      <c r="KSS212" s="46"/>
      <c r="KST212" s="42"/>
      <c r="KSU212" s="42"/>
      <c r="KSV212" s="48"/>
      <c r="KSW212" s="48"/>
      <c r="KSX212" s="46"/>
      <c r="KSY212" s="42"/>
      <c r="KSZ212" s="42"/>
      <c r="KTA212" s="48"/>
      <c r="KTB212" s="48"/>
      <c r="KTC212" s="46"/>
      <c r="KTD212" s="42"/>
      <c r="KTE212" s="42"/>
      <c r="KTF212" s="48"/>
      <c r="KTG212" s="48"/>
      <c r="KTH212" s="46"/>
      <c r="KTI212" s="42"/>
      <c r="KTJ212" s="42"/>
      <c r="KTK212" s="48"/>
      <c r="KTL212" s="48"/>
      <c r="KTM212" s="46"/>
      <c r="KTN212" s="42"/>
      <c r="KTO212" s="42"/>
      <c r="KTP212" s="48"/>
      <c r="KTQ212" s="48"/>
      <c r="KTR212" s="46"/>
      <c r="KTS212" s="42"/>
      <c r="KTT212" s="42"/>
      <c r="KTU212" s="48"/>
      <c r="KTV212" s="48"/>
      <c r="KTW212" s="46"/>
      <c r="KTX212" s="42"/>
      <c r="KTY212" s="42"/>
      <c r="KTZ212" s="48"/>
      <c r="KUA212" s="48"/>
      <c r="KUB212" s="46"/>
      <c r="KUC212" s="42"/>
      <c r="KUD212" s="42"/>
      <c r="KUE212" s="48"/>
      <c r="KUF212" s="48"/>
      <c r="KUG212" s="46"/>
      <c r="KUH212" s="42"/>
      <c r="KUI212" s="42"/>
      <c r="KUJ212" s="48"/>
      <c r="KUK212" s="48"/>
      <c r="KUL212" s="46"/>
      <c r="KUM212" s="42"/>
      <c r="KUN212" s="42"/>
      <c r="KUO212" s="48"/>
      <c r="KUP212" s="48"/>
      <c r="KUQ212" s="46"/>
      <c r="KUR212" s="42"/>
      <c r="KUS212" s="42"/>
      <c r="KUT212" s="48"/>
      <c r="KUU212" s="48"/>
      <c r="KUV212" s="46"/>
      <c r="KUW212" s="42"/>
      <c r="KUX212" s="42"/>
      <c r="KUY212" s="48"/>
      <c r="KUZ212" s="48"/>
      <c r="KVA212" s="46"/>
      <c r="KVB212" s="42"/>
      <c r="KVC212" s="42"/>
      <c r="KVD212" s="48"/>
      <c r="KVE212" s="48"/>
      <c r="KVF212" s="46"/>
      <c r="KVG212" s="42"/>
      <c r="KVH212" s="42"/>
      <c r="KVI212" s="48"/>
      <c r="KVJ212" s="48"/>
      <c r="KVK212" s="46"/>
      <c r="KVL212" s="42"/>
      <c r="KVM212" s="42"/>
      <c r="KVN212" s="48"/>
      <c r="KVO212" s="48"/>
      <c r="KVP212" s="46"/>
      <c r="KVQ212" s="42"/>
      <c r="KVR212" s="42"/>
      <c r="KVS212" s="48"/>
      <c r="KVT212" s="48"/>
      <c r="KVU212" s="46"/>
      <c r="KVV212" s="42"/>
      <c r="KVW212" s="42"/>
      <c r="KVX212" s="48"/>
      <c r="KVY212" s="48"/>
      <c r="KVZ212" s="46"/>
      <c r="KWA212" s="42"/>
      <c r="KWB212" s="42"/>
      <c r="KWC212" s="48"/>
      <c r="KWD212" s="48"/>
      <c r="KWE212" s="46"/>
      <c r="KWF212" s="42"/>
      <c r="KWG212" s="42"/>
      <c r="KWH212" s="48"/>
      <c r="KWI212" s="48"/>
      <c r="KWJ212" s="46"/>
      <c r="KWK212" s="42"/>
      <c r="KWL212" s="42"/>
      <c r="KWM212" s="48"/>
      <c r="KWN212" s="48"/>
      <c r="KWO212" s="46"/>
      <c r="KWP212" s="42"/>
      <c r="KWQ212" s="42"/>
      <c r="KWR212" s="48"/>
      <c r="KWS212" s="48"/>
      <c r="KWT212" s="46"/>
      <c r="KWU212" s="42"/>
      <c r="KWV212" s="42"/>
      <c r="KWW212" s="48"/>
      <c r="KWX212" s="48"/>
      <c r="KWY212" s="46"/>
      <c r="KWZ212" s="42"/>
      <c r="KXA212" s="42"/>
      <c r="KXB212" s="48"/>
      <c r="KXC212" s="48"/>
      <c r="KXD212" s="46"/>
      <c r="KXE212" s="42"/>
      <c r="KXF212" s="42"/>
      <c r="KXG212" s="48"/>
      <c r="KXH212" s="48"/>
      <c r="KXI212" s="46"/>
      <c r="KXJ212" s="42"/>
      <c r="KXK212" s="42"/>
      <c r="KXL212" s="48"/>
      <c r="KXM212" s="48"/>
      <c r="KXN212" s="46"/>
      <c r="KXO212" s="42"/>
      <c r="KXP212" s="42"/>
      <c r="KXQ212" s="48"/>
      <c r="KXR212" s="48"/>
      <c r="KXS212" s="46"/>
      <c r="KXT212" s="42"/>
      <c r="KXU212" s="42"/>
      <c r="KXV212" s="48"/>
      <c r="KXW212" s="48"/>
      <c r="KXX212" s="46"/>
      <c r="KXY212" s="42"/>
      <c r="KXZ212" s="42"/>
      <c r="KYA212" s="48"/>
      <c r="KYB212" s="48"/>
      <c r="KYC212" s="46"/>
      <c r="KYD212" s="42"/>
      <c r="KYE212" s="42"/>
      <c r="KYF212" s="48"/>
      <c r="KYG212" s="48"/>
      <c r="KYH212" s="46"/>
      <c r="KYI212" s="42"/>
      <c r="KYJ212" s="42"/>
      <c r="KYK212" s="48"/>
      <c r="KYL212" s="48"/>
      <c r="KYM212" s="46"/>
      <c r="KYN212" s="42"/>
      <c r="KYO212" s="42"/>
      <c r="KYP212" s="48"/>
      <c r="KYQ212" s="48"/>
      <c r="KYR212" s="46"/>
      <c r="KYS212" s="42"/>
      <c r="KYT212" s="42"/>
      <c r="KYU212" s="48"/>
      <c r="KYV212" s="48"/>
      <c r="KYW212" s="46"/>
      <c r="KYX212" s="42"/>
      <c r="KYY212" s="42"/>
      <c r="KYZ212" s="48"/>
      <c r="KZA212" s="48"/>
      <c r="KZB212" s="46"/>
      <c r="KZC212" s="42"/>
      <c r="KZD212" s="42"/>
      <c r="KZE212" s="48"/>
      <c r="KZF212" s="48"/>
      <c r="KZG212" s="46"/>
      <c r="KZH212" s="42"/>
      <c r="KZI212" s="42"/>
      <c r="KZJ212" s="48"/>
      <c r="KZK212" s="48"/>
      <c r="KZL212" s="46"/>
      <c r="KZM212" s="42"/>
      <c r="KZN212" s="42"/>
      <c r="KZO212" s="48"/>
      <c r="KZP212" s="48"/>
      <c r="KZQ212" s="46"/>
      <c r="KZR212" s="42"/>
      <c r="KZS212" s="42"/>
      <c r="KZT212" s="48"/>
      <c r="KZU212" s="48"/>
      <c r="KZV212" s="46"/>
      <c r="KZW212" s="42"/>
      <c r="KZX212" s="42"/>
      <c r="KZY212" s="48"/>
      <c r="KZZ212" s="48"/>
      <c r="LAA212" s="46"/>
      <c r="LAB212" s="42"/>
      <c r="LAC212" s="42"/>
      <c r="LAD212" s="48"/>
      <c r="LAE212" s="48"/>
      <c r="LAF212" s="46"/>
      <c r="LAG212" s="42"/>
      <c r="LAH212" s="42"/>
      <c r="LAI212" s="48"/>
      <c r="LAJ212" s="48"/>
      <c r="LAK212" s="46"/>
      <c r="LAL212" s="42"/>
      <c r="LAM212" s="42"/>
      <c r="LAN212" s="48"/>
      <c r="LAO212" s="48"/>
      <c r="LAP212" s="46"/>
      <c r="LAQ212" s="42"/>
      <c r="LAR212" s="42"/>
      <c r="LAS212" s="48"/>
      <c r="LAT212" s="48"/>
      <c r="LAU212" s="46"/>
      <c r="LAV212" s="42"/>
      <c r="LAW212" s="42"/>
      <c r="LAX212" s="48"/>
      <c r="LAY212" s="48"/>
      <c r="LAZ212" s="46"/>
      <c r="LBA212" s="42"/>
      <c r="LBB212" s="42"/>
      <c r="LBC212" s="48"/>
      <c r="LBD212" s="48"/>
      <c r="LBE212" s="46"/>
      <c r="LBF212" s="42"/>
      <c r="LBG212" s="42"/>
      <c r="LBH212" s="48"/>
      <c r="LBI212" s="48"/>
      <c r="LBJ212" s="46"/>
      <c r="LBK212" s="42"/>
      <c r="LBL212" s="42"/>
      <c r="LBM212" s="48"/>
      <c r="LBN212" s="48"/>
      <c r="LBO212" s="46"/>
      <c r="LBP212" s="42"/>
      <c r="LBQ212" s="42"/>
      <c r="LBR212" s="48"/>
      <c r="LBS212" s="48"/>
      <c r="LBT212" s="46"/>
      <c r="LBU212" s="42"/>
      <c r="LBV212" s="42"/>
      <c r="LBW212" s="48"/>
      <c r="LBX212" s="48"/>
      <c r="LBY212" s="46"/>
      <c r="LBZ212" s="42"/>
      <c r="LCA212" s="42"/>
      <c r="LCB212" s="48"/>
      <c r="LCC212" s="48"/>
      <c r="LCD212" s="46"/>
      <c r="LCE212" s="42"/>
      <c r="LCF212" s="42"/>
      <c r="LCG212" s="48"/>
      <c r="LCH212" s="48"/>
      <c r="LCI212" s="46"/>
      <c r="LCJ212" s="42"/>
      <c r="LCK212" s="42"/>
      <c r="LCL212" s="48"/>
      <c r="LCM212" s="48"/>
      <c r="LCN212" s="46"/>
      <c r="LCO212" s="42"/>
      <c r="LCP212" s="42"/>
      <c r="LCQ212" s="48"/>
      <c r="LCR212" s="48"/>
      <c r="LCS212" s="46"/>
      <c r="LCT212" s="42"/>
      <c r="LCU212" s="42"/>
      <c r="LCV212" s="48"/>
      <c r="LCW212" s="48"/>
      <c r="LCX212" s="46"/>
      <c r="LCY212" s="42"/>
      <c r="LCZ212" s="42"/>
      <c r="LDA212" s="48"/>
      <c r="LDB212" s="48"/>
      <c r="LDC212" s="46"/>
      <c r="LDD212" s="42"/>
      <c r="LDE212" s="42"/>
      <c r="LDF212" s="48"/>
      <c r="LDG212" s="48"/>
      <c r="LDH212" s="46"/>
      <c r="LDI212" s="42"/>
      <c r="LDJ212" s="42"/>
      <c r="LDK212" s="48"/>
      <c r="LDL212" s="48"/>
      <c r="LDM212" s="46"/>
      <c r="LDN212" s="42"/>
      <c r="LDO212" s="42"/>
      <c r="LDP212" s="48"/>
      <c r="LDQ212" s="48"/>
      <c r="LDR212" s="46"/>
      <c r="LDS212" s="42"/>
      <c r="LDT212" s="42"/>
      <c r="LDU212" s="48"/>
      <c r="LDV212" s="48"/>
      <c r="LDW212" s="46"/>
      <c r="LDX212" s="42"/>
      <c r="LDY212" s="42"/>
      <c r="LDZ212" s="48"/>
      <c r="LEA212" s="48"/>
      <c r="LEB212" s="46"/>
      <c r="LEC212" s="42"/>
      <c r="LED212" s="42"/>
      <c r="LEE212" s="48"/>
      <c r="LEF212" s="48"/>
      <c r="LEG212" s="46"/>
      <c r="LEH212" s="42"/>
      <c r="LEI212" s="42"/>
      <c r="LEJ212" s="48"/>
      <c r="LEK212" s="48"/>
      <c r="LEL212" s="46"/>
      <c r="LEM212" s="42"/>
      <c r="LEN212" s="42"/>
      <c r="LEO212" s="48"/>
      <c r="LEP212" s="48"/>
      <c r="LEQ212" s="46"/>
      <c r="LER212" s="42"/>
      <c r="LES212" s="42"/>
      <c r="LET212" s="48"/>
      <c r="LEU212" s="48"/>
      <c r="LEV212" s="46"/>
      <c r="LEW212" s="42"/>
      <c r="LEX212" s="42"/>
      <c r="LEY212" s="48"/>
      <c r="LEZ212" s="48"/>
      <c r="LFA212" s="46"/>
      <c r="LFB212" s="42"/>
      <c r="LFC212" s="42"/>
      <c r="LFD212" s="48"/>
      <c r="LFE212" s="48"/>
      <c r="LFF212" s="46"/>
      <c r="LFG212" s="42"/>
      <c r="LFH212" s="42"/>
      <c r="LFI212" s="48"/>
      <c r="LFJ212" s="48"/>
      <c r="LFK212" s="46"/>
      <c r="LFL212" s="42"/>
      <c r="LFM212" s="42"/>
      <c r="LFN212" s="48"/>
      <c r="LFO212" s="48"/>
      <c r="LFP212" s="46"/>
      <c r="LFQ212" s="42"/>
      <c r="LFR212" s="42"/>
      <c r="LFS212" s="48"/>
      <c r="LFT212" s="48"/>
      <c r="LFU212" s="46"/>
      <c r="LFV212" s="42"/>
      <c r="LFW212" s="42"/>
      <c r="LFX212" s="48"/>
      <c r="LFY212" s="48"/>
      <c r="LFZ212" s="46"/>
      <c r="LGA212" s="42"/>
      <c r="LGB212" s="42"/>
      <c r="LGC212" s="48"/>
      <c r="LGD212" s="48"/>
      <c r="LGE212" s="46"/>
      <c r="LGF212" s="42"/>
      <c r="LGG212" s="42"/>
      <c r="LGH212" s="48"/>
      <c r="LGI212" s="48"/>
      <c r="LGJ212" s="46"/>
      <c r="LGK212" s="42"/>
      <c r="LGL212" s="42"/>
      <c r="LGM212" s="48"/>
      <c r="LGN212" s="48"/>
      <c r="LGO212" s="46"/>
      <c r="LGP212" s="42"/>
      <c r="LGQ212" s="42"/>
      <c r="LGR212" s="48"/>
      <c r="LGS212" s="48"/>
      <c r="LGT212" s="46"/>
      <c r="LGU212" s="42"/>
      <c r="LGV212" s="42"/>
      <c r="LGW212" s="48"/>
      <c r="LGX212" s="48"/>
      <c r="LGY212" s="46"/>
      <c r="LGZ212" s="42"/>
      <c r="LHA212" s="42"/>
      <c r="LHB212" s="48"/>
      <c r="LHC212" s="48"/>
      <c r="LHD212" s="46"/>
      <c r="LHE212" s="42"/>
      <c r="LHF212" s="42"/>
      <c r="LHG212" s="48"/>
      <c r="LHH212" s="48"/>
      <c r="LHI212" s="46"/>
      <c r="LHJ212" s="42"/>
      <c r="LHK212" s="42"/>
      <c r="LHL212" s="48"/>
      <c r="LHM212" s="48"/>
      <c r="LHN212" s="46"/>
      <c r="LHO212" s="42"/>
      <c r="LHP212" s="42"/>
      <c r="LHQ212" s="48"/>
      <c r="LHR212" s="48"/>
      <c r="LHS212" s="46"/>
      <c r="LHT212" s="42"/>
      <c r="LHU212" s="42"/>
      <c r="LHV212" s="48"/>
      <c r="LHW212" s="48"/>
      <c r="LHX212" s="46"/>
      <c r="LHY212" s="42"/>
      <c r="LHZ212" s="42"/>
      <c r="LIA212" s="48"/>
      <c r="LIB212" s="48"/>
      <c r="LIC212" s="46"/>
      <c r="LID212" s="42"/>
      <c r="LIE212" s="42"/>
      <c r="LIF212" s="48"/>
      <c r="LIG212" s="48"/>
      <c r="LIH212" s="46"/>
      <c r="LII212" s="42"/>
      <c r="LIJ212" s="42"/>
      <c r="LIK212" s="48"/>
      <c r="LIL212" s="48"/>
      <c r="LIM212" s="46"/>
      <c r="LIN212" s="42"/>
      <c r="LIO212" s="42"/>
      <c r="LIP212" s="48"/>
      <c r="LIQ212" s="48"/>
      <c r="LIR212" s="46"/>
      <c r="LIS212" s="42"/>
      <c r="LIT212" s="42"/>
      <c r="LIU212" s="48"/>
      <c r="LIV212" s="48"/>
      <c r="LIW212" s="46"/>
      <c r="LIX212" s="42"/>
      <c r="LIY212" s="42"/>
      <c r="LIZ212" s="48"/>
      <c r="LJA212" s="48"/>
      <c r="LJB212" s="46"/>
      <c r="LJC212" s="42"/>
      <c r="LJD212" s="42"/>
      <c r="LJE212" s="48"/>
      <c r="LJF212" s="48"/>
      <c r="LJG212" s="46"/>
      <c r="LJH212" s="42"/>
      <c r="LJI212" s="42"/>
      <c r="LJJ212" s="48"/>
      <c r="LJK212" s="48"/>
      <c r="LJL212" s="46"/>
      <c r="LJM212" s="42"/>
      <c r="LJN212" s="42"/>
      <c r="LJO212" s="48"/>
      <c r="LJP212" s="48"/>
      <c r="LJQ212" s="46"/>
      <c r="LJR212" s="42"/>
      <c r="LJS212" s="42"/>
      <c r="LJT212" s="48"/>
      <c r="LJU212" s="48"/>
      <c r="LJV212" s="46"/>
      <c r="LJW212" s="42"/>
      <c r="LJX212" s="42"/>
      <c r="LJY212" s="48"/>
      <c r="LJZ212" s="48"/>
      <c r="LKA212" s="46"/>
      <c r="LKB212" s="42"/>
      <c r="LKC212" s="42"/>
      <c r="LKD212" s="48"/>
      <c r="LKE212" s="48"/>
      <c r="LKF212" s="46"/>
      <c r="LKG212" s="42"/>
      <c r="LKH212" s="42"/>
      <c r="LKI212" s="48"/>
      <c r="LKJ212" s="48"/>
      <c r="LKK212" s="46"/>
      <c r="LKL212" s="42"/>
      <c r="LKM212" s="42"/>
      <c r="LKN212" s="48"/>
      <c r="LKO212" s="48"/>
      <c r="LKP212" s="46"/>
      <c r="LKQ212" s="42"/>
      <c r="LKR212" s="42"/>
      <c r="LKS212" s="48"/>
      <c r="LKT212" s="48"/>
      <c r="LKU212" s="46"/>
      <c r="LKV212" s="42"/>
      <c r="LKW212" s="42"/>
      <c r="LKX212" s="48"/>
      <c r="LKY212" s="48"/>
      <c r="LKZ212" s="46"/>
      <c r="LLA212" s="42"/>
      <c r="LLB212" s="42"/>
      <c r="LLC212" s="48"/>
      <c r="LLD212" s="48"/>
      <c r="LLE212" s="46"/>
      <c r="LLF212" s="42"/>
      <c r="LLG212" s="42"/>
      <c r="LLH212" s="48"/>
      <c r="LLI212" s="48"/>
      <c r="LLJ212" s="46"/>
      <c r="LLK212" s="42"/>
      <c r="LLL212" s="42"/>
      <c r="LLM212" s="48"/>
      <c r="LLN212" s="48"/>
      <c r="LLO212" s="46"/>
      <c r="LLP212" s="42"/>
      <c r="LLQ212" s="42"/>
      <c r="LLR212" s="48"/>
      <c r="LLS212" s="48"/>
      <c r="LLT212" s="46"/>
      <c r="LLU212" s="42"/>
      <c r="LLV212" s="42"/>
      <c r="LLW212" s="48"/>
      <c r="LLX212" s="48"/>
      <c r="LLY212" s="46"/>
      <c r="LLZ212" s="42"/>
      <c r="LMA212" s="42"/>
      <c r="LMB212" s="48"/>
      <c r="LMC212" s="48"/>
      <c r="LMD212" s="46"/>
      <c r="LME212" s="42"/>
      <c r="LMF212" s="42"/>
      <c r="LMG212" s="48"/>
      <c r="LMH212" s="48"/>
      <c r="LMI212" s="46"/>
      <c r="LMJ212" s="42"/>
      <c r="LMK212" s="42"/>
      <c r="LML212" s="48"/>
      <c r="LMM212" s="48"/>
      <c r="LMN212" s="46"/>
      <c r="LMO212" s="42"/>
      <c r="LMP212" s="42"/>
      <c r="LMQ212" s="48"/>
      <c r="LMR212" s="48"/>
      <c r="LMS212" s="46"/>
      <c r="LMT212" s="42"/>
      <c r="LMU212" s="42"/>
      <c r="LMV212" s="48"/>
      <c r="LMW212" s="48"/>
      <c r="LMX212" s="46"/>
      <c r="LMY212" s="42"/>
      <c r="LMZ212" s="42"/>
      <c r="LNA212" s="48"/>
      <c r="LNB212" s="48"/>
      <c r="LNC212" s="46"/>
      <c r="LND212" s="42"/>
      <c r="LNE212" s="42"/>
      <c r="LNF212" s="48"/>
      <c r="LNG212" s="48"/>
      <c r="LNH212" s="46"/>
      <c r="LNI212" s="42"/>
      <c r="LNJ212" s="42"/>
      <c r="LNK212" s="48"/>
      <c r="LNL212" s="48"/>
      <c r="LNM212" s="46"/>
      <c r="LNN212" s="42"/>
      <c r="LNO212" s="42"/>
      <c r="LNP212" s="48"/>
      <c r="LNQ212" s="48"/>
      <c r="LNR212" s="46"/>
      <c r="LNS212" s="42"/>
      <c r="LNT212" s="42"/>
      <c r="LNU212" s="48"/>
      <c r="LNV212" s="48"/>
      <c r="LNW212" s="46"/>
      <c r="LNX212" s="42"/>
      <c r="LNY212" s="42"/>
      <c r="LNZ212" s="48"/>
      <c r="LOA212" s="48"/>
      <c r="LOB212" s="46"/>
      <c r="LOC212" s="42"/>
      <c r="LOD212" s="42"/>
      <c r="LOE212" s="48"/>
      <c r="LOF212" s="48"/>
      <c r="LOG212" s="46"/>
      <c r="LOH212" s="42"/>
      <c r="LOI212" s="42"/>
      <c r="LOJ212" s="48"/>
      <c r="LOK212" s="48"/>
      <c r="LOL212" s="46"/>
      <c r="LOM212" s="42"/>
      <c r="LON212" s="42"/>
      <c r="LOO212" s="48"/>
      <c r="LOP212" s="48"/>
      <c r="LOQ212" s="46"/>
      <c r="LOR212" s="42"/>
      <c r="LOS212" s="42"/>
      <c r="LOT212" s="48"/>
      <c r="LOU212" s="48"/>
      <c r="LOV212" s="46"/>
      <c r="LOW212" s="42"/>
      <c r="LOX212" s="42"/>
      <c r="LOY212" s="48"/>
      <c r="LOZ212" s="48"/>
      <c r="LPA212" s="46"/>
      <c r="LPB212" s="42"/>
      <c r="LPC212" s="42"/>
      <c r="LPD212" s="48"/>
      <c r="LPE212" s="48"/>
      <c r="LPF212" s="46"/>
      <c r="LPG212" s="42"/>
      <c r="LPH212" s="42"/>
      <c r="LPI212" s="48"/>
      <c r="LPJ212" s="48"/>
      <c r="LPK212" s="46"/>
      <c r="LPL212" s="42"/>
      <c r="LPM212" s="42"/>
      <c r="LPN212" s="48"/>
      <c r="LPO212" s="48"/>
      <c r="LPP212" s="46"/>
      <c r="LPQ212" s="42"/>
      <c r="LPR212" s="42"/>
      <c r="LPS212" s="48"/>
      <c r="LPT212" s="48"/>
      <c r="LPU212" s="46"/>
      <c r="LPV212" s="42"/>
      <c r="LPW212" s="42"/>
      <c r="LPX212" s="48"/>
      <c r="LPY212" s="48"/>
      <c r="LPZ212" s="46"/>
      <c r="LQA212" s="42"/>
      <c r="LQB212" s="42"/>
      <c r="LQC212" s="48"/>
      <c r="LQD212" s="48"/>
      <c r="LQE212" s="46"/>
      <c r="LQF212" s="42"/>
      <c r="LQG212" s="42"/>
      <c r="LQH212" s="48"/>
      <c r="LQI212" s="48"/>
      <c r="LQJ212" s="46"/>
      <c r="LQK212" s="42"/>
      <c r="LQL212" s="42"/>
      <c r="LQM212" s="48"/>
      <c r="LQN212" s="48"/>
      <c r="LQO212" s="46"/>
      <c r="LQP212" s="42"/>
      <c r="LQQ212" s="42"/>
      <c r="LQR212" s="48"/>
      <c r="LQS212" s="48"/>
      <c r="LQT212" s="46"/>
      <c r="LQU212" s="42"/>
      <c r="LQV212" s="42"/>
      <c r="LQW212" s="48"/>
      <c r="LQX212" s="48"/>
      <c r="LQY212" s="46"/>
      <c r="LQZ212" s="42"/>
      <c r="LRA212" s="42"/>
      <c r="LRB212" s="48"/>
      <c r="LRC212" s="48"/>
      <c r="LRD212" s="46"/>
      <c r="LRE212" s="42"/>
      <c r="LRF212" s="42"/>
      <c r="LRG212" s="48"/>
      <c r="LRH212" s="48"/>
      <c r="LRI212" s="46"/>
      <c r="LRJ212" s="42"/>
      <c r="LRK212" s="42"/>
      <c r="LRL212" s="48"/>
      <c r="LRM212" s="48"/>
      <c r="LRN212" s="46"/>
      <c r="LRO212" s="42"/>
      <c r="LRP212" s="42"/>
      <c r="LRQ212" s="48"/>
      <c r="LRR212" s="48"/>
      <c r="LRS212" s="46"/>
      <c r="LRT212" s="42"/>
      <c r="LRU212" s="42"/>
      <c r="LRV212" s="48"/>
      <c r="LRW212" s="48"/>
      <c r="LRX212" s="46"/>
      <c r="LRY212" s="42"/>
      <c r="LRZ212" s="42"/>
      <c r="LSA212" s="48"/>
      <c r="LSB212" s="48"/>
      <c r="LSC212" s="46"/>
      <c r="LSD212" s="42"/>
      <c r="LSE212" s="42"/>
      <c r="LSF212" s="48"/>
      <c r="LSG212" s="48"/>
      <c r="LSH212" s="46"/>
      <c r="LSI212" s="42"/>
      <c r="LSJ212" s="42"/>
      <c r="LSK212" s="48"/>
      <c r="LSL212" s="48"/>
      <c r="LSM212" s="46"/>
      <c r="LSN212" s="42"/>
      <c r="LSO212" s="42"/>
      <c r="LSP212" s="48"/>
      <c r="LSQ212" s="48"/>
      <c r="LSR212" s="46"/>
      <c r="LSS212" s="42"/>
      <c r="LST212" s="42"/>
      <c r="LSU212" s="48"/>
      <c r="LSV212" s="48"/>
      <c r="LSW212" s="46"/>
      <c r="LSX212" s="42"/>
      <c r="LSY212" s="42"/>
      <c r="LSZ212" s="48"/>
      <c r="LTA212" s="48"/>
      <c r="LTB212" s="46"/>
      <c r="LTC212" s="42"/>
      <c r="LTD212" s="42"/>
      <c r="LTE212" s="48"/>
      <c r="LTF212" s="48"/>
      <c r="LTG212" s="46"/>
      <c r="LTH212" s="42"/>
      <c r="LTI212" s="42"/>
      <c r="LTJ212" s="48"/>
      <c r="LTK212" s="48"/>
      <c r="LTL212" s="46"/>
      <c r="LTM212" s="42"/>
      <c r="LTN212" s="42"/>
      <c r="LTO212" s="48"/>
      <c r="LTP212" s="48"/>
      <c r="LTQ212" s="46"/>
      <c r="LTR212" s="42"/>
      <c r="LTS212" s="42"/>
      <c r="LTT212" s="48"/>
      <c r="LTU212" s="48"/>
      <c r="LTV212" s="46"/>
      <c r="LTW212" s="42"/>
      <c r="LTX212" s="42"/>
      <c r="LTY212" s="48"/>
      <c r="LTZ212" s="48"/>
      <c r="LUA212" s="46"/>
      <c r="LUB212" s="42"/>
      <c r="LUC212" s="42"/>
      <c r="LUD212" s="48"/>
      <c r="LUE212" s="48"/>
      <c r="LUF212" s="46"/>
      <c r="LUG212" s="42"/>
      <c r="LUH212" s="42"/>
      <c r="LUI212" s="48"/>
      <c r="LUJ212" s="48"/>
      <c r="LUK212" s="46"/>
      <c r="LUL212" s="42"/>
      <c r="LUM212" s="42"/>
      <c r="LUN212" s="48"/>
      <c r="LUO212" s="48"/>
      <c r="LUP212" s="46"/>
      <c r="LUQ212" s="42"/>
      <c r="LUR212" s="42"/>
      <c r="LUS212" s="48"/>
      <c r="LUT212" s="48"/>
      <c r="LUU212" s="46"/>
      <c r="LUV212" s="42"/>
      <c r="LUW212" s="42"/>
      <c r="LUX212" s="48"/>
      <c r="LUY212" s="48"/>
      <c r="LUZ212" s="46"/>
      <c r="LVA212" s="42"/>
      <c r="LVB212" s="42"/>
      <c r="LVC212" s="48"/>
      <c r="LVD212" s="48"/>
      <c r="LVE212" s="46"/>
      <c r="LVF212" s="42"/>
      <c r="LVG212" s="42"/>
      <c r="LVH212" s="48"/>
      <c r="LVI212" s="48"/>
      <c r="LVJ212" s="46"/>
      <c r="LVK212" s="42"/>
      <c r="LVL212" s="42"/>
      <c r="LVM212" s="48"/>
      <c r="LVN212" s="48"/>
      <c r="LVO212" s="46"/>
      <c r="LVP212" s="42"/>
      <c r="LVQ212" s="42"/>
      <c r="LVR212" s="48"/>
      <c r="LVS212" s="48"/>
      <c r="LVT212" s="46"/>
      <c r="LVU212" s="42"/>
      <c r="LVV212" s="42"/>
      <c r="LVW212" s="48"/>
      <c r="LVX212" s="48"/>
      <c r="LVY212" s="46"/>
      <c r="LVZ212" s="42"/>
      <c r="LWA212" s="42"/>
      <c r="LWB212" s="48"/>
      <c r="LWC212" s="48"/>
      <c r="LWD212" s="46"/>
      <c r="LWE212" s="42"/>
      <c r="LWF212" s="42"/>
      <c r="LWG212" s="48"/>
      <c r="LWH212" s="48"/>
      <c r="LWI212" s="46"/>
      <c r="LWJ212" s="42"/>
      <c r="LWK212" s="42"/>
      <c r="LWL212" s="48"/>
      <c r="LWM212" s="48"/>
      <c r="LWN212" s="46"/>
      <c r="LWO212" s="42"/>
      <c r="LWP212" s="42"/>
      <c r="LWQ212" s="48"/>
      <c r="LWR212" s="48"/>
      <c r="LWS212" s="46"/>
      <c r="LWT212" s="42"/>
      <c r="LWU212" s="42"/>
      <c r="LWV212" s="48"/>
      <c r="LWW212" s="48"/>
      <c r="LWX212" s="46"/>
      <c r="LWY212" s="42"/>
      <c r="LWZ212" s="42"/>
      <c r="LXA212" s="48"/>
      <c r="LXB212" s="48"/>
      <c r="LXC212" s="46"/>
      <c r="LXD212" s="42"/>
      <c r="LXE212" s="42"/>
      <c r="LXF212" s="48"/>
      <c r="LXG212" s="48"/>
      <c r="LXH212" s="46"/>
      <c r="LXI212" s="42"/>
      <c r="LXJ212" s="42"/>
      <c r="LXK212" s="48"/>
      <c r="LXL212" s="48"/>
      <c r="LXM212" s="46"/>
      <c r="LXN212" s="42"/>
      <c r="LXO212" s="42"/>
      <c r="LXP212" s="48"/>
      <c r="LXQ212" s="48"/>
      <c r="LXR212" s="46"/>
      <c r="LXS212" s="42"/>
      <c r="LXT212" s="42"/>
      <c r="LXU212" s="48"/>
      <c r="LXV212" s="48"/>
      <c r="LXW212" s="46"/>
      <c r="LXX212" s="42"/>
      <c r="LXY212" s="42"/>
      <c r="LXZ212" s="48"/>
      <c r="LYA212" s="48"/>
      <c r="LYB212" s="46"/>
      <c r="LYC212" s="42"/>
      <c r="LYD212" s="42"/>
      <c r="LYE212" s="48"/>
      <c r="LYF212" s="48"/>
      <c r="LYG212" s="46"/>
      <c r="LYH212" s="42"/>
      <c r="LYI212" s="42"/>
      <c r="LYJ212" s="48"/>
      <c r="LYK212" s="48"/>
      <c r="LYL212" s="46"/>
      <c r="LYM212" s="42"/>
      <c r="LYN212" s="42"/>
      <c r="LYO212" s="48"/>
      <c r="LYP212" s="48"/>
      <c r="LYQ212" s="46"/>
      <c r="LYR212" s="42"/>
      <c r="LYS212" s="42"/>
      <c r="LYT212" s="48"/>
      <c r="LYU212" s="48"/>
      <c r="LYV212" s="46"/>
      <c r="LYW212" s="42"/>
      <c r="LYX212" s="42"/>
      <c r="LYY212" s="48"/>
      <c r="LYZ212" s="48"/>
      <c r="LZA212" s="46"/>
      <c r="LZB212" s="42"/>
      <c r="LZC212" s="42"/>
      <c r="LZD212" s="48"/>
      <c r="LZE212" s="48"/>
      <c r="LZF212" s="46"/>
      <c r="LZG212" s="42"/>
      <c r="LZH212" s="42"/>
      <c r="LZI212" s="48"/>
      <c r="LZJ212" s="48"/>
      <c r="LZK212" s="46"/>
      <c r="LZL212" s="42"/>
      <c r="LZM212" s="42"/>
      <c r="LZN212" s="48"/>
      <c r="LZO212" s="48"/>
      <c r="LZP212" s="46"/>
      <c r="LZQ212" s="42"/>
      <c r="LZR212" s="42"/>
      <c r="LZS212" s="48"/>
      <c r="LZT212" s="48"/>
      <c r="LZU212" s="46"/>
      <c r="LZV212" s="42"/>
      <c r="LZW212" s="42"/>
      <c r="LZX212" s="48"/>
      <c r="LZY212" s="48"/>
      <c r="LZZ212" s="46"/>
      <c r="MAA212" s="42"/>
      <c r="MAB212" s="42"/>
      <c r="MAC212" s="48"/>
      <c r="MAD212" s="48"/>
      <c r="MAE212" s="46"/>
      <c r="MAF212" s="42"/>
      <c r="MAG212" s="42"/>
      <c r="MAH212" s="48"/>
      <c r="MAI212" s="48"/>
      <c r="MAJ212" s="46"/>
      <c r="MAK212" s="42"/>
      <c r="MAL212" s="42"/>
      <c r="MAM212" s="48"/>
      <c r="MAN212" s="48"/>
      <c r="MAO212" s="46"/>
      <c r="MAP212" s="42"/>
      <c r="MAQ212" s="42"/>
      <c r="MAR212" s="48"/>
      <c r="MAS212" s="48"/>
      <c r="MAT212" s="46"/>
      <c r="MAU212" s="42"/>
      <c r="MAV212" s="42"/>
      <c r="MAW212" s="48"/>
      <c r="MAX212" s="48"/>
      <c r="MAY212" s="46"/>
      <c r="MAZ212" s="42"/>
      <c r="MBA212" s="42"/>
      <c r="MBB212" s="48"/>
      <c r="MBC212" s="48"/>
      <c r="MBD212" s="46"/>
      <c r="MBE212" s="42"/>
      <c r="MBF212" s="42"/>
      <c r="MBG212" s="48"/>
      <c r="MBH212" s="48"/>
      <c r="MBI212" s="46"/>
      <c r="MBJ212" s="42"/>
      <c r="MBK212" s="42"/>
      <c r="MBL212" s="48"/>
      <c r="MBM212" s="48"/>
      <c r="MBN212" s="46"/>
      <c r="MBO212" s="42"/>
      <c r="MBP212" s="42"/>
      <c r="MBQ212" s="48"/>
      <c r="MBR212" s="48"/>
      <c r="MBS212" s="46"/>
      <c r="MBT212" s="42"/>
      <c r="MBU212" s="42"/>
      <c r="MBV212" s="48"/>
      <c r="MBW212" s="48"/>
      <c r="MBX212" s="46"/>
      <c r="MBY212" s="42"/>
      <c r="MBZ212" s="42"/>
      <c r="MCA212" s="48"/>
      <c r="MCB212" s="48"/>
      <c r="MCC212" s="46"/>
      <c r="MCD212" s="42"/>
      <c r="MCE212" s="42"/>
      <c r="MCF212" s="48"/>
      <c r="MCG212" s="48"/>
      <c r="MCH212" s="46"/>
      <c r="MCI212" s="42"/>
      <c r="MCJ212" s="42"/>
      <c r="MCK212" s="48"/>
      <c r="MCL212" s="48"/>
      <c r="MCM212" s="46"/>
      <c r="MCN212" s="42"/>
      <c r="MCO212" s="42"/>
      <c r="MCP212" s="48"/>
      <c r="MCQ212" s="48"/>
      <c r="MCR212" s="46"/>
      <c r="MCS212" s="42"/>
      <c r="MCT212" s="42"/>
      <c r="MCU212" s="48"/>
      <c r="MCV212" s="48"/>
      <c r="MCW212" s="46"/>
      <c r="MCX212" s="42"/>
      <c r="MCY212" s="42"/>
      <c r="MCZ212" s="48"/>
      <c r="MDA212" s="48"/>
      <c r="MDB212" s="46"/>
      <c r="MDC212" s="42"/>
      <c r="MDD212" s="42"/>
      <c r="MDE212" s="48"/>
      <c r="MDF212" s="48"/>
      <c r="MDG212" s="46"/>
      <c r="MDH212" s="42"/>
      <c r="MDI212" s="42"/>
      <c r="MDJ212" s="48"/>
      <c r="MDK212" s="48"/>
      <c r="MDL212" s="46"/>
      <c r="MDM212" s="42"/>
      <c r="MDN212" s="42"/>
      <c r="MDO212" s="48"/>
      <c r="MDP212" s="48"/>
      <c r="MDQ212" s="46"/>
      <c r="MDR212" s="42"/>
      <c r="MDS212" s="42"/>
      <c r="MDT212" s="48"/>
      <c r="MDU212" s="48"/>
      <c r="MDV212" s="46"/>
      <c r="MDW212" s="42"/>
      <c r="MDX212" s="42"/>
      <c r="MDY212" s="48"/>
      <c r="MDZ212" s="48"/>
      <c r="MEA212" s="46"/>
      <c r="MEB212" s="42"/>
      <c r="MEC212" s="42"/>
      <c r="MED212" s="48"/>
      <c r="MEE212" s="48"/>
      <c r="MEF212" s="46"/>
      <c r="MEG212" s="42"/>
      <c r="MEH212" s="42"/>
      <c r="MEI212" s="48"/>
      <c r="MEJ212" s="48"/>
      <c r="MEK212" s="46"/>
      <c r="MEL212" s="42"/>
      <c r="MEM212" s="42"/>
      <c r="MEN212" s="48"/>
      <c r="MEO212" s="48"/>
      <c r="MEP212" s="46"/>
      <c r="MEQ212" s="42"/>
      <c r="MER212" s="42"/>
      <c r="MES212" s="48"/>
      <c r="MET212" s="48"/>
      <c r="MEU212" s="46"/>
      <c r="MEV212" s="42"/>
      <c r="MEW212" s="42"/>
      <c r="MEX212" s="48"/>
      <c r="MEY212" s="48"/>
      <c r="MEZ212" s="46"/>
      <c r="MFA212" s="42"/>
      <c r="MFB212" s="42"/>
      <c r="MFC212" s="48"/>
      <c r="MFD212" s="48"/>
      <c r="MFE212" s="46"/>
      <c r="MFF212" s="42"/>
      <c r="MFG212" s="42"/>
      <c r="MFH212" s="48"/>
      <c r="MFI212" s="48"/>
      <c r="MFJ212" s="46"/>
      <c r="MFK212" s="42"/>
      <c r="MFL212" s="42"/>
      <c r="MFM212" s="48"/>
      <c r="MFN212" s="48"/>
      <c r="MFO212" s="46"/>
      <c r="MFP212" s="42"/>
      <c r="MFQ212" s="42"/>
      <c r="MFR212" s="48"/>
      <c r="MFS212" s="48"/>
      <c r="MFT212" s="46"/>
      <c r="MFU212" s="42"/>
      <c r="MFV212" s="42"/>
      <c r="MFW212" s="48"/>
      <c r="MFX212" s="48"/>
      <c r="MFY212" s="46"/>
      <c r="MFZ212" s="42"/>
      <c r="MGA212" s="42"/>
      <c r="MGB212" s="48"/>
      <c r="MGC212" s="48"/>
      <c r="MGD212" s="46"/>
      <c r="MGE212" s="42"/>
      <c r="MGF212" s="42"/>
      <c r="MGG212" s="48"/>
      <c r="MGH212" s="48"/>
      <c r="MGI212" s="46"/>
      <c r="MGJ212" s="42"/>
      <c r="MGK212" s="42"/>
      <c r="MGL212" s="48"/>
      <c r="MGM212" s="48"/>
      <c r="MGN212" s="46"/>
      <c r="MGO212" s="42"/>
      <c r="MGP212" s="42"/>
      <c r="MGQ212" s="48"/>
      <c r="MGR212" s="48"/>
      <c r="MGS212" s="46"/>
      <c r="MGT212" s="42"/>
      <c r="MGU212" s="42"/>
      <c r="MGV212" s="48"/>
      <c r="MGW212" s="48"/>
      <c r="MGX212" s="46"/>
      <c r="MGY212" s="42"/>
      <c r="MGZ212" s="42"/>
      <c r="MHA212" s="48"/>
      <c r="MHB212" s="48"/>
      <c r="MHC212" s="46"/>
      <c r="MHD212" s="42"/>
      <c r="MHE212" s="42"/>
      <c r="MHF212" s="48"/>
      <c r="MHG212" s="48"/>
      <c r="MHH212" s="46"/>
      <c r="MHI212" s="42"/>
      <c r="MHJ212" s="42"/>
      <c r="MHK212" s="48"/>
      <c r="MHL212" s="48"/>
      <c r="MHM212" s="46"/>
      <c r="MHN212" s="42"/>
      <c r="MHO212" s="42"/>
      <c r="MHP212" s="48"/>
      <c r="MHQ212" s="48"/>
      <c r="MHR212" s="46"/>
      <c r="MHS212" s="42"/>
      <c r="MHT212" s="42"/>
      <c r="MHU212" s="48"/>
      <c r="MHV212" s="48"/>
      <c r="MHW212" s="46"/>
      <c r="MHX212" s="42"/>
      <c r="MHY212" s="42"/>
      <c r="MHZ212" s="48"/>
      <c r="MIA212" s="48"/>
      <c r="MIB212" s="46"/>
      <c r="MIC212" s="42"/>
      <c r="MID212" s="42"/>
      <c r="MIE212" s="48"/>
      <c r="MIF212" s="48"/>
      <c r="MIG212" s="46"/>
      <c r="MIH212" s="42"/>
      <c r="MII212" s="42"/>
      <c r="MIJ212" s="48"/>
      <c r="MIK212" s="48"/>
      <c r="MIL212" s="46"/>
      <c r="MIM212" s="42"/>
      <c r="MIN212" s="42"/>
      <c r="MIO212" s="48"/>
      <c r="MIP212" s="48"/>
      <c r="MIQ212" s="46"/>
      <c r="MIR212" s="42"/>
      <c r="MIS212" s="42"/>
      <c r="MIT212" s="48"/>
      <c r="MIU212" s="48"/>
      <c r="MIV212" s="46"/>
      <c r="MIW212" s="42"/>
      <c r="MIX212" s="42"/>
      <c r="MIY212" s="48"/>
      <c r="MIZ212" s="48"/>
      <c r="MJA212" s="46"/>
      <c r="MJB212" s="42"/>
      <c r="MJC212" s="42"/>
      <c r="MJD212" s="48"/>
      <c r="MJE212" s="48"/>
      <c r="MJF212" s="46"/>
      <c r="MJG212" s="42"/>
      <c r="MJH212" s="42"/>
      <c r="MJI212" s="48"/>
      <c r="MJJ212" s="48"/>
      <c r="MJK212" s="46"/>
      <c r="MJL212" s="42"/>
      <c r="MJM212" s="42"/>
      <c r="MJN212" s="48"/>
      <c r="MJO212" s="48"/>
      <c r="MJP212" s="46"/>
      <c r="MJQ212" s="42"/>
      <c r="MJR212" s="42"/>
      <c r="MJS212" s="48"/>
      <c r="MJT212" s="48"/>
      <c r="MJU212" s="46"/>
      <c r="MJV212" s="42"/>
      <c r="MJW212" s="42"/>
      <c r="MJX212" s="48"/>
      <c r="MJY212" s="48"/>
      <c r="MJZ212" s="46"/>
      <c r="MKA212" s="42"/>
      <c r="MKB212" s="42"/>
      <c r="MKC212" s="48"/>
      <c r="MKD212" s="48"/>
      <c r="MKE212" s="46"/>
      <c r="MKF212" s="42"/>
      <c r="MKG212" s="42"/>
      <c r="MKH212" s="48"/>
      <c r="MKI212" s="48"/>
      <c r="MKJ212" s="46"/>
      <c r="MKK212" s="42"/>
      <c r="MKL212" s="42"/>
      <c r="MKM212" s="48"/>
      <c r="MKN212" s="48"/>
      <c r="MKO212" s="46"/>
      <c r="MKP212" s="42"/>
      <c r="MKQ212" s="42"/>
      <c r="MKR212" s="48"/>
      <c r="MKS212" s="48"/>
      <c r="MKT212" s="46"/>
      <c r="MKU212" s="42"/>
      <c r="MKV212" s="42"/>
      <c r="MKW212" s="48"/>
      <c r="MKX212" s="48"/>
      <c r="MKY212" s="46"/>
      <c r="MKZ212" s="42"/>
      <c r="MLA212" s="42"/>
      <c r="MLB212" s="48"/>
      <c r="MLC212" s="48"/>
      <c r="MLD212" s="46"/>
      <c r="MLE212" s="42"/>
      <c r="MLF212" s="42"/>
      <c r="MLG212" s="48"/>
      <c r="MLH212" s="48"/>
      <c r="MLI212" s="46"/>
      <c r="MLJ212" s="42"/>
      <c r="MLK212" s="42"/>
      <c r="MLL212" s="48"/>
      <c r="MLM212" s="48"/>
      <c r="MLN212" s="46"/>
      <c r="MLO212" s="42"/>
      <c r="MLP212" s="42"/>
      <c r="MLQ212" s="48"/>
      <c r="MLR212" s="48"/>
      <c r="MLS212" s="46"/>
      <c r="MLT212" s="42"/>
      <c r="MLU212" s="42"/>
      <c r="MLV212" s="48"/>
      <c r="MLW212" s="48"/>
      <c r="MLX212" s="46"/>
      <c r="MLY212" s="42"/>
      <c r="MLZ212" s="42"/>
      <c r="MMA212" s="48"/>
      <c r="MMB212" s="48"/>
      <c r="MMC212" s="46"/>
      <c r="MMD212" s="42"/>
      <c r="MME212" s="42"/>
      <c r="MMF212" s="48"/>
      <c r="MMG212" s="48"/>
      <c r="MMH212" s="46"/>
      <c r="MMI212" s="42"/>
      <c r="MMJ212" s="42"/>
      <c r="MMK212" s="48"/>
      <c r="MML212" s="48"/>
      <c r="MMM212" s="46"/>
      <c r="MMN212" s="42"/>
      <c r="MMO212" s="42"/>
      <c r="MMP212" s="48"/>
      <c r="MMQ212" s="48"/>
      <c r="MMR212" s="46"/>
      <c r="MMS212" s="42"/>
      <c r="MMT212" s="42"/>
      <c r="MMU212" s="48"/>
      <c r="MMV212" s="48"/>
      <c r="MMW212" s="46"/>
      <c r="MMX212" s="42"/>
      <c r="MMY212" s="42"/>
      <c r="MMZ212" s="48"/>
      <c r="MNA212" s="48"/>
      <c r="MNB212" s="46"/>
      <c r="MNC212" s="42"/>
      <c r="MND212" s="42"/>
      <c r="MNE212" s="48"/>
      <c r="MNF212" s="48"/>
      <c r="MNG212" s="46"/>
      <c r="MNH212" s="42"/>
      <c r="MNI212" s="42"/>
      <c r="MNJ212" s="48"/>
      <c r="MNK212" s="48"/>
      <c r="MNL212" s="46"/>
      <c r="MNM212" s="42"/>
      <c r="MNN212" s="42"/>
      <c r="MNO212" s="48"/>
      <c r="MNP212" s="48"/>
      <c r="MNQ212" s="46"/>
      <c r="MNR212" s="42"/>
      <c r="MNS212" s="42"/>
      <c r="MNT212" s="48"/>
      <c r="MNU212" s="48"/>
      <c r="MNV212" s="46"/>
      <c r="MNW212" s="42"/>
      <c r="MNX212" s="42"/>
      <c r="MNY212" s="48"/>
      <c r="MNZ212" s="48"/>
      <c r="MOA212" s="46"/>
      <c r="MOB212" s="42"/>
      <c r="MOC212" s="42"/>
      <c r="MOD212" s="48"/>
      <c r="MOE212" s="48"/>
      <c r="MOF212" s="46"/>
      <c r="MOG212" s="42"/>
      <c r="MOH212" s="42"/>
      <c r="MOI212" s="48"/>
      <c r="MOJ212" s="48"/>
      <c r="MOK212" s="46"/>
      <c r="MOL212" s="42"/>
      <c r="MOM212" s="42"/>
      <c r="MON212" s="48"/>
      <c r="MOO212" s="48"/>
      <c r="MOP212" s="46"/>
      <c r="MOQ212" s="42"/>
      <c r="MOR212" s="42"/>
      <c r="MOS212" s="48"/>
      <c r="MOT212" s="48"/>
      <c r="MOU212" s="46"/>
      <c r="MOV212" s="42"/>
      <c r="MOW212" s="42"/>
      <c r="MOX212" s="48"/>
      <c r="MOY212" s="48"/>
      <c r="MOZ212" s="46"/>
      <c r="MPA212" s="42"/>
      <c r="MPB212" s="42"/>
      <c r="MPC212" s="48"/>
      <c r="MPD212" s="48"/>
      <c r="MPE212" s="46"/>
      <c r="MPF212" s="42"/>
      <c r="MPG212" s="42"/>
      <c r="MPH212" s="48"/>
      <c r="MPI212" s="48"/>
      <c r="MPJ212" s="46"/>
      <c r="MPK212" s="42"/>
      <c r="MPL212" s="42"/>
      <c r="MPM212" s="48"/>
      <c r="MPN212" s="48"/>
      <c r="MPO212" s="46"/>
      <c r="MPP212" s="42"/>
      <c r="MPQ212" s="42"/>
      <c r="MPR212" s="48"/>
      <c r="MPS212" s="48"/>
      <c r="MPT212" s="46"/>
      <c r="MPU212" s="42"/>
      <c r="MPV212" s="42"/>
      <c r="MPW212" s="48"/>
      <c r="MPX212" s="48"/>
      <c r="MPY212" s="46"/>
      <c r="MPZ212" s="42"/>
      <c r="MQA212" s="42"/>
      <c r="MQB212" s="48"/>
      <c r="MQC212" s="48"/>
      <c r="MQD212" s="46"/>
      <c r="MQE212" s="42"/>
      <c r="MQF212" s="42"/>
      <c r="MQG212" s="48"/>
      <c r="MQH212" s="48"/>
      <c r="MQI212" s="46"/>
      <c r="MQJ212" s="42"/>
      <c r="MQK212" s="42"/>
      <c r="MQL212" s="48"/>
      <c r="MQM212" s="48"/>
      <c r="MQN212" s="46"/>
      <c r="MQO212" s="42"/>
      <c r="MQP212" s="42"/>
      <c r="MQQ212" s="48"/>
      <c r="MQR212" s="48"/>
      <c r="MQS212" s="46"/>
      <c r="MQT212" s="42"/>
      <c r="MQU212" s="42"/>
      <c r="MQV212" s="48"/>
      <c r="MQW212" s="48"/>
      <c r="MQX212" s="46"/>
      <c r="MQY212" s="42"/>
      <c r="MQZ212" s="42"/>
      <c r="MRA212" s="48"/>
      <c r="MRB212" s="48"/>
      <c r="MRC212" s="46"/>
      <c r="MRD212" s="42"/>
      <c r="MRE212" s="42"/>
      <c r="MRF212" s="48"/>
      <c r="MRG212" s="48"/>
      <c r="MRH212" s="46"/>
      <c r="MRI212" s="42"/>
      <c r="MRJ212" s="42"/>
      <c r="MRK212" s="48"/>
      <c r="MRL212" s="48"/>
      <c r="MRM212" s="46"/>
      <c r="MRN212" s="42"/>
      <c r="MRO212" s="42"/>
      <c r="MRP212" s="48"/>
      <c r="MRQ212" s="48"/>
      <c r="MRR212" s="46"/>
      <c r="MRS212" s="42"/>
      <c r="MRT212" s="42"/>
      <c r="MRU212" s="48"/>
      <c r="MRV212" s="48"/>
      <c r="MRW212" s="46"/>
      <c r="MRX212" s="42"/>
      <c r="MRY212" s="42"/>
      <c r="MRZ212" s="48"/>
      <c r="MSA212" s="48"/>
      <c r="MSB212" s="46"/>
      <c r="MSC212" s="42"/>
      <c r="MSD212" s="42"/>
      <c r="MSE212" s="48"/>
      <c r="MSF212" s="48"/>
      <c r="MSG212" s="46"/>
      <c r="MSH212" s="42"/>
      <c r="MSI212" s="42"/>
      <c r="MSJ212" s="48"/>
      <c r="MSK212" s="48"/>
      <c r="MSL212" s="46"/>
      <c r="MSM212" s="42"/>
      <c r="MSN212" s="42"/>
      <c r="MSO212" s="48"/>
      <c r="MSP212" s="48"/>
      <c r="MSQ212" s="46"/>
      <c r="MSR212" s="42"/>
      <c r="MSS212" s="42"/>
      <c r="MST212" s="48"/>
      <c r="MSU212" s="48"/>
      <c r="MSV212" s="46"/>
      <c r="MSW212" s="42"/>
      <c r="MSX212" s="42"/>
      <c r="MSY212" s="48"/>
      <c r="MSZ212" s="48"/>
      <c r="MTA212" s="46"/>
      <c r="MTB212" s="42"/>
      <c r="MTC212" s="42"/>
      <c r="MTD212" s="48"/>
      <c r="MTE212" s="48"/>
      <c r="MTF212" s="46"/>
      <c r="MTG212" s="42"/>
      <c r="MTH212" s="42"/>
      <c r="MTI212" s="48"/>
      <c r="MTJ212" s="48"/>
      <c r="MTK212" s="46"/>
      <c r="MTL212" s="42"/>
      <c r="MTM212" s="42"/>
      <c r="MTN212" s="48"/>
      <c r="MTO212" s="48"/>
      <c r="MTP212" s="46"/>
      <c r="MTQ212" s="42"/>
      <c r="MTR212" s="42"/>
      <c r="MTS212" s="48"/>
      <c r="MTT212" s="48"/>
      <c r="MTU212" s="46"/>
      <c r="MTV212" s="42"/>
      <c r="MTW212" s="42"/>
      <c r="MTX212" s="48"/>
      <c r="MTY212" s="48"/>
      <c r="MTZ212" s="46"/>
      <c r="MUA212" s="42"/>
      <c r="MUB212" s="42"/>
      <c r="MUC212" s="48"/>
      <c r="MUD212" s="48"/>
      <c r="MUE212" s="46"/>
      <c r="MUF212" s="42"/>
      <c r="MUG212" s="42"/>
      <c r="MUH212" s="48"/>
      <c r="MUI212" s="48"/>
      <c r="MUJ212" s="46"/>
      <c r="MUK212" s="42"/>
      <c r="MUL212" s="42"/>
      <c r="MUM212" s="48"/>
      <c r="MUN212" s="48"/>
      <c r="MUO212" s="46"/>
      <c r="MUP212" s="42"/>
      <c r="MUQ212" s="42"/>
      <c r="MUR212" s="48"/>
      <c r="MUS212" s="48"/>
      <c r="MUT212" s="46"/>
      <c r="MUU212" s="42"/>
      <c r="MUV212" s="42"/>
      <c r="MUW212" s="48"/>
      <c r="MUX212" s="48"/>
      <c r="MUY212" s="46"/>
      <c r="MUZ212" s="42"/>
      <c r="MVA212" s="42"/>
      <c r="MVB212" s="48"/>
      <c r="MVC212" s="48"/>
      <c r="MVD212" s="46"/>
      <c r="MVE212" s="42"/>
      <c r="MVF212" s="42"/>
      <c r="MVG212" s="48"/>
      <c r="MVH212" s="48"/>
      <c r="MVI212" s="46"/>
      <c r="MVJ212" s="42"/>
      <c r="MVK212" s="42"/>
      <c r="MVL212" s="48"/>
      <c r="MVM212" s="48"/>
      <c r="MVN212" s="46"/>
      <c r="MVO212" s="42"/>
      <c r="MVP212" s="42"/>
      <c r="MVQ212" s="48"/>
      <c r="MVR212" s="48"/>
      <c r="MVS212" s="46"/>
      <c r="MVT212" s="42"/>
      <c r="MVU212" s="42"/>
      <c r="MVV212" s="48"/>
      <c r="MVW212" s="48"/>
      <c r="MVX212" s="46"/>
      <c r="MVY212" s="42"/>
      <c r="MVZ212" s="42"/>
      <c r="MWA212" s="48"/>
      <c r="MWB212" s="48"/>
      <c r="MWC212" s="46"/>
      <c r="MWD212" s="42"/>
      <c r="MWE212" s="42"/>
      <c r="MWF212" s="48"/>
      <c r="MWG212" s="48"/>
      <c r="MWH212" s="46"/>
      <c r="MWI212" s="42"/>
      <c r="MWJ212" s="42"/>
      <c r="MWK212" s="48"/>
      <c r="MWL212" s="48"/>
      <c r="MWM212" s="46"/>
      <c r="MWN212" s="42"/>
      <c r="MWO212" s="42"/>
      <c r="MWP212" s="48"/>
      <c r="MWQ212" s="48"/>
      <c r="MWR212" s="46"/>
      <c r="MWS212" s="42"/>
      <c r="MWT212" s="42"/>
      <c r="MWU212" s="48"/>
      <c r="MWV212" s="48"/>
      <c r="MWW212" s="46"/>
      <c r="MWX212" s="42"/>
      <c r="MWY212" s="42"/>
      <c r="MWZ212" s="48"/>
      <c r="MXA212" s="48"/>
      <c r="MXB212" s="46"/>
      <c r="MXC212" s="42"/>
      <c r="MXD212" s="42"/>
      <c r="MXE212" s="48"/>
      <c r="MXF212" s="48"/>
      <c r="MXG212" s="46"/>
      <c r="MXH212" s="42"/>
      <c r="MXI212" s="42"/>
      <c r="MXJ212" s="48"/>
      <c r="MXK212" s="48"/>
      <c r="MXL212" s="46"/>
      <c r="MXM212" s="42"/>
      <c r="MXN212" s="42"/>
      <c r="MXO212" s="48"/>
      <c r="MXP212" s="48"/>
      <c r="MXQ212" s="46"/>
      <c r="MXR212" s="42"/>
      <c r="MXS212" s="42"/>
      <c r="MXT212" s="48"/>
      <c r="MXU212" s="48"/>
      <c r="MXV212" s="46"/>
      <c r="MXW212" s="42"/>
      <c r="MXX212" s="42"/>
      <c r="MXY212" s="48"/>
      <c r="MXZ212" s="48"/>
      <c r="MYA212" s="46"/>
      <c r="MYB212" s="42"/>
      <c r="MYC212" s="42"/>
      <c r="MYD212" s="48"/>
      <c r="MYE212" s="48"/>
      <c r="MYF212" s="46"/>
      <c r="MYG212" s="42"/>
      <c r="MYH212" s="42"/>
      <c r="MYI212" s="48"/>
      <c r="MYJ212" s="48"/>
      <c r="MYK212" s="46"/>
      <c r="MYL212" s="42"/>
      <c r="MYM212" s="42"/>
      <c r="MYN212" s="48"/>
      <c r="MYO212" s="48"/>
      <c r="MYP212" s="46"/>
      <c r="MYQ212" s="42"/>
      <c r="MYR212" s="42"/>
      <c r="MYS212" s="48"/>
      <c r="MYT212" s="48"/>
      <c r="MYU212" s="46"/>
      <c r="MYV212" s="42"/>
      <c r="MYW212" s="42"/>
      <c r="MYX212" s="48"/>
      <c r="MYY212" s="48"/>
      <c r="MYZ212" s="46"/>
      <c r="MZA212" s="42"/>
      <c r="MZB212" s="42"/>
      <c r="MZC212" s="48"/>
      <c r="MZD212" s="48"/>
      <c r="MZE212" s="46"/>
      <c r="MZF212" s="42"/>
      <c r="MZG212" s="42"/>
      <c r="MZH212" s="48"/>
      <c r="MZI212" s="48"/>
      <c r="MZJ212" s="46"/>
      <c r="MZK212" s="42"/>
      <c r="MZL212" s="42"/>
      <c r="MZM212" s="48"/>
      <c r="MZN212" s="48"/>
      <c r="MZO212" s="46"/>
      <c r="MZP212" s="42"/>
      <c r="MZQ212" s="42"/>
      <c r="MZR212" s="48"/>
      <c r="MZS212" s="48"/>
      <c r="MZT212" s="46"/>
      <c r="MZU212" s="42"/>
      <c r="MZV212" s="42"/>
      <c r="MZW212" s="48"/>
      <c r="MZX212" s="48"/>
      <c r="MZY212" s="46"/>
      <c r="MZZ212" s="42"/>
      <c r="NAA212" s="42"/>
      <c r="NAB212" s="48"/>
      <c r="NAC212" s="48"/>
      <c r="NAD212" s="46"/>
      <c r="NAE212" s="42"/>
      <c r="NAF212" s="42"/>
      <c r="NAG212" s="48"/>
      <c r="NAH212" s="48"/>
      <c r="NAI212" s="46"/>
      <c r="NAJ212" s="42"/>
      <c r="NAK212" s="42"/>
      <c r="NAL212" s="48"/>
      <c r="NAM212" s="48"/>
      <c r="NAN212" s="46"/>
      <c r="NAO212" s="42"/>
      <c r="NAP212" s="42"/>
      <c r="NAQ212" s="48"/>
      <c r="NAR212" s="48"/>
      <c r="NAS212" s="46"/>
      <c r="NAT212" s="42"/>
      <c r="NAU212" s="42"/>
      <c r="NAV212" s="48"/>
      <c r="NAW212" s="48"/>
      <c r="NAX212" s="46"/>
      <c r="NAY212" s="42"/>
      <c r="NAZ212" s="42"/>
      <c r="NBA212" s="48"/>
      <c r="NBB212" s="48"/>
      <c r="NBC212" s="46"/>
      <c r="NBD212" s="42"/>
      <c r="NBE212" s="42"/>
      <c r="NBF212" s="48"/>
      <c r="NBG212" s="48"/>
      <c r="NBH212" s="46"/>
      <c r="NBI212" s="42"/>
      <c r="NBJ212" s="42"/>
      <c r="NBK212" s="48"/>
      <c r="NBL212" s="48"/>
      <c r="NBM212" s="46"/>
      <c r="NBN212" s="42"/>
      <c r="NBO212" s="42"/>
      <c r="NBP212" s="48"/>
      <c r="NBQ212" s="48"/>
      <c r="NBR212" s="46"/>
      <c r="NBS212" s="42"/>
      <c r="NBT212" s="42"/>
      <c r="NBU212" s="48"/>
      <c r="NBV212" s="48"/>
      <c r="NBW212" s="46"/>
      <c r="NBX212" s="42"/>
      <c r="NBY212" s="42"/>
      <c r="NBZ212" s="48"/>
      <c r="NCA212" s="48"/>
      <c r="NCB212" s="46"/>
      <c r="NCC212" s="42"/>
      <c r="NCD212" s="42"/>
      <c r="NCE212" s="48"/>
      <c r="NCF212" s="48"/>
      <c r="NCG212" s="46"/>
      <c r="NCH212" s="42"/>
      <c r="NCI212" s="42"/>
      <c r="NCJ212" s="48"/>
      <c r="NCK212" s="48"/>
      <c r="NCL212" s="46"/>
      <c r="NCM212" s="42"/>
      <c r="NCN212" s="42"/>
      <c r="NCO212" s="48"/>
      <c r="NCP212" s="48"/>
      <c r="NCQ212" s="46"/>
      <c r="NCR212" s="42"/>
      <c r="NCS212" s="42"/>
      <c r="NCT212" s="48"/>
      <c r="NCU212" s="48"/>
      <c r="NCV212" s="46"/>
      <c r="NCW212" s="42"/>
      <c r="NCX212" s="42"/>
      <c r="NCY212" s="48"/>
      <c r="NCZ212" s="48"/>
      <c r="NDA212" s="46"/>
      <c r="NDB212" s="42"/>
      <c r="NDC212" s="42"/>
      <c r="NDD212" s="48"/>
      <c r="NDE212" s="48"/>
      <c r="NDF212" s="46"/>
      <c r="NDG212" s="42"/>
      <c r="NDH212" s="42"/>
      <c r="NDI212" s="48"/>
      <c r="NDJ212" s="48"/>
      <c r="NDK212" s="46"/>
      <c r="NDL212" s="42"/>
      <c r="NDM212" s="42"/>
      <c r="NDN212" s="48"/>
      <c r="NDO212" s="48"/>
      <c r="NDP212" s="46"/>
      <c r="NDQ212" s="42"/>
      <c r="NDR212" s="42"/>
      <c r="NDS212" s="48"/>
      <c r="NDT212" s="48"/>
      <c r="NDU212" s="46"/>
      <c r="NDV212" s="42"/>
      <c r="NDW212" s="42"/>
      <c r="NDX212" s="48"/>
      <c r="NDY212" s="48"/>
      <c r="NDZ212" s="46"/>
      <c r="NEA212" s="42"/>
      <c r="NEB212" s="42"/>
      <c r="NEC212" s="48"/>
      <c r="NED212" s="48"/>
      <c r="NEE212" s="46"/>
      <c r="NEF212" s="42"/>
      <c r="NEG212" s="42"/>
      <c r="NEH212" s="48"/>
      <c r="NEI212" s="48"/>
      <c r="NEJ212" s="46"/>
      <c r="NEK212" s="42"/>
      <c r="NEL212" s="42"/>
      <c r="NEM212" s="48"/>
      <c r="NEN212" s="48"/>
      <c r="NEO212" s="46"/>
      <c r="NEP212" s="42"/>
      <c r="NEQ212" s="42"/>
      <c r="NER212" s="48"/>
      <c r="NES212" s="48"/>
      <c r="NET212" s="46"/>
      <c r="NEU212" s="42"/>
      <c r="NEV212" s="42"/>
      <c r="NEW212" s="48"/>
      <c r="NEX212" s="48"/>
      <c r="NEY212" s="46"/>
      <c r="NEZ212" s="42"/>
      <c r="NFA212" s="42"/>
      <c r="NFB212" s="48"/>
      <c r="NFC212" s="48"/>
      <c r="NFD212" s="46"/>
      <c r="NFE212" s="42"/>
      <c r="NFF212" s="42"/>
      <c r="NFG212" s="48"/>
      <c r="NFH212" s="48"/>
      <c r="NFI212" s="46"/>
      <c r="NFJ212" s="42"/>
      <c r="NFK212" s="42"/>
      <c r="NFL212" s="48"/>
      <c r="NFM212" s="48"/>
      <c r="NFN212" s="46"/>
      <c r="NFO212" s="42"/>
      <c r="NFP212" s="42"/>
      <c r="NFQ212" s="48"/>
      <c r="NFR212" s="48"/>
      <c r="NFS212" s="46"/>
      <c r="NFT212" s="42"/>
      <c r="NFU212" s="42"/>
      <c r="NFV212" s="48"/>
      <c r="NFW212" s="48"/>
      <c r="NFX212" s="46"/>
      <c r="NFY212" s="42"/>
      <c r="NFZ212" s="42"/>
      <c r="NGA212" s="48"/>
      <c r="NGB212" s="48"/>
      <c r="NGC212" s="46"/>
      <c r="NGD212" s="42"/>
      <c r="NGE212" s="42"/>
      <c r="NGF212" s="48"/>
      <c r="NGG212" s="48"/>
      <c r="NGH212" s="46"/>
      <c r="NGI212" s="42"/>
      <c r="NGJ212" s="42"/>
      <c r="NGK212" s="48"/>
      <c r="NGL212" s="48"/>
      <c r="NGM212" s="46"/>
      <c r="NGN212" s="42"/>
      <c r="NGO212" s="42"/>
      <c r="NGP212" s="48"/>
      <c r="NGQ212" s="48"/>
      <c r="NGR212" s="46"/>
      <c r="NGS212" s="42"/>
      <c r="NGT212" s="42"/>
      <c r="NGU212" s="48"/>
      <c r="NGV212" s="48"/>
      <c r="NGW212" s="46"/>
      <c r="NGX212" s="42"/>
      <c r="NGY212" s="42"/>
      <c r="NGZ212" s="48"/>
      <c r="NHA212" s="48"/>
      <c r="NHB212" s="46"/>
      <c r="NHC212" s="42"/>
      <c r="NHD212" s="42"/>
      <c r="NHE212" s="48"/>
      <c r="NHF212" s="48"/>
      <c r="NHG212" s="46"/>
      <c r="NHH212" s="42"/>
      <c r="NHI212" s="42"/>
      <c r="NHJ212" s="48"/>
      <c r="NHK212" s="48"/>
      <c r="NHL212" s="46"/>
      <c r="NHM212" s="42"/>
      <c r="NHN212" s="42"/>
      <c r="NHO212" s="48"/>
      <c r="NHP212" s="48"/>
      <c r="NHQ212" s="46"/>
      <c r="NHR212" s="42"/>
      <c r="NHS212" s="42"/>
      <c r="NHT212" s="48"/>
      <c r="NHU212" s="48"/>
      <c r="NHV212" s="46"/>
      <c r="NHW212" s="42"/>
      <c r="NHX212" s="42"/>
      <c r="NHY212" s="48"/>
      <c r="NHZ212" s="48"/>
      <c r="NIA212" s="46"/>
      <c r="NIB212" s="42"/>
      <c r="NIC212" s="42"/>
      <c r="NID212" s="48"/>
      <c r="NIE212" s="48"/>
      <c r="NIF212" s="46"/>
      <c r="NIG212" s="42"/>
      <c r="NIH212" s="42"/>
      <c r="NII212" s="48"/>
      <c r="NIJ212" s="48"/>
      <c r="NIK212" s="46"/>
      <c r="NIL212" s="42"/>
      <c r="NIM212" s="42"/>
      <c r="NIN212" s="48"/>
      <c r="NIO212" s="48"/>
      <c r="NIP212" s="46"/>
      <c r="NIQ212" s="42"/>
      <c r="NIR212" s="42"/>
      <c r="NIS212" s="48"/>
      <c r="NIT212" s="48"/>
      <c r="NIU212" s="46"/>
      <c r="NIV212" s="42"/>
      <c r="NIW212" s="42"/>
      <c r="NIX212" s="48"/>
      <c r="NIY212" s="48"/>
      <c r="NIZ212" s="46"/>
      <c r="NJA212" s="42"/>
      <c r="NJB212" s="42"/>
      <c r="NJC212" s="48"/>
      <c r="NJD212" s="48"/>
      <c r="NJE212" s="46"/>
      <c r="NJF212" s="42"/>
      <c r="NJG212" s="42"/>
      <c r="NJH212" s="48"/>
      <c r="NJI212" s="48"/>
      <c r="NJJ212" s="46"/>
      <c r="NJK212" s="42"/>
      <c r="NJL212" s="42"/>
      <c r="NJM212" s="48"/>
      <c r="NJN212" s="48"/>
      <c r="NJO212" s="46"/>
      <c r="NJP212" s="42"/>
      <c r="NJQ212" s="42"/>
      <c r="NJR212" s="48"/>
      <c r="NJS212" s="48"/>
      <c r="NJT212" s="46"/>
      <c r="NJU212" s="42"/>
      <c r="NJV212" s="42"/>
      <c r="NJW212" s="48"/>
      <c r="NJX212" s="48"/>
      <c r="NJY212" s="46"/>
      <c r="NJZ212" s="42"/>
      <c r="NKA212" s="42"/>
      <c r="NKB212" s="48"/>
      <c r="NKC212" s="48"/>
      <c r="NKD212" s="46"/>
      <c r="NKE212" s="42"/>
      <c r="NKF212" s="42"/>
      <c r="NKG212" s="48"/>
      <c r="NKH212" s="48"/>
      <c r="NKI212" s="46"/>
      <c r="NKJ212" s="42"/>
      <c r="NKK212" s="42"/>
      <c r="NKL212" s="48"/>
      <c r="NKM212" s="48"/>
      <c r="NKN212" s="46"/>
      <c r="NKO212" s="42"/>
      <c r="NKP212" s="42"/>
      <c r="NKQ212" s="48"/>
      <c r="NKR212" s="48"/>
      <c r="NKS212" s="46"/>
      <c r="NKT212" s="42"/>
      <c r="NKU212" s="42"/>
      <c r="NKV212" s="48"/>
      <c r="NKW212" s="48"/>
      <c r="NKX212" s="46"/>
      <c r="NKY212" s="42"/>
      <c r="NKZ212" s="42"/>
      <c r="NLA212" s="48"/>
      <c r="NLB212" s="48"/>
      <c r="NLC212" s="46"/>
      <c r="NLD212" s="42"/>
      <c r="NLE212" s="42"/>
      <c r="NLF212" s="48"/>
      <c r="NLG212" s="48"/>
      <c r="NLH212" s="46"/>
      <c r="NLI212" s="42"/>
      <c r="NLJ212" s="42"/>
      <c r="NLK212" s="48"/>
      <c r="NLL212" s="48"/>
      <c r="NLM212" s="46"/>
      <c r="NLN212" s="42"/>
      <c r="NLO212" s="42"/>
      <c r="NLP212" s="48"/>
      <c r="NLQ212" s="48"/>
      <c r="NLR212" s="46"/>
      <c r="NLS212" s="42"/>
      <c r="NLT212" s="42"/>
      <c r="NLU212" s="48"/>
      <c r="NLV212" s="48"/>
      <c r="NLW212" s="46"/>
      <c r="NLX212" s="42"/>
      <c r="NLY212" s="42"/>
      <c r="NLZ212" s="48"/>
      <c r="NMA212" s="48"/>
      <c r="NMB212" s="46"/>
      <c r="NMC212" s="42"/>
      <c r="NMD212" s="42"/>
      <c r="NME212" s="48"/>
      <c r="NMF212" s="48"/>
      <c r="NMG212" s="46"/>
      <c r="NMH212" s="42"/>
      <c r="NMI212" s="42"/>
      <c r="NMJ212" s="48"/>
      <c r="NMK212" s="48"/>
      <c r="NML212" s="46"/>
      <c r="NMM212" s="42"/>
      <c r="NMN212" s="42"/>
      <c r="NMO212" s="48"/>
      <c r="NMP212" s="48"/>
      <c r="NMQ212" s="46"/>
      <c r="NMR212" s="42"/>
      <c r="NMS212" s="42"/>
      <c r="NMT212" s="48"/>
      <c r="NMU212" s="48"/>
      <c r="NMV212" s="46"/>
      <c r="NMW212" s="42"/>
      <c r="NMX212" s="42"/>
      <c r="NMY212" s="48"/>
      <c r="NMZ212" s="48"/>
      <c r="NNA212" s="46"/>
      <c r="NNB212" s="42"/>
      <c r="NNC212" s="42"/>
      <c r="NND212" s="48"/>
      <c r="NNE212" s="48"/>
      <c r="NNF212" s="46"/>
      <c r="NNG212" s="42"/>
      <c r="NNH212" s="42"/>
      <c r="NNI212" s="48"/>
      <c r="NNJ212" s="48"/>
      <c r="NNK212" s="46"/>
      <c r="NNL212" s="42"/>
      <c r="NNM212" s="42"/>
      <c r="NNN212" s="48"/>
      <c r="NNO212" s="48"/>
      <c r="NNP212" s="46"/>
      <c r="NNQ212" s="42"/>
      <c r="NNR212" s="42"/>
      <c r="NNS212" s="48"/>
      <c r="NNT212" s="48"/>
      <c r="NNU212" s="46"/>
      <c r="NNV212" s="42"/>
      <c r="NNW212" s="42"/>
      <c r="NNX212" s="48"/>
      <c r="NNY212" s="48"/>
      <c r="NNZ212" s="46"/>
      <c r="NOA212" s="42"/>
      <c r="NOB212" s="42"/>
      <c r="NOC212" s="48"/>
      <c r="NOD212" s="48"/>
      <c r="NOE212" s="46"/>
      <c r="NOF212" s="42"/>
      <c r="NOG212" s="42"/>
      <c r="NOH212" s="48"/>
      <c r="NOI212" s="48"/>
      <c r="NOJ212" s="46"/>
      <c r="NOK212" s="42"/>
      <c r="NOL212" s="42"/>
      <c r="NOM212" s="48"/>
      <c r="NON212" s="48"/>
      <c r="NOO212" s="46"/>
      <c r="NOP212" s="42"/>
      <c r="NOQ212" s="42"/>
      <c r="NOR212" s="48"/>
      <c r="NOS212" s="48"/>
      <c r="NOT212" s="46"/>
      <c r="NOU212" s="42"/>
      <c r="NOV212" s="42"/>
      <c r="NOW212" s="48"/>
      <c r="NOX212" s="48"/>
      <c r="NOY212" s="46"/>
      <c r="NOZ212" s="42"/>
      <c r="NPA212" s="42"/>
      <c r="NPB212" s="48"/>
      <c r="NPC212" s="48"/>
      <c r="NPD212" s="46"/>
      <c r="NPE212" s="42"/>
      <c r="NPF212" s="42"/>
      <c r="NPG212" s="48"/>
      <c r="NPH212" s="48"/>
      <c r="NPI212" s="46"/>
      <c r="NPJ212" s="42"/>
      <c r="NPK212" s="42"/>
      <c r="NPL212" s="48"/>
      <c r="NPM212" s="48"/>
      <c r="NPN212" s="46"/>
      <c r="NPO212" s="42"/>
      <c r="NPP212" s="42"/>
      <c r="NPQ212" s="48"/>
      <c r="NPR212" s="48"/>
      <c r="NPS212" s="46"/>
      <c r="NPT212" s="42"/>
      <c r="NPU212" s="42"/>
      <c r="NPV212" s="48"/>
      <c r="NPW212" s="48"/>
      <c r="NPX212" s="46"/>
      <c r="NPY212" s="42"/>
      <c r="NPZ212" s="42"/>
      <c r="NQA212" s="48"/>
      <c r="NQB212" s="48"/>
      <c r="NQC212" s="46"/>
      <c r="NQD212" s="42"/>
      <c r="NQE212" s="42"/>
      <c r="NQF212" s="48"/>
      <c r="NQG212" s="48"/>
      <c r="NQH212" s="46"/>
      <c r="NQI212" s="42"/>
      <c r="NQJ212" s="42"/>
      <c r="NQK212" s="48"/>
      <c r="NQL212" s="48"/>
      <c r="NQM212" s="46"/>
      <c r="NQN212" s="42"/>
      <c r="NQO212" s="42"/>
      <c r="NQP212" s="48"/>
      <c r="NQQ212" s="48"/>
      <c r="NQR212" s="46"/>
      <c r="NQS212" s="42"/>
      <c r="NQT212" s="42"/>
      <c r="NQU212" s="48"/>
      <c r="NQV212" s="48"/>
      <c r="NQW212" s="46"/>
      <c r="NQX212" s="42"/>
      <c r="NQY212" s="42"/>
      <c r="NQZ212" s="48"/>
      <c r="NRA212" s="48"/>
      <c r="NRB212" s="46"/>
      <c r="NRC212" s="42"/>
      <c r="NRD212" s="42"/>
      <c r="NRE212" s="48"/>
      <c r="NRF212" s="48"/>
      <c r="NRG212" s="46"/>
      <c r="NRH212" s="42"/>
      <c r="NRI212" s="42"/>
      <c r="NRJ212" s="48"/>
      <c r="NRK212" s="48"/>
      <c r="NRL212" s="46"/>
      <c r="NRM212" s="42"/>
      <c r="NRN212" s="42"/>
      <c r="NRO212" s="48"/>
      <c r="NRP212" s="48"/>
      <c r="NRQ212" s="46"/>
      <c r="NRR212" s="42"/>
      <c r="NRS212" s="42"/>
      <c r="NRT212" s="48"/>
      <c r="NRU212" s="48"/>
      <c r="NRV212" s="46"/>
      <c r="NRW212" s="42"/>
      <c r="NRX212" s="42"/>
      <c r="NRY212" s="48"/>
      <c r="NRZ212" s="48"/>
      <c r="NSA212" s="46"/>
      <c r="NSB212" s="42"/>
      <c r="NSC212" s="42"/>
      <c r="NSD212" s="48"/>
      <c r="NSE212" s="48"/>
      <c r="NSF212" s="46"/>
      <c r="NSG212" s="42"/>
      <c r="NSH212" s="42"/>
      <c r="NSI212" s="48"/>
      <c r="NSJ212" s="48"/>
      <c r="NSK212" s="46"/>
      <c r="NSL212" s="42"/>
      <c r="NSM212" s="42"/>
      <c r="NSN212" s="48"/>
      <c r="NSO212" s="48"/>
      <c r="NSP212" s="46"/>
      <c r="NSQ212" s="42"/>
      <c r="NSR212" s="42"/>
      <c r="NSS212" s="48"/>
      <c r="NST212" s="48"/>
      <c r="NSU212" s="46"/>
      <c r="NSV212" s="42"/>
      <c r="NSW212" s="42"/>
      <c r="NSX212" s="48"/>
      <c r="NSY212" s="48"/>
      <c r="NSZ212" s="46"/>
      <c r="NTA212" s="42"/>
      <c r="NTB212" s="42"/>
      <c r="NTC212" s="48"/>
      <c r="NTD212" s="48"/>
      <c r="NTE212" s="46"/>
      <c r="NTF212" s="42"/>
      <c r="NTG212" s="42"/>
      <c r="NTH212" s="48"/>
      <c r="NTI212" s="48"/>
      <c r="NTJ212" s="46"/>
      <c r="NTK212" s="42"/>
      <c r="NTL212" s="42"/>
      <c r="NTM212" s="48"/>
      <c r="NTN212" s="48"/>
      <c r="NTO212" s="46"/>
      <c r="NTP212" s="42"/>
      <c r="NTQ212" s="42"/>
      <c r="NTR212" s="48"/>
      <c r="NTS212" s="48"/>
      <c r="NTT212" s="46"/>
      <c r="NTU212" s="42"/>
      <c r="NTV212" s="42"/>
      <c r="NTW212" s="48"/>
      <c r="NTX212" s="48"/>
      <c r="NTY212" s="46"/>
      <c r="NTZ212" s="42"/>
      <c r="NUA212" s="42"/>
      <c r="NUB212" s="48"/>
      <c r="NUC212" s="48"/>
      <c r="NUD212" s="46"/>
      <c r="NUE212" s="42"/>
      <c r="NUF212" s="42"/>
      <c r="NUG212" s="48"/>
      <c r="NUH212" s="48"/>
      <c r="NUI212" s="46"/>
      <c r="NUJ212" s="42"/>
      <c r="NUK212" s="42"/>
      <c r="NUL212" s="48"/>
      <c r="NUM212" s="48"/>
      <c r="NUN212" s="46"/>
      <c r="NUO212" s="42"/>
      <c r="NUP212" s="42"/>
      <c r="NUQ212" s="48"/>
      <c r="NUR212" s="48"/>
      <c r="NUS212" s="46"/>
      <c r="NUT212" s="42"/>
      <c r="NUU212" s="42"/>
      <c r="NUV212" s="48"/>
      <c r="NUW212" s="48"/>
      <c r="NUX212" s="46"/>
      <c r="NUY212" s="42"/>
      <c r="NUZ212" s="42"/>
      <c r="NVA212" s="48"/>
      <c r="NVB212" s="48"/>
      <c r="NVC212" s="46"/>
      <c r="NVD212" s="42"/>
      <c r="NVE212" s="42"/>
      <c r="NVF212" s="48"/>
      <c r="NVG212" s="48"/>
      <c r="NVH212" s="46"/>
      <c r="NVI212" s="42"/>
      <c r="NVJ212" s="42"/>
      <c r="NVK212" s="48"/>
      <c r="NVL212" s="48"/>
      <c r="NVM212" s="46"/>
      <c r="NVN212" s="42"/>
      <c r="NVO212" s="42"/>
      <c r="NVP212" s="48"/>
      <c r="NVQ212" s="48"/>
      <c r="NVR212" s="46"/>
      <c r="NVS212" s="42"/>
      <c r="NVT212" s="42"/>
      <c r="NVU212" s="48"/>
      <c r="NVV212" s="48"/>
      <c r="NVW212" s="46"/>
      <c r="NVX212" s="42"/>
      <c r="NVY212" s="42"/>
      <c r="NVZ212" s="48"/>
      <c r="NWA212" s="48"/>
      <c r="NWB212" s="46"/>
      <c r="NWC212" s="42"/>
      <c r="NWD212" s="42"/>
      <c r="NWE212" s="48"/>
      <c r="NWF212" s="48"/>
      <c r="NWG212" s="46"/>
      <c r="NWH212" s="42"/>
      <c r="NWI212" s="42"/>
      <c r="NWJ212" s="48"/>
      <c r="NWK212" s="48"/>
      <c r="NWL212" s="46"/>
      <c r="NWM212" s="42"/>
      <c r="NWN212" s="42"/>
      <c r="NWO212" s="48"/>
      <c r="NWP212" s="48"/>
      <c r="NWQ212" s="46"/>
      <c r="NWR212" s="42"/>
      <c r="NWS212" s="42"/>
      <c r="NWT212" s="48"/>
      <c r="NWU212" s="48"/>
      <c r="NWV212" s="46"/>
      <c r="NWW212" s="42"/>
      <c r="NWX212" s="42"/>
      <c r="NWY212" s="48"/>
      <c r="NWZ212" s="48"/>
      <c r="NXA212" s="46"/>
      <c r="NXB212" s="42"/>
      <c r="NXC212" s="42"/>
      <c r="NXD212" s="48"/>
      <c r="NXE212" s="48"/>
      <c r="NXF212" s="46"/>
      <c r="NXG212" s="42"/>
      <c r="NXH212" s="42"/>
      <c r="NXI212" s="48"/>
      <c r="NXJ212" s="48"/>
      <c r="NXK212" s="46"/>
      <c r="NXL212" s="42"/>
      <c r="NXM212" s="42"/>
      <c r="NXN212" s="48"/>
      <c r="NXO212" s="48"/>
      <c r="NXP212" s="46"/>
      <c r="NXQ212" s="42"/>
      <c r="NXR212" s="42"/>
      <c r="NXS212" s="48"/>
      <c r="NXT212" s="48"/>
      <c r="NXU212" s="46"/>
      <c r="NXV212" s="42"/>
      <c r="NXW212" s="42"/>
      <c r="NXX212" s="48"/>
      <c r="NXY212" s="48"/>
      <c r="NXZ212" s="46"/>
      <c r="NYA212" s="42"/>
      <c r="NYB212" s="42"/>
      <c r="NYC212" s="48"/>
      <c r="NYD212" s="48"/>
      <c r="NYE212" s="46"/>
      <c r="NYF212" s="42"/>
      <c r="NYG212" s="42"/>
      <c r="NYH212" s="48"/>
      <c r="NYI212" s="48"/>
      <c r="NYJ212" s="46"/>
      <c r="NYK212" s="42"/>
      <c r="NYL212" s="42"/>
      <c r="NYM212" s="48"/>
      <c r="NYN212" s="48"/>
      <c r="NYO212" s="46"/>
      <c r="NYP212" s="42"/>
      <c r="NYQ212" s="42"/>
      <c r="NYR212" s="48"/>
      <c r="NYS212" s="48"/>
      <c r="NYT212" s="46"/>
      <c r="NYU212" s="42"/>
      <c r="NYV212" s="42"/>
      <c r="NYW212" s="48"/>
      <c r="NYX212" s="48"/>
      <c r="NYY212" s="46"/>
      <c r="NYZ212" s="42"/>
      <c r="NZA212" s="42"/>
      <c r="NZB212" s="48"/>
      <c r="NZC212" s="48"/>
      <c r="NZD212" s="46"/>
      <c r="NZE212" s="42"/>
      <c r="NZF212" s="42"/>
      <c r="NZG212" s="48"/>
      <c r="NZH212" s="48"/>
      <c r="NZI212" s="46"/>
      <c r="NZJ212" s="42"/>
      <c r="NZK212" s="42"/>
      <c r="NZL212" s="48"/>
      <c r="NZM212" s="48"/>
      <c r="NZN212" s="46"/>
      <c r="NZO212" s="42"/>
      <c r="NZP212" s="42"/>
      <c r="NZQ212" s="48"/>
      <c r="NZR212" s="48"/>
      <c r="NZS212" s="46"/>
      <c r="NZT212" s="42"/>
      <c r="NZU212" s="42"/>
      <c r="NZV212" s="48"/>
      <c r="NZW212" s="48"/>
      <c r="NZX212" s="46"/>
      <c r="NZY212" s="42"/>
      <c r="NZZ212" s="42"/>
      <c r="OAA212" s="48"/>
      <c r="OAB212" s="48"/>
      <c r="OAC212" s="46"/>
      <c r="OAD212" s="42"/>
      <c r="OAE212" s="42"/>
      <c r="OAF212" s="48"/>
      <c r="OAG212" s="48"/>
      <c r="OAH212" s="46"/>
      <c r="OAI212" s="42"/>
      <c r="OAJ212" s="42"/>
      <c r="OAK212" s="48"/>
      <c r="OAL212" s="48"/>
      <c r="OAM212" s="46"/>
      <c r="OAN212" s="42"/>
      <c r="OAO212" s="42"/>
      <c r="OAP212" s="48"/>
      <c r="OAQ212" s="48"/>
      <c r="OAR212" s="46"/>
      <c r="OAS212" s="42"/>
      <c r="OAT212" s="42"/>
      <c r="OAU212" s="48"/>
      <c r="OAV212" s="48"/>
      <c r="OAW212" s="46"/>
      <c r="OAX212" s="42"/>
      <c r="OAY212" s="42"/>
      <c r="OAZ212" s="48"/>
      <c r="OBA212" s="48"/>
      <c r="OBB212" s="46"/>
      <c r="OBC212" s="42"/>
      <c r="OBD212" s="42"/>
      <c r="OBE212" s="48"/>
      <c r="OBF212" s="48"/>
      <c r="OBG212" s="46"/>
      <c r="OBH212" s="42"/>
      <c r="OBI212" s="42"/>
      <c r="OBJ212" s="48"/>
      <c r="OBK212" s="48"/>
      <c r="OBL212" s="46"/>
      <c r="OBM212" s="42"/>
      <c r="OBN212" s="42"/>
      <c r="OBO212" s="48"/>
      <c r="OBP212" s="48"/>
      <c r="OBQ212" s="46"/>
      <c r="OBR212" s="42"/>
      <c r="OBS212" s="42"/>
      <c r="OBT212" s="48"/>
      <c r="OBU212" s="48"/>
      <c r="OBV212" s="46"/>
      <c r="OBW212" s="42"/>
      <c r="OBX212" s="42"/>
      <c r="OBY212" s="48"/>
      <c r="OBZ212" s="48"/>
      <c r="OCA212" s="46"/>
      <c r="OCB212" s="42"/>
      <c r="OCC212" s="42"/>
      <c r="OCD212" s="48"/>
      <c r="OCE212" s="48"/>
      <c r="OCF212" s="46"/>
      <c r="OCG212" s="42"/>
      <c r="OCH212" s="42"/>
      <c r="OCI212" s="48"/>
      <c r="OCJ212" s="48"/>
      <c r="OCK212" s="46"/>
      <c r="OCL212" s="42"/>
      <c r="OCM212" s="42"/>
      <c r="OCN212" s="48"/>
      <c r="OCO212" s="48"/>
      <c r="OCP212" s="46"/>
      <c r="OCQ212" s="42"/>
      <c r="OCR212" s="42"/>
      <c r="OCS212" s="48"/>
      <c r="OCT212" s="48"/>
      <c r="OCU212" s="46"/>
      <c r="OCV212" s="42"/>
      <c r="OCW212" s="42"/>
      <c r="OCX212" s="48"/>
      <c r="OCY212" s="48"/>
      <c r="OCZ212" s="46"/>
      <c r="ODA212" s="42"/>
      <c r="ODB212" s="42"/>
      <c r="ODC212" s="48"/>
      <c r="ODD212" s="48"/>
      <c r="ODE212" s="46"/>
      <c r="ODF212" s="42"/>
      <c r="ODG212" s="42"/>
      <c r="ODH212" s="48"/>
      <c r="ODI212" s="48"/>
      <c r="ODJ212" s="46"/>
      <c r="ODK212" s="42"/>
      <c r="ODL212" s="42"/>
      <c r="ODM212" s="48"/>
      <c r="ODN212" s="48"/>
      <c r="ODO212" s="46"/>
      <c r="ODP212" s="42"/>
      <c r="ODQ212" s="42"/>
      <c r="ODR212" s="48"/>
      <c r="ODS212" s="48"/>
      <c r="ODT212" s="46"/>
      <c r="ODU212" s="42"/>
      <c r="ODV212" s="42"/>
      <c r="ODW212" s="48"/>
      <c r="ODX212" s="48"/>
      <c r="ODY212" s="46"/>
      <c r="ODZ212" s="42"/>
      <c r="OEA212" s="42"/>
      <c r="OEB212" s="48"/>
      <c r="OEC212" s="48"/>
      <c r="OED212" s="46"/>
      <c r="OEE212" s="42"/>
      <c r="OEF212" s="42"/>
      <c r="OEG212" s="48"/>
      <c r="OEH212" s="48"/>
      <c r="OEI212" s="46"/>
      <c r="OEJ212" s="42"/>
      <c r="OEK212" s="42"/>
      <c r="OEL212" s="48"/>
      <c r="OEM212" s="48"/>
      <c r="OEN212" s="46"/>
      <c r="OEO212" s="42"/>
      <c r="OEP212" s="42"/>
      <c r="OEQ212" s="48"/>
      <c r="OER212" s="48"/>
      <c r="OES212" s="46"/>
      <c r="OET212" s="42"/>
      <c r="OEU212" s="42"/>
      <c r="OEV212" s="48"/>
      <c r="OEW212" s="48"/>
      <c r="OEX212" s="46"/>
      <c r="OEY212" s="42"/>
      <c r="OEZ212" s="42"/>
      <c r="OFA212" s="48"/>
      <c r="OFB212" s="48"/>
      <c r="OFC212" s="46"/>
      <c r="OFD212" s="42"/>
      <c r="OFE212" s="42"/>
      <c r="OFF212" s="48"/>
      <c r="OFG212" s="48"/>
      <c r="OFH212" s="46"/>
      <c r="OFI212" s="42"/>
      <c r="OFJ212" s="42"/>
      <c r="OFK212" s="48"/>
      <c r="OFL212" s="48"/>
      <c r="OFM212" s="46"/>
      <c r="OFN212" s="42"/>
      <c r="OFO212" s="42"/>
      <c r="OFP212" s="48"/>
      <c r="OFQ212" s="48"/>
      <c r="OFR212" s="46"/>
      <c r="OFS212" s="42"/>
      <c r="OFT212" s="42"/>
      <c r="OFU212" s="48"/>
      <c r="OFV212" s="48"/>
      <c r="OFW212" s="46"/>
      <c r="OFX212" s="42"/>
      <c r="OFY212" s="42"/>
      <c r="OFZ212" s="48"/>
      <c r="OGA212" s="48"/>
      <c r="OGB212" s="46"/>
      <c r="OGC212" s="42"/>
      <c r="OGD212" s="42"/>
      <c r="OGE212" s="48"/>
      <c r="OGF212" s="48"/>
      <c r="OGG212" s="46"/>
      <c r="OGH212" s="42"/>
      <c r="OGI212" s="42"/>
      <c r="OGJ212" s="48"/>
      <c r="OGK212" s="48"/>
      <c r="OGL212" s="46"/>
      <c r="OGM212" s="42"/>
      <c r="OGN212" s="42"/>
      <c r="OGO212" s="48"/>
      <c r="OGP212" s="48"/>
      <c r="OGQ212" s="46"/>
      <c r="OGR212" s="42"/>
      <c r="OGS212" s="42"/>
      <c r="OGT212" s="48"/>
      <c r="OGU212" s="48"/>
      <c r="OGV212" s="46"/>
      <c r="OGW212" s="42"/>
      <c r="OGX212" s="42"/>
      <c r="OGY212" s="48"/>
      <c r="OGZ212" s="48"/>
      <c r="OHA212" s="46"/>
      <c r="OHB212" s="42"/>
      <c r="OHC212" s="42"/>
      <c r="OHD212" s="48"/>
      <c r="OHE212" s="48"/>
      <c r="OHF212" s="46"/>
      <c r="OHG212" s="42"/>
      <c r="OHH212" s="42"/>
      <c r="OHI212" s="48"/>
      <c r="OHJ212" s="48"/>
      <c r="OHK212" s="46"/>
      <c r="OHL212" s="42"/>
      <c r="OHM212" s="42"/>
      <c r="OHN212" s="48"/>
      <c r="OHO212" s="48"/>
      <c r="OHP212" s="46"/>
      <c r="OHQ212" s="42"/>
      <c r="OHR212" s="42"/>
      <c r="OHS212" s="48"/>
      <c r="OHT212" s="48"/>
      <c r="OHU212" s="46"/>
      <c r="OHV212" s="42"/>
      <c r="OHW212" s="42"/>
      <c r="OHX212" s="48"/>
      <c r="OHY212" s="48"/>
      <c r="OHZ212" s="46"/>
      <c r="OIA212" s="42"/>
      <c r="OIB212" s="42"/>
      <c r="OIC212" s="48"/>
      <c r="OID212" s="48"/>
      <c r="OIE212" s="46"/>
      <c r="OIF212" s="42"/>
      <c r="OIG212" s="42"/>
      <c r="OIH212" s="48"/>
      <c r="OII212" s="48"/>
      <c r="OIJ212" s="46"/>
      <c r="OIK212" s="42"/>
      <c r="OIL212" s="42"/>
      <c r="OIM212" s="48"/>
      <c r="OIN212" s="48"/>
      <c r="OIO212" s="46"/>
      <c r="OIP212" s="42"/>
      <c r="OIQ212" s="42"/>
      <c r="OIR212" s="48"/>
      <c r="OIS212" s="48"/>
      <c r="OIT212" s="46"/>
      <c r="OIU212" s="42"/>
      <c r="OIV212" s="42"/>
      <c r="OIW212" s="48"/>
      <c r="OIX212" s="48"/>
      <c r="OIY212" s="46"/>
      <c r="OIZ212" s="42"/>
      <c r="OJA212" s="42"/>
      <c r="OJB212" s="48"/>
      <c r="OJC212" s="48"/>
      <c r="OJD212" s="46"/>
      <c r="OJE212" s="42"/>
      <c r="OJF212" s="42"/>
      <c r="OJG212" s="48"/>
      <c r="OJH212" s="48"/>
      <c r="OJI212" s="46"/>
      <c r="OJJ212" s="42"/>
      <c r="OJK212" s="42"/>
      <c r="OJL212" s="48"/>
      <c r="OJM212" s="48"/>
      <c r="OJN212" s="46"/>
      <c r="OJO212" s="42"/>
      <c r="OJP212" s="42"/>
      <c r="OJQ212" s="48"/>
      <c r="OJR212" s="48"/>
      <c r="OJS212" s="46"/>
      <c r="OJT212" s="42"/>
      <c r="OJU212" s="42"/>
      <c r="OJV212" s="48"/>
      <c r="OJW212" s="48"/>
      <c r="OJX212" s="46"/>
      <c r="OJY212" s="42"/>
      <c r="OJZ212" s="42"/>
      <c r="OKA212" s="48"/>
      <c r="OKB212" s="48"/>
      <c r="OKC212" s="46"/>
      <c r="OKD212" s="42"/>
      <c r="OKE212" s="42"/>
      <c r="OKF212" s="48"/>
      <c r="OKG212" s="48"/>
      <c r="OKH212" s="46"/>
      <c r="OKI212" s="42"/>
      <c r="OKJ212" s="42"/>
      <c r="OKK212" s="48"/>
      <c r="OKL212" s="48"/>
      <c r="OKM212" s="46"/>
      <c r="OKN212" s="42"/>
      <c r="OKO212" s="42"/>
      <c r="OKP212" s="48"/>
      <c r="OKQ212" s="48"/>
      <c r="OKR212" s="46"/>
      <c r="OKS212" s="42"/>
      <c r="OKT212" s="42"/>
      <c r="OKU212" s="48"/>
      <c r="OKV212" s="48"/>
      <c r="OKW212" s="46"/>
      <c r="OKX212" s="42"/>
      <c r="OKY212" s="42"/>
      <c r="OKZ212" s="48"/>
      <c r="OLA212" s="48"/>
      <c r="OLB212" s="46"/>
      <c r="OLC212" s="42"/>
      <c r="OLD212" s="42"/>
      <c r="OLE212" s="48"/>
      <c r="OLF212" s="48"/>
      <c r="OLG212" s="46"/>
      <c r="OLH212" s="42"/>
      <c r="OLI212" s="42"/>
      <c r="OLJ212" s="48"/>
      <c r="OLK212" s="48"/>
      <c r="OLL212" s="46"/>
      <c r="OLM212" s="42"/>
      <c r="OLN212" s="42"/>
      <c r="OLO212" s="48"/>
      <c r="OLP212" s="48"/>
      <c r="OLQ212" s="46"/>
      <c r="OLR212" s="42"/>
      <c r="OLS212" s="42"/>
      <c r="OLT212" s="48"/>
      <c r="OLU212" s="48"/>
      <c r="OLV212" s="46"/>
      <c r="OLW212" s="42"/>
      <c r="OLX212" s="42"/>
      <c r="OLY212" s="48"/>
      <c r="OLZ212" s="48"/>
      <c r="OMA212" s="46"/>
      <c r="OMB212" s="42"/>
      <c r="OMC212" s="42"/>
      <c r="OMD212" s="48"/>
      <c r="OME212" s="48"/>
      <c r="OMF212" s="46"/>
      <c r="OMG212" s="42"/>
      <c r="OMH212" s="42"/>
      <c r="OMI212" s="48"/>
      <c r="OMJ212" s="48"/>
      <c r="OMK212" s="46"/>
      <c r="OML212" s="42"/>
      <c r="OMM212" s="42"/>
      <c r="OMN212" s="48"/>
      <c r="OMO212" s="48"/>
      <c r="OMP212" s="46"/>
      <c r="OMQ212" s="42"/>
      <c r="OMR212" s="42"/>
      <c r="OMS212" s="48"/>
      <c r="OMT212" s="48"/>
      <c r="OMU212" s="46"/>
      <c r="OMV212" s="42"/>
      <c r="OMW212" s="42"/>
      <c r="OMX212" s="48"/>
      <c r="OMY212" s="48"/>
      <c r="OMZ212" s="46"/>
      <c r="ONA212" s="42"/>
      <c r="ONB212" s="42"/>
      <c r="ONC212" s="48"/>
      <c r="OND212" s="48"/>
      <c r="ONE212" s="46"/>
      <c r="ONF212" s="42"/>
      <c r="ONG212" s="42"/>
      <c r="ONH212" s="48"/>
      <c r="ONI212" s="48"/>
      <c r="ONJ212" s="46"/>
      <c r="ONK212" s="42"/>
      <c r="ONL212" s="42"/>
      <c r="ONM212" s="48"/>
      <c r="ONN212" s="48"/>
      <c r="ONO212" s="46"/>
      <c r="ONP212" s="42"/>
      <c r="ONQ212" s="42"/>
      <c r="ONR212" s="48"/>
      <c r="ONS212" s="48"/>
      <c r="ONT212" s="46"/>
      <c r="ONU212" s="42"/>
      <c r="ONV212" s="42"/>
      <c r="ONW212" s="48"/>
      <c r="ONX212" s="48"/>
      <c r="ONY212" s="46"/>
      <c r="ONZ212" s="42"/>
      <c r="OOA212" s="42"/>
      <c r="OOB212" s="48"/>
      <c r="OOC212" s="48"/>
      <c r="OOD212" s="46"/>
      <c r="OOE212" s="42"/>
      <c r="OOF212" s="42"/>
      <c r="OOG212" s="48"/>
      <c r="OOH212" s="48"/>
      <c r="OOI212" s="46"/>
      <c r="OOJ212" s="42"/>
      <c r="OOK212" s="42"/>
      <c r="OOL212" s="48"/>
      <c r="OOM212" s="48"/>
      <c r="OON212" s="46"/>
      <c r="OOO212" s="42"/>
      <c r="OOP212" s="42"/>
      <c r="OOQ212" s="48"/>
      <c r="OOR212" s="48"/>
      <c r="OOS212" s="46"/>
      <c r="OOT212" s="42"/>
      <c r="OOU212" s="42"/>
      <c r="OOV212" s="48"/>
      <c r="OOW212" s="48"/>
      <c r="OOX212" s="46"/>
      <c r="OOY212" s="42"/>
      <c r="OOZ212" s="42"/>
      <c r="OPA212" s="48"/>
      <c r="OPB212" s="48"/>
      <c r="OPC212" s="46"/>
      <c r="OPD212" s="42"/>
      <c r="OPE212" s="42"/>
      <c r="OPF212" s="48"/>
      <c r="OPG212" s="48"/>
      <c r="OPH212" s="46"/>
      <c r="OPI212" s="42"/>
      <c r="OPJ212" s="42"/>
      <c r="OPK212" s="48"/>
      <c r="OPL212" s="48"/>
      <c r="OPM212" s="46"/>
      <c r="OPN212" s="42"/>
      <c r="OPO212" s="42"/>
      <c r="OPP212" s="48"/>
      <c r="OPQ212" s="48"/>
      <c r="OPR212" s="46"/>
      <c r="OPS212" s="42"/>
      <c r="OPT212" s="42"/>
      <c r="OPU212" s="48"/>
      <c r="OPV212" s="48"/>
      <c r="OPW212" s="46"/>
      <c r="OPX212" s="42"/>
      <c r="OPY212" s="42"/>
      <c r="OPZ212" s="48"/>
      <c r="OQA212" s="48"/>
      <c r="OQB212" s="46"/>
      <c r="OQC212" s="42"/>
      <c r="OQD212" s="42"/>
      <c r="OQE212" s="48"/>
      <c r="OQF212" s="48"/>
      <c r="OQG212" s="46"/>
      <c r="OQH212" s="42"/>
      <c r="OQI212" s="42"/>
      <c r="OQJ212" s="48"/>
      <c r="OQK212" s="48"/>
      <c r="OQL212" s="46"/>
      <c r="OQM212" s="42"/>
      <c r="OQN212" s="42"/>
      <c r="OQO212" s="48"/>
      <c r="OQP212" s="48"/>
      <c r="OQQ212" s="46"/>
      <c r="OQR212" s="42"/>
      <c r="OQS212" s="42"/>
      <c r="OQT212" s="48"/>
      <c r="OQU212" s="48"/>
      <c r="OQV212" s="46"/>
      <c r="OQW212" s="42"/>
      <c r="OQX212" s="42"/>
      <c r="OQY212" s="48"/>
      <c r="OQZ212" s="48"/>
      <c r="ORA212" s="46"/>
      <c r="ORB212" s="42"/>
      <c r="ORC212" s="42"/>
      <c r="ORD212" s="48"/>
      <c r="ORE212" s="48"/>
      <c r="ORF212" s="46"/>
      <c r="ORG212" s="42"/>
      <c r="ORH212" s="42"/>
      <c r="ORI212" s="48"/>
      <c r="ORJ212" s="48"/>
      <c r="ORK212" s="46"/>
      <c r="ORL212" s="42"/>
      <c r="ORM212" s="42"/>
      <c r="ORN212" s="48"/>
      <c r="ORO212" s="48"/>
      <c r="ORP212" s="46"/>
      <c r="ORQ212" s="42"/>
      <c r="ORR212" s="42"/>
      <c r="ORS212" s="48"/>
      <c r="ORT212" s="48"/>
      <c r="ORU212" s="46"/>
      <c r="ORV212" s="42"/>
      <c r="ORW212" s="42"/>
      <c r="ORX212" s="48"/>
      <c r="ORY212" s="48"/>
      <c r="ORZ212" s="46"/>
      <c r="OSA212" s="42"/>
      <c r="OSB212" s="42"/>
      <c r="OSC212" s="48"/>
      <c r="OSD212" s="48"/>
      <c r="OSE212" s="46"/>
      <c r="OSF212" s="42"/>
      <c r="OSG212" s="42"/>
      <c r="OSH212" s="48"/>
      <c r="OSI212" s="48"/>
      <c r="OSJ212" s="46"/>
      <c r="OSK212" s="42"/>
      <c r="OSL212" s="42"/>
      <c r="OSM212" s="48"/>
      <c r="OSN212" s="48"/>
      <c r="OSO212" s="46"/>
      <c r="OSP212" s="42"/>
      <c r="OSQ212" s="42"/>
      <c r="OSR212" s="48"/>
      <c r="OSS212" s="48"/>
      <c r="OST212" s="46"/>
      <c r="OSU212" s="42"/>
      <c r="OSV212" s="42"/>
      <c r="OSW212" s="48"/>
      <c r="OSX212" s="48"/>
      <c r="OSY212" s="46"/>
      <c r="OSZ212" s="42"/>
      <c r="OTA212" s="42"/>
      <c r="OTB212" s="48"/>
      <c r="OTC212" s="48"/>
      <c r="OTD212" s="46"/>
      <c r="OTE212" s="42"/>
      <c r="OTF212" s="42"/>
      <c r="OTG212" s="48"/>
      <c r="OTH212" s="48"/>
      <c r="OTI212" s="46"/>
      <c r="OTJ212" s="42"/>
      <c r="OTK212" s="42"/>
      <c r="OTL212" s="48"/>
      <c r="OTM212" s="48"/>
      <c r="OTN212" s="46"/>
      <c r="OTO212" s="42"/>
      <c r="OTP212" s="42"/>
      <c r="OTQ212" s="48"/>
      <c r="OTR212" s="48"/>
      <c r="OTS212" s="46"/>
      <c r="OTT212" s="42"/>
      <c r="OTU212" s="42"/>
      <c r="OTV212" s="48"/>
      <c r="OTW212" s="48"/>
      <c r="OTX212" s="46"/>
      <c r="OTY212" s="42"/>
      <c r="OTZ212" s="42"/>
      <c r="OUA212" s="48"/>
      <c r="OUB212" s="48"/>
      <c r="OUC212" s="46"/>
      <c r="OUD212" s="42"/>
      <c r="OUE212" s="42"/>
      <c r="OUF212" s="48"/>
      <c r="OUG212" s="48"/>
      <c r="OUH212" s="46"/>
      <c r="OUI212" s="42"/>
      <c r="OUJ212" s="42"/>
      <c r="OUK212" s="48"/>
      <c r="OUL212" s="48"/>
      <c r="OUM212" s="46"/>
      <c r="OUN212" s="42"/>
      <c r="OUO212" s="42"/>
      <c r="OUP212" s="48"/>
      <c r="OUQ212" s="48"/>
      <c r="OUR212" s="46"/>
      <c r="OUS212" s="42"/>
      <c r="OUT212" s="42"/>
      <c r="OUU212" s="48"/>
      <c r="OUV212" s="48"/>
      <c r="OUW212" s="46"/>
      <c r="OUX212" s="42"/>
      <c r="OUY212" s="42"/>
      <c r="OUZ212" s="48"/>
      <c r="OVA212" s="48"/>
      <c r="OVB212" s="46"/>
      <c r="OVC212" s="42"/>
      <c r="OVD212" s="42"/>
      <c r="OVE212" s="48"/>
      <c r="OVF212" s="48"/>
      <c r="OVG212" s="46"/>
      <c r="OVH212" s="42"/>
      <c r="OVI212" s="42"/>
      <c r="OVJ212" s="48"/>
      <c r="OVK212" s="48"/>
      <c r="OVL212" s="46"/>
      <c r="OVM212" s="42"/>
      <c r="OVN212" s="42"/>
      <c r="OVO212" s="48"/>
      <c r="OVP212" s="48"/>
      <c r="OVQ212" s="46"/>
      <c r="OVR212" s="42"/>
      <c r="OVS212" s="42"/>
      <c r="OVT212" s="48"/>
      <c r="OVU212" s="48"/>
      <c r="OVV212" s="46"/>
      <c r="OVW212" s="42"/>
      <c r="OVX212" s="42"/>
      <c r="OVY212" s="48"/>
      <c r="OVZ212" s="48"/>
      <c r="OWA212" s="46"/>
      <c r="OWB212" s="42"/>
      <c r="OWC212" s="42"/>
      <c r="OWD212" s="48"/>
      <c r="OWE212" s="48"/>
      <c r="OWF212" s="46"/>
      <c r="OWG212" s="42"/>
      <c r="OWH212" s="42"/>
      <c r="OWI212" s="48"/>
      <c r="OWJ212" s="48"/>
      <c r="OWK212" s="46"/>
      <c r="OWL212" s="42"/>
      <c r="OWM212" s="42"/>
      <c r="OWN212" s="48"/>
      <c r="OWO212" s="48"/>
      <c r="OWP212" s="46"/>
      <c r="OWQ212" s="42"/>
      <c r="OWR212" s="42"/>
      <c r="OWS212" s="48"/>
      <c r="OWT212" s="48"/>
      <c r="OWU212" s="46"/>
      <c r="OWV212" s="42"/>
      <c r="OWW212" s="42"/>
      <c r="OWX212" s="48"/>
      <c r="OWY212" s="48"/>
      <c r="OWZ212" s="46"/>
      <c r="OXA212" s="42"/>
      <c r="OXB212" s="42"/>
      <c r="OXC212" s="48"/>
      <c r="OXD212" s="48"/>
      <c r="OXE212" s="46"/>
      <c r="OXF212" s="42"/>
      <c r="OXG212" s="42"/>
      <c r="OXH212" s="48"/>
      <c r="OXI212" s="48"/>
      <c r="OXJ212" s="46"/>
      <c r="OXK212" s="42"/>
      <c r="OXL212" s="42"/>
      <c r="OXM212" s="48"/>
      <c r="OXN212" s="48"/>
      <c r="OXO212" s="46"/>
      <c r="OXP212" s="42"/>
      <c r="OXQ212" s="42"/>
      <c r="OXR212" s="48"/>
      <c r="OXS212" s="48"/>
      <c r="OXT212" s="46"/>
      <c r="OXU212" s="42"/>
      <c r="OXV212" s="42"/>
      <c r="OXW212" s="48"/>
      <c r="OXX212" s="48"/>
      <c r="OXY212" s="46"/>
      <c r="OXZ212" s="42"/>
      <c r="OYA212" s="42"/>
      <c r="OYB212" s="48"/>
      <c r="OYC212" s="48"/>
      <c r="OYD212" s="46"/>
      <c r="OYE212" s="42"/>
      <c r="OYF212" s="42"/>
      <c r="OYG212" s="48"/>
      <c r="OYH212" s="48"/>
      <c r="OYI212" s="46"/>
      <c r="OYJ212" s="42"/>
      <c r="OYK212" s="42"/>
      <c r="OYL212" s="48"/>
      <c r="OYM212" s="48"/>
      <c r="OYN212" s="46"/>
      <c r="OYO212" s="42"/>
      <c r="OYP212" s="42"/>
      <c r="OYQ212" s="48"/>
      <c r="OYR212" s="48"/>
      <c r="OYS212" s="46"/>
      <c r="OYT212" s="42"/>
      <c r="OYU212" s="42"/>
      <c r="OYV212" s="48"/>
      <c r="OYW212" s="48"/>
      <c r="OYX212" s="46"/>
      <c r="OYY212" s="42"/>
      <c r="OYZ212" s="42"/>
      <c r="OZA212" s="48"/>
      <c r="OZB212" s="48"/>
      <c r="OZC212" s="46"/>
      <c r="OZD212" s="42"/>
      <c r="OZE212" s="42"/>
      <c r="OZF212" s="48"/>
      <c r="OZG212" s="48"/>
      <c r="OZH212" s="46"/>
      <c r="OZI212" s="42"/>
      <c r="OZJ212" s="42"/>
      <c r="OZK212" s="48"/>
      <c r="OZL212" s="48"/>
      <c r="OZM212" s="46"/>
      <c r="OZN212" s="42"/>
      <c r="OZO212" s="42"/>
      <c r="OZP212" s="48"/>
      <c r="OZQ212" s="48"/>
      <c r="OZR212" s="46"/>
      <c r="OZS212" s="42"/>
      <c r="OZT212" s="42"/>
      <c r="OZU212" s="48"/>
      <c r="OZV212" s="48"/>
      <c r="OZW212" s="46"/>
      <c r="OZX212" s="42"/>
      <c r="OZY212" s="42"/>
      <c r="OZZ212" s="48"/>
      <c r="PAA212" s="48"/>
      <c r="PAB212" s="46"/>
      <c r="PAC212" s="42"/>
      <c r="PAD212" s="42"/>
      <c r="PAE212" s="48"/>
      <c r="PAF212" s="48"/>
      <c r="PAG212" s="46"/>
      <c r="PAH212" s="42"/>
      <c r="PAI212" s="42"/>
      <c r="PAJ212" s="48"/>
      <c r="PAK212" s="48"/>
      <c r="PAL212" s="46"/>
      <c r="PAM212" s="42"/>
      <c r="PAN212" s="42"/>
      <c r="PAO212" s="48"/>
      <c r="PAP212" s="48"/>
      <c r="PAQ212" s="46"/>
      <c r="PAR212" s="42"/>
      <c r="PAS212" s="42"/>
      <c r="PAT212" s="48"/>
      <c r="PAU212" s="48"/>
      <c r="PAV212" s="46"/>
      <c r="PAW212" s="42"/>
      <c r="PAX212" s="42"/>
      <c r="PAY212" s="48"/>
      <c r="PAZ212" s="48"/>
      <c r="PBA212" s="46"/>
      <c r="PBB212" s="42"/>
      <c r="PBC212" s="42"/>
      <c r="PBD212" s="48"/>
      <c r="PBE212" s="48"/>
      <c r="PBF212" s="46"/>
      <c r="PBG212" s="42"/>
      <c r="PBH212" s="42"/>
      <c r="PBI212" s="48"/>
      <c r="PBJ212" s="48"/>
      <c r="PBK212" s="46"/>
      <c r="PBL212" s="42"/>
      <c r="PBM212" s="42"/>
      <c r="PBN212" s="48"/>
      <c r="PBO212" s="48"/>
      <c r="PBP212" s="46"/>
      <c r="PBQ212" s="42"/>
      <c r="PBR212" s="42"/>
      <c r="PBS212" s="48"/>
      <c r="PBT212" s="48"/>
      <c r="PBU212" s="46"/>
      <c r="PBV212" s="42"/>
      <c r="PBW212" s="42"/>
      <c r="PBX212" s="48"/>
      <c r="PBY212" s="48"/>
      <c r="PBZ212" s="46"/>
      <c r="PCA212" s="42"/>
      <c r="PCB212" s="42"/>
      <c r="PCC212" s="48"/>
      <c r="PCD212" s="48"/>
      <c r="PCE212" s="46"/>
      <c r="PCF212" s="42"/>
      <c r="PCG212" s="42"/>
      <c r="PCH212" s="48"/>
      <c r="PCI212" s="48"/>
      <c r="PCJ212" s="46"/>
      <c r="PCK212" s="42"/>
      <c r="PCL212" s="42"/>
      <c r="PCM212" s="48"/>
      <c r="PCN212" s="48"/>
      <c r="PCO212" s="46"/>
      <c r="PCP212" s="42"/>
      <c r="PCQ212" s="42"/>
      <c r="PCR212" s="48"/>
      <c r="PCS212" s="48"/>
      <c r="PCT212" s="46"/>
      <c r="PCU212" s="42"/>
      <c r="PCV212" s="42"/>
      <c r="PCW212" s="48"/>
      <c r="PCX212" s="48"/>
      <c r="PCY212" s="46"/>
      <c r="PCZ212" s="42"/>
      <c r="PDA212" s="42"/>
      <c r="PDB212" s="48"/>
      <c r="PDC212" s="48"/>
      <c r="PDD212" s="46"/>
      <c r="PDE212" s="42"/>
      <c r="PDF212" s="42"/>
      <c r="PDG212" s="48"/>
      <c r="PDH212" s="48"/>
      <c r="PDI212" s="46"/>
      <c r="PDJ212" s="42"/>
      <c r="PDK212" s="42"/>
      <c r="PDL212" s="48"/>
      <c r="PDM212" s="48"/>
      <c r="PDN212" s="46"/>
      <c r="PDO212" s="42"/>
      <c r="PDP212" s="42"/>
      <c r="PDQ212" s="48"/>
      <c r="PDR212" s="48"/>
      <c r="PDS212" s="46"/>
      <c r="PDT212" s="42"/>
      <c r="PDU212" s="42"/>
      <c r="PDV212" s="48"/>
      <c r="PDW212" s="48"/>
      <c r="PDX212" s="46"/>
      <c r="PDY212" s="42"/>
      <c r="PDZ212" s="42"/>
      <c r="PEA212" s="48"/>
      <c r="PEB212" s="48"/>
      <c r="PEC212" s="46"/>
      <c r="PED212" s="42"/>
      <c r="PEE212" s="42"/>
      <c r="PEF212" s="48"/>
      <c r="PEG212" s="48"/>
      <c r="PEH212" s="46"/>
      <c r="PEI212" s="42"/>
      <c r="PEJ212" s="42"/>
      <c r="PEK212" s="48"/>
      <c r="PEL212" s="48"/>
      <c r="PEM212" s="46"/>
      <c r="PEN212" s="42"/>
      <c r="PEO212" s="42"/>
      <c r="PEP212" s="48"/>
      <c r="PEQ212" s="48"/>
      <c r="PER212" s="46"/>
      <c r="PES212" s="42"/>
      <c r="PET212" s="42"/>
      <c r="PEU212" s="48"/>
      <c r="PEV212" s="48"/>
      <c r="PEW212" s="46"/>
      <c r="PEX212" s="42"/>
      <c r="PEY212" s="42"/>
      <c r="PEZ212" s="48"/>
      <c r="PFA212" s="48"/>
      <c r="PFB212" s="46"/>
      <c r="PFC212" s="42"/>
      <c r="PFD212" s="42"/>
      <c r="PFE212" s="48"/>
      <c r="PFF212" s="48"/>
      <c r="PFG212" s="46"/>
      <c r="PFH212" s="42"/>
      <c r="PFI212" s="42"/>
      <c r="PFJ212" s="48"/>
      <c r="PFK212" s="48"/>
      <c r="PFL212" s="46"/>
      <c r="PFM212" s="42"/>
      <c r="PFN212" s="42"/>
      <c r="PFO212" s="48"/>
      <c r="PFP212" s="48"/>
      <c r="PFQ212" s="46"/>
      <c r="PFR212" s="42"/>
      <c r="PFS212" s="42"/>
      <c r="PFT212" s="48"/>
      <c r="PFU212" s="48"/>
      <c r="PFV212" s="46"/>
      <c r="PFW212" s="42"/>
      <c r="PFX212" s="42"/>
      <c r="PFY212" s="48"/>
      <c r="PFZ212" s="48"/>
      <c r="PGA212" s="46"/>
      <c r="PGB212" s="42"/>
      <c r="PGC212" s="42"/>
      <c r="PGD212" s="48"/>
      <c r="PGE212" s="48"/>
      <c r="PGF212" s="46"/>
      <c r="PGG212" s="42"/>
      <c r="PGH212" s="42"/>
      <c r="PGI212" s="48"/>
      <c r="PGJ212" s="48"/>
      <c r="PGK212" s="46"/>
      <c r="PGL212" s="42"/>
      <c r="PGM212" s="42"/>
      <c r="PGN212" s="48"/>
      <c r="PGO212" s="48"/>
      <c r="PGP212" s="46"/>
      <c r="PGQ212" s="42"/>
      <c r="PGR212" s="42"/>
      <c r="PGS212" s="48"/>
      <c r="PGT212" s="48"/>
      <c r="PGU212" s="46"/>
      <c r="PGV212" s="42"/>
      <c r="PGW212" s="42"/>
      <c r="PGX212" s="48"/>
      <c r="PGY212" s="48"/>
      <c r="PGZ212" s="46"/>
      <c r="PHA212" s="42"/>
      <c r="PHB212" s="42"/>
      <c r="PHC212" s="48"/>
      <c r="PHD212" s="48"/>
      <c r="PHE212" s="46"/>
      <c r="PHF212" s="42"/>
      <c r="PHG212" s="42"/>
      <c r="PHH212" s="48"/>
      <c r="PHI212" s="48"/>
      <c r="PHJ212" s="46"/>
      <c r="PHK212" s="42"/>
      <c r="PHL212" s="42"/>
      <c r="PHM212" s="48"/>
      <c r="PHN212" s="48"/>
      <c r="PHO212" s="46"/>
      <c r="PHP212" s="42"/>
      <c r="PHQ212" s="42"/>
      <c r="PHR212" s="48"/>
      <c r="PHS212" s="48"/>
      <c r="PHT212" s="46"/>
      <c r="PHU212" s="42"/>
      <c r="PHV212" s="42"/>
      <c r="PHW212" s="48"/>
      <c r="PHX212" s="48"/>
      <c r="PHY212" s="46"/>
      <c r="PHZ212" s="42"/>
      <c r="PIA212" s="42"/>
      <c r="PIB212" s="48"/>
      <c r="PIC212" s="48"/>
      <c r="PID212" s="46"/>
      <c r="PIE212" s="42"/>
      <c r="PIF212" s="42"/>
      <c r="PIG212" s="48"/>
      <c r="PIH212" s="48"/>
      <c r="PII212" s="46"/>
      <c r="PIJ212" s="42"/>
      <c r="PIK212" s="42"/>
      <c r="PIL212" s="48"/>
      <c r="PIM212" s="48"/>
      <c r="PIN212" s="46"/>
      <c r="PIO212" s="42"/>
      <c r="PIP212" s="42"/>
      <c r="PIQ212" s="48"/>
      <c r="PIR212" s="48"/>
      <c r="PIS212" s="46"/>
      <c r="PIT212" s="42"/>
      <c r="PIU212" s="42"/>
      <c r="PIV212" s="48"/>
      <c r="PIW212" s="48"/>
      <c r="PIX212" s="46"/>
      <c r="PIY212" s="42"/>
      <c r="PIZ212" s="42"/>
      <c r="PJA212" s="48"/>
      <c r="PJB212" s="48"/>
      <c r="PJC212" s="46"/>
      <c r="PJD212" s="42"/>
      <c r="PJE212" s="42"/>
      <c r="PJF212" s="48"/>
      <c r="PJG212" s="48"/>
      <c r="PJH212" s="46"/>
      <c r="PJI212" s="42"/>
      <c r="PJJ212" s="42"/>
      <c r="PJK212" s="48"/>
      <c r="PJL212" s="48"/>
      <c r="PJM212" s="46"/>
      <c r="PJN212" s="42"/>
      <c r="PJO212" s="42"/>
      <c r="PJP212" s="48"/>
      <c r="PJQ212" s="48"/>
      <c r="PJR212" s="46"/>
      <c r="PJS212" s="42"/>
      <c r="PJT212" s="42"/>
      <c r="PJU212" s="48"/>
      <c r="PJV212" s="48"/>
      <c r="PJW212" s="46"/>
      <c r="PJX212" s="42"/>
      <c r="PJY212" s="42"/>
      <c r="PJZ212" s="48"/>
      <c r="PKA212" s="48"/>
      <c r="PKB212" s="46"/>
      <c r="PKC212" s="42"/>
      <c r="PKD212" s="42"/>
      <c r="PKE212" s="48"/>
      <c r="PKF212" s="48"/>
      <c r="PKG212" s="46"/>
      <c r="PKH212" s="42"/>
      <c r="PKI212" s="42"/>
      <c r="PKJ212" s="48"/>
      <c r="PKK212" s="48"/>
      <c r="PKL212" s="46"/>
      <c r="PKM212" s="42"/>
      <c r="PKN212" s="42"/>
      <c r="PKO212" s="48"/>
      <c r="PKP212" s="48"/>
      <c r="PKQ212" s="46"/>
      <c r="PKR212" s="42"/>
      <c r="PKS212" s="42"/>
      <c r="PKT212" s="48"/>
      <c r="PKU212" s="48"/>
      <c r="PKV212" s="46"/>
      <c r="PKW212" s="42"/>
      <c r="PKX212" s="42"/>
      <c r="PKY212" s="48"/>
      <c r="PKZ212" s="48"/>
      <c r="PLA212" s="46"/>
      <c r="PLB212" s="42"/>
      <c r="PLC212" s="42"/>
      <c r="PLD212" s="48"/>
      <c r="PLE212" s="48"/>
      <c r="PLF212" s="46"/>
      <c r="PLG212" s="42"/>
      <c r="PLH212" s="42"/>
      <c r="PLI212" s="48"/>
      <c r="PLJ212" s="48"/>
      <c r="PLK212" s="46"/>
      <c r="PLL212" s="42"/>
      <c r="PLM212" s="42"/>
      <c r="PLN212" s="48"/>
      <c r="PLO212" s="48"/>
      <c r="PLP212" s="46"/>
      <c r="PLQ212" s="42"/>
      <c r="PLR212" s="42"/>
      <c r="PLS212" s="48"/>
      <c r="PLT212" s="48"/>
      <c r="PLU212" s="46"/>
      <c r="PLV212" s="42"/>
      <c r="PLW212" s="42"/>
      <c r="PLX212" s="48"/>
      <c r="PLY212" s="48"/>
      <c r="PLZ212" s="46"/>
      <c r="PMA212" s="42"/>
      <c r="PMB212" s="42"/>
      <c r="PMC212" s="48"/>
      <c r="PMD212" s="48"/>
      <c r="PME212" s="46"/>
      <c r="PMF212" s="42"/>
      <c r="PMG212" s="42"/>
      <c r="PMH212" s="48"/>
      <c r="PMI212" s="48"/>
      <c r="PMJ212" s="46"/>
      <c r="PMK212" s="42"/>
      <c r="PML212" s="42"/>
      <c r="PMM212" s="48"/>
      <c r="PMN212" s="48"/>
      <c r="PMO212" s="46"/>
      <c r="PMP212" s="42"/>
      <c r="PMQ212" s="42"/>
      <c r="PMR212" s="48"/>
      <c r="PMS212" s="48"/>
      <c r="PMT212" s="46"/>
      <c r="PMU212" s="42"/>
      <c r="PMV212" s="42"/>
      <c r="PMW212" s="48"/>
      <c r="PMX212" s="48"/>
      <c r="PMY212" s="46"/>
      <c r="PMZ212" s="42"/>
      <c r="PNA212" s="42"/>
      <c r="PNB212" s="48"/>
      <c r="PNC212" s="48"/>
      <c r="PND212" s="46"/>
      <c r="PNE212" s="42"/>
      <c r="PNF212" s="42"/>
      <c r="PNG212" s="48"/>
      <c r="PNH212" s="48"/>
      <c r="PNI212" s="46"/>
      <c r="PNJ212" s="42"/>
      <c r="PNK212" s="42"/>
      <c r="PNL212" s="48"/>
      <c r="PNM212" s="48"/>
      <c r="PNN212" s="46"/>
      <c r="PNO212" s="42"/>
      <c r="PNP212" s="42"/>
      <c r="PNQ212" s="48"/>
      <c r="PNR212" s="48"/>
      <c r="PNS212" s="46"/>
      <c r="PNT212" s="42"/>
      <c r="PNU212" s="42"/>
      <c r="PNV212" s="48"/>
      <c r="PNW212" s="48"/>
      <c r="PNX212" s="46"/>
      <c r="PNY212" s="42"/>
      <c r="PNZ212" s="42"/>
      <c r="POA212" s="48"/>
      <c r="POB212" s="48"/>
      <c r="POC212" s="46"/>
      <c r="POD212" s="42"/>
      <c r="POE212" s="42"/>
      <c r="POF212" s="48"/>
      <c r="POG212" s="48"/>
      <c r="POH212" s="46"/>
      <c r="POI212" s="42"/>
      <c r="POJ212" s="42"/>
      <c r="POK212" s="48"/>
      <c r="POL212" s="48"/>
      <c r="POM212" s="46"/>
      <c r="PON212" s="42"/>
      <c r="POO212" s="42"/>
      <c r="POP212" s="48"/>
      <c r="POQ212" s="48"/>
      <c r="POR212" s="46"/>
      <c r="POS212" s="42"/>
      <c r="POT212" s="42"/>
      <c r="POU212" s="48"/>
      <c r="POV212" s="48"/>
      <c r="POW212" s="46"/>
      <c r="POX212" s="42"/>
      <c r="POY212" s="42"/>
      <c r="POZ212" s="48"/>
      <c r="PPA212" s="48"/>
      <c r="PPB212" s="46"/>
      <c r="PPC212" s="42"/>
      <c r="PPD212" s="42"/>
      <c r="PPE212" s="48"/>
      <c r="PPF212" s="48"/>
      <c r="PPG212" s="46"/>
      <c r="PPH212" s="42"/>
      <c r="PPI212" s="42"/>
      <c r="PPJ212" s="48"/>
      <c r="PPK212" s="48"/>
      <c r="PPL212" s="46"/>
      <c r="PPM212" s="42"/>
      <c r="PPN212" s="42"/>
      <c r="PPO212" s="48"/>
      <c r="PPP212" s="48"/>
      <c r="PPQ212" s="46"/>
      <c r="PPR212" s="42"/>
      <c r="PPS212" s="42"/>
      <c r="PPT212" s="48"/>
      <c r="PPU212" s="48"/>
      <c r="PPV212" s="46"/>
      <c r="PPW212" s="42"/>
      <c r="PPX212" s="42"/>
      <c r="PPY212" s="48"/>
      <c r="PPZ212" s="48"/>
      <c r="PQA212" s="46"/>
      <c r="PQB212" s="42"/>
      <c r="PQC212" s="42"/>
      <c r="PQD212" s="48"/>
      <c r="PQE212" s="48"/>
      <c r="PQF212" s="46"/>
      <c r="PQG212" s="42"/>
      <c r="PQH212" s="42"/>
      <c r="PQI212" s="48"/>
      <c r="PQJ212" s="48"/>
      <c r="PQK212" s="46"/>
      <c r="PQL212" s="42"/>
      <c r="PQM212" s="42"/>
      <c r="PQN212" s="48"/>
      <c r="PQO212" s="48"/>
      <c r="PQP212" s="46"/>
      <c r="PQQ212" s="42"/>
      <c r="PQR212" s="42"/>
      <c r="PQS212" s="48"/>
      <c r="PQT212" s="48"/>
      <c r="PQU212" s="46"/>
      <c r="PQV212" s="42"/>
      <c r="PQW212" s="42"/>
      <c r="PQX212" s="48"/>
      <c r="PQY212" s="48"/>
      <c r="PQZ212" s="46"/>
      <c r="PRA212" s="42"/>
      <c r="PRB212" s="42"/>
      <c r="PRC212" s="48"/>
      <c r="PRD212" s="48"/>
      <c r="PRE212" s="46"/>
      <c r="PRF212" s="42"/>
      <c r="PRG212" s="42"/>
      <c r="PRH212" s="48"/>
      <c r="PRI212" s="48"/>
      <c r="PRJ212" s="46"/>
      <c r="PRK212" s="42"/>
      <c r="PRL212" s="42"/>
      <c r="PRM212" s="48"/>
      <c r="PRN212" s="48"/>
      <c r="PRO212" s="46"/>
      <c r="PRP212" s="42"/>
      <c r="PRQ212" s="42"/>
      <c r="PRR212" s="48"/>
      <c r="PRS212" s="48"/>
      <c r="PRT212" s="46"/>
      <c r="PRU212" s="42"/>
      <c r="PRV212" s="42"/>
      <c r="PRW212" s="48"/>
      <c r="PRX212" s="48"/>
      <c r="PRY212" s="46"/>
      <c r="PRZ212" s="42"/>
      <c r="PSA212" s="42"/>
      <c r="PSB212" s="48"/>
      <c r="PSC212" s="48"/>
      <c r="PSD212" s="46"/>
      <c r="PSE212" s="42"/>
      <c r="PSF212" s="42"/>
      <c r="PSG212" s="48"/>
      <c r="PSH212" s="48"/>
      <c r="PSI212" s="46"/>
      <c r="PSJ212" s="42"/>
      <c r="PSK212" s="42"/>
      <c r="PSL212" s="48"/>
      <c r="PSM212" s="48"/>
      <c r="PSN212" s="46"/>
      <c r="PSO212" s="42"/>
      <c r="PSP212" s="42"/>
      <c r="PSQ212" s="48"/>
      <c r="PSR212" s="48"/>
      <c r="PSS212" s="46"/>
      <c r="PST212" s="42"/>
      <c r="PSU212" s="42"/>
      <c r="PSV212" s="48"/>
      <c r="PSW212" s="48"/>
      <c r="PSX212" s="46"/>
      <c r="PSY212" s="42"/>
      <c r="PSZ212" s="42"/>
      <c r="PTA212" s="48"/>
      <c r="PTB212" s="48"/>
      <c r="PTC212" s="46"/>
      <c r="PTD212" s="42"/>
      <c r="PTE212" s="42"/>
      <c r="PTF212" s="48"/>
      <c r="PTG212" s="48"/>
      <c r="PTH212" s="46"/>
      <c r="PTI212" s="42"/>
      <c r="PTJ212" s="42"/>
      <c r="PTK212" s="48"/>
      <c r="PTL212" s="48"/>
      <c r="PTM212" s="46"/>
      <c r="PTN212" s="42"/>
      <c r="PTO212" s="42"/>
      <c r="PTP212" s="48"/>
      <c r="PTQ212" s="48"/>
      <c r="PTR212" s="46"/>
      <c r="PTS212" s="42"/>
      <c r="PTT212" s="42"/>
      <c r="PTU212" s="48"/>
      <c r="PTV212" s="48"/>
      <c r="PTW212" s="46"/>
      <c r="PTX212" s="42"/>
      <c r="PTY212" s="42"/>
      <c r="PTZ212" s="48"/>
      <c r="PUA212" s="48"/>
      <c r="PUB212" s="46"/>
      <c r="PUC212" s="42"/>
      <c r="PUD212" s="42"/>
      <c r="PUE212" s="48"/>
      <c r="PUF212" s="48"/>
      <c r="PUG212" s="46"/>
      <c r="PUH212" s="42"/>
      <c r="PUI212" s="42"/>
      <c r="PUJ212" s="48"/>
      <c r="PUK212" s="48"/>
      <c r="PUL212" s="46"/>
      <c r="PUM212" s="42"/>
      <c r="PUN212" s="42"/>
      <c r="PUO212" s="48"/>
      <c r="PUP212" s="48"/>
      <c r="PUQ212" s="46"/>
      <c r="PUR212" s="42"/>
      <c r="PUS212" s="42"/>
      <c r="PUT212" s="48"/>
      <c r="PUU212" s="48"/>
      <c r="PUV212" s="46"/>
      <c r="PUW212" s="42"/>
      <c r="PUX212" s="42"/>
      <c r="PUY212" s="48"/>
      <c r="PUZ212" s="48"/>
      <c r="PVA212" s="46"/>
      <c r="PVB212" s="42"/>
      <c r="PVC212" s="42"/>
      <c r="PVD212" s="48"/>
      <c r="PVE212" s="48"/>
      <c r="PVF212" s="46"/>
      <c r="PVG212" s="42"/>
      <c r="PVH212" s="42"/>
      <c r="PVI212" s="48"/>
      <c r="PVJ212" s="48"/>
      <c r="PVK212" s="46"/>
      <c r="PVL212" s="42"/>
      <c r="PVM212" s="42"/>
      <c r="PVN212" s="48"/>
      <c r="PVO212" s="48"/>
      <c r="PVP212" s="46"/>
      <c r="PVQ212" s="42"/>
      <c r="PVR212" s="42"/>
      <c r="PVS212" s="48"/>
      <c r="PVT212" s="48"/>
      <c r="PVU212" s="46"/>
      <c r="PVV212" s="42"/>
      <c r="PVW212" s="42"/>
      <c r="PVX212" s="48"/>
      <c r="PVY212" s="48"/>
      <c r="PVZ212" s="46"/>
      <c r="PWA212" s="42"/>
      <c r="PWB212" s="42"/>
      <c r="PWC212" s="48"/>
      <c r="PWD212" s="48"/>
      <c r="PWE212" s="46"/>
      <c r="PWF212" s="42"/>
      <c r="PWG212" s="42"/>
      <c r="PWH212" s="48"/>
      <c r="PWI212" s="48"/>
      <c r="PWJ212" s="46"/>
      <c r="PWK212" s="42"/>
      <c r="PWL212" s="42"/>
      <c r="PWM212" s="48"/>
      <c r="PWN212" s="48"/>
      <c r="PWO212" s="46"/>
      <c r="PWP212" s="42"/>
      <c r="PWQ212" s="42"/>
      <c r="PWR212" s="48"/>
      <c r="PWS212" s="48"/>
      <c r="PWT212" s="46"/>
      <c r="PWU212" s="42"/>
      <c r="PWV212" s="42"/>
      <c r="PWW212" s="48"/>
      <c r="PWX212" s="48"/>
      <c r="PWY212" s="46"/>
      <c r="PWZ212" s="42"/>
      <c r="PXA212" s="42"/>
      <c r="PXB212" s="48"/>
      <c r="PXC212" s="48"/>
      <c r="PXD212" s="46"/>
      <c r="PXE212" s="42"/>
      <c r="PXF212" s="42"/>
      <c r="PXG212" s="48"/>
      <c r="PXH212" s="48"/>
      <c r="PXI212" s="46"/>
      <c r="PXJ212" s="42"/>
      <c r="PXK212" s="42"/>
      <c r="PXL212" s="48"/>
      <c r="PXM212" s="48"/>
      <c r="PXN212" s="46"/>
      <c r="PXO212" s="42"/>
      <c r="PXP212" s="42"/>
      <c r="PXQ212" s="48"/>
      <c r="PXR212" s="48"/>
      <c r="PXS212" s="46"/>
      <c r="PXT212" s="42"/>
      <c r="PXU212" s="42"/>
      <c r="PXV212" s="48"/>
      <c r="PXW212" s="48"/>
      <c r="PXX212" s="46"/>
      <c r="PXY212" s="42"/>
      <c r="PXZ212" s="42"/>
      <c r="PYA212" s="48"/>
      <c r="PYB212" s="48"/>
      <c r="PYC212" s="46"/>
      <c r="PYD212" s="42"/>
      <c r="PYE212" s="42"/>
      <c r="PYF212" s="48"/>
      <c r="PYG212" s="48"/>
      <c r="PYH212" s="46"/>
      <c r="PYI212" s="42"/>
      <c r="PYJ212" s="42"/>
      <c r="PYK212" s="48"/>
      <c r="PYL212" s="48"/>
      <c r="PYM212" s="46"/>
      <c r="PYN212" s="42"/>
      <c r="PYO212" s="42"/>
      <c r="PYP212" s="48"/>
      <c r="PYQ212" s="48"/>
      <c r="PYR212" s="46"/>
      <c r="PYS212" s="42"/>
      <c r="PYT212" s="42"/>
      <c r="PYU212" s="48"/>
      <c r="PYV212" s="48"/>
      <c r="PYW212" s="46"/>
      <c r="PYX212" s="42"/>
      <c r="PYY212" s="42"/>
      <c r="PYZ212" s="48"/>
      <c r="PZA212" s="48"/>
      <c r="PZB212" s="46"/>
      <c r="PZC212" s="42"/>
      <c r="PZD212" s="42"/>
      <c r="PZE212" s="48"/>
      <c r="PZF212" s="48"/>
      <c r="PZG212" s="46"/>
      <c r="PZH212" s="42"/>
      <c r="PZI212" s="42"/>
      <c r="PZJ212" s="48"/>
      <c r="PZK212" s="48"/>
      <c r="PZL212" s="46"/>
      <c r="PZM212" s="42"/>
      <c r="PZN212" s="42"/>
      <c r="PZO212" s="48"/>
      <c r="PZP212" s="48"/>
      <c r="PZQ212" s="46"/>
      <c r="PZR212" s="42"/>
      <c r="PZS212" s="42"/>
      <c r="PZT212" s="48"/>
      <c r="PZU212" s="48"/>
      <c r="PZV212" s="46"/>
      <c r="PZW212" s="42"/>
      <c r="PZX212" s="42"/>
      <c r="PZY212" s="48"/>
      <c r="PZZ212" s="48"/>
      <c r="QAA212" s="46"/>
      <c r="QAB212" s="42"/>
      <c r="QAC212" s="42"/>
      <c r="QAD212" s="48"/>
      <c r="QAE212" s="48"/>
      <c r="QAF212" s="46"/>
      <c r="QAG212" s="42"/>
      <c r="QAH212" s="42"/>
      <c r="QAI212" s="48"/>
      <c r="QAJ212" s="48"/>
      <c r="QAK212" s="46"/>
      <c r="QAL212" s="42"/>
      <c r="QAM212" s="42"/>
      <c r="QAN212" s="48"/>
      <c r="QAO212" s="48"/>
      <c r="QAP212" s="46"/>
      <c r="QAQ212" s="42"/>
      <c r="QAR212" s="42"/>
      <c r="QAS212" s="48"/>
      <c r="QAT212" s="48"/>
      <c r="QAU212" s="46"/>
      <c r="QAV212" s="42"/>
      <c r="QAW212" s="42"/>
      <c r="QAX212" s="48"/>
      <c r="QAY212" s="48"/>
      <c r="QAZ212" s="46"/>
      <c r="QBA212" s="42"/>
      <c r="QBB212" s="42"/>
      <c r="QBC212" s="48"/>
      <c r="QBD212" s="48"/>
      <c r="QBE212" s="46"/>
      <c r="QBF212" s="42"/>
      <c r="QBG212" s="42"/>
      <c r="QBH212" s="48"/>
      <c r="QBI212" s="48"/>
      <c r="QBJ212" s="46"/>
      <c r="QBK212" s="42"/>
      <c r="QBL212" s="42"/>
      <c r="QBM212" s="48"/>
      <c r="QBN212" s="48"/>
      <c r="QBO212" s="46"/>
      <c r="QBP212" s="42"/>
      <c r="QBQ212" s="42"/>
      <c r="QBR212" s="48"/>
      <c r="QBS212" s="48"/>
      <c r="QBT212" s="46"/>
      <c r="QBU212" s="42"/>
      <c r="QBV212" s="42"/>
      <c r="QBW212" s="48"/>
      <c r="QBX212" s="48"/>
      <c r="QBY212" s="46"/>
      <c r="QBZ212" s="42"/>
      <c r="QCA212" s="42"/>
      <c r="QCB212" s="48"/>
      <c r="QCC212" s="48"/>
      <c r="QCD212" s="46"/>
      <c r="QCE212" s="42"/>
      <c r="QCF212" s="42"/>
      <c r="QCG212" s="48"/>
      <c r="QCH212" s="48"/>
      <c r="QCI212" s="46"/>
      <c r="QCJ212" s="42"/>
      <c r="QCK212" s="42"/>
      <c r="QCL212" s="48"/>
      <c r="QCM212" s="48"/>
      <c r="QCN212" s="46"/>
      <c r="QCO212" s="42"/>
      <c r="QCP212" s="42"/>
      <c r="QCQ212" s="48"/>
      <c r="QCR212" s="48"/>
      <c r="QCS212" s="46"/>
      <c r="QCT212" s="42"/>
      <c r="QCU212" s="42"/>
      <c r="QCV212" s="48"/>
      <c r="QCW212" s="48"/>
      <c r="QCX212" s="46"/>
      <c r="QCY212" s="42"/>
      <c r="QCZ212" s="42"/>
      <c r="QDA212" s="48"/>
      <c r="QDB212" s="48"/>
      <c r="QDC212" s="46"/>
      <c r="QDD212" s="42"/>
      <c r="QDE212" s="42"/>
      <c r="QDF212" s="48"/>
      <c r="QDG212" s="48"/>
      <c r="QDH212" s="46"/>
      <c r="QDI212" s="42"/>
      <c r="QDJ212" s="42"/>
      <c r="QDK212" s="48"/>
      <c r="QDL212" s="48"/>
      <c r="QDM212" s="46"/>
      <c r="QDN212" s="42"/>
      <c r="QDO212" s="42"/>
      <c r="QDP212" s="48"/>
      <c r="QDQ212" s="48"/>
      <c r="QDR212" s="46"/>
      <c r="QDS212" s="42"/>
      <c r="QDT212" s="42"/>
      <c r="QDU212" s="48"/>
      <c r="QDV212" s="48"/>
      <c r="QDW212" s="46"/>
      <c r="QDX212" s="42"/>
      <c r="QDY212" s="42"/>
      <c r="QDZ212" s="48"/>
      <c r="QEA212" s="48"/>
      <c r="QEB212" s="46"/>
      <c r="QEC212" s="42"/>
      <c r="QED212" s="42"/>
      <c r="QEE212" s="48"/>
      <c r="QEF212" s="48"/>
      <c r="QEG212" s="46"/>
      <c r="QEH212" s="42"/>
      <c r="QEI212" s="42"/>
      <c r="QEJ212" s="48"/>
      <c r="QEK212" s="48"/>
      <c r="QEL212" s="46"/>
      <c r="QEM212" s="42"/>
      <c r="QEN212" s="42"/>
      <c r="QEO212" s="48"/>
      <c r="QEP212" s="48"/>
      <c r="QEQ212" s="46"/>
      <c r="QER212" s="42"/>
      <c r="QES212" s="42"/>
      <c r="QET212" s="48"/>
      <c r="QEU212" s="48"/>
      <c r="QEV212" s="46"/>
      <c r="QEW212" s="42"/>
      <c r="QEX212" s="42"/>
      <c r="QEY212" s="48"/>
      <c r="QEZ212" s="48"/>
      <c r="QFA212" s="46"/>
      <c r="QFB212" s="42"/>
      <c r="QFC212" s="42"/>
      <c r="QFD212" s="48"/>
      <c r="QFE212" s="48"/>
      <c r="QFF212" s="46"/>
      <c r="QFG212" s="42"/>
      <c r="QFH212" s="42"/>
      <c r="QFI212" s="48"/>
      <c r="QFJ212" s="48"/>
      <c r="QFK212" s="46"/>
      <c r="QFL212" s="42"/>
      <c r="QFM212" s="42"/>
      <c r="QFN212" s="48"/>
      <c r="QFO212" s="48"/>
      <c r="QFP212" s="46"/>
      <c r="QFQ212" s="42"/>
      <c r="QFR212" s="42"/>
      <c r="QFS212" s="48"/>
      <c r="QFT212" s="48"/>
      <c r="QFU212" s="46"/>
      <c r="QFV212" s="42"/>
      <c r="QFW212" s="42"/>
      <c r="QFX212" s="48"/>
      <c r="QFY212" s="48"/>
      <c r="QFZ212" s="46"/>
      <c r="QGA212" s="42"/>
      <c r="QGB212" s="42"/>
      <c r="QGC212" s="48"/>
      <c r="QGD212" s="48"/>
      <c r="QGE212" s="46"/>
      <c r="QGF212" s="42"/>
      <c r="QGG212" s="42"/>
      <c r="QGH212" s="48"/>
      <c r="QGI212" s="48"/>
      <c r="QGJ212" s="46"/>
      <c r="QGK212" s="42"/>
      <c r="QGL212" s="42"/>
      <c r="QGM212" s="48"/>
      <c r="QGN212" s="48"/>
      <c r="QGO212" s="46"/>
      <c r="QGP212" s="42"/>
      <c r="QGQ212" s="42"/>
      <c r="QGR212" s="48"/>
      <c r="QGS212" s="48"/>
      <c r="QGT212" s="46"/>
      <c r="QGU212" s="42"/>
      <c r="QGV212" s="42"/>
      <c r="QGW212" s="48"/>
      <c r="QGX212" s="48"/>
      <c r="QGY212" s="46"/>
      <c r="QGZ212" s="42"/>
      <c r="QHA212" s="42"/>
      <c r="QHB212" s="48"/>
      <c r="QHC212" s="48"/>
      <c r="QHD212" s="46"/>
      <c r="QHE212" s="42"/>
      <c r="QHF212" s="42"/>
      <c r="QHG212" s="48"/>
      <c r="QHH212" s="48"/>
      <c r="QHI212" s="46"/>
      <c r="QHJ212" s="42"/>
      <c r="QHK212" s="42"/>
      <c r="QHL212" s="48"/>
      <c r="QHM212" s="48"/>
      <c r="QHN212" s="46"/>
      <c r="QHO212" s="42"/>
      <c r="QHP212" s="42"/>
      <c r="QHQ212" s="48"/>
      <c r="QHR212" s="48"/>
      <c r="QHS212" s="46"/>
      <c r="QHT212" s="42"/>
      <c r="QHU212" s="42"/>
      <c r="QHV212" s="48"/>
      <c r="QHW212" s="48"/>
      <c r="QHX212" s="46"/>
      <c r="QHY212" s="42"/>
      <c r="QHZ212" s="42"/>
      <c r="QIA212" s="48"/>
      <c r="QIB212" s="48"/>
      <c r="QIC212" s="46"/>
      <c r="QID212" s="42"/>
      <c r="QIE212" s="42"/>
      <c r="QIF212" s="48"/>
      <c r="QIG212" s="48"/>
      <c r="QIH212" s="46"/>
      <c r="QII212" s="42"/>
      <c r="QIJ212" s="42"/>
      <c r="QIK212" s="48"/>
      <c r="QIL212" s="48"/>
      <c r="QIM212" s="46"/>
      <c r="QIN212" s="42"/>
      <c r="QIO212" s="42"/>
      <c r="QIP212" s="48"/>
      <c r="QIQ212" s="48"/>
      <c r="QIR212" s="46"/>
      <c r="QIS212" s="42"/>
      <c r="QIT212" s="42"/>
      <c r="QIU212" s="48"/>
      <c r="QIV212" s="48"/>
      <c r="QIW212" s="46"/>
      <c r="QIX212" s="42"/>
      <c r="QIY212" s="42"/>
      <c r="QIZ212" s="48"/>
      <c r="QJA212" s="48"/>
      <c r="QJB212" s="46"/>
      <c r="QJC212" s="42"/>
      <c r="QJD212" s="42"/>
      <c r="QJE212" s="48"/>
      <c r="QJF212" s="48"/>
      <c r="QJG212" s="46"/>
      <c r="QJH212" s="42"/>
      <c r="QJI212" s="42"/>
      <c r="QJJ212" s="48"/>
      <c r="QJK212" s="48"/>
      <c r="QJL212" s="46"/>
      <c r="QJM212" s="42"/>
      <c r="QJN212" s="42"/>
      <c r="QJO212" s="48"/>
      <c r="QJP212" s="48"/>
      <c r="QJQ212" s="46"/>
      <c r="QJR212" s="42"/>
      <c r="QJS212" s="42"/>
      <c r="QJT212" s="48"/>
      <c r="QJU212" s="48"/>
      <c r="QJV212" s="46"/>
      <c r="QJW212" s="42"/>
      <c r="QJX212" s="42"/>
      <c r="QJY212" s="48"/>
      <c r="QJZ212" s="48"/>
      <c r="QKA212" s="46"/>
      <c r="QKB212" s="42"/>
      <c r="QKC212" s="42"/>
      <c r="QKD212" s="48"/>
      <c r="QKE212" s="48"/>
      <c r="QKF212" s="46"/>
      <c r="QKG212" s="42"/>
      <c r="QKH212" s="42"/>
      <c r="QKI212" s="48"/>
      <c r="QKJ212" s="48"/>
      <c r="QKK212" s="46"/>
      <c r="QKL212" s="42"/>
      <c r="QKM212" s="42"/>
      <c r="QKN212" s="48"/>
      <c r="QKO212" s="48"/>
      <c r="QKP212" s="46"/>
      <c r="QKQ212" s="42"/>
      <c r="QKR212" s="42"/>
      <c r="QKS212" s="48"/>
      <c r="QKT212" s="48"/>
      <c r="QKU212" s="46"/>
      <c r="QKV212" s="42"/>
      <c r="QKW212" s="42"/>
      <c r="QKX212" s="48"/>
      <c r="QKY212" s="48"/>
      <c r="QKZ212" s="46"/>
      <c r="QLA212" s="42"/>
      <c r="QLB212" s="42"/>
      <c r="QLC212" s="48"/>
      <c r="QLD212" s="48"/>
      <c r="QLE212" s="46"/>
      <c r="QLF212" s="42"/>
      <c r="QLG212" s="42"/>
      <c r="QLH212" s="48"/>
      <c r="QLI212" s="48"/>
      <c r="QLJ212" s="46"/>
      <c r="QLK212" s="42"/>
      <c r="QLL212" s="42"/>
      <c r="QLM212" s="48"/>
      <c r="QLN212" s="48"/>
      <c r="QLO212" s="46"/>
      <c r="QLP212" s="42"/>
      <c r="QLQ212" s="42"/>
      <c r="QLR212" s="48"/>
      <c r="QLS212" s="48"/>
      <c r="QLT212" s="46"/>
      <c r="QLU212" s="42"/>
      <c r="QLV212" s="42"/>
      <c r="QLW212" s="48"/>
      <c r="QLX212" s="48"/>
      <c r="QLY212" s="46"/>
      <c r="QLZ212" s="42"/>
      <c r="QMA212" s="42"/>
      <c r="QMB212" s="48"/>
      <c r="QMC212" s="48"/>
      <c r="QMD212" s="46"/>
      <c r="QME212" s="42"/>
      <c r="QMF212" s="42"/>
      <c r="QMG212" s="48"/>
      <c r="QMH212" s="48"/>
      <c r="QMI212" s="46"/>
      <c r="QMJ212" s="42"/>
      <c r="QMK212" s="42"/>
      <c r="QML212" s="48"/>
      <c r="QMM212" s="48"/>
      <c r="QMN212" s="46"/>
      <c r="QMO212" s="42"/>
      <c r="QMP212" s="42"/>
      <c r="QMQ212" s="48"/>
      <c r="QMR212" s="48"/>
      <c r="QMS212" s="46"/>
      <c r="QMT212" s="42"/>
      <c r="QMU212" s="42"/>
      <c r="QMV212" s="48"/>
      <c r="QMW212" s="48"/>
      <c r="QMX212" s="46"/>
      <c r="QMY212" s="42"/>
      <c r="QMZ212" s="42"/>
      <c r="QNA212" s="48"/>
      <c r="QNB212" s="48"/>
      <c r="QNC212" s="46"/>
      <c r="QND212" s="42"/>
      <c r="QNE212" s="42"/>
      <c r="QNF212" s="48"/>
      <c r="QNG212" s="48"/>
      <c r="QNH212" s="46"/>
      <c r="QNI212" s="42"/>
      <c r="QNJ212" s="42"/>
      <c r="QNK212" s="48"/>
      <c r="QNL212" s="48"/>
      <c r="QNM212" s="46"/>
      <c r="QNN212" s="42"/>
      <c r="QNO212" s="42"/>
      <c r="QNP212" s="48"/>
      <c r="QNQ212" s="48"/>
      <c r="QNR212" s="46"/>
      <c r="QNS212" s="42"/>
      <c r="QNT212" s="42"/>
      <c r="QNU212" s="48"/>
      <c r="QNV212" s="48"/>
      <c r="QNW212" s="46"/>
      <c r="QNX212" s="42"/>
      <c r="QNY212" s="42"/>
      <c r="QNZ212" s="48"/>
      <c r="QOA212" s="48"/>
      <c r="QOB212" s="46"/>
      <c r="QOC212" s="42"/>
      <c r="QOD212" s="42"/>
      <c r="QOE212" s="48"/>
      <c r="QOF212" s="48"/>
      <c r="QOG212" s="46"/>
      <c r="QOH212" s="42"/>
      <c r="QOI212" s="42"/>
      <c r="QOJ212" s="48"/>
      <c r="QOK212" s="48"/>
      <c r="QOL212" s="46"/>
      <c r="QOM212" s="42"/>
      <c r="QON212" s="42"/>
      <c r="QOO212" s="48"/>
      <c r="QOP212" s="48"/>
      <c r="QOQ212" s="46"/>
      <c r="QOR212" s="42"/>
      <c r="QOS212" s="42"/>
      <c r="QOT212" s="48"/>
      <c r="QOU212" s="48"/>
      <c r="QOV212" s="46"/>
      <c r="QOW212" s="42"/>
      <c r="QOX212" s="42"/>
      <c r="QOY212" s="48"/>
      <c r="QOZ212" s="48"/>
      <c r="QPA212" s="46"/>
      <c r="QPB212" s="42"/>
      <c r="QPC212" s="42"/>
      <c r="QPD212" s="48"/>
      <c r="QPE212" s="48"/>
      <c r="QPF212" s="46"/>
      <c r="QPG212" s="42"/>
      <c r="QPH212" s="42"/>
      <c r="QPI212" s="48"/>
      <c r="QPJ212" s="48"/>
      <c r="QPK212" s="46"/>
      <c r="QPL212" s="42"/>
      <c r="QPM212" s="42"/>
      <c r="QPN212" s="48"/>
      <c r="QPO212" s="48"/>
      <c r="QPP212" s="46"/>
      <c r="QPQ212" s="42"/>
      <c r="QPR212" s="42"/>
      <c r="QPS212" s="48"/>
      <c r="QPT212" s="48"/>
      <c r="QPU212" s="46"/>
      <c r="QPV212" s="42"/>
      <c r="QPW212" s="42"/>
      <c r="QPX212" s="48"/>
      <c r="QPY212" s="48"/>
      <c r="QPZ212" s="46"/>
      <c r="QQA212" s="42"/>
      <c r="QQB212" s="42"/>
      <c r="QQC212" s="48"/>
      <c r="QQD212" s="48"/>
      <c r="QQE212" s="46"/>
      <c r="QQF212" s="42"/>
      <c r="QQG212" s="42"/>
      <c r="QQH212" s="48"/>
      <c r="QQI212" s="48"/>
      <c r="QQJ212" s="46"/>
      <c r="QQK212" s="42"/>
      <c r="QQL212" s="42"/>
      <c r="QQM212" s="48"/>
      <c r="QQN212" s="48"/>
      <c r="QQO212" s="46"/>
      <c r="QQP212" s="42"/>
      <c r="QQQ212" s="42"/>
      <c r="QQR212" s="48"/>
      <c r="QQS212" s="48"/>
      <c r="QQT212" s="46"/>
      <c r="QQU212" s="42"/>
      <c r="QQV212" s="42"/>
      <c r="QQW212" s="48"/>
      <c r="QQX212" s="48"/>
      <c r="QQY212" s="46"/>
      <c r="QQZ212" s="42"/>
      <c r="QRA212" s="42"/>
      <c r="QRB212" s="48"/>
      <c r="QRC212" s="48"/>
      <c r="QRD212" s="46"/>
      <c r="QRE212" s="42"/>
      <c r="QRF212" s="42"/>
      <c r="QRG212" s="48"/>
      <c r="QRH212" s="48"/>
      <c r="QRI212" s="46"/>
      <c r="QRJ212" s="42"/>
      <c r="QRK212" s="42"/>
      <c r="QRL212" s="48"/>
      <c r="QRM212" s="48"/>
      <c r="QRN212" s="46"/>
      <c r="QRO212" s="42"/>
      <c r="QRP212" s="42"/>
      <c r="QRQ212" s="48"/>
      <c r="QRR212" s="48"/>
      <c r="QRS212" s="46"/>
      <c r="QRT212" s="42"/>
      <c r="QRU212" s="42"/>
      <c r="QRV212" s="48"/>
      <c r="QRW212" s="48"/>
      <c r="QRX212" s="46"/>
      <c r="QRY212" s="42"/>
      <c r="QRZ212" s="42"/>
      <c r="QSA212" s="48"/>
      <c r="QSB212" s="48"/>
      <c r="QSC212" s="46"/>
      <c r="QSD212" s="42"/>
      <c r="QSE212" s="42"/>
      <c r="QSF212" s="48"/>
      <c r="QSG212" s="48"/>
      <c r="QSH212" s="46"/>
      <c r="QSI212" s="42"/>
      <c r="QSJ212" s="42"/>
      <c r="QSK212" s="48"/>
      <c r="QSL212" s="48"/>
      <c r="QSM212" s="46"/>
      <c r="QSN212" s="42"/>
      <c r="QSO212" s="42"/>
      <c r="QSP212" s="48"/>
      <c r="QSQ212" s="48"/>
      <c r="QSR212" s="46"/>
      <c r="QSS212" s="42"/>
      <c r="QST212" s="42"/>
      <c r="QSU212" s="48"/>
      <c r="QSV212" s="48"/>
      <c r="QSW212" s="46"/>
      <c r="QSX212" s="42"/>
      <c r="QSY212" s="42"/>
      <c r="QSZ212" s="48"/>
      <c r="QTA212" s="48"/>
      <c r="QTB212" s="46"/>
      <c r="QTC212" s="42"/>
      <c r="QTD212" s="42"/>
      <c r="QTE212" s="48"/>
      <c r="QTF212" s="48"/>
      <c r="QTG212" s="46"/>
      <c r="QTH212" s="42"/>
      <c r="QTI212" s="42"/>
      <c r="QTJ212" s="48"/>
      <c r="QTK212" s="48"/>
      <c r="QTL212" s="46"/>
      <c r="QTM212" s="42"/>
      <c r="QTN212" s="42"/>
      <c r="QTO212" s="48"/>
      <c r="QTP212" s="48"/>
      <c r="QTQ212" s="46"/>
      <c r="QTR212" s="42"/>
      <c r="QTS212" s="42"/>
      <c r="QTT212" s="48"/>
      <c r="QTU212" s="48"/>
      <c r="QTV212" s="46"/>
      <c r="QTW212" s="42"/>
      <c r="QTX212" s="42"/>
      <c r="QTY212" s="48"/>
      <c r="QTZ212" s="48"/>
      <c r="QUA212" s="46"/>
      <c r="QUB212" s="42"/>
      <c r="QUC212" s="42"/>
      <c r="QUD212" s="48"/>
      <c r="QUE212" s="48"/>
      <c r="QUF212" s="46"/>
      <c r="QUG212" s="42"/>
      <c r="QUH212" s="42"/>
      <c r="QUI212" s="48"/>
      <c r="QUJ212" s="48"/>
      <c r="QUK212" s="46"/>
      <c r="QUL212" s="42"/>
      <c r="QUM212" s="42"/>
      <c r="QUN212" s="48"/>
      <c r="QUO212" s="48"/>
      <c r="QUP212" s="46"/>
      <c r="QUQ212" s="42"/>
      <c r="QUR212" s="42"/>
      <c r="QUS212" s="48"/>
      <c r="QUT212" s="48"/>
      <c r="QUU212" s="46"/>
      <c r="QUV212" s="42"/>
      <c r="QUW212" s="42"/>
      <c r="QUX212" s="48"/>
      <c r="QUY212" s="48"/>
      <c r="QUZ212" s="46"/>
      <c r="QVA212" s="42"/>
      <c r="QVB212" s="42"/>
      <c r="QVC212" s="48"/>
      <c r="QVD212" s="48"/>
      <c r="QVE212" s="46"/>
      <c r="QVF212" s="42"/>
      <c r="QVG212" s="42"/>
      <c r="QVH212" s="48"/>
      <c r="QVI212" s="48"/>
      <c r="QVJ212" s="46"/>
      <c r="QVK212" s="42"/>
      <c r="QVL212" s="42"/>
      <c r="QVM212" s="48"/>
      <c r="QVN212" s="48"/>
      <c r="QVO212" s="46"/>
      <c r="QVP212" s="42"/>
      <c r="QVQ212" s="42"/>
      <c r="QVR212" s="48"/>
      <c r="QVS212" s="48"/>
      <c r="QVT212" s="46"/>
      <c r="QVU212" s="42"/>
      <c r="QVV212" s="42"/>
      <c r="QVW212" s="48"/>
      <c r="QVX212" s="48"/>
      <c r="QVY212" s="46"/>
      <c r="QVZ212" s="42"/>
      <c r="QWA212" s="42"/>
      <c r="QWB212" s="48"/>
      <c r="QWC212" s="48"/>
      <c r="QWD212" s="46"/>
      <c r="QWE212" s="42"/>
      <c r="QWF212" s="42"/>
      <c r="QWG212" s="48"/>
      <c r="QWH212" s="48"/>
      <c r="QWI212" s="46"/>
      <c r="QWJ212" s="42"/>
      <c r="QWK212" s="42"/>
      <c r="QWL212" s="48"/>
      <c r="QWM212" s="48"/>
      <c r="QWN212" s="46"/>
      <c r="QWO212" s="42"/>
      <c r="QWP212" s="42"/>
      <c r="QWQ212" s="48"/>
      <c r="QWR212" s="48"/>
      <c r="QWS212" s="46"/>
      <c r="QWT212" s="42"/>
      <c r="QWU212" s="42"/>
      <c r="QWV212" s="48"/>
      <c r="QWW212" s="48"/>
      <c r="QWX212" s="46"/>
      <c r="QWY212" s="42"/>
      <c r="QWZ212" s="42"/>
      <c r="QXA212" s="48"/>
      <c r="QXB212" s="48"/>
      <c r="QXC212" s="46"/>
      <c r="QXD212" s="42"/>
      <c r="QXE212" s="42"/>
      <c r="QXF212" s="48"/>
      <c r="QXG212" s="48"/>
      <c r="QXH212" s="46"/>
      <c r="QXI212" s="42"/>
      <c r="QXJ212" s="42"/>
      <c r="QXK212" s="48"/>
      <c r="QXL212" s="48"/>
      <c r="QXM212" s="46"/>
      <c r="QXN212" s="42"/>
      <c r="QXO212" s="42"/>
      <c r="QXP212" s="48"/>
      <c r="QXQ212" s="48"/>
      <c r="QXR212" s="46"/>
      <c r="QXS212" s="42"/>
      <c r="QXT212" s="42"/>
      <c r="QXU212" s="48"/>
      <c r="QXV212" s="48"/>
      <c r="QXW212" s="46"/>
      <c r="QXX212" s="42"/>
      <c r="QXY212" s="42"/>
      <c r="QXZ212" s="48"/>
      <c r="QYA212" s="48"/>
      <c r="QYB212" s="46"/>
      <c r="QYC212" s="42"/>
      <c r="QYD212" s="42"/>
      <c r="QYE212" s="48"/>
      <c r="QYF212" s="48"/>
      <c r="QYG212" s="46"/>
      <c r="QYH212" s="42"/>
      <c r="QYI212" s="42"/>
      <c r="QYJ212" s="48"/>
      <c r="QYK212" s="48"/>
      <c r="QYL212" s="46"/>
      <c r="QYM212" s="42"/>
      <c r="QYN212" s="42"/>
      <c r="QYO212" s="48"/>
      <c r="QYP212" s="48"/>
      <c r="QYQ212" s="46"/>
      <c r="QYR212" s="42"/>
      <c r="QYS212" s="42"/>
      <c r="QYT212" s="48"/>
      <c r="QYU212" s="48"/>
      <c r="QYV212" s="46"/>
      <c r="QYW212" s="42"/>
      <c r="QYX212" s="42"/>
      <c r="QYY212" s="48"/>
      <c r="QYZ212" s="48"/>
      <c r="QZA212" s="46"/>
      <c r="QZB212" s="42"/>
      <c r="QZC212" s="42"/>
      <c r="QZD212" s="48"/>
      <c r="QZE212" s="48"/>
      <c r="QZF212" s="46"/>
      <c r="QZG212" s="42"/>
      <c r="QZH212" s="42"/>
      <c r="QZI212" s="48"/>
      <c r="QZJ212" s="48"/>
      <c r="QZK212" s="46"/>
      <c r="QZL212" s="42"/>
      <c r="QZM212" s="42"/>
      <c r="QZN212" s="48"/>
      <c r="QZO212" s="48"/>
      <c r="QZP212" s="46"/>
      <c r="QZQ212" s="42"/>
      <c r="QZR212" s="42"/>
      <c r="QZS212" s="48"/>
      <c r="QZT212" s="48"/>
      <c r="QZU212" s="46"/>
      <c r="QZV212" s="42"/>
      <c r="QZW212" s="42"/>
      <c r="QZX212" s="48"/>
      <c r="QZY212" s="48"/>
      <c r="QZZ212" s="46"/>
      <c r="RAA212" s="42"/>
      <c r="RAB212" s="42"/>
      <c r="RAC212" s="48"/>
      <c r="RAD212" s="48"/>
      <c r="RAE212" s="46"/>
      <c r="RAF212" s="42"/>
      <c r="RAG212" s="42"/>
      <c r="RAH212" s="48"/>
      <c r="RAI212" s="48"/>
      <c r="RAJ212" s="46"/>
      <c r="RAK212" s="42"/>
      <c r="RAL212" s="42"/>
      <c r="RAM212" s="48"/>
      <c r="RAN212" s="48"/>
      <c r="RAO212" s="46"/>
      <c r="RAP212" s="42"/>
      <c r="RAQ212" s="42"/>
      <c r="RAR212" s="48"/>
      <c r="RAS212" s="48"/>
      <c r="RAT212" s="46"/>
      <c r="RAU212" s="42"/>
      <c r="RAV212" s="42"/>
      <c r="RAW212" s="48"/>
      <c r="RAX212" s="48"/>
      <c r="RAY212" s="46"/>
      <c r="RAZ212" s="42"/>
      <c r="RBA212" s="42"/>
      <c r="RBB212" s="48"/>
      <c r="RBC212" s="48"/>
      <c r="RBD212" s="46"/>
      <c r="RBE212" s="42"/>
      <c r="RBF212" s="42"/>
      <c r="RBG212" s="48"/>
      <c r="RBH212" s="48"/>
      <c r="RBI212" s="46"/>
      <c r="RBJ212" s="42"/>
      <c r="RBK212" s="42"/>
      <c r="RBL212" s="48"/>
      <c r="RBM212" s="48"/>
      <c r="RBN212" s="46"/>
      <c r="RBO212" s="42"/>
      <c r="RBP212" s="42"/>
      <c r="RBQ212" s="48"/>
      <c r="RBR212" s="48"/>
      <c r="RBS212" s="46"/>
      <c r="RBT212" s="42"/>
      <c r="RBU212" s="42"/>
      <c r="RBV212" s="48"/>
      <c r="RBW212" s="48"/>
      <c r="RBX212" s="46"/>
      <c r="RBY212" s="42"/>
      <c r="RBZ212" s="42"/>
      <c r="RCA212" s="48"/>
      <c r="RCB212" s="48"/>
      <c r="RCC212" s="46"/>
      <c r="RCD212" s="42"/>
      <c r="RCE212" s="42"/>
      <c r="RCF212" s="48"/>
      <c r="RCG212" s="48"/>
      <c r="RCH212" s="46"/>
      <c r="RCI212" s="42"/>
      <c r="RCJ212" s="42"/>
      <c r="RCK212" s="48"/>
      <c r="RCL212" s="48"/>
      <c r="RCM212" s="46"/>
      <c r="RCN212" s="42"/>
      <c r="RCO212" s="42"/>
      <c r="RCP212" s="48"/>
      <c r="RCQ212" s="48"/>
      <c r="RCR212" s="46"/>
      <c r="RCS212" s="42"/>
      <c r="RCT212" s="42"/>
      <c r="RCU212" s="48"/>
      <c r="RCV212" s="48"/>
      <c r="RCW212" s="46"/>
      <c r="RCX212" s="42"/>
      <c r="RCY212" s="42"/>
      <c r="RCZ212" s="48"/>
      <c r="RDA212" s="48"/>
      <c r="RDB212" s="46"/>
      <c r="RDC212" s="42"/>
      <c r="RDD212" s="42"/>
      <c r="RDE212" s="48"/>
      <c r="RDF212" s="48"/>
      <c r="RDG212" s="46"/>
      <c r="RDH212" s="42"/>
      <c r="RDI212" s="42"/>
      <c r="RDJ212" s="48"/>
      <c r="RDK212" s="48"/>
      <c r="RDL212" s="46"/>
      <c r="RDM212" s="42"/>
      <c r="RDN212" s="42"/>
      <c r="RDO212" s="48"/>
      <c r="RDP212" s="48"/>
      <c r="RDQ212" s="46"/>
      <c r="RDR212" s="42"/>
      <c r="RDS212" s="42"/>
      <c r="RDT212" s="48"/>
      <c r="RDU212" s="48"/>
      <c r="RDV212" s="46"/>
      <c r="RDW212" s="42"/>
      <c r="RDX212" s="42"/>
      <c r="RDY212" s="48"/>
      <c r="RDZ212" s="48"/>
      <c r="REA212" s="46"/>
      <c r="REB212" s="42"/>
      <c r="REC212" s="42"/>
      <c r="RED212" s="48"/>
      <c r="REE212" s="48"/>
      <c r="REF212" s="46"/>
      <c r="REG212" s="42"/>
      <c r="REH212" s="42"/>
      <c r="REI212" s="48"/>
      <c r="REJ212" s="48"/>
      <c r="REK212" s="46"/>
      <c r="REL212" s="42"/>
      <c r="REM212" s="42"/>
      <c r="REN212" s="48"/>
      <c r="REO212" s="48"/>
      <c r="REP212" s="46"/>
      <c r="REQ212" s="42"/>
      <c r="RER212" s="42"/>
      <c r="RES212" s="48"/>
      <c r="RET212" s="48"/>
      <c r="REU212" s="46"/>
      <c r="REV212" s="42"/>
      <c r="REW212" s="42"/>
      <c r="REX212" s="48"/>
      <c r="REY212" s="48"/>
      <c r="REZ212" s="46"/>
      <c r="RFA212" s="42"/>
      <c r="RFB212" s="42"/>
      <c r="RFC212" s="48"/>
      <c r="RFD212" s="48"/>
      <c r="RFE212" s="46"/>
      <c r="RFF212" s="42"/>
      <c r="RFG212" s="42"/>
      <c r="RFH212" s="48"/>
      <c r="RFI212" s="48"/>
      <c r="RFJ212" s="46"/>
      <c r="RFK212" s="42"/>
      <c r="RFL212" s="42"/>
      <c r="RFM212" s="48"/>
      <c r="RFN212" s="48"/>
      <c r="RFO212" s="46"/>
      <c r="RFP212" s="42"/>
      <c r="RFQ212" s="42"/>
      <c r="RFR212" s="48"/>
      <c r="RFS212" s="48"/>
      <c r="RFT212" s="46"/>
      <c r="RFU212" s="42"/>
      <c r="RFV212" s="42"/>
      <c r="RFW212" s="48"/>
      <c r="RFX212" s="48"/>
      <c r="RFY212" s="46"/>
      <c r="RFZ212" s="42"/>
      <c r="RGA212" s="42"/>
      <c r="RGB212" s="48"/>
      <c r="RGC212" s="48"/>
      <c r="RGD212" s="46"/>
      <c r="RGE212" s="42"/>
      <c r="RGF212" s="42"/>
      <c r="RGG212" s="48"/>
      <c r="RGH212" s="48"/>
      <c r="RGI212" s="46"/>
      <c r="RGJ212" s="42"/>
      <c r="RGK212" s="42"/>
      <c r="RGL212" s="48"/>
      <c r="RGM212" s="48"/>
      <c r="RGN212" s="46"/>
      <c r="RGO212" s="42"/>
      <c r="RGP212" s="42"/>
      <c r="RGQ212" s="48"/>
      <c r="RGR212" s="48"/>
      <c r="RGS212" s="46"/>
      <c r="RGT212" s="42"/>
      <c r="RGU212" s="42"/>
      <c r="RGV212" s="48"/>
      <c r="RGW212" s="48"/>
      <c r="RGX212" s="46"/>
      <c r="RGY212" s="42"/>
      <c r="RGZ212" s="42"/>
      <c r="RHA212" s="48"/>
      <c r="RHB212" s="48"/>
      <c r="RHC212" s="46"/>
      <c r="RHD212" s="42"/>
      <c r="RHE212" s="42"/>
      <c r="RHF212" s="48"/>
      <c r="RHG212" s="48"/>
      <c r="RHH212" s="46"/>
      <c r="RHI212" s="42"/>
      <c r="RHJ212" s="42"/>
      <c r="RHK212" s="48"/>
      <c r="RHL212" s="48"/>
      <c r="RHM212" s="46"/>
      <c r="RHN212" s="42"/>
      <c r="RHO212" s="42"/>
      <c r="RHP212" s="48"/>
      <c r="RHQ212" s="48"/>
      <c r="RHR212" s="46"/>
      <c r="RHS212" s="42"/>
      <c r="RHT212" s="42"/>
      <c r="RHU212" s="48"/>
      <c r="RHV212" s="48"/>
      <c r="RHW212" s="46"/>
      <c r="RHX212" s="42"/>
      <c r="RHY212" s="42"/>
      <c r="RHZ212" s="48"/>
      <c r="RIA212" s="48"/>
      <c r="RIB212" s="46"/>
      <c r="RIC212" s="42"/>
      <c r="RID212" s="42"/>
      <c r="RIE212" s="48"/>
      <c r="RIF212" s="48"/>
      <c r="RIG212" s="46"/>
      <c r="RIH212" s="42"/>
      <c r="RII212" s="42"/>
      <c r="RIJ212" s="48"/>
      <c r="RIK212" s="48"/>
      <c r="RIL212" s="46"/>
      <c r="RIM212" s="42"/>
      <c r="RIN212" s="42"/>
      <c r="RIO212" s="48"/>
      <c r="RIP212" s="48"/>
      <c r="RIQ212" s="46"/>
      <c r="RIR212" s="42"/>
      <c r="RIS212" s="42"/>
      <c r="RIT212" s="48"/>
      <c r="RIU212" s="48"/>
      <c r="RIV212" s="46"/>
      <c r="RIW212" s="42"/>
      <c r="RIX212" s="42"/>
      <c r="RIY212" s="48"/>
      <c r="RIZ212" s="48"/>
      <c r="RJA212" s="46"/>
      <c r="RJB212" s="42"/>
      <c r="RJC212" s="42"/>
      <c r="RJD212" s="48"/>
      <c r="RJE212" s="48"/>
      <c r="RJF212" s="46"/>
      <c r="RJG212" s="42"/>
      <c r="RJH212" s="42"/>
      <c r="RJI212" s="48"/>
      <c r="RJJ212" s="48"/>
      <c r="RJK212" s="46"/>
      <c r="RJL212" s="42"/>
      <c r="RJM212" s="42"/>
      <c r="RJN212" s="48"/>
      <c r="RJO212" s="48"/>
      <c r="RJP212" s="46"/>
      <c r="RJQ212" s="42"/>
      <c r="RJR212" s="42"/>
      <c r="RJS212" s="48"/>
      <c r="RJT212" s="48"/>
      <c r="RJU212" s="46"/>
      <c r="RJV212" s="42"/>
      <c r="RJW212" s="42"/>
      <c r="RJX212" s="48"/>
      <c r="RJY212" s="48"/>
      <c r="RJZ212" s="46"/>
      <c r="RKA212" s="42"/>
      <c r="RKB212" s="42"/>
      <c r="RKC212" s="48"/>
      <c r="RKD212" s="48"/>
      <c r="RKE212" s="46"/>
      <c r="RKF212" s="42"/>
      <c r="RKG212" s="42"/>
      <c r="RKH212" s="48"/>
      <c r="RKI212" s="48"/>
      <c r="RKJ212" s="46"/>
      <c r="RKK212" s="42"/>
      <c r="RKL212" s="42"/>
      <c r="RKM212" s="48"/>
      <c r="RKN212" s="48"/>
      <c r="RKO212" s="46"/>
      <c r="RKP212" s="42"/>
      <c r="RKQ212" s="42"/>
      <c r="RKR212" s="48"/>
      <c r="RKS212" s="48"/>
      <c r="RKT212" s="46"/>
      <c r="RKU212" s="42"/>
      <c r="RKV212" s="42"/>
      <c r="RKW212" s="48"/>
      <c r="RKX212" s="48"/>
      <c r="RKY212" s="46"/>
      <c r="RKZ212" s="42"/>
      <c r="RLA212" s="42"/>
      <c r="RLB212" s="48"/>
      <c r="RLC212" s="48"/>
      <c r="RLD212" s="46"/>
      <c r="RLE212" s="42"/>
      <c r="RLF212" s="42"/>
      <c r="RLG212" s="48"/>
      <c r="RLH212" s="48"/>
      <c r="RLI212" s="46"/>
      <c r="RLJ212" s="42"/>
      <c r="RLK212" s="42"/>
      <c r="RLL212" s="48"/>
      <c r="RLM212" s="48"/>
      <c r="RLN212" s="46"/>
      <c r="RLO212" s="42"/>
      <c r="RLP212" s="42"/>
      <c r="RLQ212" s="48"/>
      <c r="RLR212" s="48"/>
      <c r="RLS212" s="46"/>
      <c r="RLT212" s="42"/>
      <c r="RLU212" s="42"/>
      <c r="RLV212" s="48"/>
      <c r="RLW212" s="48"/>
      <c r="RLX212" s="46"/>
      <c r="RLY212" s="42"/>
      <c r="RLZ212" s="42"/>
      <c r="RMA212" s="48"/>
      <c r="RMB212" s="48"/>
      <c r="RMC212" s="46"/>
      <c r="RMD212" s="42"/>
      <c r="RME212" s="42"/>
      <c r="RMF212" s="48"/>
      <c r="RMG212" s="48"/>
      <c r="RMH212" s="46"/>
      <c r="RMI212" s="42"/>
      <c r="RMJ212" s="42"/>
      <c r="RMK212" s="48"/>
      <c r="RML212" s="48"/>
      <c r="RMM212" s="46"/>
      <c r="RMN212" s="42"/>
      <c r="RMO212" s="42"/>
      <c r="RMP212" s="48"/>
      <c r="RMQ212" s="48"/>
      <c r="RMR212" s="46"/>
      <c r="RMS212" s="42"/>
      <c r="RMT212" s="42"/>
      <c r="RMU212" s="48"/>
      <c r="RMV212" s="48"/>
      <c r="RMW212" s="46"/>
      <c r="RMX212" s="42"/>
      <c r="RMY212" s="42"/>
      <c r="RMZ212" s="48"/>
      <c r="RNA212" s="48"/>
      <c r="RNB212" s="46"/>
      <c r="RNC212" s="42"/>
      <c r="RND212" s="42"/>
      <c r="RNE212" s="48"/>
      <c r="RNF212" s="48"/>
      <c r="RNG212" s="46"/>
      <c r="RNH212" s="42"/>
      <c r="RNI212" s="42"/>
      <c r="RNJ212" s="48"/>
      <c r="RNK212" s="48"/>
      <c r="RNL212" s="46"/>
      <c r="RNM212" s="42"/>
      <c r="RNN212" s="42"/>
      <c r="RNO212" s="48"/>
      <c r="RNP212" s="48"/>
      <c r="RNQ212" s="46"/>
      <c r="RNR212" s="42"/>
      <c r="RNS212" s="42"/>
      <c r="RNT212" s="48"/>
      <c r="RNU212" s="48"/>
      <c r="RNV212" s="46"/>
      <c r="RNW212" s="42"/>
      <c r="RNX212" s="42"/>
      <c r="RNY212" s="48"/>
      <c r="RNZ212" s="48"/>
      <c r="ROA212" s="46"/>
      <c r="ROB212" s="42"/>
      <c r="ROC212" s="42"/>
      <c r="ROD212" s="48"/>
      <c r="ROE212" s="48"/>
      <c r="ROF212" s="46"/>
      <c r="ROG212" s="42"/>
      <c r="ROH212" s="42"/>
      <c r="ROI212" s="48"/>
      <c r="ROJ212" s="48"/>
      <c r="ROK212" s="46"/>
      <c r="ROL212" s="42"/>
      <c r="ROM212" s="42"/>
      <c r="RON212" s="48"/>
      <c r="ROO212" s="48"/>
      <c r="ROP212" s="46"/>
      <c r="ROQ212" s="42"/>
      <c r="ROR212" s="42"/>
      <c r="ROS212" s="48"/>
      <c r="ROT212" s="48"/>
      <c r="ROU212" s="46"/>
      <c r="ROV212" s="42"/>
      <c r="ROW212" s="42"/>
      <c r="ROX212" s="48"/>
      <c r="ROY212" s="48"/>
      <c r="ROZ212" s="46"/>
      <c r="RPA212" s="42"/>
      <c r="RPB212" s="42"/>
      <c r="RPC212" s="48"/>
      <c r="RPD212" s="48"/>
      <c r="RPE212" s="46"/>
      <c r="RPF212" s="42"/>
      <c r="RPG212" s="42"/>
      <c r="RPH212" s="48"/>
      <c r="RPI212" s="48"/>
      <c r="RPJ212" s="46"/>
      <c r="RPK212" s="42"/>
      <c r="RPL212" s="42"/>
      <c r="RPM212" s="48"/>
      <c r="RPN212" s="48"/>
      <c r="RPO212" s="46"/>
      <c r="RPP212" s="42"/>
      <c r="RPQ212" s="42"/>
      <c r="RPR212" s="48"/>
      <c r="RPS212" s="48"/>
      <c r="RPT212" s="46"/>
      <c r="RPU212" s="42"/>
      <c r="RPV212" s="42"/>
      <c r="RPW212" s="48"/>
      <c r="RPX212" s="48"/>
      <c r="RPY212" s="46"/>
      <c r="RPZ212" s="42"/>
      <c r="RQA212" s="42"/>
      <c r="RQB212" s="48"/>
      <c r="RQC212" s="48"/>
      <c r="RQD212" s="46"/>
      <c r="RQE212" s="42"/>
      <c r="RQF212" s="42"/>
      <c r="RQG212" s="48"/>
      <c r="RQH212" s="48"/>
      <c r="RQI212" s="46"/>
      <c r="RQJ212" s="42"/>
      <c r="RQK212" s="42"/>
      <c r="RQL212" s="48"/>
      <c r="RQM212" s="48"/>
      <c r="RQN212" s="46"/>
      <c r="RQO212" s="42"/>
      <c r="RQP212" s="42"/>
      <c r="RQQ212" s="48"/>
      <c r="RQR212" s="48"/>
      <c r="RQS212" s="46"/>
      <c r="RQT212" s="42"/>
      <c r="RQU212" s="42"/>
      <c r="RQV212" s="48"/>
      <c r="RQW212" s="48"/>
      <c r="RQX212" s="46"/>
      <c r="RQY212" s="42"/>
      <c r="RQZ212" s="42"/>
      <c r="RRA212" s="48"/>
      <c r="RRB212" s="48"/>
      <c r="RRC212" s="46"/>
      <c r="RRD212" s="42"/>
      <c r="RRE212" s="42"/>
      <c r="RRF212" s="48"/>
      <c r="RRG212" s="48"/>
      <c r="RRH212" s="46"/>
      <c r="RRI212" s="42"/>
      <c r="RRJ212" s="42"/>
      <c r="RRK212" s="48"/>
      <c r="RRL212" s="48"/>
      <c r="RRM212" s="46"/>
      <c r="RRN212" s="42"/>
      <c r="RRO212" s="42"/>
      <c r="RRP212" s="48"/>
      <c r="RRQ212" s="48"/>
      <c r="RRR212" s="46"/>
      <c r="RRS212" s="42"/>
      <c r="RRT212" s="42"/>
      <c r="RRU212" s="48"/>
      <c r="RRV212" s="48"/>
      <c r="RRW212" s="46"/>
      <c r="RRX212" s="42"/>
      <c r="RRY212" s="42"/>
      <c r="RRZ212" s="48"/>
      <c r="RSA212" s="48"/>
      <c r="RSB212" s="46"/>
      <c r="RSC212" s="42"/>
      <c r="RSD212" s="42"/>
      <c r="RSE212" s="48"/>
      <c r="RSF212" s="48"/>
      <c r="RSG212" s="46"/>
      <c r="RSH212" s="42"/>
      <c r="RSI212" s="42"/>
      <c r="RSJ212" s="48"/>
      <c r="RSK212" s="48"/>
      <c r="RSL212" s="46"/>
      <c r="RSM212" s="42"/>
      <c r="RSN212" s="42"/>
      <c r="RSO212" s="48"/>
      <c r="RSP212" s="48"/>
      <c r="RSQ212" s="46"/>
      <c r="RSR212" s="42"/>
      <c r="RSS212" s="42"/>
      <c r="RST212" s="48"/>
      <c r="RSU212" s="48"/>
      <c r="RSV212" s="46"/>
      <c r="RSW212" s="42"/>
      <c r="RSX212" s="42"/>
      <c r="RSY212" s="48"/>
      <c r="RSZ212" s="48"/>
      <c r="RTA212" s="46"/>
      <c r="RTB212" s="42"/>
      <c r="RTC212" s="42"/>
      <c r="RTD212" s="48"/>
      <c r="RTE212" s="48"/>
      <c r="RTF212" s="46"/>
      <c r="RTG212" s="42"/>
      <c r="RTH212" s="42"/>
      <c r="RTI212" s="48"/>
      <c r="RTJ212" s="48"/>
      <c r="RTK212" s="46"/>
      <c r="RTL212" s="42"/>
      <c r="RTM212" s="42"/>
      <c r="RTN212" s="48"/>
      <c r="RTO212" s="48"/>
      <c r="RTP212" s="46"/>
      <c r="RTQ212" s="42"/>
      <c r="RTR212" s="42"/>
      <c r="RTS212" s="48"/>
      <c r="RTT212" s="48"/>
      <c r="RTU212" s="46"/>
      <c r="RTV212" s="42"/>
      <c r="RTW212" s="42"/>
      <c r="RTX212" s="48"/>
      <c r="RTY212" s="48"/>
      <c r="RTZ212" s="46"/>
      <c r="RUA212" s="42"/>
      <c r="RUB212" s="42"/>
      <c r="RUC212" s="48"/>
      <c r="RUD212" s="48"/>
      <c r="RUE212" s="46"/>
      <c r="RUF212" s="42"/>
      <c r="RUG212" s="42"/>
      <c r="RUH212" s="48"/>
      <c r="RUI212" s="48"/>
      <c r="RUJ212" s="46"/>
      <c r="RUK212" s="42"/>
      <c r="RUL212" s="42"/>
      <c r="RUM212" s="48"/>
      <c r="RUN212" s="48"/>
      <c r="RUO212" s="46"/>
      <c r="RUP212" s="42"/>
      <c r="RUQ212" s="42"/>
      <c r="RUR212" s="48"/>
      <c r="RUS212" s="48"/>
      <c r="RUT212" s="46"/>
      <c r="RUU212" s="42"/>
      <c r="RUV212" s="42"/>
      <c r="RUW212" s="48"/>
      <c r="RUX212" s="48"/>
      <c r="RUY212" s="46"/>
      <c r="RUZ212" s="42"/>
      <c r="RVA212" s="42"/>
      <c r="RVB212" s="48"/>
      <c r="RVC212" s="48"/>
      <c r="RVD212" s="46"/>
      <c r="RVE212" s="42"/>
      <c r="RVF212" s="42"/>
      <c r="RVG212" s="48"/>
      <c r="RVH212" s="48"/>
      <c r="RVI212" s="46"/>
      <c r="RVJ212" s="42"/>
      <c r="RVK212" s="42"/>
      <c r="RVL212" s="48"/>
      <c r="RVM212" s="48"/>
      <c r="RVN212" s="46"/>
      <c r="RVO212" s="42"/>
      <c r="RVP212" s="42"/>
      <c r="RVQ212" s="48"/>
      <c r="RVR212" s="48"/>
      <c r="RVS212" s="46"/>
      <c r="RVT212" s="42"/>
      <c r="RVU212" s="42"/>
      <c r="RVV212" s="48"/>
      <c r="RVW212" s="48"/>
      <c r="RVX212" s="46"/>
      <c r="RVY212" s="42"/>
      <c r="RVZ212" s="42"/>
      <c r="RWA212" s="48"/>
      <c r="RWB212" s="48"/>
      <c r="RWC212" s="46"/>
      <c r="RWD212" s="42"/>
      <c r="RWE212" s="42"/>
      <c r="RWF212" s="48"/>
      <c r="RWG212" s="48"/>
      <c r="RWH212" s="46"/>
      <c r="RWI212" s="42"/>
      <c r="RWJ212" s="42"/>
      <c r="RWK212" s="48"/>
      <c r="RWL212" s="48"/>
      <c r="RWM212" s="46"/>
      <c r="RWN212" s="42"/>
      <c r="RWO212" s="42"/>
      <c r="RWP212" s="48"/>
      <c r="RWQ212" s="48"/>
      <c r="RWR212" s="46"/>
      <c r="RWS212" s="42"/>
      <c r="RWT212" s="42"/>
      <c r="RWU212" s="48"/>
      <c r="RWV212" s="48"/>
      <c r="RWW212" s="46"/>
      <c r="RWX212" s="42"/>
      <c r="RWY212" s="42"/>
      <c r="RWZ212" s="48"/>
      <c r="RXA212" s="48"/>
      <c r="RXB212" s="46"/>
      <c r="RXC212" s="42"/>
      <c r="RXD212" s="42"/>
      <c r="RXE212" s="48"/>
      <c r="RXF212" s="48"/>
      <c r="RXG212" s="46"/>
      <c r="RXH212" s="42"/>
      <c r="RXI212" s="42"/>
      <c r="RXJ212" s="48"/>
      <c r="RXK212" s="48"/>
      <c r="RXL212" s="46"/>
      <c r="RXM212" s="42"/>
      <c r="RXN212" s="42"/>
      <c r="RXO212" s="48"/>
      <c r="RXP212" s="48"/>
      <c r="RXQ212" s="46"/>
      <c r="RXR212" s="42"/>
      <c r="RXS212" s="42"/>
      <c r="RXT212" s="48"/>
      <c r="RXU212" s="48"/>
      <c r="RXV212" s="46"/>
      <c r="RXW212" s="42"/>
      <c r="RXX212" s="42"/>
      <c r="RXY212" s="48"/>
      <c r="RXZ212" s="48"/>
      <c r="RYA212" s="46"/>
      <c r="RYB212" s="42"/>
      <c r="RYC212" s="42"/>
      <c r="RYD212" s="48"/>
      <c r="RYE212" s="48"/>
      <c r="RYF212" s="46"/>
      <c r="RYG212" s="42"/>
      <c r="RYH212" s="42"/>
      <c r="RYI212" s="48"/>
      <c r="RYJ212" s="48"/>
      <c r="RYK212" s="46"/>
      <c r="RYL212" s="42"/>
      <c r="RYM212" s="42"/>
      <c r="RYN212" s="48"/>
      <c r="RYO212" s="48"/>
      <c r="RYP212" s="46"/>
      <c r="RYQ212" s="42"/>
      <c r="RYR212" s="42"/>
      <c r="RYS212" s="48"/>
      <c r="RYT212" s="48"/>
      <c r="RYU212" s="46"/>
      <c r="RYV212" s="42"/>
      <c r="RYW212" s="42"/>
      <c r="RYX212" s="48"/>
      <c r="RYY212" s="48"/>
      <c r="RYZ212" s="46"/>
      <c r="RZA212" s="42"/>
      <c r="RZB212" s="42"/>
      <c r="RZC212" s="48"/>
      <c r="RZD212" s="48"/>
      <c r="RZE212" s="46"/>
      <c r="RZF212" s="42"/>
      <c r="RZG212" s="42"/>
      <c r="RZH212" s="48"/>
      <c r="RZI212" s="48"/>
      <c r="RZJ212" s="46"/>
      <c r="RZK212" s="42"/>
      <c r="RZL212" s="42"/>
      <c r="RZM212" s="48"/>
      <c r="RZN212" s="48"/>
      <c r="RZO212" s="46"/>
      <c r="RZP212" s="42"/>
      <c r="RZQ212" s="42"/>
      <c r="RZR212" s="48"/>
      <c r="RZS212" s="48"/>
      <c r="RZT212" s="46"/>
      <c r="RZU212" s="42"/>
      <c r="RZV212" s="42"/>
      <c r="RZW212" s="48"/>
      <c r="RZX212" s="48"/>
      <c r="RZY212" s="46"/>
      <c r="RZZ212" s="42"/>
      <c r="SAA212" s="42"/>
      <c r="SAB212" s="48"/>
      <c r="SAC212" s="48"/>
      <c r="SAD212" s="46"/>
      <c r="SAE212" s="42"/>
      <c r="SAF212" s="42"/>
      <c r="SAG212" s="48"/>
      <c r="SAH212" s="48"/>
      <c r="SAI212" s="46"/>
      <c r="SAJ212" s="42"/>
      <c r="SAK212" s="42"/>
      <c r="SAL212" s="48"/>
      <c r="SAM212" s="48"/>
      <c r="SAN212" s="46"/>
      <c r="SAO212" s="42"/>
      <c r="SAP212" s="42"/>
      <c r="SAQ212" s="48"/>
      <c r="SAR212" s="48"/>
      <c r="SAS212" s="46"/>
      <c r="SAT212" s="42"/>
      <c r="SAU212" s="42"/>
      <c r="SAV212" s="48"/>
      <c r="SAW212" s="48"/>
      <c r="SAX212" s="46"/>
      <c r="SAY212" s="42"/>
      <c r="SAZ212" s="42"/>
      <c r="SBA212" s="48"/>
      <c r="SBB212" s="48"/>
      <c r="SBC212" s="46"/>
      <c r="SBD212" s="42"/>
      <c r="SBE212" s="42"/>
      <c r="SBF212" s="48"/>
      <c r="SBG212" s="48"/>
      <c r="SBH212" s="46"/>
      <c r="SBI212" s="42"/>
      <c r="SBJ212" s="42"/>
      <c r="SBK212" s="48"/>
      <c r="SBL212" s="48"/>
      <c r="SBM212" s="46"/>
      <c r="SBN212" s="42"/>
      <c r="SBO212" s="42"/>
      <c r="SBP212" s="48"/>
      <c r="SBQ212" s="48"/>
      <c r="SBR212" s="46"/>
      <c r="SBS212" s="42"/>
      <c r="SBT212" s="42"/>
      <c r="SBU212" s="48"/>
      <c r="SBV212" s="48"/>
      <c r="SBW212" s="46"/>
      <c r="SBX212" s="42"/>
      <c r="SBY212" s="42"/>
      <c r="SBZ212" s="48"/>
      <c r="SCA212" s="48"/>
      <c r="SCB212" s="46"/>
      <c r="SCC212" s="42"/>
      <c r="SCD212" s="42"/>
      <c r="SCE212" s="48"/>
      <c r="SCF212" s="48"/>
      <c r="SCG212" s="46"/>
      <c r="SCH212" s="42"/>
      <c r="SCI212" s="42"/>
      <c r="SCJ212" s="48"/>
      <c r="SCK212" s="48"/>
      <c r="SCL212" s="46"/>
      <c r="SCM212" s="42"/>
      <c r="SCN212" s="42"/>
      <c r="SCO212" s="48"/>
      <c r="SCP212" s="48"/>
      <c r="SCQ212" s="46"/>
      <c r="SCR212" s="42"/>
      <c r="SCS212" s="42"/>
      <c r="SCT212" s="48"/>
      <c r="SCU212" s="48"/>
      <c r="SCV212" s="46"/>
      <c r="SCW212" s="42"/>
      <c r="SCX212" s="42"/>
      <c r="SCY212" s="48"/>
      <c r="SCZ212" s="48"/>
      <c r="SDA212" s="46"/>
      <c r="SDB212" s="42"/>
      <c r="SDC212" s="42"/>
      <c r="SDD212" s="48"/>
      <c r="SDE212" s="48"/>
      <c r="SDF212" s="46"/>
      <c r="SDG212" s="42"/>
      <c r="SDH212" s="42"/>
      <c r="SDI212" s="48"/>
      <c r="SDJ212" s="48"/>
      <c r="SDK212" s="46"/>
      <c r="SDL212" s="42"/>
      <c r="SDM212" s="42"/>
      <c r="SDN212" s="48"/>
      <c r="SDO212" s="48"/>
      <c r="SDP212" s="46"/>
      <c r="SDQ212" s="42"/>
      <c r="SDR212" s="42"/>
      <c r="SDS212" s="48"/>
      <c r="SDT212" s="48"/>
      <c r="SDU212" s="46"/>
      <c r="SDV212" s="42"/>
      <c r="SDW212" s="42"/>
      <c r="SDX212" s="48"/>
      <c r="SDY212" s="48"/>
      <c r="SDZ212" s="46"/>
      <c r="SEA212" s="42"/>
      <c r="SEB212" s="42"/>
      <c r="SEC212" s="48"/>
      <c r="SED212" s="48"/>
      <c r="SEE212" s="46"/>
      <c r="SEF212" s="42"/>
      <c r="SEG212" s="42"/>
      <c r="SEH212" s="48"/>
      <c r="SEI212" s="48"/>
      <c r="SEJ212" s="46"/>
      <c r="SEK212" s="42"/>
      <c r="SEL212" s="42"/>
      <c r="SEM212" s="48"/>
      <c r="SEN212" s="48"/>
      <c r="SEO212" s="46"/>
      <c r="SEP212" s="42"/>
      <c r="SEQ212" s="42"/>
      <c r="SER212" s="48"/>
      <c r="SES212" s="48"/>
      <c r="SET212" s="46"/>
      <c r="SEU212" s="42"/>
      <c r="SEV212" s="42"/>
      <c r="SEW212" s="48"/>
      <c r="SEX212" s="48"/>
      <c r="SEY212" s="46"/>
      <c r="SEZ212" s="42"/>
      <c r="SFA212" s="42"/>
      <c r="SFB212" s="48"/>
      <c r="SFC212" s="48"/>
      <c r="SFD212" s="46"/>
      <c r="SFE212" s="42"/>
      <c r="SFF212" s="42"/>
      <c r="SFG212" s="48"/>
      <c r="SFH212" s="48"/>
      <c r="SFI212" s="46"/>
      <c r="SFJ212" s="42"/>
      <c r="SFK212" s="42"/>
      <c r="SFL212" s="48"/>
      <c r="SFM212" s="48"/>
      <c r="SFN212" s="46"/>
      <c r="SFO212" s="42"/>
      <c r="SFP212" s="42"/>
      <c r="SFQ212" s="48"/>
      <c r="SFR212" s="48"/>
      <c r="SFS212" s="46"/>
      <c r="SFT212" s="42"/>
      <c r="SFU212" s="42"/>
      <c r="SFV212" s="48"/>
      <c r="SFW212" s="48"/>
      <c r="SFX212" s="46"/>
      <c r="SFY212" s="42"/>
      <c r="SFZ212" s="42"/>
      <c r="SGA212" s="48"/>
      <c r="SGB212" s="48"/>
      <c r="SGC212" s="46"/>
      <c r="SGD212" s="42"/>
      <c r="SGE212" s="42"/>
      <c r="SGF212" s="48"/>
      <c r="SGG212" s="48"/>
      <c r="SGH212" s="46"/>
      <c r="SGI212" s="42"/>
      <c r="SGJ212" s="42"/>
      <c r="SGK212" s="48"/>
      <c r="SGL212" s="48"/>
      <c r="SGM212" s="46"/>
      <c r="SGN212" s="42"/>
      <c r="SGO212" s="42"/>
      <c r="SGP212" s="48"/>
      <c r="SGQ212" s="48"/>
      <c r="SGR212" s="46"/>
      <c r="SGS212" s="42"/>
      <c r="SGT212" s="42"/>
      <c r="SGU212" s="48"/>
      <c r="SGV212" s="48"/>
      <c r="SGW212" s="46"/>
      <c r="SGX212" s="42"/>
      <c r="SGY212" s="42"/>
      <c r="SGZ212" s="48"/>
      <c r="SHA212" s="48"/>
      <c r="SHB212" s="46"/>
      <c r="SHC212" s="42"/>
      <c r="SHD212" s="42"/>
      <c r="SHE212" s="48"/>
      <c r="SHF212" s="48"/>
      <c r="SHG212" s="46"/>
      <c r="SHH212" s="42"/>
      <c r="SHI212" s="42"/>
      <c r="SHJ212" s="48"/>
      <c r="SHK212" s="48"/>
      <c r="SHL212" s="46"/>
      <c r="SHM212" s="42"/>
      <c r="SHN212" s="42"/>
      <c r="SHO212" s="48"/>
      <c r="SHP212" s="48"/>
      <c r="SHQ212" s="46"/>
      <c r="SHR212" s="42"/>
      <c r="SHS212" s="42"/>
      <c r="SHT212" s="48"/>
      <c r="SHU212" s="48"/>
      <c r="SHV212" s="46"/>
      <c r="SHW212" s="42"/>
      <c r="SHX212" s="42"/>
      <c r="SHY212" s="48"/>
      <c r="SHZ212" s="48"/>
      <c r="SIA212" s="46"/>
      <c r="SIB212" s="42"/>
      <c r="SIC212" s="42"/>
      <c r="SID212" s="48"/>
      <c r="SIE212" s="48"/>
      <c r="SIF212" s="46"/>
      <c r="SIG212" s="42"/>
      <c r="SIH212" s="42"/>
      <c r="SII212" s="48"/>
      <c r="SIJ212" s="48"/>
      <c r="SIK212" s="46"/>
      <c r="SIL212" s="42"/>
      <c r="SIM212" s="42"/>
      <c r="SIN212" s="48"/>
      <c r="SIO212" s="48"/>
      <c r="SIP212" s="46"/>
      <c r="SIQ212" s="42"/>
      <c r="SIR212" s="42"/>
      <c r="SIS212" s="48"/>
      <c r="SIT212" s="48"/>
      <c r="SIU212" s="46"/>
      <c r="SIV212" s="42"/>
      <c r="SIW212" s="42"/>
      <c r="SIX212" s="48"/>
      <c r="SIY212" s="48"/>
      <c r="SIZ212" s="46"/>
      <c r="SJA212" s="42"/>
      <c r="SJB212" s="42"/>
      <c r="SJC212" s="48"/>
      <c r="SJD212" s="48"/>
      <c r="SJE212" s="46"/>
      <c r="SJF212" s="42"/>
      <c r="SJG212" s="42"/>
      <c r="SJH212" s="48"/>
      <c r="SJI212" s="48"/>
      <c r="SJJ212" s="46"/>
      <c r="SJK212" s="42"/>
      <c r="SJL212" s="42"/>
      <c r="SJM212" s="48"/>
      <c r="SJN212" s="48"/>
      <c r="SJO212" s="46"/>
      <c r="SJP212" s="42"/>
      <c r="SJQ212" s="42"/>
      <c r="SJR212" s="48"/>
      <c r="SJS212" s="48"/>
      <c r="SJT212" s="46"/>
      <c r="SJU212" s="42"/>
      <c r="SJV212" s="42"/>
      <c r="SJW212" s="48"/>
      <c r="SJX212" s="48"/>
      <c r="SJY212" s="46"/>
      <c r="SJZ212" s="42"/>
      <c r="SKA212" s="42"/>
      <c r="SKB212" s="48"/>
      <c r="SKC212" s="48"/>
      <c r="SKD212" s="46"/>
      <c r="SKE212" s="42"/>
      <c r="SKF212" s="42"/>
      <c r="SKG212" s="48"/>
      <c r="SKH212" s="48"/>
      <c r="SKI212" s="46"/>
      <c r="SKJ212" s="42"/>
      <c r="SKK212" s="42"/>
      <c r="SKL212" s="48"/>
      <c r="SKM212" s="48"/>
      <c r="SKN212" s="46"/>
      <c r="SKO212" s="42"/>
      <c r="SKP212" s="42"/>
      <c r="SKQ212" s="48"/>
      <c r="SKR212" s="48"/>
      <c r="SKS212" s="46"/>
      <c r="SKT212" s="42"/>
      <c r="SKU212" s="42"/>
      <c r="SKV212" s="48"/>
      <c r="SKW212" s="48"/>
      <c r="SKX212" s="46"/>
      <c r="SKY212" s="42"/>
      <c r="SKZ212" s="42"/>
      <c r="SLA212" s="48"/>
      <c r="SLB212" s="48"/>
      <c r="SLC212" s="46"/>
      <c r="SLD212" s="42"/>
      <c r="SLE212" s="42"/>
      <c r="SLF212" s="48"/>
      <c r="SLG212" s="48"/>
      <c r="SLH212" s="46"/>
      <c r="SLI212" s="42"/>
      <c r="SLJ212" s="42"/>
      <c r="SLK212" s="48"/>
      <c r="SLL212" s="48"/>
      <c r="SLM212" s="46"/>
      <c r="SLN212" s="42"/>
      <c r="SLO212" s="42"/>
      <c r="SLP212" s="48"/>
      <c r="SLQ212" s="48"/>
      <c r="SLR212" s="46"/>
      <c r="SLS212" s="42"/>
      <c r="SLT212" s="42"/>
      <c r="SLU212" s="48"/>
      <c r="SLV212" s="48"/>
      <c r="SLW212" s="46"/>
      <c r="SLX212" s="42"/>
      <c r="SLY212" s="42"/>
      <c r="SLZ212" s="48"/>
      <c r="SMA212" s="48"/>
      <c r="SMB212" s="46"/>
      <c r="SMC212" s="42"/>
      <c r="SMD212" s="42"/>
      <c r="SME212" s="48"/>
      <c r="SMF212" s="48"/>
      <c r="SMG212" s="46"/>
      <c r="SMH212" s="42"/>
      <c r="SMI212" s="42"/>
      <c r="SMJ212" s="48"/>
      <c r="SMK212" s="48"/>
      <c r="SML212" s="46"/>
      <c r="SMM212" s="42"/>
      <c r="SMN212" s="42"/>
      <c r="SMO212" s="48"/>
      <c r="SMP212" s="48"/>
      <c r="SMQ212" s="46"/>
      <c r="SMR212" s="42"/>
      <c r="SMS212" s="42"/>
      <c r="SMT212" s="48"/>
      <c r="SMU212" s="48"/>
      <c r="SMV212" s="46"/>
      <c r="SMW212" s="42"/>
      <c r="SMX212" s="42"/>
      <c r="SMY212" s="48"/>
      <c r="SMZ212" s="48"/>
      <c r="SNA212" s="46"/>
      <c r="SNB212" s="42"/>
      <c r="SNC212" s="42"/>
      <c r="SND212" s="48"/>
      <c r="SNE212" s="48"/>
      <c r="SNF212" s="46"/>
      <c r="SNG212" s="42"/>
      <c r="SNH212" s="42"/>
      <c r="SNI212" s="48"/>
      <c r="SNJ212" s="48"/>
      <c r="SNK212" s="46"/>
      <c r="SNL212" s="42"/>
      <c r="SNM212" s="42"/>
      <c r="SNN212" s="48"/>
      <c r="SNO212" s="48"/>
      <c r="SNP212" s="46"/>
      <c r="SNQ212" s="42"/>
      <c r="SNR212" s="42"/>
      <c r="SNS212" s="48"/>
      <c r="SNT212" s="48"/>
      <c r="SNU212" s="46"/>
      <c r="SNV212" s="42"/>
      <c r="SNW212" s="42"/>
      <c r="SNX212" s="48"/>
      <c r="SNY212" s="48"/>
      <c r="SNZ212" s="46"/>
      <c r="SOA212" s="42"/>
      <c r="SOB212" s="42"/>
      <c r="SOC212" s="48"/>
      <c r="SOD212" s="48"/>
      <c r="SOE212" s="46"/>
      <c r="SOF212" s="42"/>
      <c r="SOG212" s="42"/>
      <c r="SOH212" s="48"/>
      <c r="SOI212" s="48"/>
      <c r="SOJ212" s="46"/>
      <c r="SOK212" s="42"/>
      <c r="SOL212" s="42"/>
      <c r="SOM212" s="48"/>
      <c r="SON212" s="48"/>
      <c r="SOO212" s="46"/>
      <c r="SOP212" s="42"/>
      <c r="SOQ212" s="42"/>
      <c r="SOR212" s="48"/>
      <c r="SOS212" s="48"/>
      <c r="SOT212" s="46"/>
      <c r="SOU212" s="42"/>
      <c r="SOV212" s="42"/>
      <c r="SOW212" s="48"/>
      <c r="SOX212" s="48"/>
      <c r="SOY212" s="46"/>
      <c r="SOZ212" s="42"/>
      <c r="SPA212" s="42"/>
      <c r="SPB212" s="48"/>
      <c r="SPC212" s="48"/>
      <c r="SPD212" s="46"/>
      <c r="SPE212" s="42"/>
      <c r="SPF212" s="42"/>
      <c r="SPG212" s="48"/>
      <c r="SPH212" s="48"/>
      <c r="SPI212" s="46"/>
      <c r="SPJ212" s="42"/>
      <c r="SPK212" s="42"/>
      <c r="SPL212" s="48"/>
      <c r="SPM212" s="48"/>
      <c r="SPN212" s="46"/>
      <c r="SPO212" s="42"/>
      <c r="SPP212" s="42"/>
      <c r="SPQ212" s="48"/>
      <c r="SPR212" s="48"/>
      <c r="SPS212" s="46"/>
      <c r="SPT212" s="42"/>
      <c r="SPU212" s="42"/>
      <c r="SPV212" s="48"/>
      <c r="SPW212" s="48"/>
      <c r="SPX212" s="46"/>
      <c r="SPY212" s="42"/>
      <c r="SPZ212" s="42"/>
      <c r="SQA212" s="48"/>
      <c r="SQB212" s="48"/>
      <c r="SQC212" s="46"/>
      <c r="SQD212" s="42"/>
      <c r="SQE212" s="42"/>
      <c r="SQF212" s="48"/>
      <c r="SQG212" s="48"/>
      <c r="SQH212" s="46"/>
      <c r="SQI212" s="42"/>
      <c r="SQJ212" s="42"/>
      <c r="SQK212" s="48"/>
      <c r="SQL212" s="48"/>
      <c r="SQM212" s="46"/>
      <c r="SQN212" s="42"/>
      <c r="SQO212" s="42"/>
      <c r="SQP212" s="48"/>
      <c r="SQQ212" s="48"/>
      <c r="SQR212" s="46"/>
      <c r="SQS212" s="42"/>
      <c r="SQT212" s="42"/>
      <c r="SQU212" s="48"/>
      <c r="SQV212" s="48"/>
      <c r="SQW212" s="46"/>
      <c r="SQX212" s="42"/>
      <c r="SQY212" s="42"/>
      <c r="SQZ212" s="48"/>
      <c r="SRA212" s="48"/>
      <c r="SRB212" s="46"/>
      <c r="SRC212" s="42"/>
      <c r="SRD212" s="42"/>
      <c r="SRE212" s="48"/>
      <c r="SRF212" s="48"/>
      <c r="SRG212" s="46"/>
      <c r="SRH212" s="42"/>
      <c r="SRI212" s="42"/>
      <c r="SRJ212" s="48"/>
      <c r="SRK212" s="48"/>
      <c r="SRL212" s="46"/>
      <c r="SRM212" s="42"/>
      <c r="SRN212" s="42"/>
      <c r="SRO212" s="48"/>
      <c r="SRP212" s="48"/>
      <c r="SRQ212" s="46"/>
      <c r="SRR212" s="42"/>
      <c r="SRS212" s="42"/>
      <c r="SRT212" s="48"/>
      <c r="SRU212" s="48"/>
      <c r="SRV212" s="46"/>
      <c r="SRW212" s="42"/>
      <c r="SRX212" s="42"/>
      <c r="SRY212" s="48"/>
      <c r="SRZ212" s="48"/>
      <c r="SSA212" s="46"/>
      <c r="SSB212" s="42"/>
      <c r="SSC212" s="42"/>
      <c r="SSD212" s="48"/>
      <c r="SSE212" s="48"/>
      <c r="SSF212" s="46"/>
      <c r="SSG212" s="42"/>
      <c r="SSH212" s="42"/>
      <c r="SSI212" s="48"/>
      <c r="SSJ212" s="48"/>
      <c r="SSK212" s="46"/>
      <c r="SSL212" s="42"/>
      <c r="SSM212" s="42"/>
      <c r="SSN212" s="48"/>
      <c r="SSO212" s="48"/>
      <c r="SSP212" s="46"/>
      <c r="SSQ212" s="42"/>
      <c r="SSR212" s="42"/>
      <c r="SSS212" s="48"/>
      <c r="SST212" s="48"/>
      <c r="SSU212" s="46"/>
      <c r="SSV212" s="42"/>
      <c r="SSW212" s="42"/>
      <c r="SSX212" s="48"/>
      <c r="SSY212" s="48"/>
      <c r="SSZ212" s="46"/>
      <c r="STA212" s="42"/>
      <c r="STB212" s="42"/>
      <c r="STC212" s="48"/>
      <c r="STD212" s="48"/>
      <c r="STE212" s="46"/>
      <c r="STF212" s="42"/>
      <c r="STG212" s="42"/>
      <c r="STH212" s="48"/>
      <c r="STI212" s="48"/>
      <c r="STJ212" s="46"/>
      <c r="STK212" s="42"/>
      <c r="STL212" s="42"/>
      <c r="STM212" s="48"/>
      <c r="STN212" s="48"/>
      <c r="STO212" s="46"/>
      <c r="STP212" s="42"/>
      <c r="STQ212" s="42"/>
      <c r="STR212" s="48"/>
      <c r="STS212" s="48"/>
      <c r="STT212" s="46"/>
      <c r="STU212" s="42"/>
      <c r="STV212" s="42"/>
      <c r="STW212" s="48"/>
      <c r="STX212" s="48"/>
      <c r="STY212" s="46"/>
      <c r="STZ212" s="42"/>
      <c r="SUA212" s="42"/>
      <c r="SUB212" s="48"/>
      <c r="SUC212" s="48"/>
      <c r="SUD212" s="46"/>
      <c r="SUE212" s="42"/>
      <c r="SUF212" s="42"/>
      <c r="SUG212" s="48"/>
      <c r="SUH212" s="48"/>
      <c r="SUI212" s="46"/>
      <c r="SUJ212" s="42"/>
      <c r="SUK212" s="42"/>
      <c r="SUL212" s="48"/>
      <c r="SUM212" s="48"/>
      <c r="SUN212" s="46"/>
      <c r="SUO212" s="42"/>
      <c r="SUP212" s="42"/>
      <c r="SUQ212" s="48"/>
      <c r="SUR212" s="48"/>
      <c r="SUS212" s="46"/>
      <c r="SUT212" s="42"/>
      <c r="SUU212" s="42"/>
      <c r="SUV212" s="48"/>
      <c r="SUW212" s="48"/>
      <c r="SUX212" s="46"/>
      <c r="SUY212" s="42"/>
      <c r="SUZ212" s="42"/>
      <c r="SVA212" s="48"/>
      <c r="SVB212" s="48"/>
      <c r="SVC212" s="46"/>
      <c r="SVD212" s="42"/>
      <c r="SVE212" s="42"/>
      <c r="SVF212" s="48"/>
      <c r="SVG212" s="48"/>
      <c r="SVH212" s="46"/>
      <c r="SVI212" s="42"/>
      <c r="SVJ212" s="42"/>
      <c r="SVK212" s="48"/>
      <c r="SVL212" s="48"/>
      <c r="SVM212" s="46"/>
      <c r="SVN212" s="42"/>
      <c r="SVO212" s="42"/>
      <c r="SVP212" s="48"/>
      <c r="SVQ212" s="48"/>
      <c r="SVR212" s="46"/>
      <c r="SVS212" s="42"/>
      <c r="SVT212" s="42"/>
      <c r="SVU212" s="48"/>
      <c r="SVV212" s="48"/>
      <c r="SVW212" s="46"/>
      <c r="SVX212" s="42"/>
      <c r="SVY212" s="42"/>
      <c r="SVZ212" s="48"/>
      <c r="SWA212" s="48"/>
      <c r="SWB212" s="46"/>
      <c r="SWC212" s="42"/>
      <c r="SWD212" s="42"/>
      <c r="SWE212" s="48"/>
      <c r="SWF212" s="48"/>
      <c r="SWG212" s="46"/>
      <c r="SWH212" s="42"/>
      <c r="SWI212" s="42"/>
      <c r="SWJ212" s="48"/>
      <c r="SWK212" s="48"/>
      <c r="SWL212" s="46"/>
      <c r="SWM212" s="42"/>
      <c r="SWN212" s="42"/>
      <c r="SWO212" s="48"/>
      <c r="SWP212" s="48"/>
      <c r="SWQ212" s="46"/>
      <c r="SWR212" s="42"/>
      <c r="SWS212" s="42"/>
      <c r="SWT212" s="48"/>
      <c r="SWU212" s="48"/>
      <c r="SWV212" s="46"/>
      <c r="SWW212" s="42"/>
      <c r="SWX212" s="42"/>
      <c r="SWY212" s="48"/>
      <c r="SWZ212" s="48"/>
      <c r="SXA212" s="46"/>
      <c r="SXB212" s="42"/>
      <c r="SXC212" s="42"/>
      <c r="SXD212" s="48"/>
      <c r="SXE212" s="48"/>
      <c r="SXF212" s="46"/>
      <c r="SXG212" s="42"/>
      <c r="SXH212" s="42"/>
      <c r="SXI212" s="48"/>
      <c r="SXJ212" s="48"/>
      <c r="SXK212" s="46"/>
      <c r="SXL212" s="42"/>
      <c r="SXM212" s="42"/>
      <c r="SXN212" s="48"/>
      <c r="SXO212" s="48"/>
      <c r="SXP212" s="46"/>
      <c r="SXQ212" s="42"/>
      <c r="SXR212" s="42"/>
      <c r="SXS212" s="48"/>
      <c r="SXT212" s="48"/>
      <c r="SXU212" s="46"/>
      <c r="SXV212" s="42"/>
      <c r="SXW212" s="42"/>
      <c r="SXX212" s="48"/>
      <c r="SXY212" s="48"/>
      <c r="SXZ212" s="46"/>
      <c r="SYA212" s="42"/>
      <c r="SYB212" s="42"/>
      <c r="SYC212" s="48"/>
      <c r="SYD212" s="48"/>
      <c r="SYE212" s="46"/>
      <c r="SYF212" s="42"/>
      <c r="SYG212" s="42"/>
      <c r="SYH212" s="48"/>
      <c r="SYI212" s="48"/>
      <c r="SYJ212" s="46"/>
      <c r="SYK212" s="42"/>
      <c r="SYL212" s="42"/>
      <c r="SYM212" s="48"/>
      <c r="SYN212" s="48"/>
      <c r="SYO212" s="46"/>
      <c r="SYP212" s="42"/>
      <c r="SYQ212" s="42"/>
      <c r="SYR212" s="48"/>
      <c r="SYS212" s="48"/>
      <c r="SYT212" s="46"/>
      <c r="SYU212" s="42"/>
      <c r="SYV212" s="42"/>
      <c r="SYW212" s="48"/>
      <c r="SYX212" s="48"/>
      <c r="SYY212" s="46"/>
      <c r="SYZ212" s="42"/>
      <c r="SZA212" s="42"/>
      <c r="SZB212" s="48"/>
      <c r="SZC212" s="48"/>
      <c r="SZD212" s="46"/>
      <c r="SZE212" s="42"/>
      <c r="SZF212" s="42"/>
      <c r="SZG212" s="48"/>
      <c r="SZH212" s="48"/>
      <c r="SZI212" s="46"/>
      <c r="SZJ212" s="42"/>
      <c r="SZK212" s="42"/>
      <c r="SZL212" s="48"/>
      <c r="SZM212" s="48"/>
      <c r="SZN212" s="46"/>
      <c r="SZO212" s="42"/>
      <c r="SZP212" s="42"/>
      <c r="SZQ212" s="48"/>
      <c r="SZR212" s="48"/>
      <c r="SZS212" s="46"/>
      <c r="SZT212" s="42"/>
      <c r="SZU212" s="42"/>
      <c r="SZV212" s="48"/>
      <c r="SZW212" s="48"/>
      <c r="SZX212" s="46"/>
      <c r="SZY212" s="42"/>
      <c r="SZZ212" s="42"/>
      <c r="TAA212" s="48"/>
      <c r="TAB212" s="48"/>
      <c r="TAC212" s="46"/>
      <c r="TAD212" s="42"/>
      <c r="TAE212" s="42"/>
      <c r="TAF212" s="48"/>
      <c r="TAG212" s="48"/>
      <c r="TAH212" s="46"/>
      <c r="TAI212" s="42"/>
      <c r="TAJ212" s="42"/>
      <c r="TAK212" s="48"/>
      <c r="TAL212" s="48"/>
      <c r="TAM212" s="46"/>
      <c r="TAN212" s="42"/>
      <c r="TAO212" s="42"/>
      <c r="TAP212" s="48"/>
      <c r="TAQ212" s="48"/>
      <c r="TAR212" s="46"/>
      <c r="TAS212" s="42"/>
      <c r="TAT212" s="42"/>
      <c r="TAU212" s="48"/>
      <c r="TAV212" s="48"/>
      <c r="TAW212" s="46"/>
      <c r="TAX212" s="42"/>
      <c r="TAY212" s="42"/>
      <c r="TAZ212" s="48"/>
      <c r="TBA212" s="48"/>
      <c r="TBB212" s="46"/>
      <c r="TBC212" s="42"/>
      <c r="TBD212" s="42"/>
      <c r="TBE212" s="48"/>
      <c r="TBF212" s="48"/>
      <c r="TBG212" s="46"/>
      <c r="TBH212" s="42"/>
      <c r="TBI212" s="42"/>
      <c r="TBJ212" s="48"/>
      <c r="TBK212" s="48"/>
      <c r="TBL212" s="46"/>
      <c r="TBM212" s="42"/>
      <c r="TBN212" s="42"/>
      <c r="TBO212" s="48"/>
      <c r="TBP212" s="48"/>
      <c r="TBQ212" s="46"/>
      <c r="TBR212" s="42"/>
      <c r="TBS212" s="42"/>
      <c r="TBT212" s="48"/>
      <c r="TBU212" s="48"/>
      <c r="TBV212" s="46"/>
      <c r="TBW212" s="42"/>
      <c r="TBX212" s="42"/>
      <c r="TBY212" s="48"/>
      <c r="TBZ212" s="48"/>
      <c r="TCA212" s="46"/>
      <c r="TCB212" s="42"/>
      <c r="TCC212" s="42"/>
      <c r="TCD212" s="48"/>
      <c r="TCE212" s="48"/>
      <c r="TCF212" s="46"/>
      <c r="TCG212" s="42"/>
      <c r="TCH212" s="42"/>
      <c r="TCI212" s="48"/>
      <c r="TCJ212" s="48"/>
      <c r="TCK212" s="46"/>
      <c r="TCL212" s="42"/>
      <c r="TCM212" s="42"/>
      <c r="TCN212" s="48"/>
      <c r="TCO212" s="48"/>
      <c r="TCP212" s="46"/>
      <c r="TCQ212" s="42"/>
      <c r="TCR212" s="42"/>
      <c r="TCS212" s="48"/>
      <c r="TCT212" s="48"/>
      <c r="TCU212" s="46"/>
      <c r="TCV212" s="42"/>
      <c r="TCW212" s="42"/>
      <c r="TCX212" s="48"/>
      <c r="TCY212" s="48"/>
      <c r="TCZ212" s="46"/>
      <c r="TDA212" s="42"/>
      <c r="TDB212" s="42"/>
      <c r="TDC212" s="48"/>
      <c r="TDD212" s="48"/>
      <c r="TDE212" s="46"/>
      <c r="TDF212" s="42"/>
      <c r="TDG212" s="42"/>
      <c r="TDH212" s="48"/>
      <c r="TDI212" s="48"/>
      <c r="TDJ212" s="46"/>
      <c r="TDK212" s="42"/>
      <c r="TDL212" s="42"/>
      <c r="TDM212" s="48"/>
      <c r="TDN212" s="48"/>
      <c r="TDO212" s="46"/>
      <c r="TDP212" s="42"/>
      <c r="TDQ212" s="42"/>
      <c r="TDR212" s="48"/>
      <c r="TDS212" s="48"/>
      <c r="TDT212" s="46"/>
      <c r="TDU212" s="42"/>
      <c r="TDV212" s="42"/>
      <c r="TDW212" s="48"/>
      <c r="TDX212" s="48"/>
      <c r="TDY212" s="46"/>
      <c r="TDZ212" s="42"/>
      <c r="TEA212" s="42"/>
      <c r="TEB212" s="48"/>
      <c r="TEC212" s="48"/>
      <c r="TED212" s="46"/>
      <c r="TEE212" s="42"/>
      <c r="TEF212" s="42"/>
      <c r="TEG212" s="48"/>
      <c r="TEH212" s="48"/>
      <c r="TEI212" s="46"/>
      <c r="TEJ212" s="42"/>
      <c r="TEK212" s="42"/>
      <c r="TEL212" s="48"/>
      <c r="TEM212" s="48"/>
      <c r="TEN212" s="46"/>
      <c r="TEO212" s="42"/>
      <c r="TEP212" s="42"/>
      <c r="TEQ212" s="48"/>
      <c r="TER212" s="48"/>
      <c r="TES212" s="46"/>
      <c r="TET212" s="42"/>
      <c r="TEU212" s="42"/>
      <c r="TEV212" s="48"/>
      <c r="TEW212" s="48"/>
      <c r="TEX212" s="46"/>
      <c r="TEY212" s="42"/>
      <c r="TEZ212" s="42"/>
      <c r="TFA212" s="48"/>
      <c r="TFB212" s="48"/>
      <c r="TFC212" s="46"/>
      <c r="TFD212" s="42"/>
      <c r="TFE212" s="42"/>
      <c r="TFF212" s="48"/>
      <c r="TFG212" s="48"/>
      <c r="TFH212" s="46"/>
      <c r="TFI212" s="42"/>
      <c r="TFJ212" s="42"/>
      <c r="TFK212" s="48"/>
      <c r="TFL212" s="48"/>
      <c r="TFM212" s="46"/>
      <c r="TFN212" s="42"/>
      <c r="TFO212" s="42"/>
      <c r="TFP212" s="48"/>
      <c r="TFQ212" s="48"/>
      <c r="TFR212" s="46"/>
      <c r="TFS212" s="42"/>
      <c r="TFT212" s="42"/>
      <c r="TFU212" s="48"/>
      <c r="TFV212" s="48"/>
      <c r="TFW212" s="46"/>
      <c r="TFX212" s="42"/>
      <c r="TFY212" s="42"/>
      <c r="TFZ212" s="48"/>
      <c r="TGA212" s="48"/>
      <c r="TGB212" s="46"/>
      <c r="TGC212" s="42"/>
      <c r="TGD212" s="42"/>
      <c r="TGE212" s="48"/>
      <c r="TGF212" s="48"/>
      <c r="TGG212" s="46"/>
      <c r="TGH212" s="42"/>
      <c r="TGI212" s="42"/>
      <c r="TGJ212" s="48"/>
      <c r="TGK212" s="48"/>
      <c r="TGL212" s="46"/>
      <c r="TGM212" s="42"/>
      <c r="TGN212" s="42"/>
      <c r="TGO212" s="48"/>
      <c r="TGP212" s="48"/>
      <c r="TGQ212" s="46"/>
      <c r="TGR212" s="42"/>
      <c r="TGS212" s="42"/>
      <c r="TGT212" s="48"/>
      <c r="TGU212" s="48"/>
      <c r="TGV212" s="46"/>
      <c r="TGW212" s="42"/>
      <c r="TGX212" s="42"/>
      <c r="TGY212" s="48"/>
      <c r="TGZ212" s="48"/>
      <c r="THA212" s="46"/>
      <c r="THB212" s="42"/>
      <c r="THC212" s="42"/>
      <c r="THD212" s="48"/>
      <c r="THE212" s="48"/>
      <c r="THF212" s="46"/>
      <c r="THG212" s="42"/>
      <c r="THH212" s="42"/>
      <c r="THI212" s="48"/>
      <c r="THJ212" s="48"/>
      <c r="THK212" s="46"/>
      <c r="THL212" s="42"/>
      <c r="THM212" s="42"/>
      <c r="THN212" s="48"/>
      <c r="THO212" s="48"/>
      <c r="THP212" s="46"/>
      <c r="THQ212" s="42"/>
      <c r="THR212" s="42"/>
      <c r="THS212" s="48"/>
      <c r="THT212" s="48"/>
      <c r="THU212" s="46"/>
      <c r="THV212" s="42"/>
      <c r="THW212" s="42"/>
      <c r="THX212" s="48"/>
      <c r="THY212" s="48"/>
      <c r="THZ212" s="46"/>
      <c r="TIA212" s="42"/>
      <c r="TIB212" s="42"/>
      <c r="TIC212" s="48"/>
      <c r="TID212" s="48"/>
      <c r="TIE212" s="46"/>
      <c r="TIF212" s="42"/>
      <c r="TIG212" s="42"/>
      <c r="TIH212" s="48"/>
      <c r="TII212" s="48"/>
      <c r="TIJ212" s="46"/>
      <c r="TIK212" s="42"/>
      <c r="TIL212" s="42"/>
      <c r="TIM212" s="48"/>
      <c r="TIN212" s="48"/>
      <c r="TIO212" s="46"/>
      <c r="TIP212" s="42"/>
      <c r="TIQ212" s="42"/>
      <c r="TIR212" s="48"/>
      <c r="TIS212" s="48"/>
      <c r="TIT212" s="46"/>
      <c r="TIU212" s="42"/>
      <c r="TIV212" s="42"/>
      <c r="TIW212" s="48"/>
      <c r="TIX212" s="48"/>
      <c r="TIY212" s="46"/>
      <c r="TIZ212" s="42"/>
      <c r="TJA212" s="42"/>
      <c r="TJB212" s="48"/>
      <c r="TJC212" s="48"/>
      <c r="TJD212" s="46"/>
      <c r="TJE212" s="42"/>
      <c r="TJF212" s="42"/>
      <c r="TJG212" s="48"/>
      <c r="TJH212" s="48"/>
      <c r="TJI212" s="46"/>
      <c r="TJJ212" s="42"/>
      <c r="TJK212" s="42"/>
      <c r="TJL212" s="48"/>
      <c r="TJM212" s="48"/>
      <c r="TJN212" s="46"/>
      <c r="TJO212" s="42"/>
      <c r="TJP212" s="42"/>
      <c r="TJQ212" s="48"/>
      <c r="TJR212" s="48"/>
      <c r="TJS212" s="46"/>
      <c r="TJT212" s="42"/>
      <c r="TJU212" s="42"/>
      <c r="TJV212" s="48"/>
      <c r="TJW212" s="48"/>
      <c r="TJX212" s="46"/>
      <c r="TJY212" s="42"/>
      <c r="TJZ212" s="42"/>
      <c r="TKA212" s="48"/>
      <c r="TKB212" s="48"/>
      <c r="TKC212" s="46"/>
      <c r="TKD212" s="42"/>
      <c r="TKE212" s="42"/>
      <c r="TKF212" s="48"/>
      <c r="TKG212" s="48"/>
      <c r="TKH212" s="46"/>
      <c r="TKI212" s="42"/>
      <c r="TKJ212" s="42"/>
      <c r="TKK212" s="48"/>
      <c r="TKL212" s="48"/>
      <c r="TKM212" s="46"/>
      <c r="TKN212" s="42"/>
      <c r="TKO212" s="42"/>
      <c r="TKP212" s="48"/>
      <c r="TKQ212" s="48"/>
      <c r="TKR212" s="46"/>
      <c r="TKS212" s="42"/>
      <c r="TKT212" s="42"/>
      <c r="TKU212" s="48"/>
      <c r="TKV212" s="48"/>
      <c r="TKW212" s="46"/>
      <c r="TKX212" s="42"/>
      <c r="TKY212" s="42"/>
      <c r="TKZ212" s="48"/>
      <c r="TLA212" s="48"/>
      <c r="TLB212" s="46"/>
      <c r="TLC212" s="42"/>
      <c r="TLD212" s="42"/>
      <c r="TLE212" s="48"/>
      <c r="TLF212" s="48"/>
      <c r="TLG212" s="46"/>
      <c r="TLH212" s="42"/>
      <c r="TLI212" s="42"/>
      <c r="TLJ212" s="48"/>
      <c r="TLK212" s="48"/>
      <c r="TLL212" s="46"/>
      <c r="TLM212" s="42"/>
      <c r="TLN212" s="42"/>
      <c r="TLO212" s="48"/>
      <c r="TLP212" s="48"/>
      <c r="TLQ212" s="46"/>
      <c r="TLR212" s="42"/>
      <c r="TLS212" s="42"/>
      <c r="TLT212" s="48"/>
      <c r="TLU212" s="48"/>
      <c r="TLV212" s="46"/>
      <c r="TLW212" s="42"/>
      <c r="TLX212" s="42"/>
      <c r="TLY212" s="48"/>
      <c r="TLZ212" s="48"/>
      <c r="TMA212" s="46"/>
      <c r="TMB212" s="42"/>
      <c r="TMC212" s="42"/>
      <c r="TMD212" s="48"/>
      <c r="TME212" s="48"/>
      <c r="TMF212" s="46"/>
      <c r="TMG212" s="42"/>
      <c r="TMH212" s="42"/>
      <c r="TMI212" s="48"/>
      <c r="TMJ212" s="48"/>
      <c r="TMK212" s="46"/>
      <c r="TML212" s="42"/>
      <c r="TMM212" s="42"/>
      <c r="TMN212" s="48"/>
      <c r="TMO212" s="48"/>
      <c r="TMP212" s="46"/>
      <c r="TMQ212" s="42"/>
      <c r="TMR212" s="42"/>
      <c r="TMS212" s="48"/>
      <c r="TMT212" s="48"/>
      <c r="TMU212" s="46"/>
      <c r="TMV212" s="42"/>
      <c r="TMW212" s="42"/>
      <c r="TMX212" s="48"/>
      <c r="TMY212" s="48"/>
      <c r="TMZ212" s="46"/>
      <c r="TNA212" s="42"/>
      <c r="TNB212" s="42"/>
      <c r="TNC212" s="48"/>
      <c r="TND212" s="48"/>
      <c r="TNE212" s="46"/>
      <c r="TNF212" s="42"/>
      <c r="TNG212" s="42"/>
      <c r="TNH212" s="48"/>
      <c r="TNI212" s="48"/>
      <c r="TNJ212" s="46"/>
      <c r="TNK212" s="42"/>
      <c r="TNL212" s="42"/>
      <c r="TNM212" s="48"/>
      <c r="TNN212" s="48"/>
      <c r="TNO212" s="46"/>
      <c r="TNP212" s="42"/>
      <c r="TNQ212" s="42"/>
      <c r="TNR212" s="48"/>
      <c r="TNS212" s="48"/>
      <c r="TNT212" s="46"/>
      <c r="TNU212" s="42"/>
      <c r="TNV212" s="42"/>
      <c r="TNW212" s="48"/>
      <c r="TNX212" s="48"/>
      <c r="TNY212" s="46"/>
      <c r="TNZ212" s="42"/>
      <c r="TOA212" s="42"/>
      <c r="TOB212" s="48"/>
      <c r="TOC212" s="48"/>
      <c r="TOD212" s="46"/>
      <c r="TOE212" s="42"/>
      <c r="TOF212" s="42"/>
      <c r="TOG212" s="48"/>
      <c r="TOH212" s="48"/>
      <c r="TOI212" s="46"/>
      <c r="TOJ212" s="42"/>
      <c r="TOK212" s="42"/>
      <c r="TOL212" s="48"/>
      <c r="TOM212" s="48"/>
      <c r="TON212" s="46"/>
      <c r="TOO212" s="42"/>
      <c r="TOP212" s="42"/>
      <c r="TOQ212" s="48"/>
      <c r="TOR212" s="48"/>
      <c r="TOS212" s="46"/>
      <c r="TOT212" s="42"/>
      <c r="TOU212" s="42"/>
      <c r="TOV212" s="48"/>
      <c r="TOW212" s="48"/>
      <c r="TOX212" s="46"/>
      <c r="TOY212" s="42"/>
      <c r="TOZ212" s="42"/>
      <c r="TPA212" s="48"/>
      <c r="TPB212" s="48"/>
      <c r="TPC212" s="46"/>
      <c r="TPD212" s="42"/>
      <c r="TPE212" s="42"/>
      <c r="TPF212" s="48"/>
      <c r="TPG212" s="48"/>
      <c r="TPH212" s="46"/>
      <c r="TPI212" s="42"/>
      <c r="TPJ212" s="42"/>
      <c r="TPK212" s="48"/>
      <c r="TPL212" s="48"/>
      <c r="TPM212" s="46"/>
      <c r="TPN212" s="42"/>
      <c r="TPO212" s="42"/>
      <c r="TPP212" s="48"/>
      <c r="TPQ212" s="48"/>
      <c r="TPR212" s="46"/>
      <c r="TPS212" s="42"/>
      <c r="TPT212" s="42"/>
      <c r="TPU212" s="48"/>
      <c r="TPV212" s="48"/>
      <c r="TPW212" s="46"/>
      <c r="TPX212" s="42"/>
      <c r="TPY212" s="42"/>
      <c r="TPZ212" s="48"/>
      <c r="TQA212" s="48"/>
      <c r="TQB212" s="46"/>
      <c r="TQC212" s="42"/>
      <c r="TQD212" s="42"/>
      <c r="TQE212" s="48"/>
      <c r="TQF212" s="48"/>
      <c r="TQG212" s="46"/>
      <c r="TQH212" s="42"/>
      <c r="TQI212" s="42"/>
      <c r="TQJ212" s="48"/>
      <c r="TQK212" s="48"/>
      <c r="TQL212" s="46"/>
      <c r="TQM212" s="42"/>
      <c r="TQN212" s="42"/>
      <c r="TQO212" s="48"/>
      <c r="TQP212" s="48"/>
      <c r="TQQ212" s="46"/>
      <c r="TQR212" s="42"/>
      <c r="TQS212" s="42"/>
      <c r="TQT212" s="48"/>
      <c r="TQU212" s="48"/>
      <c r="TQV212" s="46"/>
      <c r="TQW212" s="42"/>
      <c r="TQX212" s="42"/>
      <c r="TQY212" s="48"/>
      <c r="TQZ212" s="48"/>
      <c r="TRA212" s="46"/>
      <c r="TRB212" s="42"/>
      <c r="TRC212" s="42"/>
      <c r="TRD212" s="48"/>
      <c r="TRE212" s="48"/>
      <c r="TRF212" s="46"/>
      <c r="TRG212" s="42"/>
      <c r="TRH212" s="42"/>
      <c r="TRI212" s="48"/>
      <c r="TRJ212" s="48"/>
      <c r="TRK212" s="46"/>
      <c r="TRL212" s="42"/>
      <c r="TRM212" s="42"/>
      <c r="TRN212" s="48"/>
      <c r="TRO212" s="48"/>
      <c r="TRP212" s="46"/>
      <c r="TRQ212" s="42"/>
      <c r="TRR212" s="42"/>
      <c r="TRS212" s="48"/>
      <c r="TRT212" s="48"/>
      <c r="TRU212" s="46"/>
      <c r="TRV212" s="42"/>
      <c r="TRW212" s="42"/>
      <c r="TRX212" s="48"/>
      <c r="TRY212" s="48"/>
      <c r="TRZ212" s="46"/>
      <c r="TSA212" s="42"/>
      <c r="TSB212" s="42"/>
      <c r="TSC212" s="48"/>
      <c r="TSD212" s="48"/>
      <c r="TSE212" s="46"/>
      <c r="TSF212" s="42"/>
      <c r="TSG212" s="42"/>
      <c r="TSH212" s="48"/>
      <c r="TSI212" s="48"/>
      <c r="TSJ212" s="46"/>
      <c r="TSK212" s="42"/>
      <c r="TSL212" s="42"/>
      <c r="TSM212" s="48"/>
      <c r="TSN212" s="48"/>
      <c r="TSO212" s="46"/>
      <c r="TSP212" s="42"/>
      <c r="TSQ212" s="42"/>
      <c r="TSR212" s="48"/>
      <c r="TSS212" s="48"/>
      <c r="TST212" s="46"/>
      <c r="TSU212" s="42"/>
      <c r="TSV212" s="42"/>
      <c r="TSW212" s="48"/>
      <c r="TSX212" s="48"/>
      <c r="TSY212" s="46"/>
      <c r="TSZ212" s="42"/>
      <c r="TTA212" s="42"/>
      <c r="TTB212" s="48"/>
      <c r="TTC212" s="48"/>
      <c r="TTD212" s="46"/>
      <c r="TTE212" s="42"/>
      <c r="TTF212" s="42"/>
      <c r="TTG212" s="48"/>
      <c r="TTH212" s="48"/>
      <c r="TTI212" s="46"/>
      <c r="TTJ212" s="42"/>
      <c r="TTK212" s="42"/>
      <c r="TTL212" s="48"/>
      <c r="TTM212" s="48"/>
      <c r="TTN212" s="46"/>
      <c r="TTO212" s="42"/>
      <c r="TTP212" s="42"/>
      <c r="TTQ212" s="48"/>
      <c r="TTR212" s="48"/>
      <c r="TTS212" s="46"/>
      <c r="TTT212" s="42"/>
      <c r="TTU212" s="42"/>
      <c r="TTV212" s="48"/>
      <c r="TTW212" s="48"/>
      <c r="TTX212" s="46"/>
      <c r="TTY212" s="42"/>
      <c r="TTZ212" s="42"/>
      <c r="TUA212" s="48"/>
      <c r="TUB212" s="48"/>
      <c r="TUC212" s="46"/>
      <c r="TUD212" s="42"/>
      <c r="TUE212" s="42"/>
      <c r="TUF212" s="48"/>
      <c r="TUG212" s="48"/>
      <c r="TUH212" s="46"/>
      <c r="TUI212" s="42"/>
      <c r="TUJ212" s="42"/>
      <c r="TUK212" s="48"/>
      <c r="TUL212" s="48"/>
      <c r="TUM212" s="46"/>
      <c r="TUN212" s="42"/>
      <c r="TUO212" s="42"/>
      <c r="TUP212" s="48"/>
      <c r="TUQ212" s="48"/>
      <c r="TUR212" s="46"/>
      <c r="TUS212" s="42"/>
      <c r="TUT212" s="42"/>
      <c r="TUU212" s="48"/>
      <c r="TUV212" s="48"/>
      <c r="TUW212" s="46"/>
      <c r="TUX212" s="42"/>
      <c r="TUY212" s="42"/>
      <c r="TUZ212" s="48"/>
      <c r="TVA212" s="48"/>
      <c r="TVB212" s="46"/>
      <c r="TVC212" s="42"/>
      <c r="TVD212" s="42"/>
      <c r="TVE212" s="48"/>
      <c r="TVF212" s="48"/>
      <c r="TVG212" s="46"/>
      <c r="TVH212" s="42"/>
      <c r="TVI212" s="42"/>
      <c r="TVJ212" s="48"/>
      <c r="TVK212" s="48"/>
      <c r="TVL212" s="46"/>
      <c r="TVM212" s="42"/>
      <c r="TVN212" s="42"/>
      <c r="TVO212" s="48"/>
      <c r="TVP212" s="48"/>
      <c r="TVQ212" s="46"/>
      <c r="TVR212" s="42"/>
      <c r="TVS212" s="42"/>
      <c r="TVT212" s="48"/>
      <c r="TVU212" s="48"/>
      <c r="TVV212" s="46"/>
      <c r="TVW212" s="42"/>
      <c r="TVX212" s="42"/>
      <c r="TVY212" s="48"/>
      <c r="TVZ212" s="48"/>
      <c r="TWA212" s="46"/>
      <c r="TWB212" s="42"/>
      <c r="TWC212" s="42"/>
      <c r="TWD212" s="48"/>
      <c r="TWE212" s="48"/>
      <c r="TWF212" s="46"/>
      <c r="TWG212" s="42"/>
      <c r="TWH212" s="42"/>
      <c r="TWI212" s="48"/>
      <c r="TWJ212" s="48"/>
      <c r="TWK212" s="46"/>
      <c r="TWL212" s="42"/>
      <c r="TWM212" s="42"/>
      <c r="TWN212" s="48"/>
      <c r="TWO212" s="48"/>
      <c r="TWP212" s="46"/>
      <c r="TWQ212" s="42"/>
      <c r="TWR212" s="42"/>
      <c r="TWS212" s="48"/>
      <c r="TWT212" s="48"/>
      <c r="TWU212" s="46"/>
      <c r="TWV212" s="42"/>
      <c r="TWW212" s="42"/>
      <c r="TWX212" s="48"/>
      <c r="TWY212" s="48"/>
      <c r="TWZ212" s="46"/>
      <c r="TXA212" s="42"/>
      <c r="TXB212" s="42"/>
      <c r="TXC212" s="48"/>
      <c r="TXD212" s="48"/>
      <c r="TXE212" s="46"/>
      <c r="TXF212" s="42"/>
      <c r="TXG212" s="42"/>
      <c r="TXH212" s="48"/>
      <c r="TXI212" s="48"/>
      <c r="TXJ212" s="46"/>
      <c r="TXK212" s="42"/>
      <c r="TXL212" s="42"/>
      <c r="TXM212" s="48"/>
      <c r="TXN212" s="48"/>
      <c r="TXO212" s="46"/>
      <c r="TXP212" s="42"/>
      <c r="TXQ212" s="42"/>
      <c r="TXR212" s="48"/>
      <c r="TXS212" s="48"/>
      <c r="TXT212" s="46"/>
      <c r="TXU212" s="42"/>
      <c r="TXV212" s="42"/>
      <c r="TXW212" s="48"/>
      <c r="TXX212" s="48"/>
      <c r="TXY212" s="46"/>
      <c r="TXZ212" s="42"/>
      <c r="TYA212" s="42"/>
      <c r="TYB212" s="48"/>
      <c r="TYC212" s="48"/>
      <c r="TYD212" s="46"/>
      <c r="TYE212" s="42"/>
      <c r="TYF212" s="42"/>
      <c r="TYG212" s="48"/>
      <c r="TYH212" s="48"/>
      <c r="TYI212" s="46"/>
      <c r="TYJ212" s="42"/>
      <c r="TYK212" s="42"/>
      <c r="TYL212" s="48"/>
      <c r="TYM212" s="48"/>
      <c r="TYN212" s="46"/>
      <c r="TYO212" s="42"/>
      <c r="TYP212" s="42"/>
      <c r="TYQ212" s="48"/>
      <c r="TYR212" s="48"/>
      <c r="TYS212" s="46"/>
      <c r="TYT212" s="42"/>
      <c r="TYU212" s="42"/>
      <c r="TYV212" s="48"/>
      <c r="TYW212" s="48"/>
      <c r="TYX212" s="46"/>
      <c r="TYY212" s="42"/>
      <c r="TYZ212" s="42"/>
      <c r="TZA212" s="48"/>
      <c r="TZB212" s="48"/>
      <c r="TZC212" s="46"/>
      <c r="TZD212" s="42"/>
      <c r="TZE212" s="42"/>
      <c r="TZF212" s="48"/>
      <c r="TZG212" s="48"/>
      <c r="TZH212" s="46"/>
      <c r="TZI212" s="42"/>
      <c r="TZJ212" s="42"/>
      <c r="TZK212" s="48"/>
      <c r="TZL212" s="48"/>
      <c r="TZM212" s="46"/>
      <c r="TZN212" s="42"/>
      <c r="TZO212" s="42"/>
      <c r="TZP212" s="48"/>
      <c r="TZQ212" s="48"/>
      <c r="TZR212" s="46"/>
      <c r="TZS212" s="42"/>
      <c r="TZT212" s="42"/>
      <c r="TZU212" s="48"/>
      <c r="TZV212" s="48"/>
      <c r="TZW212" s="46"/>
      <c r="TZX212" s="42"/>
      <c r="TZY212" s="42"/>
      <c r="TZZ212" s="48"/>
      <c r="UAA212" s="48"/>
      <c r="UAB212" s="46"/>
      <c r="UAC212" s="42"/>
      <c r="UAD212" s="42"/>
      <c r="UAE212" s="48"/>
      <c r="UAF212" s="48"/>
      <c r="UAG212" s="46"/>
      <c r="UAH212" s="42"/>
      <c r="UAI212" s="42"/>
      <c r="UAJ212" s="48"/>
      <c r="UAK212" s="48"/>
      <c r="UAL212" s="46"/>
      <c r="UAM212" s="42"/>
      <c r="UAN212" s="42"/>
      <c r="UAO212" s="48"/>
      <c r="UAP212" s="48"/>
      <c r="UAQ212" s="46"/>
      <c r="UAR212" s="42"/>
      <c r="UAS212" s="42"/>
      <c r="UAT212" s="48"/>
      <c r="UAU212" s="48"/>
      <c r="UAV212" s="46"/>
      <c r="UAW212" s="42"/>
      <c r="UAX212" s="42"/>
      <c r="UAY212" s="48"/>
      <c r="UAZ212" s="48"/>
      <c r="UBA212" s="46"/>
      <c r="UBB212" s="42"/>
      <c r="UBC212" s="42"/>
      <c r="UBD212" s="48"/>
      <c r="UBE212" s="48"/>
      <c r="UBF212" s="46"/>
      <c r="UBG212" s="42"/>
      <c r="UBH212" s="42"/>
      <c r="UBI212" s="48"/>
      <c r="UBJ212" s="48"/>
      <c r="UBK212" s="46"/>
      <c r="UBL212" s="42"/>
      <c r="UBM212" s="42"/>
      <c r="UBN212" s="48"/>
      <c r="UBO212" s="48"/>
      <c r="UBP212" s="46"/>
      <c r="UBQ212" s="42"/>
      <c r="UBR212" s="42"/>
      <c r="UBS212" s="48"/>
      <c r="UBT212" s="48"/>
      <c r="UBU212" s="46"/>
      <c r="UBV212" s="42"/>
      <c r="UBW212" s="42"/>
      <c r="UBX212" s="48"/>
      <c r="UBY212" s="48"/>
      <c r="UBZ212" s="46"/>
      <c r="UCA212" s="42"/>
      <c r="UCB212" s="42"/>
      <c r="UCC212" s="48"/>
      <c r="UCD212" s="48"/>
      <c r="UCE212" s="46"/>
      <c r="UCF212" s="42"/>
      <c r="UCG212" s="42"/>
      <c r="UCH212" s="48"/>
      <c r="UCI212" s="48"/>
      <c r="UCJ212" s="46"/>
      <c r="UCK212" s="42"/>
      <c r="UCL212" s="42"/>
      <c r="UCM212" s="48"/>
      <c r="UCN212" s="48"/>
      <c r="UCO212" s="46"/>
      <c r="UCP212" s="42"/>
      <c r="UCQ212" s="42"/>
      <c r="UCR212" s="48"/>
      <c r="UCS212" s="48"/>
      <c r="UCT212" s="46"/>
      <c r="UCU212" s="42"/>
      <c r="UCV212" s="42"/>
      <c r="UCW212" s="48"/>
      <c r="UCX212" s="48"/>
      <c r="UCY212" s="46"/>
      <c r="UCZ212" s="42"/>
      <c r="UDA212" s="42"/>
      <c r="UDB212" s="48"/>
      <c r="UDC212" s="48"/>
      <c r="UDD212" s="46"/>
      <c r="UDE212" s="42"/>
      <c r="UDF212" s="42"/>
      <c r="UDG212" s="48"/>
      <c r="UDH212" s="48"/>
      <c r="UDI212" s="46"/>
      <c r="UDJ212" s="42"/>
      <c r="UDK212" s="42"/>
      <c r="UDL212" s="48"/>
      <c r="UDM212" s="48"/>
      <c r="UDN212" s="46"/>
      <c r="UDO212" s="42"/>
      <c r="UDP212" s="42"/>
      <c r="UDQ212" s="48"/>
      <c r="UDR212" s="48"/>
      <c r="UDS212" s="46"/>
      <c r="UDT212" s="42"/>
      <c r="UDU212" s="42"/>
      <c r="UDV212" s="48"/>
      <c r="UDW212" s="48"/>
      <c r="UDX212" s="46"/>
      <c r="UDY212" s="42"/>
      <c r="UDZ212" s="42"/>
      <c r="UEA212" s="48"/>
      <c r="UEB212" s="48"/>
      <c r="UEC212" s="46"/>
      <c r="UED212" s="42"/>
      <c r="UEE212" s="42"/>
      <c r="UEF212" s="48"/>
      <c r="UEG212" s="48"/>
      <c r="UEH212" s="46"/>
      <c r="UEI212" s="42"/>
      <c r="UEJ212" s="42"/>
      <c r="UEK212" s="48"/>
      <c r="UEL212" s="48"/>
      <c r="UEM212" s="46"/>
      <c r="UEN212" s="42"/>
      <c r="UEO212" s="42"/>
      <c r="UEP212" s="48"/>
      <c r="UEQ212" s="48"/>
      <c r="UER212" s="46"/>
      <c r="UES212" s="42"/>
      <c r="UET212" s="42"/>
      <c r="UEU212" s="48"/>
      <c r="UEV212" s="48"/>
      <c r="UEW212" s="46"/>
      <c r="UEX212" s="42"/>
      <c r="UEY212" s="42"/>
      <c r="UEZ212" s="48"/>
      <c r="UFA212" s="48"/>
      <c r="UFB212" s="46"/>
      <c r="UFC212" s="42"/>
      <c r="UFD212" s="42"/>
      <c r="UFE212" s="48"/>
      <c r="UFF212" s="48"/>
      <c r="UFG212" s="46"/>
      <c r="UFH212" s="42"/>
      <c r="UFI212" s="42"/>
      <c r="UFJ212" s="48"/>
      <c r="UFK212" s="48"/>
      <c r="UFL212" s="46"/>
      <c r="UFM212" s="42"/>
      <c r="UFN212" s="42"/>
      <c r="UFO212" s="48"/>
      <c r="UFP212" s="48"/>
      <c r="UFQ212" s="46"/>
      <c r="UFR212" s="42"/>
      <c r="UFS212" s="42"/>
      <c r="UFT212" s="48"/>
      <c r="UFU212" s="48"/>
      <c r="UFV212" s="46"/>
      <c r="UFW212" s="42"/>
      <c r="UFX212" s="42"/>
      <c r="UFY212" s="48"/>
      <c r="UFZ212" s="48"/>
      <c r="UGA212" s="46"/>
      <c r="UGB212" s="42"/>
      <c r="UGC212" s="42"/>
      <c r="UGD212" s="48"/>
      <c r="UGE212" s="48"/>
      <c r="UGF212" s="46"/>
      <c r="UGG212" s="42"/>
      <c r="UGH212" s="42"/>
      <c r="UGI212" s="48"/>
      <c r="UGJ212" s="48"/>
      <c r="UGK212" s="46"/>
      <c r="UGL212" s="42"/>
      <c r="UGM212" s="42"/>
      <c r="UGN212" s="48"/>
      <c r="UGO212" s="48"/>
      <c r="UGP212" s="46"/>
      <c r="UGQ212" s="42"/>
      <c r="UGR212" s="42"/>
      <c r="UGS212" s="48"/>
      <c r="UGT212" s="48"/>
      <c r="UGU212" s="46"/>
      <c r="UGV212" s="42"/>
      <c r="UGW212" s="42"/>
      <c r="UGX212" s="48"/>
      <c r="UGY212" s="48"/>
      <c r="UGZ212" s="46"/>
      <c r="UHA212" s="42"/>
      <c r="UHB212" s="42"/>
      <c r="UHC212" s="48"/>
      <c r="UHD212" s="48"/>
      <c r="UHE212" s="46"/>
      <c r="UHF212" s="42"/>
      <c r="UHG212" s="42"/>
      <c r="UHH212" s="48"/>
      <c r="UHI212" s="48"/>
      <c r="UHJ212" s="46"/>
      <c r="UHK212" s="42"/>
      <c r="UHL212" s="42"/>
      <c r="UHM212" s="48"/>
      <c r="UHN212" s="48"/>
      <c r="UHO212" s="46"/>
      <c r="UHP212" s="42"/>
      <c r="UHQ212" s="42"/>
      <c r="UHR212" s="48"/>
      <c r="UHS212" s="48"/>
      <c r="UHT212" s="46"/>
      <c r="UHU212" s="42"/>
      <c r="UHV212" s="42"/>
      <c r="UHW212" s="48"/>
      <c r="UHX212" s="48"/>
      <c r="UHY212" s="46"/>
      <c r="UHZ212" s="42"/>
      <c r="UIA212" s="42"/>
      <c r="UIB212" s="48"/>
      <c r="UIC212" s="48"/>
      <c r="UID212" s="46"/>
      <c r="UIE212" s="42"/>
      <c r="UIF212" s="42"/>
      <c r="UIG212" s="48"/>
      <c r="UIH212" s="48"/>
      <c r="UII212" s="46"/>
      <c r="UIJ212" s="42"/>
      <c r="UIK212" s="42"/>
      <c r="UIL212" s="48"/>
      <c r="UIM212" s="48"/>
      <c r="UIN212" s="46"/>
      <c r="UIO212" s="42"/>
      <c r="UIP212" s="42"/>
      <c r="UIQ212" s="48"/>
      <c r="UIR212" s="48"/>
      <c r="UIS212" s="46"/>
      <c r="UIT212" s="42"/>
      <c r="UIU212" s="42"/>
      <c r="UIV212" s="48"/>
      <c r="UIW212" s="48"/>
      <c r="UIX212" s="46"/>
      <c r="UIY212" s="42"/>
      <c r="UIZ212" s="42"/>
      <c r="UJA212" s="48"/>
      <c r="UJB212" s="48"/>
      <c r="UJC212" s="46"/>
      <c r="UJD212" s="42"/>
      <c r="UJE212" s="42"/>
      <c r="UJF212" s="48"/>
      <c r="UJG212" s="48"/>
      <c r="UJH212" s="46"/>
      <c r="UJI212" s="42"/>
      <c r="UJJ212" s="42"/>
      <c r="UJK212" s="48"/>
      <c r="UJL212" s="48"/>
      <c r="UJM212" s="46"/>
      <c r="UJN212" s="42"/>
      <c r="UJO212" s="42"/>
      <c r="UJP212" s="48"/>
      <c r="UJQ212" s="48"/>
      <c r="UJR212" s="46"/>
      <c r="UJS212" s="42"/>
      <c r="UJT212" s="42"/>
      <c r="UJU212" s="48"/>
      <c r="UJV212" s="48"/>
      <c r="UJW212" s="46"/>
      <c r="UJX212" s="42"/>
      <c r="UJY212" s="42"/>
      <c r="UJZ212" s="48"/>
      <c r="UKA212" s="48"/>
      <c r="UKB212" s="46"/>
      <c r="UKC212" s="42"/>
      <c r="UKD212" s="42"/>
      <c r="UKE212" s="48"/>
      <c r="UKF212" s="48"/>
      <c r="UKG212" s="46"/>
      <c r="UKH212" s="42"/>
      <c r="UKI212" s="42"/>
      <c r="UKJ212" s="48"/>
      <c r="UKK212" s="48"/>
      <c r="UKL212" s="46"/>
      <c r="UKM212" s="42"/>
      <c r="UKN212" s="42"/>
      <c r="UKO212" s="48"/>
      <c r="UKP212" s="48"/>
      <c r="UKQ212" s="46"/>
      <c r="UKR212" s="42"/>
      <c r="UKS212" s="42"/>
      <c r="UKT212" s="48"/>
      <c r="UKU212" s="48"/>
      <c r="UKV212" s="46"/>
      <c r="UKW212" s="42"/>
      <c r="UKX212" s="42"/>
      <c r="UKY212" s="48"/>
      <c r="UKZ212" s="48"/>
      <c r="ULA212" s="46"/>
      <c r="ULB212" s="42"/>
      <c r="ULC212" s="42"/>
      <c r="ULD212" s="48"/>
      <c r="ULE212" s="48"/>
      <c r="ULF212" s="46"/>
      <c r="ULG212" s="42"/>
      <c r="ULH212" s="42"/>
      <c r="ULI212" s="48"/>
      <c r="ULJ212" s="48"/>
      <c r="ULK212" s="46"/>
      <c r="ULL212" s="42"/>
      <c r="ULM212" s="42"/>
      <c r="ULN212" s="48"/>
      <c r="ULO212" s="48"/>
      <c r="ULP212" s="46"/>
      <c r="ULQ212" s="42"/>
      <c r="ULR212" s="42"/>
      <c r="ULS212" s="48"/>
      <c r="ULT212" s="48"/>
      <c r="ULU212" s="46"/>
      <c r="ULV212" s="42"/>
      <c r="ULW212" s="42"/>
      <c r="ULX212" s="48"/>
      <c r="ULY212" s="48"/>
      <c r="ULZ212" s="46"/>
      <c r="UMA212" s="42"/>
      <c r="UMB212" s="42"/>
      <c r="UMC212" s="48"/>
      <c r="UMD212" s="48"/>
      <c r="UME212" s="46"/>
      <c r="UMF212" s="42"/>
      <c r="UMG212" s="42"/>
      <c r="UMH212" s="48"/>
      <c r="UMI212" s="48"/>
      <c r="UMJ212" s="46"/>
      <c r="UMK212" s="42"/>
      <c r="UML212" s="42"/>
      <c r="UMM212" s="48"/>
      <c r="UMN212" s="48"/>
      <c r="UMO212" s="46"/>
      <c r="UMP212" s="42"/>
      <c r="UMQ212" s="42"/>
      <c r="UMR212" s="48"/>
      <c r="UMS212" s="48"/>
      <c r="UMT212" s="46"/>
      <c r="UMU212" s="42"/>
      <c r="UMV212" s="42"/>
      <c r="UMW212" s="48"/>
      <c r="UMX212" s="48"/>
      <c r="UMY212" s="46"/>
      <c r="UMZ212" s="42"/>
      <c r="UNA212" s="42"/>
      <c r="UNB212" s="48"/>
      <c r="UNC212" s="48"/>
      <c r="UND212" s="46"/>
      <c r="UNE212" s="42"/>
      <c r="UNF212" s="42"/>
      <c r="UNG212" s="48"/>
      <c r="UNH212" s="48"/>
      <c r="UNI212" s="46"/>
      <c r="UNJ212" s="42"/>
      <c r="UNK212" s="42"/>
      <c r="UNL212" s="48"/>
      <c r="UNM212" s="48"/>
      <c r="UNN212" s="46"/>
      <c r="UNO212" s="42"/>
      <c r="UNP212" s="42"/>
      <c r="UNQ212" s="48"/>
      <c r="UNR212" s="48"/>
      <c r="UNS212" s="46"/>
      <c r="UNT212" s="42"/>
      <c r="UNU212" s="42"/>
      <c r="UNV212" s="48"/>
      <c r="UNW212" s="48"/>
      <c r="UNX212" s="46"/>
      <c r="UNY212" s="42"/>
      <c r="UNZ212" s="42"/>
      <c r="UOA212" s="48"/>
      <c r="UOB212" s="48"/>
      <c r="UOC212" s="46"/>
      <c r="UOD212" s="42"/>
      <c r="UOE212" s="42"/>
      <c r="UOF212" s="48"/>
      <c r="UOG212" s="48"/>
      <c r="UOH212" s="46"/>
      <c r="UOI212" s="42"/>
      <c r="UOJ212" s="42"/>
      <c r="UOK212" s="48"/>
      <c r="UOL212" s="48"/>
      <c r="UOM212" s="46"/>
      <c r="UON212" s="42"/>
      <c r="UOO212" s="42"/>
      <c r="UOP212" s="48"/>
      <c r="UOQ212" s="48"/>
      <c r="UOR212" s="46"/>
      <c r="UOS212" s="42"/>
      <c r="UOT212" s="42"/>
      <c r="UOU212" s="48"/>
      <c r="UOV212" s="48"/>
      <c r="UOW212" s="46"/>
      <c r="UOX212" s="42"/>
      <c r="UOY212" s="42"/>
      <c r="UOZ212" s="48"/>
      <c r="UPA212" s="48"/>
      <c r="UPB212" s="46"/>
      <c r="UPC212" s="42"/>
      <c r="UPD212" s="42"/>
      <c r="UPE212" s="48"/>
      <c r="UPF212" s="48"/>
      <c r="UPG212" s="46"/>
      <c r="UPH212" s="42"/>
      <c r="UPI212" s="42"/>
      <c r="UPJ212" s="48"/>
      <c r="UPK212" s="48"/>
      <c r="UPL212" s="46"/>
      <c r="UPM212" s="42"/>
      <c r="UPN212" s="42"/>
      <c r="UPO212" s="48"/>
      <c r="UPP212" s="48"/>
      <c r="UPQ212" s="46"/>
      <c r="UPR212" s="42"/>
      <c r="UPS212" s="42"/>
      <c r="UPT212" s="48"/>
      <c r="UPU212" s="48"/>
      <c r="UPV212" s="46"/>
      <c r="UPW212" s="42"/>
      <c r="UPX212" s="42"/>
      <c r="UPY212" s="48"/>
      <c r="UPZ212" s="48"/>
      <c r="UQA212" s="46"/>
      <c r="UQB212" s="42"/>
      <c r="UQC212" s="42"/>
      <c r="UQD212" s="48"/>
      <c r="UQE212" s="48"/>
      <c r="UQF212" s="46"/>
      <c r="UQG212" s="42"/>
      <c r="UQH212" s="42"/>
      <c r="UQI212" s="48"/>
      <c r="UQJ212" s="48"/>
      <c r="UQK212" s="46"/>
      <c r="UQL212" s="42"/>
      <c r="UQM212" s="42"/>
      <c r="UQN212" s="48"/>
      <c r="UQO212" s="48"/>
      <c r="UQP212" s="46"/>
      <c r="UQQ212" s="42"/>
      <c r="UQR212" s="42"/>
      <c r="UQS212" s="48"/>
      <c r="UQT212" s="48"/>
      <c r="UQU212" s="46"/>
      <c r="UQV212" s="42"/>
      <c r="UQW212" s="42"/>
      <c r="UQX212" s="48"/>
      <c r="UQY212" s="48"/>
      <c r="UQZ212" s="46"/>
      <c r="URA212" s="42"/>
      <c r="URB212" s="42"/>
      <c r="URC212" s="48"/>
      <c r="URD212" s="48"/>
      <c r="URE212" s="46"/>
      <c r="URF212" s="42"/>
      <c r="URG212" s="42"/>
      <c r="URH212" s="48"/>
      <c r="URI212" s="48"/>
      <c r="URJ212" s="46"/>
      <c r="URK212" s="42"/>
      <c r="URL212" s="42"/>
      <c r="URM212" s="48"/>
      <c r="URN212" s="48"/>
      <c r="URO212" s="46"/>
      <c r="URP212" s="42"/>
      <c r="URQ212" s="42"/>
      <c r="URR212" s="48"/>
      <c r="URS212" s="48"/>
      <c r="URT212" s="46"/>
      <c r="URU212" s="42"/>
      <c r="URV212" s="42"/>
      <c r="URW212" s="48"/>
      <c r="URX212" s="48"/>
      <c r="URY212" s="46"/>
      <c r="URZ212" s="42"/>
      <c r="USA212" s="42"/>
      <c r="USB212" s="48"/>
      <c r="USC212" s="48"/>
      <c r="USD212" s="46"/>
      <c r="USE212" s="42"/>
      <c r="USF212" s="42"/>
      <c r="USG212" s="48"/>
      <c r="USH212" s="48"/>
      <c r="USI212" s="46"/>
      <c r="USJ212" s="42"/>
      <c r="USK212" s="42"/>
      <c r="USL212" s="48"/>
      <c r="USM212" s="48"/>
      <c r="USN212" s="46"/>
      <c r="USO212" s="42"/>
      <c r="USP212" s="42"/>
      <c r="USQ212" s="48"/>
      <c r="USR212" s="48"/>
      <c r="USS212" s="46"/>
      <c r="UST212" s="42"/>
      <c r="USU212" s="42"/>
      <c r="USV212" s="48"/>
      <c r="USW212" s="48"/>
      <c r="USX212" s="46"/>
      <c r="USY212" s="42"/>
      <c r="USZ212" s="42"/>
      <c r="UTA212" s="48"/>
      <c r="UTB212" s="48"/>
      <c r="UTC212" s="46"/>
      <c r="UTD212" s="42"/>
      <c r="UTE212" s="42"/>
      <c r="UTF212" s="48"/>
      <c r="UTG212" s="48"/>
      <c r="UTH212" s="46"/>
      <c r="UTI212" s="42"/>
      <c r="UTJ212" s="42"/>
      <c r="UTK212" s="48"/>
      <c r="UTL212" s="48"/>
      <c r="UTM212" s="46"/>
      <c r="UTN212" s="42"/>
      <c r="UTO212" s="42"/>
      <c r="UTP212" s="48"/>
      <c r="UTQ212" s="48"/>
      <c r="UTR212" s="46"/>
      <c r="UTS212" s="42"/>
      <c r="UTT212" s="42"/>
      <c r="UTU212" s="48"/>
      <c r="UTV212" s="48"/>
      <c r="UTW212" s="46"/>
      <c r="UTX212" s="42"/>
      <c r="UTY212" s="42"/>
      <c r="UTZ212" s="48"/>
      <c r="UUA212" s="48"/>
      <c r="UUB212" s="46"/>
      <c r="UUC212" s="42"/>
      <c r="UUD212" s="42"/>
      <c r="UUE212" s="48"/>
      <c r="UUF212" s="48"/>
      <c r="UUG212" s="46"/>
      <c r="UUH212" s="42"/>
      <c r="UUI212" s="42"/>
      <c r="UUJ212" s="48"/>
      <c r="UUK212" s="48"/>
      <c r="UUL212" s="46"/>
      <c r="UUM212" s="42"/>
      <c r="UUN212" s="42"/>
      <c r="UUO212" s="48"/>
      <c r="UUP212" s="48"/>
      <c r="UUQ212" s="46"/>
      <c r="UUR212" s="42"/>
      <c r="UUS212" s="42"/>
      <c r="UUT212" s="48"/>
      <c r="UUU212" s="48"/>
      <c r="UUV212" s="46"/>
      <c r="UUW212" s="42"/>
      <c r="UUX212" s="42"/>
      <c r="UUY212" s="48"/>
      <c r="UUZ212" s="48"/>
      <c r="UVA212" s="46"/>
      <c r="UVB212" s="42"/>
      <c r="UVC212" s="42"/>
      <c r="UVD212" s="48"/>
      <c r="UVE212" s="48"/>
      <c r="UVF212" s="46"/>
      <c r="UVG212" s="42"/>
      <c r="UVH212" s="42"/>
      <c r="UVI212" s="48"/>
      <c r="UVJ212" s="48"/>
      <c r="UVK212" s="46"/>
      <c r="UVL212" s="42"/>
      <c r="UVM212" s="42"/>
      <c r="UVN212" s="48"/>
      <c r="UVO212" s="48"/>
      <c r="UVP212" s="46"/>
      <c r="UVQ212" s="42"/>
      <c r="UVR212" s="42"/>
      <c r="UVS212" s="48"/>
      <c r="UVT212" s="48"/>
      <c r="UVU212" s="46"/>
      <c r="UVV212" s="42"/>
      <c r="UVW212" s="42"/>
      <c r="UVX212" s="48"/>
      <c r="UVY212" s="48"/>
      <c r="UVZ212" s="46"/>
      <c r="UWA212" s="42"/>
      <c r="UWB212" s="42"/>
      <c r="UWC212" s="48"/>
      <c r="UWD212" s="48"/>
      <c r="UWE212" s="46"/>
      <c r="UWF212" s="42"/>
      <c r="UWG212" s="42"/>
      <c r="UWH212" s="48"/>
      <c r="UWI212" s="48"/>
      <c r="UWJ212" s="46"/>
      <c r="UWK212" s="42"/>
      <c r="UWL212" s="42"/>
      <c r="UWM212" s="48"/>
      <c r="UWN212" s="48"/>
      <c r="UWO212" s="46"/>
      <c r="UWP212" s="42"/>
      <c r="UWQ212" s="42"/>
      <c r="UWR212" s="48"/>
      <c r="UWS212" s="48"/>
      <c r="UWT212" s="46"/>
      <c r="UWU212" s="42"/>
      <c r="UWV212" s="42"/>
      <c r="UWW212" s="48"/>
      <c r="UWX212" s="48"/>
      <c r="UWY212" s="46"/>
      <c r="UWZ212" s="42"/>
      <c r="UXA212" s="42"/>
      <c r="UXB212" s="48"/>
      <c r="UXC212" s="48"/>
      <c r="UXD212" s="46"/>
      <c r="UXE212" s="42"/>
      <c r="UXF212" s="42"/>
      <c r="UXG212" s="48"/>
      <c r="UXH212" s="48"/>
      <c r="UXI212" s="46"/>
      <c r="UXJ212" s="42"/>
      <c r="UXK212" s="42"/>
      <c r="UXL212" s="48"/>
      <c r="UXM212" s="48"/>
      <c r="UXN212" s="46"/>
      <c r="UXO212" s="42"/>
      <c r="UXP212" s="42"/>
      <c r="UXQ212" s="48"/>
      <c r="UXR212" s="48"/>
      <c r="UXS212" s="46"/>
      <c r="UXT212" s="42"/>
      <c r="UXU212" s="42"/>
      <c r="UXV212" s="48"/>
      <c r="UXW212" s="48"/>
      <c r="UXX212" s="46"/>
      <c r="UXY212" s="42"/>
      <c r="UXZ212" s="42"/>
      <c r="UYA212" s="48"/>
      <c r="UYB212" s="48"/>
      <c r="UYC212" s="46"/>
      <c r="UYD212" s="42"/>
      <c r="UYE212" s="42"/>
      <c r="UYF212" s="48"/>
      <c r="UYG212" s="48"/>
      <c r="UYH212" s="46"/>
      <c r="UYI212" s="42"/>
      <c r="UYJ212" s="42"/>
      <c r="UYK212" s="48"/>
      <c r="UYL212" s="48"/>
      <c r="UYM212" s="46"/>
      <c r="UYN212" s="42"/>
      <c r="UYO212" s="42"/>
      <c r="UYP212" s="48"/>
      <c r="UYQ212" s="48"/>
      <c r="UYR212" s="46"/>
      <c r="UYS212" s="42"/>
      <c r="UYT212" s="42"/>
      <c r="UYU212" s="48"/>
      <c r="UYV212" s="48"/>
      <c r="UYW212" s="46"/>
      <c r="UYX212" s="42"/>
      <c r="UYY212" s="42"/>
      <c r="UYZ212" s="48"/>
      <c r="UZA212" s="48"/>
      <c r="UZB212" s="46"/>
      <c r="UZC212" s="42"/>
      <c r="UZD212" s="42"/>
      <c r="UZE212" s="48"/>
      <c r="UZF212" s="48"/>
      <c r="UZG212" s="46"/>
      <c r="UZH212" s="42"/>
      <c r="UZI212" s="42"/>
      <c r="UZJ212" s="48"/>
      <c r="UZK212" s="48"/>
      <c r="UZL212" s="46"/>
      <c r="UZM212" s="42"/>
      <c r="UZN212" s="42"/>
      <c r="UZO212" s="48"/>
      <c r="UZP212" s="48"/>
      <c r="UZQ212" s="46"/>
      <c r="UZR212" s="42"/>
      <c r="UZS212" s="42"/>
      <c r="UZT212" s="48"/>
      <c r="UZU212" s="48"/>
      <c r="UZV212" s="46"/>
      <c r="UZW212" s="42"/>
      <c r="UZX212" s="42"/>
      <c r="UZY212" s="48"/>
      <c r="UZZ212" s="48"/>
      <c r="VAA212" s="46"/>
      <c r="VAB212" s="42"/>
      <c r="VAC212" s="42"/>
      <c r="VAD212" s="48"/>
      <c r="VAE212" s="48"/>
      <c r="VAF212" s="46"/>
      <c r="VAG212" s="42"/>
      <c r="VAH212" s="42"/>
      <c r="VAI212" s="48"/>
      <c r="VAJ212" s="48"/>
      <c r="VAK212" s="46"/>
      <c r="VAL212" s="42"/>
      <c r="VAM212" s="42"/>
      <c r="VAN212" s="48"/>
      <c r="VAO212" s="48"/>
      <c r="VAP212" s="46"/>
      <c r="VAQ212" s="42"/>
      <c r="VAR212" s="42"/>
      <c r="VAS212" s="48"/>
      <c r="VAT212" s="48"/>
      <c r="VAU212" s="46"/>
      <c r="VAV212" s="42"/>
      <c r="VAW212" s="42"/>
      <c r="VAX212" s="48"/>
      <c r="VAY212" s="48"/>
      <c r="VAZ212" s="46"/>
      <c r="VBA212" s="42"/>
      <c r="VBB212" s="42"/>
      <c r="VBC212" s="48"/>
      <c r="VBD212" s="48"/>
      <c r="VBE212" s="46"/>
      <c r="VBF212" s="42"/>
      <c r="VBG212" s="42"/>
      <c r="VBH212" s="48"/>
      <c r="VBI212" s="48"/>
      <c r="VBJ212" s="46"/>
      <c r="VBK212" s="42"/>
      <c r="VBL212" s="42"/>
      <c r="VBM212" s="48"/>
      <c r="VBN212" s="48"/>
      <c r="VBO212" s="46"/>
      <c r="VBP212" s="42"/>
      <c r="VBQ212" s="42"/>
      <c r="VBR212" s="48"/>
      <c r="VBS212" s="48"/>
      <c r="VBT212" s="46"/>
      <c r="VBU212" s="42"/>
      <c r="VBV212" s="42"/>
      <c r="VBW212" s="48"/>
      <c r="VBX212" s="48"/>
      <c r="VBY212" s="46"/>
      <c r="VBZ212" s="42"/>
      <c r="VCA212" s="42"/>
      <c r="VCB212" s="48"/>
      <c r="VCC212" s="48"/>
      <c r="VCD212" s="46"/>
      <c r="VCE212" s="42"/>
      <c r="VCF212" s="42"/>
      <c r="VCG212" s="48"/>
      <c r="VCH212" s="48"/>
      <c r="VCI212" s="46"/>
      <c r="VCJ212" s="42"/>
      <c r="VCK212" s="42"/>
      <c r="VCL212" s="48"/>
      <c r="VCM212" s="48"/>
      <c r="VCN212" s="46"/>
      <c r="VCO212" s="42"/>
      <c r="VCP212" s="42"/>
      <c r="VCQ212" s="48"/>
      <c r="VCR212" s="48"/>
      <c r="VCS212" s="46"/>
      <c r="VCT212" s="42"/>
      <c r="VCU212" s="42"/>
      <c r="VCV212" s="48"/>
      <c r="VCW212" s="48"/>
      <c r="VCX212" s="46"/>
      <c r="VCY212" s="42"/>
      <c r="VCZ212" s="42"/>
      <c r="VDA212" s="48"/>
      <c r="VDB212" s="48"/>
      <c r="VDC212" s="46"/>
      <c r="VDD212" s="42"/>
      <c r="VDE212" s="42"/>
      <c r="VDF212" s="48"/>
      <c r="VDG212" s="48"/>
      <c r="VDH212" s="46"/>
      <c r="VDI212" s="42"/>
      <c r="VDJ212" s="42"/>
      <c r="VDK212" s="48"/>
      <c r="VDL212" s="48"/>
      <c r="VDM212" s="46"/>
      <c r="VDN212" s="42"/>
      <c r="VDO212" s="42"/>
      <c r="VDP212" s="48"/>
      <c r="VDQ212" s="48"/>
      <c r="VDR212" s="46"/>
      <c r="VDS212" s="42"/>
      <c r="VDT212" s="42"/>
      <c r="VDU212" s="48"/>
      <c r="VDV212" s="48"/>
      <c r="VDW212" s="46"/>
      <c r="VDX212" s="42"/>
      <c r="VDY212" s="42"/>
      <c r="VDZ212" s="48"/>
      <c r="VEA212" s="48"/>
      <c r="VEB212" s="46"/>
      <c r="VEC212" s="42"/>
      <c r="VED212" s="42"/>
      <c r="VEE212" s="48"/>
      <c r="VEF212" s="48"/>
      <c r="VEG212" s="46"/>
      <c r="VEH212" s="42"/>
      <c r="VEI212" s="42"/>
      <c r="VEJ212" s="48"/>
      <c r="VEK212" s="48"/>
      <c r="VEL212" s="46"/>
      <c r="VEM212" s="42"/>
      <c r="VEN212" s="42"/>
      <c r="VEO212" s="48"/>
      <c r="VEP212" s="48"/>
      <c r="VEQ212" s="46"/>
      <c r="VER212" s="42"/>
      <c r="VES212" s="42"/>
      <c r="VET212" s="48"/>
      <c r="VEU212" s="48"/>
      <c r="VEV212" s="46"/>
      <c r="VEW212" s="42"/>
      <c r="VEX212" s="42"/>
      <c r="VEY212" s="48"/>
      <c r="VEZ212" s="48"/>
      <c r="VFA212" s="46"/>
      <c r="VFB212" s="42"/>
      <c r="VFC212" s="42"/>
      <c r="VFD212" s="48"/>
      <c r="VFE212" s="48"/>
      <c r="VFF212" s="46"/>
      <c r="VFG212" s="42"/>
      <c r="VFH212" s="42"/>
      <c r="VFI212" s="48"/>
      <c r="VFJ212" s="48"/>
      <c r="VFK212" s="46"/>
      <c r="VFL212" s="42"/>
      <c r="VFM212" s="42"/>
      <c r="VFN212" s="48"/>
      <c r="VFO212" s="48"/>
      <c r="VFP212" s="46"/>
      <c r="VFQ212" s="42"/>
      <c r="VFR212" s="42"/>
      <c r="VFS212" s="48"/>
      <c r="VFT212" s="48"/>
      <c r="VFU212" s="46"/>
      <c r="VFV212" s="42"/>
      <c r="VFW212" s="42"/>
      <c r="VFX212" s="48"/>
      <c r="VFY212" s="48"/>
      <c r="VFZ212" s="46"/>
      <c r="VGA212" s="42"/>
      <c r="VGB212" s="42"/>
      <c r="VGC212" s="48"/>
      <c r="VGD212" s="48"/>
      <c r="VGE212" s="46"/>
      <c r="VGF212" s="42"/>
      <c r="VGG212" s="42"/>
      <c r="VGH212" s="48"/>
      <c r="VGI212" s="48"/>
      <c r="VGJ212" s="46"/>
      <c r="VGK212" s="42"/>
      <c r="VGL212" s="42"/>
      <c r="VGM212" s="48"/>
      <c r="VGN212" s="48"/>
      <c r="VGO212" s="46"/>
      <c r="VGP212" s="42"/>
      <c r="VGQ212" s="42"/>
      <c r="VGR212" s="48"/>
      <c r="VGS212" s="48"/>
      <c r="VGT212" s="46"/>
      <c r="VGU212" s="42"/>
      <c r="VGV212" s="42"/>
      <c r="VGW212" s="48"/>
      <c r="VGX212" s="48"/>
      <c r="VGY212" s="46"/>
      <c r="VGZ212" s="42"/>
      <c r="VHA212" s="42"/>
      <c r="VHB212" s="48"/>
      <c r="VHC212" s="48"/>
      <c r="VHD212" s="46"/>
      <c r="VHE212" s="42"/>
      <c r="VHF212" s="42"/>
      <c r="VHG212" s="48"/>
      <c r="VHH212" s="48"/>
      <c r="VHI212" s="46"/>
      <c r="VHJ212" s="42"/>
      <c r="VHK212" s="42"/>
      <c r="VHL212" s="48"/>
      <c r="VHM212" s="48"/>
      <c r="VHN212" s="46"/>
      <c r="VHO212" s="42"/>
      <c r="VHP212" s="42"/>
      <c r="VHQ212" s="48"/>
      <c r="VHR212" s="48"/>
      <c r="VHS212" s="46"/>
      <c r="VHT212" s="42"/>
      <c r="VHU212" s="42"/>
      <c r="VHV212" s="48"/>
      <c r="VHW212" s="48"/>
      <c r="VHX212" s="46"/>
      <c r="VHY212" s="42"/>
      <c r="VHZ212" s="42"/>
      <c r="VIA212" s="48"/>
      <c r="VIB212" s="48"/>
      <c r="VIC212" s="46"/>
      <c r="VID212" s="42"/>
      <c r="VIE212" s="42"/>
      <c r="VIF212" s="48"/>
      <c r="VIG212" s="48"/>
      <c r="VIH212" s="46"/>
      <c r="VII212" s="42"/>
      <c r="VIJ212" s="42"/>
      <c r="VIK212" s="48"/>
      <c r="VIL212" s="48"/>
      <c r="VIM212" s="46"/>
      <c r="VIN212" s="42"/>
      <c r="VIO212" s="42"/>
      <c r="VIP212" s="48"/>
      <c r="VIQ212" s="48"/>
      <c r="VIR212" s="46"/>
      <c r="VIS212" s="42"/>
      <c r="VIT212" s="42"/>
      <c r="VIU212" s="48"/>
      <c r="VIV212" s="48"/>
      <c r="VIW212" s="46"/>
      <c r="VIX212" s="42"/>
      <c r="VIY212" s="42"/>
      <c r="VIZ212" s="48"/>
      <c r="VJA212" s="48"/>
      <c r="VJB212" s="46"/>
      <c r="VJC212" s="42"/>
      <c r="VJD212" s="42"/>
      <c r="VJE212" s="48"/>
      <c r="VJF212" s="48"/>
      <c r="VJG212" s="46"/>
      <c r="VJH212" s="42"/>
      <c r="VJI212" s="42"/>
      <c r="VJJ212" s="48"/>
      <c r="VJK212" s="48"/>
      <c r="VJL212" s="46"/>
      <c r="VJM212" s="42"/>
      <c r="VJN212" s="42"/>
      <c r="VJO212" s="48"/>
      <c r="VJP212" s="48"/>
      <c r="VJQ212" s="46"/>
      <c r="VJR212" s="42"/>
      <c r="VJS212" s="42"/>
      <c r="VJT212" s="48"/>
      <c r="VJU212" s="48"/>
      <c r="VJV212" s="46"/>
      <c r="VJW212" s="42"/>
      <c r="VJX212" s="42"/>
      <c r="VJY212" s="48"/>
      <c r="VJZ212" s="48"/>
      <c r="VKA212" s="46"/>
      <c r="VKB212" s="42"/>
      <c r="VKC212" s="42"/>
      <c r="VKD212" s="48"/>
      <c r="VKE212" s="48"/>
      <c r="VKF212" s="46"/>
      <c r="VKG212" s="42"/>
      <c r="VKH212" s="42"/>
      <c r="VKI212" s="48"/>
      <c r="VKJ212" s="48"/>
      <c r="VKK212" s="46"/>
      <c r="VKL212" s="42"/>
      <c r="VKM212" s="42"/>
      <c r="VKN212" s="48"/>
      <c r="VKO212" s="48"/>
      <c r="VKP212" s="46"/>
      <c r="VKQ212" s="42"/>
      <c r="VKR212" s="42"/>
      <c r="VKS212" s="48"/>
      <c r="VKT212" s="48"/>
      <c r="VKU212" s="46"/>
      <c r="VKV212" s="42"/>
      <c r="VKW212" s="42"/>
      <c r="VKX212" s="48"/>
      <c r="VKY212" s="48"/>
      <c r="VKZ212" s="46"/>
      <c r="VLA212" s="42"/>
      <c r="VLB212" s="42"/>
      <c r="VLC212" s="48"/>
      <c r="VLD212" s="48"/>
      <c r="VLE212" s="46"/>
      <c r="VLF212" s="42"/>
      <c r="VLG212" s="42"/>
      <c r="VLH212" s="48"/>
      <c r="VLI212" s="48"/>
      <c r="VLJ212" s="46"/>
      <c r="VLK212" s="42"/>
      <c r="VLL212" s="42"/>
      <c r="VLM212" s="48"/>
      <c r="VLN212" s="48"/>
      <c r="VLO212" s="46"/>
      <c r="VLP212" s="42"/>
      <c r="VLQ212" s="42"/>
      <c r="VLR212" s="48"/>
      <c r="VLS212" s="48"/>
      <c r="VLT212" s="46"/>
      <c r="VLU212" s="42"/>
      <c r="VLV212" s="42"/>
      <c r="VLW212" s="48"/>
      <c r="VLX212" s="48"/>
      <c r="VLY212" s="46"/>
      <c r="VLZ212" s="42"/>
      <c r="VMA212" s="42"/>
      <c r="VMB212" s="48"/>
      <c r="VMC212" s="48"/>
      <c r="VMD212" s="46"/>
      <c r="VME212" s="42"/>
      <c r="VMF212" s="42"/>
      <c r="VMG212" s="48"/>
      <c r="VMH212" s="48"/>
      <c r="VMI212" s="46"/>
      <c r="VMJ212" s="42"/>
      <c r="VMK212" s="42"/>
      <c r="VML212" s="48"/>
      <c r="VMM212" s="48"/>
      <c r="VMN212" s="46"/>
      <c r="VMO212" s="42"/>
      <c r="VMP212" s="42"/>
      <c r="VMQ212" s="48"/>
      <c r="VMR212" s="48"/>
      <c r="VMS212" s="46"/>
      <c r="VMT212" s="42"/>
      <c r="VMU212" s="42"/>
      <c r="VMV212" s="48"/>
      <c r="VMW212" s="48"/>
      <c r="VMX212" s="46"/>
      <c r="VMY212" s="42"/>
      <c r="VMZ212" s="42"/>
      <c r="VNA212" s="48"/>
      <c r="VNB212" s="48"/>
      <c r="VNC212" s="46"/>
      <c r="VND212" s="42"/>
      <c r="VNE212" s="42"/>
      <c r="VNF212" s="48"/>
      <c r="VNG212" s="48"/>
      <c r="VNH212" s="46"/>
      <c r="VNI212" s="42"/>
      <c r="VNJ212" s="42"/>
      <c r="VNK212" s="48"/>
      <c r="VNL212" s="48"/>
      <c r="VNM212" s="46"/>
      <c r="VNN212" s="42"/>
      <c r="VNO212" s="42"/>
      <c r="VNP212" s="48"/>
      <c r="VNQ212" s="48"/>
      <c r="VNR212" s="46"/>
      <c r="VNS212" s="42"/>
      <c r="VNT212" s="42"/>
      <c r="VNU212" s="48"/>
      <c r="VNV212" s="48"/>
      <c r="VNW212" s="46"/>
      <c r="VNX212" s="42"/>
      <c r="VNY212" s="42"/>
      <c r="VNZ212" s="48"/>
      <c r="VOA212" s="48"/>
      <c r="VOB212" s="46"/>
      <c r="VOC212" s="42"/>
      <c r="VOD212" s="42"/>
      <c r="VOE212" s="48"/>
      <c r="VOF212" s="48"/>
      <c r="VOG212" s="46"/>
      <c r="VOH212" s="42"/>
      <c r="VOI212" s="42"/>
      <c r="VOJ212" s="48"/>
      <c r="VOK212" s="48"/>
      <c r="VOL212" s="46"/>
      <c r="VOM212" s="42"/>
      <c r="VON212" s="42"/>
      <c r="VOO212" s="48"/>
      <c r="VOP212" s="48"/>
      <c r="VOQ212" s="46"/>
      <c r="VOR212" s="42"/>
      <c r="VOS212" s="42"/>
      <c r="VOT212" s="48"/>
      <c r="VOU212" s="48"/>
      <c r="VOV212" s="46"/>
      <c r="VOW212" s="42"/>
      <c r="VOX212" s="42"/>
      <c r="VOY212" s="48"/>
      <c r="VOZ212" s="48"/>
      <c r="VPA212" s="46"/>
      <c r="VPB212" s="42"/>
      <c r="VPC212" s="42"/>
      <c r="VPD212" s="48"/>
      <c r="VPE212" s="48"/>
      <c r="VPF212" s="46"/>
      <c r="VPG212" s="42"/>
      <c r="VPH212" s="42"/>
      <c r="VPI212" s="48"/>
      <c r="VPJ212" s="48"/>
      <c r="VPK212" s="46"/>
      <c r="VPL212" s="42"/>
      <c r="VPM212" s="42"/>
      <c r="VPN212" s="48"/>
      <c r="VPO212" s="48"/>
      <c r="VPP212" s="46"/>
      <c r="VPQ212" s="42"/>
      <c r="VPR212" s="42"/>
      <c r="VPS212" s="48"/>
      <c r="VPT212" s="48"/>
      <c r="VPU212" s="46"/>
      <c r="VPV212" s="42"/>
      <c r="VPW212" s="42"/>
      <c r="VPX212" s="48"/>
      <c r="VPY212" s="48"/>
      <c r="VPZ212" s="46"/>
      <c r="VQA212" s="42"/>
      <c r="VQB212" s="42"/>
      <c r="VQC212" s="48"/>
      <c r="VQD212" s="48"/>
      <c r="VQE212" s="46"/>
      <c r="VQF212" s="42"/>
      <c r="VQG212" s="42"/>
      <c r="VQH212" s="48"/>
      <c r="VQI212" s="48"/>
      <c r="VQJ212" s="46"/>
      <c r="VQK212" s="42"/>
      <c r="VQL212" s="42"/>
      <c r="VQM212" s="48"/>
      <c r="VQN212" s="48"/>
      <c r="VQO212" s="46"/>
      <c r="VQP212" s="42"/>
      <c r="VQQ212" s="42"/>
      <c r="VQR212" s="48"/>
      <c r="VQS212" s="48"/>
      <c r="VQT212" s="46"/>
      <c r="VQU212" s="42"/>
      <c r="VQV212" s="42"/>
      <c r="VQW212" s="48"/>
      <c r="VQX212" s="48"/>
      <c r="VQY212" s="46"/>
      <c r="VQZ212" s="42"/>
      <c r="VRA212" s="42"/>
      <c r="VRB212" s="48"/>
      <c r="VRC212" s="48"/>
      <c r="VRD212" s="46"/>
      <c r="VRE212" s="42"/>
      <c r="VRF212" s="42"/>
      <c r="VRG212" s="48"/>
      <c r="VRH212" s="48"/>
      <c r="VRI212" s="46"/>
      <c r="VRJ212" s="42"/>
      <c r="VRK212" s="42"/>
      <c r="VRL212" s="48"/>
      <c r="VRM212" s="48"/>
      <c r="VRN212" s="46"/>
      <c r="VRO212" s="42"/>
      <c r="VRP212" s="42"/>
      <c r="VRQ212" s="48"/>
      <c r="VRR212" s="48"/>
      <c r="VRS212" s="46"/>
      <c r="VRT212" s="42"/>
      <c r="VRU212" s="42"/>
      <c r="VRV212" s="48"/>
      <c r="VRW212" s="48"/>
      <c r="VRX212" s="46"/>
      <c r="VRY212" s="42"/>
      <c r="VRZ212" s="42"/>
      <c r="VSA212" s="48"/>
      <c r="VSB212" s="48"/>
      <c r="VSC212" s="46"/>
      <c r="VSD212" s="42"/>
      <c r="VSE212" s="42"/>
      <c r="VSF212" s="48"/>
      <c r="VSG212" s="48"/>
      <c r="VSH212" s="46"/>
      <c r="VSI212" s="42"/>
      <c r="VSJ212" s="42"/>
      <c r="VSK212" s="48"/>
      <c r="VSL212" s="48"/>
      <c r="VSM212" s="46"/>
      <c r="VSN212" s="42"/>
      <c r="VSO212" s="42"/>
      <c r="VSP212" s="48"/>
      <c r="VSQ212" s="48"/>
      <c r="VSR212" s="46"/>
      <c r="VSS212" s="42"/>
      <c r="VST212" s="42"/>
      <c r="VSU212" s="48"/>
      <c r="VSV212" s="48"/>
      <c r="VSW212" s="46"/>
      <c r="VSX212" s="42"/>
      <c r="VSY212" s="42"/>
      <c r="VSZ212" s="48"/>
      <c r="VTA212" s="48"/>
      <c r="VTB212" s="46"/>
      <c r="VTC212" s="42"/>
      <c r="VTD212" s="42"/>
      <c r="VTE212" s="48"/>
      <c r="VTF212" s="48"/>
      <c r="VTG212" s="46"/>
      <c r="VTH212" s="42"/>
      <c r="VTI212" s="42"/>
      <c r="VTJ212" s="48"/>
      <c r="VTK212" s="48"/>
      <c r="VTL212" s="46"/>
      <c r="VTM212" s="42"/>
      <c r="VTN212" s="42"/>
      <c r="VTO212" s="48"/>
      <c r="VTP212" s="48"/>
      <c r="VTQ212" s="46"/>
      <c r="VTR212" s="42"/>
      <c r="VTS212" s="42"/>
      <c r="VTT212" s="48"/>
      <c r="VTU212" s="48"/>
      <c r="VTV212" s="46"/>
      <c r="VTW212" s="42"/>
      <c r="VTX212" s="42"/>
      <c r="VTY212" s="48"/>
      <c r="VTZ212" s="48"/>
      <c r="VUA212" s="46"/>
      <c r="VUB212" s="42"/>
      <c r="VUC212" s="42"/>
      <c r="VUD212" s="48"/>
      <c r="VUE212" s="48"/>
      <c r="VUF212" s="46"/>
      <c r="VUG212" s="42"/>
      <c r="VUH212" s="42"/>
      <c r="VUI212" s="48"/>
      <c r="VUJ212" s="48"/>
      <c r="VUK212" s="46"/>
      <c r="VUL212" s="42"/>
      <c r="VUM212" s="42"/>
      <c r="VUN212" s="48"/>
      <c r="VUO212" s="48"/>
      <c r="VUP212" s="46"/>
      <c r="VUQ212" s="42"/>
      <c r="VUR212" s="42"/>
      <c r="VUS212" s="48"/>
      <c r="VUT212" s="48"/>
      <c r="VUU212" s="46"/>
      <c r="VUV212" s="42"/>
      <c r="VUW212" s="42"/>
      <c r="VUX212" s="48"/>
      <c r="VUY212" s="48"/>
      <c r="VUZ212" s="46"/>
      <c r="VVA212" s="42"/>
      <c r="VVB212" s="42"/>
      <c r="VVC212" s="48"/>
      <c r="VVD212" s="48"/>
      <c r="VVE212" s="46"/>
      <c r="VVF212" s="42"/>
      <c r="VVG212" s="42"/>
      <c r="VVH212" s="48"/>
      <c r="VVI212" s="48"/>
      <c r="VVJ212" s="46"/>
      <c r="VVK212" s="42"/>
      <c r="VVL212" s="42"/>
      <c r="VVM212" s="48"/>
      <c r="VVN212" s="48"/>
      <c r="VVO212" s="46"/>
      <c r="VVP212" s="42"/>
      <c r="VVQ212" s="42"/>
      <c r="VVR212" s="48"/>
      <c r="VVS212" s="48"/>
      <c r="VVT212" s="46"/>
      <c r="VVU212" s="42"/>
      <c r="VVV212" s="42"/>
      <c r="VVW212" s="48"/>
      <c r="VVX212" s="48"/>
      <c r="VVY212" s="46"/>
      <c r="VVZ212" s="42"/>
      <c r="VWA212" s="42"/>
      <c r="VWB212" s="48"/>
      <c r="VWC212" s="48"/>
      <c r="VWD212" s="46"/>
      <c r="VWE212" s="42"/>
      <c r="VWF212" s="42"/>
      <c r="VWG212" s="48"/>
      <c r="VWH212" s="48"/>
      <c r="VWI212" s="46"/>
      <c r="VWJ212" s="42"/>
      <c r="VWK212" s="42"/>
      <c r="VWL212" s="48"/>
      <c r="VWM212" s="48"/>
      <c r="VWN212" s="46"/>
      <c r="VWO212" s="42"/>
      <c r="VWP212" s="42"/>
      <c r="VWQ212" s="48"/>
      <c r="VWR212" s="48"/>
      <c r="VWS212" s="46"/>
      <c r="VWT212" s="42"/>
      <c r="VWU212" s="42"/>
      <c r="VWV212" s="48"/>
      <c r="VWW212" s="48"/>
      <c r="VWX212" s="46"/>
      <c r="VWY212" s="42"/>
      <c r="VWZ212" s="42"/>
      <c r="VXA212" s="48"/>
      <c r="VXB212" s="48"/>
      <c r="VXC212" s="46"/>
      <c r="VXD212" s="42"/>
      <c r="VXE212" s="42"/>
      <c r="VXF212" s="48"/>
      <c r="VXG212" s="48"/>
      <c r="VXH212" s="46"/>
      <c r="VXI212" s="42"/>
      <c r="VXJ212" s="42"/>
      <c r="VXK212" s="48"/>
      <c r="VXL212" s="48"/>
      <c r="VXM212" s="46"/>
      <c r="VXN212" s="42"/>
      <c r="VXO212" s="42"/>
      <c r="VXP212" s="48"/>
      <c r="VXQ212" s="48"/>
      <c r="VXR212" s="46"/>
      <c r="VXS212" s="42"/>
      <c r="VXT212" s="42"/>
      <c r="VXU212" s="48"/>
      <c r="VXV212" s="48"/>
      <c r="VXW212" s="46"/>
      <c r="VXX212" s="42"/>
      <c r="VXY212" s="42"/>
      <c r="VXZ212" s="48"/>
      <c r="VYA212" s="48"/>
      <c r="VYB212" s="46"/>
      <c r="VYC212" s="42"/>
      <c r="VYD212" s="42"/>
      <c r="VYE212" s="48"/>
      <c r="VYF212" s="48"/>
      <c r="VYG212" s="46"/>
      <c r="VYH212" s="42"/>
      <c r="VYI212" s="42"/>
      <c r="VYJ212" s="48"/>
      <c r="VYK212" s="48"/>
      <c r="VYL212" s="46"/>
      <c r="VYM212" s="42"/>
      <c r="VYN212" s="42"/>
      <c r="VYO212" s="48"/>
      <c r="VYP212" s="48"/>
      <c r="VYQ212" s="46"/>
      <c r="VYR212" s="42"/>
      <c r="VYS212" s="42"/>
      <c r="VYT212" s="48"/>
      <c r="VYU212" s="48"/>
      <c r="VYV212" s="46"/>
      <c r="VYW212" s="42"/>
      <c r="VYX212" s="42"/>
      <c r="VYY212" s="48"/>
      <c r="VYZ212" s="48"/>
      <c r="VZA212" s="46"/>
      <c r="VZB212" s="42"/>
      <c r="VZC212" s="42"/>
      <c r="VZD212" s="48"/>
      <c r="VZE212" s="48"/>
      <c r="VZF212" s="46"/>
      <c r="VZG212" s="42"/>
      <c r="VZH212" s="42"/>
      <c r="VZI212" s="48"/>
      <c r="VZJ212" s="48"/>
      <c r="VZK212" s="46"/>
      <c r="VZL212" s="42"/>
      <c r="VZM212" s="42"/>
      <c r="VZN212" s="48"/>
      <c r="VZO212" s="48"/>
      <c r="VZP212" s="46"/>
      <c r="VZQ212" s="42"/>
      <c r="VZR212" s="42"/>
      <c r="VZS212" s="48"/>
      <c r="VZT212" s="48"/>
      <c r="VZU212" s="46"/>
      <c r="VZV212" s="42"/>
      <c r="VZW212" s="42"/>
      <c r="VZX212" s="48"/>
      <c r="VZY212" s="48"/>
      <c r="VZZ212" s="46"/>
      <c r="WAA212" s="42"/>
      <c r="WAB212" s="42"/>
      <c r="WAC212" s="48"/>
      <c r="WAD212" s="48"/>
      <c r="WAE212" s="46"/>
      <c r="WAF212" s="42"/>
      <c r="WAG212" s="42"/>
      <c r="WAH212" s="48"/>
      <c r="WAI212" s="48"/>
      <c r="WAJ212" s="46"/>
      <c r="WAK212" s="42"/>
      <c r="WAL212" s="42"/>
      <c r="WAM212" s="48"/>
      <c r="WAN212" s="48"/>
      <c r="WAO212" s="46"/>
      <c r="WAP212" s="42"/>
      <c r="WAQ212" s="42"/>
      <c r="WAR212" s="48"/>
      <c r="WAS212" s="48"/>
      <c r="WAT212" s="46"/>
      <c r="WAU212" s="42"/>
      <c r="WAV212" s="42"/>
      <c r="WAW212" s="48"/>
      <c r="WAX212" s="48"/>
      <c r="WAY212" s="46"/>
      <c r="WAZ212" s="42"/>
      <c r="WBA212" s="42"/>
      <c r="WBB212" s="48"/>
      <c r="WBC212" s="48"/>
      <c r="WBD212" s="46"/>
      <c r="WBE212" s="42"/>
      <c r="WBF212" s="42"/>
      <c r="WBG212" s="48"/>
      <c r="WBH212" s="48"/>
      <c r="WBI212" s="46"/>
      <c r="WBJ212" s="42"/>
      <c r="WBK212" s="42"/>
      <c r="WBL212" s="48"/>
      <c r="WBM212" s="48"/>
      <c r="WBN212" s="46"/>
      <c r="WBO212" s="42"/>
      <c r="WBP212" s="42"/>
      <c r="WBQ212" s="48"/>
      <c r="WBR212" s="48"/>
      <c r="WBS212" s="46"/>
      <c r="WBT212" s="42"/>
      <c r="WBU212" s="42"/>
      <c r="WBV212" s="48"/>
      <c r="WBW212" s="48"/>
      <c r="WBX212" s="46"/>
      <c r="WBY212" s="42"/>
      <c r="WBZ212" s="42"/>
      <c r="WCA212" s="48"/>
      <c r="WCB212" s="48"/>
      <c r="WCC212" s="46"/>
      <c r="WCD212" s="42"/>
      <c r="WCE212" s="42"/>
      <c r="WCF212" s="48"/>
      <c r="WCG212" s="48"/>
      <c r="WCH212" s="46"/>
      <c r="WCI212" s="42"/>
      <c r="WCJ212" s="42"/>
      <c r="WCK212" s="48"/>
      <c r="WCL212" s="48"/>
      <c r="WCM212" s="46"/>
      <c r="WCN212" s="42"/>
      <c r="WCO212" s="42"/>
      <c r="WCP212" s="48"/>
      <c r="WCQ212" s="48"/>
      <c r="WCR212" s="46"/>
      <c r="WCS212" s="42"/>
      <c r="WCT212" s="42"/>
      <c r="WCU212" s="48"/>
      <c r="WCV212" s="48"/>
      <c r="WCW212" s="46"/>
      <c r="WCX212" s="42"/>
      <c r="WCY212" s="42"/>
      <c r="WCZ212" s="48"/>
      <c r="WDA212" s="48"/>
      <c r="WDB212" s="46"/>
      <c r="WDC212" s="42"/>
      <c r="WDD212" s="42"/>
      <c r="WDE212" s="48"/>
      <c r="WDF212" s="48"/>
      <c r="WDG212" s="46"/>
      <c r="WDH212" s="42"/>
      <c r="WDI212" s="42"/>
      <c r="WDJ212" s="48"/>
      <c r="WDK212" s="48"/>
      <c r="WDL212" s="46"/>
      <c r="WDM212" s="42"/>
      <c r="WDN212" s="42"/>
      <c r="WDO212" s="48"/>
      <c r="WDP212" s="48"/>
      <c r="WDQ212" s="46"/>
      <c r="WDR212" s="42"/>
      <c r="WDS212" s="42"/>
      <c r="WDT212" s="48"/>
      <c r="WDU212" s="48"/>
      <c r="WDV212" s="46"/>
      <c r="WDW212" s="42"/>
      <c r="WDX212" s="42"/>
      <c r="WDY212" s="48"/>
      <c r="WDZ212" s="48"/>
      <c r="WEA212" s="46"/>
      <c r="WEB212" s="42"/>
      <c r="WEC212" s="42"/>
      <c r="WED212" s="48"/>
      <c r="WEE212" s="48"/>
      <c r="WEF212" s="46"/>
      <c r="WEG212" s="42"/>
      <c r="WEH212" s="42"/>
      <c r="WEI212" s="48"/>
      <c r="WEJ212" s="48"/>
      <c r="WEK212" s="46"/>
      <c r="WEL212" s="42"/>
      <c r="WEM212" s="42"/>
      <c r="WEN212" s="48"/>
      <c r="WEO212" s="48"/>
      <c r="WEP212" s="46"/>
      <c r="WEQ212" s="42"/>
      <c r="WER212" s="42"/>
      <c r="WES212" s="48"/>
      <c r="WET212" s="48"/>
      <c r="WEU212" s="46"/>
      <c r="WEV212" s="42"/>
      <c r="WEW212" s="42"/>
      <c r="WEX212" s="48"/>
      <c r="WEY212" s="48"/>
      <c r="WEZ212" s="46"/>
      <c r="WFA212" s="42"/>
      <c r="WFB212" s="42"/>
      <c r="WFC212" s="48"/>
      <c r="WFD212" s="48"/>
      <c r="WFE212" s="46"/>
      <c r="WFF212" s="42"/>
      <c r="WFG212" s="42"/>
      <c r="WFH212" s="48"/>
      <c r="WFI212" s="48"/>
      <c r="WFJ212" s="46"/>
      <c r="WFK212" s="42"/>
      <c r="WFL212" s="42"/>
      <c r="WFM212" s="48"/>
      <c r="WFN212" s="48"/>
      <c r="WFO212" s="46"/>
      <c r="WFP212" s="42"/>
      <c r="WFQ212" s="42"/>
      <c r="WFR212" s="48"/>
      <c r="WFS212" s="48"/>
      <c r="WFT212" s="46"/>
      <c r="WFU212" s="42"/>
      <c r="WFV212" s="42"/>
      <c r="WFW212" s="48"/>
      <c r="WFX212" s="48"/>
      <c r="WFY212" s="46"/>
      <c r="WFZ212" s="42"/>
      <c r="WGA212" s="42"/>
      <c r="WGB212" s="48"/>
      <c r="WGC212" s="48"/>
      <c r="WGD212" s="46"/>
      <c r="WGE212" s="42"/>
      <c r="WGF212" s="42"/>
      <c r="WGG212" s="48"/>
      <c r="WGH212" s="48"/>
      <c r="WGI212" s="46"/>
      <c r="WGJ212" s="42"/>
      <c r="WGK212" s="42"/>
      <c r="WGL212" s="48"/>
      <c r="WGM212" s="48"/>
      <c r="WGN212" s="46"/>
      <c r="WGO212" s="42"/>
      <c r="WGP212" s="42"/>
      <c r="WGQ212" s="48"/>
      <c r="WGR212" s="48"/>
      <c r="WGS212" s="46"/>
      <c r="WGT212" s="42"/>
      <c r="WGU212" s="42"/>
      <c r="WGV212" s="48"/>
      <c r="WGW212" s="48"/>
      <c r="WGX212" s="46"/>
      <c r="WGY212" s="42"/>
      <c r="WGZ212" s="42"/>
      <c r="WHA212" s="48"/>
      <c r="WHB212" s="48"/>
      <c r="WHC212" s="46"/>
      <c r="WHD212" s="42"/>
      <c r="WHE212" s="42"/>
      <c r="WHF212" s="48"/>
      <c r="WHG212" s="48"/>
      <c r="WHH212" s="46"/>
      <c r="WHI212" s="42"/>
      <c r="WHJ212" s="42"/>
      <c r="WHK212" s="48"/>
      <c r="WHL212" s="48"/>
      <c r="WHM212" s="46"/>
      <c r="WHN212" s="42"/>
      <c r="WHO212" s="42"/>
      <c r="WHP212" s="48"/>
      <c r="WHQ212" s="48"/>
      <c r="WHR212" s="46"/>
      <c r="WHS212" s="42"/>
      <c r="WHT212" s="42"/>
      <c r="WHU212" s="48"/>
      <c r="WHV212" s="48"/>
      <c r="WHW212" s="46"/>
      <c r="WHX212" s="42"/>
      <c r="WHY212" s="42"/>
      <c r="WHZ212" s="48"/>
      <c r="WIA212" s="48"/>
      <c r="WIB212" s="46"/>
      <c r="WIC212" s="42"/>
      <c r="WID212" s="42"/>
      <c r="WIE212" s="48"/>
      <c r="WIF212" s="48"/>
      <c r="WIG212" s="46"/>
      <c r="WIH212" s="42"/>
      <c r="WII212" s="42"/>
      <c r="WIJ212" s="48"/>
      <c r="WIK212" s="48"/>
      <c r="WIL212" s="46"/>
      <c r="WIM212" s="42"/>
      <c r="WIN212" s="42"/>
      <c r="WIO212" s="48"/>
      <c r="WIP212" s="48"/>
      <c r="WIQ212" s="46"/>
      <c r="WIR212" s="42"/>
      <c r="WIS212" s="42"/>
      <c r="WIT212" s="48"/>
      <c r="WIU212" s="48"/>
      <c r="WIV212" s="46"/>
      <c r="WIW212" s="42"/>
      <c r="WIX212" s="42"/>
      <c r="WIY212" s="48"/>
      <c r="WIZ212" s="48"/>
      <c r="WJA212" s="46"/>
      <c r="WJB212" s="42"/>
      <c r="WJC212" s="42"/>
      <c r="WJD212" s="48"/>
      <c r="WJE212" s="48"/>
      <c r="WJF212" s="46"/>
      <c r="WJG212" s="42"/>
      <c r="WJH212" s="42"/>
      <c r="WJI212" s="48"/>
      <c r="WJJ212" s="48"/>
      <c r="WJK212" s="46"/>
      <c r="WJL212" s="42"/>
      <c r="WJM212" s="42"/>
      <c r="WJN212" s="48"/>
      <c r="WJO212" s="48"/>
      <c r="WJP212" s="46"/>
      <c r="WJQ212" s="42"/>
      <c r="WJR212" s="42"/>
      <c r="WJS212" s="48"/>
      <c r="WJT212" s="48"/>
      <c r="WJU212" s="46"/>
      <c r="WJV212" s="42"/>
      <c r="WJW212" s="42"/>
      <c r="WJX212" s="48"/>
      <c r="WJY212" s="48"/>
      <c r="WJZ212" s="46"/>
      <c r="WKA212" s="42"/>
      <c r="WKB212" s="42"/>
      <c r="WKC212" s="48"/>
      <c r="WKD212" s="48"/>
      <c r="WKE212" s="46"/>
      <c r="WKF212" s="42"/>
      <c r="WKG212" s="42"/>
      <c r="WKH212" s="48"/>
      <c r="WKI212" s="48"/>
      <c r="WKJ212" s="46"/>
      <c r="WKK212" s="42"/>
      <c r="WKL212" s="42"/>
      <c r="WKM212" s="48"/>
      <c r="WKN212" s="48"/>
      <c r="WKO212" s="46"/>
      <c r="WKP212" s="42"/>
      <c r="WKQ212" s="42"/>
      <c r="WKR212" s="48"/>
      <c r="WKS212" s="48"/>
      <c r="WKT212" s="46"/>
      <c r="WKU212" s="42"/>
      <c r="WKV212" s="42"/>
      <c r="WKW212" s="48"/>
      <c r="WKX212" s="48"/>
      <c r="WKY212" s="46"/>
      <c r="WKZ212" s="42"/>
      <c r="WLA212" s="42"/>
      <c r="WLB212" s="48"/>
      <c r="WLC212" s="48"/>
      <c r="WLD212" s="46"/>
      <c r="WLE212" s="42"/>
      <c r="WLF212" s="42"/>
      <c r="WLG212" s="48"/>
      <c r="WLH212" s="48"/>
      <c r="WLI212" s="46"/>
      <c r="WLJ212" s="42"/>
      <c r="WLK212" s="42"/>
      <c r="WLL212" s="48"/>
      <c r="WLM212" s="48"/>
      <c r="WLN212" s="46"/>
      <c r="WLO212" s="42"/>
      <c r="WLP212" s="42"/>
      <c r="WLQ212" s="48"/>
      <c r="WLR212" s="48"/>
      <c r="WLS212" s="46"/>
      <c r="WLT212" s="42"/>
      <c r="WLU212" s="42"/>
      <c r="WLV212" s="48"/>
      <c r="WLW212" s="48"/>
      <c r="WLX212" s="46"/>
      <c r="WLY212" s="42"/>
      <c r="WLZ212" s="42"/>
      <c r="WMA212" s="48"/>
      <c r="WMB212" s="48"/>
      <c r="WMC212" s="46"/>
      <c r="WMD212" s="42"/>
      <c r="WME212" s="42"/>
      <c r="WMF212" s="48"/>
      <c r="WMG212" s="48"/>
      <c r="WMH212" s="46"/>
      <c r="WMI212" s="42"/>
      <c r="WMJ212" s="42"/>
      <c r="WMK212" s="48"/>
      <c r="WML212" s="48"/>
      <c r="WMM212" s="46"/>
      <c r="WMN212" s="42"/>
      <c r="WMO212" s="42"/>
      <c r="WMP212" s="48"/>
      <c r="WMQ212" s="48"/>
      <c r="WMR212" s="46"/>
      <c r="WMS212" s="42"/>
      <c r="WMT212" s="42"/>
      <c r="WMU212" s="48"/>
      <c r="WMV212" s="48"/>
      <c r="WMW212" s="46"/>
      <c r="WMX212" s="42"/>
      <c r="WMY212" s="42"/>
      <c r="WMZ212" s="48"/>
      <c r="WNA212" s="48"/>
      <c r="WNB212" s="46"/>
      <c r="WNC212" s="42"/>
      <c r="WND212" s="42"/>
      <c r="WNE212" s="48"/>
      <c r="WNF212" s="48"/>
      <c r="WNG212" s="46"/>
      <c r="WNH212" s="42"/>
      <c r="WNI212" s="42"/>
      <c r="WNJ212" s="48"/>
      <c r="WNK212" s="48"/>
      <c r="WNL212" s="46"/>
      <c r="WNM212" s="42"/>
      <c r="WNN212" s="42"/>
      <c r="WNO212" s="48"/>
      <c r="WNP212" s="48"/>
      <c r="WNQ212" s="46"/>
      <c r="WNR212" s="42"/>
      <c r="WNS212" s="42"/>
      <c r="WNT212" s="48"/>
      <c r="WNU212" s="48"/>
      <c r="WNV212" s="46"/>
      <c r="WNW212" s="42"/>
      <c r="WNX212" s="42"/>
      <c r="WNY212" s="48"/>
      <c r="WNZ212" s="48"/>
      <c r="WOA212" s="46"/>
      <c r="WOB212" s="42"/>
      <c r="WOC212" s="42"/>
      <c r="WOD212" s="48"/>
      <c r="WOE212" s="48"/>
      <c r="WOF212" s="46"/>
      <c r="WOG212" s="42"/>
      <c r="WOH212" s="42"/>
      <c r="WOI212" s="48"/>
      <c r="WOJ212" s="48"/>
      <c r="WOK212" s="46"/>
      <c r="WOL212" s="42"/>
      <c r="WOM212" s="42"/>
      <c r="WON212" s="48"/>
      <c r="WOO212" s="48"/>
      <c r="WOP212" s="46"/>
      <c r="WOQ212" s="42"/>
      <c r="WOR212" s="42"/>
      <c r="WOS212" s="48"/>
      <c r="WOT212" s="48"/>
      <c r="WOU212" s="46"/>
      <c r="WOV212" s="42"/>
      <c r="WOW212" s="42"/>
      <c r="WOX212" s="48"/>
      <c r="WOY212" s="48"/>
      <c r="WOZ212" s="46"/>
      <c r="WPA212" s="42"/>
      <c r="WPB212" s="42"/>
      <c r="WPC212" s="48"/>
      <c r="WPD212" s="48"/>
      <c r="WPE212" s="46"/>
      <c r="WPF212" s="42"/>
      <c r="WPG212" s="42"/>
      <c r="WPH212" s="48"/>
      <c r="WPI212" s="48"/>
      <c r="WPJ212" s="46"/>
      <c r="WPK212" s="42"/>
      <c r="WPL212" s="42"/>
      <c r="WPM212" s="48"/>
      <c r="WPN212" s="48"/>
      <c r="WPO212" s="46"/>
      <c r="WPP212" s="42"/>
      <c r="WPQ212" s="42"/>
      <c r="WPR212" s="48"/>
      <c r="WPS212" s="48"/>
      <c r="WPT212" s="46"/>
      <c r="WPU212" s="42"/>
      <c r="WPV212" s="42"/>
      <c r="WPW212" s="48"/>
      <c r="WPX212" s="48"/>
      <c r="WPY212" s="46"/>
      <c r="WPZ212" s="42"/>
      <c r="WQA212" s="42"/>
      <c r="WQB212" s="48"/>
      <c r="WQC212" s="48"/>
      <c r="WQD212" s="46"/>
      <c r="WQE212" s="42"/>
      <c r="WQF212" s="42"/>
      <c r="WQG212" s="48"/>
      <c r="WQH212" s="48"/>
      <c r="WQI212" s="46"/>
      <c r="WQJ212" s="42"/>
      <c r="WQK212" s="42"/>
      <c r="WQL212" s="48"/>
      <c r="WQM212" s="48"/>
      <c r="WQN212" s="46"/>
      <c r="WQO212" s="42"/>
      <c r="WQP212" s="42"/>
      <c r="WQQ212" s="48"/>
      <c r="WQR212" s="48"/>
      <c r="WQS212" s="46"/>
      <c r="WQT212" s="42"/>
      <c r="WQU212" s="42"/>
      <c r="WQV212" s="48"/>
      <c r="WQW212" s="48"/>
      <c r="WQX212" s="46"/>
      <c r="WQY212" s="42"/>
      <c r="WQZ212" s="42"/>
      <c r="WRA212" s="48"/>
      <c r="WRB212" s="48"/>
      <c r="WRC212" s="46"/>
      <c r="WRD212" s="42"/>
      <c r="WRE212" s="42"/>
      <c r="WRF212" s="48"/>
      <c r="WRG212" s="48"/>
      <c r="WRH212" s="46"/>
      <c r="WRI212" s="42"/>
      <c r="WRJ212" s="42"/>
      <c r="WRK212" s="48"/>
      <c r="WRL212" s="48"/>
      <c r="WRM212" s="46"/>
      <c r="WRN212" s="42"/>
      <c r="WRO212" s="42"/>
      <c r="WRP212" s="48"/>
      <c r="WRQ212" s="48"/>
      <c r="WRR212" s="46"/>
      <c r="WRS212" s="42"/>
      <c r="WRT212" s="42"/>
      <c r="WRU212" s="48"/>
      <c r="WRV212" s="48"/>
      <c r="WRW212" s="46"/>
      <c r="WRX212" s="42"/>
      <c r="WRY212" s="42"/>
      <c r="WRZ212" s="48"/>
      <c r="WSA212" s="48"/>
      <c r="WSB212" s="46"/>
      <c r="WSC212" s="42"/>
      <c r="WSD212" s="42"/>
      <c r="WSE212" s="48"/>
      <c r="WSF212" s="48"/>
      <c r="WSG212" s="46"/>
      <c r="WSH212" s="42"/>
      <c r="WSI212" s="42"/>
      <c r="WSJ212" s="48"/>
      <c r="WSK212" s="48"/>
      <c r="WSL212" s="46"/>
      <c r="WSM212" s="42"/>
      <c r="WSN212" s="42"/>
      <c r="WSO212" s="48"/>
      <c r="WSP212" s="48"/>
      <c r="WSQ212" s="46"/>
      <c r="WSR212" s="42"/>
      <c r="WSS212" s="42"/>
      <c r="WST212" s="48"/>
      <c r="WSU212" s="48"/>
      <c r="WSV212" s="46"/>
      <c r="WSW212" s="42"/>
      <c r="WSX212" s="42"/>
      <c r="WSY212" s="48"/>
      <c r="WSZ212" s="48"/>
      <c r="WTA212" s="46"/>
      <c r="WTB212" s="42"/>
      <c r="WTC212" s="42"/>
      <c r="WTD212" s="48"/>
      <c r="WTE212" s="48"/>
      <c r="WTF212" s="46"/>
      <c r="WTG212" s="42"/>
      <c r="WTH212" s="42"/>
      <c r="WTI212" s="48"/>
      <c r="WTJ212" s="48"/>
      <c r="WTK212" s="46"/>
      <c r="WTL212" s="42"/>
      <c r="WTM212" s="42"/>
      <c r="WTN212" s="48"/>
      <c r="WTO212" s="48"/>
      <c r="WTP212" s="46"/>
      <c r="WTQ212" s="42"/>
      <c r="WTR212" s="42"/>
      <c r="WTS212" s="48"/>
      <c r="WTT212" s="48"/>
      <c r="WTU212" s="46"/>
      <c r="WTV212" s="42"/>
      <c r="WTW212" s="42"/>
      <c r="WTX212" s="48"/>
      <c r="WTY212" s="48"/>
      <c r="WTZ212" s="46"/>
      <c r="WUA212" s="42"/>
      <c r="WUB212" s="42"/>
      <c r="WUC212" s="48"/>
      <c r="WUD212" s="48"/>
      <c r="WUE212" s="46"/>
      <c r="WUF212" s="42"/>
      <c r="WUG212" s="42"/>
      <c r="WUH212" s="48"/>
      <c r="WUI212" s="48"/>
      <c r="WUJ212" s="46"/>
      <c r="WUK212" s="42"/>
      <c r="WUL212" s="42"/>
      <c r="WUM212" s="48"/>
      <c r="WUN212" s="48"/>
      <c r="WUO212" s="46"/>
      <c r="WUP212" s="42"/>
      <c r="WUQ212" s="42"/>
      <c r="WUR212" s="48"/>
      <c r="WUS212" s="48"/>
      <c r="WUT212" s="46"/>
      <c r="WUU212" s="42"/>
      <c r="WUV212" s="42"/>
      <c r="WUW212" s="48"/>
      <c r="WUX212" s="48"/>
      <c r="WUY212" s="46"/>
      <c r="WUZ212" s="42"/>
      <c r="WVA212" s="42"/>
      <c r="WVB212" s="48"/>
      <c r="WVC212" s="48"/>
      <c r="WVD212" s="46"/>
      <c r="WVE212" s="42"/>
      <c r="WVF212" s="42"/>
      <c r="WVG212" s="48"/>
      <c r="WVH212" s="48"/>
      <c r="WVI212" s="46"/>
      <c r="WVJ212" s="42"/>
      <c r="WVK212" s="42"/>
      <c r="WVL212" s="48"/>
      <c r="WVM212" s="48"/>
      <c r="WVN212" s="46"/>
      <c r="WVO212" s="42"/>
      <c r="WVP212" s="42"/>
      <c r="WVQ212" s="48"/>
      <c r="WVR212" s="48"/>
      <c r="WVS212" s="46"/>
      <c r="WVT212" s="42"/>
      <c r="WVU212" s="42"/>
      <c r="WVV212" s="48"/>
      <c r="WVW212" s="48"/>
      <c r="WVX212" s="46"/>
      <c r="WVY212" s="42"/>
      <c r="WVZ212" s="42"/>
      <c r="WWA212" s="48"/>
      <c r="WWB212" s="48"/>
      <c r="WWC212" s="46"/>
      <c r="WWD212" s="42"/>
      <c r="WWE212" s="42"/>
      <c r="WWF212" s="48"/>
      <c r="WWG212" s="48"/>
      <c r="WWH212" s="46"/>
      <c r="WWI212" s="42"/>
      <c r="WWJ212" s="42"/>
      <c r="WWK212" s="48"/>
      <c r="WWL212" s="48"/>
      <c r="WWM212" s="46"/>
      <c r="WWN212" s="42"/>
      <c r="WWO212" s="42"/>
      <c r="WWP212" s="48"/>
      <c r="WWQ212" s="48"/>
      <c r="WWR212" s="46"/>
      <c r="WWS212" s="42"/>
      <c r="WWT212" s="42"/>
      <c r="WWU212" s="48"/>
      <c r="WWV212" s="48"/>
      <c r="WWW212" s="46"/>
      <c r="WWX212" s="42"/>
      <c r="WWY212" s="42"/>
      <c r="WWZ212" s="48"/>
      <c r="WXA212" s="48"/>
      <c r="WXB212" s="46"/>
      <c r="WXC212" s="42"/>
      <c r="WXD212" s="42"/>
      <c r="WXE212" s="48"/>
      <c r="WXF212" s="48"/>
      <c r="WXG212" s="46"/>
      <c r="WXH212" s="42"/>
      <c r="WXI212" s="42"/>
      <c r="WXJ212" s="48"/>
      <c r="WXK212" s="48"/>
      <c r="WXL212" s="46"/>
      <c r="WXM212" s="42"/>
      <c r="WXN212" s="42"/>
      <c r="WXO212" s="48"/>
      <c r="WXP212" s="48"/>
      <c r="WXQ212" s="46"/>
      <c r="WXR212" s="42"/>
      <c r="WXS212" s="42"/>
      <c r="WXT212" s="48"/>
      <c r="WXU212" s="48"/>
      <c r="WXV212" s="46"/>
      <c r="WXW212" s="42"/>
      <c r="WXX212" s="42"/>
      <c r="WXY212" s="48"/>
      <c r="WXZ212" s="48"/>
      <c r="WYA212" s="46"/>
      <c r="WYB212" s="42"/>
      <c r="WYC212" s="42"/>
      <c r="WYD212" s="48"/>
      <c r="WYE212" s="48"/>
      <c r="WYF212" s="46"/>
      <c r="WYG212" s="42"/>
      <c r="WYH212" s="42"/>
      <c r="WYI212" s="48"/>
      <c r="WYJ212" s="48"/>
      <c r="WYK212" s="46"/>
      <c r="WYL212" s="42"/>
      <c r="WYM212" s="42"/>
      <c r="WYN212" s="48"/>
      <c r="WYO212" s="48"/>
      <c r="WYP212" s="46"/>
      <c r="WYQ212" s="42"/>
      <c r="WYR212" s="42"/>
      <c r="WYS212" s="48"/>
      <c r="WYT212" s="48"/>
      <c r="WYU212" s="46"/>
      <c r="WYV212" s="42"/>
      <c r="WYW212" s="42"/>
      <c r="WYX212" s="48"/>
      <c r="WYY212" s="48"/>
      <c r="WYZ212" s="46"/>
      <c r="WZA212" s="42"/>
      <c r="WZB212" s="42"/>
      <c r="WZC212" s="48"/>
      <c r="WZD212" s="48"/>
      <c r="WZE212" s="46"/>
      <c r="WZF212" s="42"/>
      <c r="WZG212" s="42"/>
      <c r="WZH212" s="48"/>
      <c r="WZI212" s="48"/>
      <c r="WZJ212" s="46"/>
      <c r="WZK212" s="42"/>
      <c r="WZL212" s="42"/>
      <c r="WZM212" s="48"/>
      <c r="WZN212" s="48"/>
      <c r="WZO212" s="46"/>
      <c r="WZP212" s="42"/>
      <c r="WZQ212" s="42"/>
      <c r="WZR212" s="48"/>
      <c r="WZS212" s="48"/>
      <c r="WZT212" s="46"/>
      <c r="WZU212" s="42"/>
      <c r="WZV212" s="42"/>
      <c r="WZW212" s="48"/>
      <c r="WZX212" s="48"/>
      <c r="WZY212" s="46"/>
      <c r="WZZ212" s="42"/>
      <c r="XAA212" s="42"/>
      <c r="XAB212" s="48"/>
      <c r="XAC212" s="48"/>
      <c r="XAD212" s="46"/>
      <c r="XAE212" s="42"/>
      <c r="XAF212" s="42"/>
      <c r="XAG212" s="48"/>
      <c r="XAH212" s="48"/>
      <c r="XAI212" s="46"/>
      <c r="XAJ212" s="42"/>
      <c r="XAK212" s="42"/>
      <c r="XAL212" s="48"/>
      <c r="XAM212" s="48"/>
      <c r="XAN212" s="46"/>
      <c r="XAO212" s="42"/>
      <c r="XAP212" s="42"/>
      <c r="XAQ212" s="48"/>
      <c r="XAR212" s="48"/>
      <c r="XAS212" s="46"/>
      <c r="XAT212" s="42"/>
      <c r="XAU212" s="42"/>
      <c r="XAV212" s="48"/>
      <c r="XAW212" s="48"/>
      <c r="XAX212" s="46"/>
      <c r="XAY212" s="42"/>
      <c r="XAZ212" s="42"/>
      <c r="XBA212" s="48"/>
      <c r="XBB212" s="48"/>
      <c r="XBC212" s="46"/>
      <c r="XBD212" s="42"/>
      <c r="XBE212" s="42"/>
      <c r="XBF212" s="48"/>
      <c r="XBG212" s="48"/>
      <c r="XBH212" s="46"/>
      <c r="XBI212" s="42"/>
      <c r="XBJ212" s="42"/>
      <c r="XBK212" s="48"/>
      <c r="XBL212" s="48"/>
      <c r="XBM212" s="46"/>
      <c r="XBN212" s="42"/>
      <c r="XBO212" s="42"/>
      <c r="XBP212" s="48"/>
      <c r="XBQ212" s="48"/>
      <c r="XBR212" s="46"/>
      <c r="XBS212" s="42"/>
      <c r="XBT212" s="42"/>
      <c r="XBU212" s="48"/>
      <c r="XBV212" s="48"/>
      <c r="XBW212" s="46"/>
      <c r="XBX212" s="42"/>
      <c r="XBY212" s="42"/>
      <c r="XBZ212" s="48"/>
      <c r="XCA212" s="48"/>
      <c r="XCB212" s="46"/>
      <c r="XCC212" s="42"/>
      <c r="XCD212" s="42"/>
      <c r="XCE212" s="48"/>
      <c r="XCF212" s="48"/>
      <c r="XCG212" s="46"/>
      <c r="XCH212" s="42"/>
      <c r="XCI212" s="42"/>
      <c r="XCJ212" s="48"/>
      <c r="XCK212" s="48"/>
      <c r="XCL212" s="46"/>
      <c r="XCM212" s="42"/>
      <c r="XCN212" s="42"/>
      <c r="XCO212" s="48"/>
      <c r="XCP212" s="48"/>
      <c r="XCQ212" s="46"/>
      <c r="XCR212" s="42"/>
      <c r="XCS212" s="42"/>
      <c r="XCT212" s="48"/>
      <c r="XCU212" s="48"/>
      <c r="XCV212" s="46"/>
      <c r="XCW212" s="42"/>
      <c r="XCX212" s="42"/>
      <c r="XCY212" s="48"/>
      <c r="XCZ212" s="48"/>
      <c r="XDA212" s="46"/>
      <c r="XDB212" s="42"/>
      <c r="XDC212" s="42"/>
      <c r="XDD212" s="48"/>
      <c r="XDE212" s="48"/>
      <c r="XDF212" s="46"/>
      <c r="XDG212" s="42"/>
      <c r="XDH212" s="42"/>
      <c r="XDI212" s="48"/>
      <c r="XDJ212" s="48"/>
      <c r="XDK212" s="46"/>
      <c r="XDL212" s="42"/>
      <c r="XDM212" s="42"/>
      <c r="XDN212" s="48"/>
      <c r="XDO212" s="48"/>
      <c r="XDP212" s="46"/>
      <c r="XDQ212" s="42"/>
      <c r="XDR212" s="42"/>
      <c r="XDS212" s="48"/>
      <c r="XDT212" s="48"/>
      <c r="XDU212" s="46"/>
      <c r="XDV212" s="42"/>
      <c r="XDW212" s="42"/>
      <c r="XDX212" s="48"/>
      <c r="XDY212" s="48"/>
      <c r="XDZ212" s="46"/>
      <c r="XEA212" s="42"/>
      <c r="XEB212" s="42"/>
      <c r="XEC212" s="48"/>
      <c r="XED212" s="48"/>
      <c r="XEE212" s="46"/>
      <c r="XEF212" s="42"/>
      <c r="XEG212" s="42"/>
      <c r="XEH212" s="48"/>
      <c r="XEI212" s="48"/>
      <c r="XEJ212" s="46"/>
      <c r="XEK212" s="42"/>
      <c r="XEL212" s="42"/>
      <c r="XEM212" s="48"/>
      <c r="XEN212" s="48"/>
      <c r="XEO212" s="46"/>
      <c r="XEP212" s="42"/>
      <c r="XEQ212" s="42"/>
      <c r="XER212" s="48"/>
      <c r="XES212" s="48"/>
      <c r="XET212" s="46"/>
      <c r="XEU212" s="42"/>
      <c r="XEV212" s="42"/>
      <c r="XEW212" s="48"/>
      <c r="XEX212" s="48"/>
      <c r="XEY212" s="46"/>
      <c r="XEZ212" s="42"/>
      <c r="XFA212" s="42"/>
      <c r="XFB212" s="48"/>
      <c r="XFC212" s="48"/>
    </row>
    <row r="213" spans="1:16383" ht="15" customHeight="1">
      <c r="A213" s="62">
        <v>245904003410</v>
      </c>
      <c r="B213" s="55" t="s">
        <v>302</v>
      </c>
      <c r="C213" s="59" t="s">
        <v>298</v>
      </c>
      <c r="D213" s="59" t="s">
        <v>331</v>
      </c>
      <c r="E213" s="56">
        <v>0</v>
      </c>
      <c r="F213" s="42"/>
      <c r="G213" s="48"/>
      <c r="H213" s="48"/>
      <c r="I213" s="46"/>
      <c r="J213" s="42"/>
      <c r="K213" s="42"/>
      <c r="L213" s="48"/>
      <c r="M213" s="48"/>
      <c r="N213" s="46"/>
      <c r="O213" s="42"/>
      <c r="P213" s="42"/>
      <c r="Q213" s="48"/>
      <c r="R213" s="48"/>
      <c r="S213" s="46"/>
      <c r="T213" s="42"/>
      <c r="U213" s="42"/>
      <c r="V213" s="48"/>
      <c r="W213" s="48"/>
      <c r="X213" s="46"/>
      <c r="Y213" s="42"/>
      <c r="Z213" s="42"/>
      <c r="AA213" s="48"/>
      <c r="AB213" s="48"/>
      <c r="AC213" s="46"/>
      <c r="AD213" s="42"/>
      <c r="AE213" s="42"/>
      <c r="AF213" s="48"/>
      <c r="AG213" s="48"/>
      <c r="AH213" s="46"/>
      <c r="AI213" s="42"/>
      <c r="AJ213" s="42"/>
      <c r="AK213" s="48"/>
      <c r="AL213" s="48"/>
      <c r="AM213" s="46"/>
      <c r="AN213" s="42"/>
      <c r="AO213" s="42"/>
      <c r="AP213" s="48"/>
      <c r="AQ213" s="48"/>
      <c r="AR213" s="46"/>
      <c r="AS213" s="42"/>
      <c r="AT213" s="42"/>
      <c r="AU213" s="48"/>
      <c r="AV213" s="48"/>
      <c r="AW213" s="46"/>
      <c r="AX213" s="42"/>
      <c r="AY213" s="42"/>
      <c r="AZ213" s="48"/>
      <c r="BA213" s="48"/>
      <c r="BB213" s="46"/>
      <c r="BC213" s="42"/>
      <c r="BD213" s="42"/>
      <c r="BE213" s="48"/>
      <c r="BF213" s="48"/>
      <c r="BG213" s="46"/>
      <c r="BH213" s="42"/>
      <c r="BI213" s="42"/>
      <c r="BJ213" s="48"/>
      <c r="BK213" s="48"/>
      <c r="BL213" s="46"/>
      <c r="BM213" s="42"/>
      <c r="BN213" s="42"/>
      <c r="BO213" s="48"/>
      <c r="BP213" s="48"/>
      <c r="BQ213" s="46"/>
      <c r="BR213" s="42"/>
      <c r="BS213" s="42"/>
      <c r="BT213" s="48"/>
      <c r="BU213" s="48"/>
      <c r="BV213" s="46"/>
      <c r="BW213" s="42"/>
      <c r="BX213" s="42"/>
      <c r="BY213" s="48"/>
      <c r="BZ213" s="48"/>
      <c r="CA213" s="46"/>
      <c r="CB213" s="42"/>
      <c r="CC213" s="42"/>
      <c r="CD213" s="48"/>
      <c r="CE213" s="48"/>
      <c r="CF213" s="46"/>
      <c r="CG213" s="42"/>
      <c r="CH213" s="42"/>
      <c r="CI213" s="48"/>
      <c r="CJ213" s="48"/>
      <c r="CK213" s="46"/>
      <c r="CL213" s="42"/>
      <c r="CM213" s="42"/>
      <c r="CN213" s="48"/>
      <c r="CO213" s="48"/>
      <c r="CP213" s="46"/>
      <c r="CQ213" s="42"/>
      <c r="CR213" s="42"/>
      <c r="CS213" s="48"/>
      <c r="CT213" s="48"/>
      <c r="CU213" s="46"/>
      <c r="CV213" s="42"/>
      <c r="CW213" s="42"/>
      <c r="CX213" s="48"/>
      <c r="CY213" s="48"/>
      <c r="CZ213" s="46"/>
      <c r="DA213" s="42"/>
      <c r="DB213" s="42"/>
      <c r="DC213" s="48"/>
      <c r="DD213" s="48"/>
      <c r="DE213" s="46"/>
      <c r="DF213" s="42"/>
      <c r="DG213" s="42"/>
      <c r="DH213" s="48"/>
      <c r="DI213" s="48"/>
      <c r="DJ213" s="46"/>
      <c r="DK213" s="42"/>
      <c r="DL213" s="42"/>
      <c r="DM213" s="48"/>
      <c r="DN213" s="48"/>
      <c r="DO213" s="46"/>
      <c r="DP213" s="42"/>
      <c r="DQ213" s="42"/>
      <c r="DR213" s="48"/>
      <c r="DS213" s="48"/>
      <c r="DT213" s="46"/>
      <c r="DU213" s="42"/>
      <c r="DV213" s="42"/>
      <c r="DW213" s="48"/>
      <c r="DX213" s="48"/>
      <c r="DY213" s="46"/>
      <c r="DZ213" s="42"/>
      <c r="EA213" s="42"/>
      <c r="EB213" s="48"/>
      <c r="EC213" s="48"/>
      <c r="ED213" s="46"/>
      <c r="EE213" s="42"/>
      <c r="EF213" s="42"/>
      <c r="EG213" s="48"/>
      <c r="EH213" s="48"/>
      <c r="EI213" s="46"/>
      <c r="EJ213" s="42"/>
      <c r="EK213" s="42"/>
      <c r="EL213" s="48"/>
      <c r="EM213" s="48"/>
      <c r="EN213" s="46"/>
      <c r="EO213" s="42"/>
      <c r="EP213" s="42"/>
      <c r="EQ213" s="48"/>
      <c r="ER213" s="48"/>
      <c r="ES213" s="46"/>
      <c r="ET213" s="42"/>
      <c r="EU213" s="42"/>
      <c r="EV213" s="48"/>
      <c r="EW213" s="48"/>
      <c r="EX213" s="46"/>
      <c r="EY213" s="42"/>
      <c r="EZ213" s="42"/>
      <c r="FA213" s="48"/>
      <c r="FB213" s="48"/>
      <c r="FC213" s="46"/>
      <c r="FD213" s="42"/>
      <c r="FE213" s="42"/>
      <c r="FF213" s="48"/>
      <c r="FG213" s="48"/>
      <c r="FH213" s="46"/>
      <c r="FI213" s="42"/>
      <c r="FJ213" s="42"/>
      <c r="FK213" s="48"/>
      <c r="FL213" s="48"/>
      <c r="FM213" s="46"/>
      <c r="FN213" s="42"/>
      <c r="FO213" s="42"/>
      <c r="FP213" s="48"/>
      <c r="FQ213" s="48"/>
      <c r="FR213" s="46"/>
      <c r="FS213" s="42"/>
      <c r="FT213" s="42"/>
      <c r="FU213" s="48"/>
      <c r="FV213" s="48"/>
      <c r="FW213" s="46"/>
      <c r="FX213" s="42"/>
      <c r="FY213" s="42"/>
      <c r="FZ213" s="48"/>
      <c r="GA213" s="48"/>
      <c r="GB213" s="46"/>
      <c r="GC213" s="42"/>
      <c r="GD213" s="42"/>
      <c r="GE213" s="48"/>
      <c r="GF213" s="48"/>
      <c r="GG213" s="46"/>
      <c r="GH213" s="42"/>
      <c r="GI213" s="42"/>
      <c r="GJ213" s="48"/>
      <c r="GK213" s="48"/>
      <c r="GL213" s="46"/>
      <c r="GM213" s="42"/>
      <c r="GN213" s="42"/>
      <c r="GO213" s="48"/>
      <c r="GP213" s="48"/>
      <c r="GQ213" s="46"/>
      <c r="GR213" s="42"/>
      <c r="GS213" s="42"/>
      <c r="GT213" s="48"/>
      <c r="GU213" s="48"/>
      <c r="GV213" s="46"/>
      <c r="GW213" s="42"/>
      <c r="GX213" s="42"/>
      <c r="GY213" s="48"/>
      <c r="GZ213" s="48"/>
      <c r="HA213" s="46"/>
      <c r="HB213" s="42"/>
      <c r="HC213" s="42"/>
      <c r="HD213" s="48"/>
      <c r="HE213" s="48"/>
      <c r="HF213" s="46"/>
      <c r="HG213" s="42"/>
      <c r="HH213" s="42"/>
      <c r="HI213" s="48"/>
      <c r="HJ213" s="48"/>
      <c r="HK213" s="46"/>
      <c r="HL213" s="42"/>
      <c r="HM213" s="42"/>
      <c r="HN213" s="48"/>
      <c r="HO213" s="48"/>
      <c r="HP213" s="46"/>
      <c r="HQ213" s="42"/>
      <c r="HR213" s="42"/>
      <c r="HS213" s="48"/>
      <c r="HT213" s="48"/>
      <c r="HU213" s="46"/>
      <c r="HV213" s="42"/>
      <c r="HW213" s="42"/>
      <c r="HX213" s="48"/>
      <c r="HY213" s="48"/>
      <c r="HZ213" s="46"/>
      <c r="IA213" s="42"/>
      <c r="IB213" s="42"/>
      <c r="IC213" s="48"/>
      <c r="ID213" s="48"/>
      <c r="IE213" s="46"/>
      <c r="IF213" s="42"/>
      <c r="IG213" s="42"/>
      <c r="IH213" s="48"/>
      <c r="II213" s="48"/>
      <c r="IJ213" s="46"/>
      <c r="IK213" s="42"/>
      <c r="IL213" s="42"/>
      <c r="IM213" s="48"/>
      <c r="IN213" s="48"/>
      <c r="IO213" s="46"/>
      <c r="IP213" s="42"/>
      <c r="IQ213" s="42"/>
      <c r="IR213" s="48"/>
      <c r="IS213" s="48"/>
      <c r="IT213" s="46"/>
      <c r="IU213" s="42"/>
      <c r="IV213" s="42"/>
      <c r="IW213" s="48"/>
      <c r="IX213" s="48"/>
      <c r="IY213" s="46"/>
      <c r="IZ213" s="42"/>
      <c r="JA213" s="42"/>
      <c r="JB213" s="48"/>
      <c r="JC213" s="48"/>
      <c r="JD213" s="46"/>
      <c r="JE213" s="42"/>
      <c r="JF213" s="42"/>
      <c r="JG213" s="48"/>
      <c r="JH213" s="48"/>
      <c r="JI213" s="46"/>
      <c r="JJ213" s="42"/>
      <c r="JK213" s="42"/>
      <c r="JL213" s="48"/>
      <c r="JM213" s="48"/>
      <c r="JN213" s="46"/>
      <c r="JO213" s="42"/>
      <c r="JP213" s="42"/>
      <c r="JQ213" s="48"/>
      <c r="JR213" s="48"/>
      <c r="JS213" s="46"/>
      <c r="JT213" s="42"/>
      <c r="JU213" s="42"/>
      <c r="JV213" s="48"/>
      <c r="JW213" s="48"/>
      <c r="JX213" s="46"/>
      <c r="JY213" s="42"/>
      <c r="JZ213" s="42"/>
      <c r="KA213" s="48"/>
      <c r="KB213" s="48"/>
      <c r="KC213" s="46"/>
      <c r="KD213" s="42"/>
      <c r="KE213" s="42"/>
      <c r="KF213" s="48"/>
      <c r="KG213" s="48"/>
      <c r="KH213" s="46"/>
      <c r="KI213" s="42"/>
      <c r="KJ213" s="42"/>
      <c r="KK213" s="48"/>
      <c r="KL213" s="48"/>
      <c r="KM213" s="46"/>
      <c r="KN213" s="42"/>
      <c r="KO213" s="42"/>
      <c r="KP213" s="48"/>
      <c r="KQ213" s="48"/>
      <c r="KR213" s="46"/>
      <c r="KS213" s="42"/>
      <c r="KT213" s="42"/>
      <c r="KU213" s="48"/>
      <c r="KV213" s="48"/>
      <c r="KW213" s="46"/>
      <c r="KX213" s="42"/>
      <c r="KY213" s="42"/>
      <c r="KZ213" s="48"/>
      <c r="LA213" s="48"/>
      <c r="LB213" s="46"/>
      <c r="LC213" s="42"/>
      <c r="LD213" s="42"/>
      <c r="LE213" s="48"/>
      <c r="LF213" s="48"/>
      <c r="LG213" s="46"/>
      <c r="LH213" s="42"/>
      <c r="LI213" s="42"/>
      <c r="LJ213" s="48"/>
      <c r="LK213" s="48"/>
      <c r="LL213" s="46"/>
      <c r="LM213" s="42"/>
      <c r="LN213" s="42"/>
      <c r="LO213" s="48"/>
      <c r="LP213" s="48"/>
      <c r="LQ213" s="46"/>
      <c r="LR213" s="42"/>
      <c r="LS213" s="42"/>
      <c r="LT213" s="48"/>
      <c r="LU213" s="48"/>
      <c r="LV213" s="46"/>
      <c r="LW213" s="42"/>
      <c r="LX213" s="42"/>
      <c r="LY213" s="48"/>
      <c r="LZ213" s="48"/>
      <c r="MA213" s="46"/>
      <c r="MB213" s="42"/>
      <c r="MC213" s="42"/>
      <c r="MD213" s="48"/>
      <c r="ME213" s="48"/>
      <c r="MF213" s="46"/>
      <c r="MG213" s="42"/>
      <c r="MH213" s="42"/>
      <c r="MI213" s="48"/>
      <c r="MJ213" s="48"/>
      <c r="MK213" s="46"/>
      <c r="ML213" s="42"/>
      <c r="MM213" s="42"/>
      <c r="MN213" s="48"/>
      <c r="MO213" s="48"/>
      <c r="MP213" s="46"/>
      <c r="MQ213" s="42"/>
      <c r="MR213" s="42"/>
      <c r="MS213" s="48"/>
      <c r="MT213" s="48"/>
      <c r="MU213" s="46"/>
      <c r="MV213" s="42"/>
      <c r="MW213" s="42"/>
      <c r="MX213" s="48"/>
      <c r="MY213" s="48"/>
      <c r="MZ213" s="46"/>
      <c r="NA213" s="42"/>
      <c r="NB213" s="42"/>
      <c r="NC213" s="48"/>
      <c r="ND213" s="48"/>
      <c r="NE213" s="46"/>
      <c r="NF213" s="42"/>
      <c r="NG213" s="42"/>
      <c r="NH213" s="48"/>
      <c r="NI213" s="48"/>
      <c r="NJ213" s="46"/>
      <c r="NK213" s="42"/>
      <c r="NL213" s="42"/>
      <c r="NM213" s="48"/>
      <c r="NN213" s="48"/>
      <c r="NO213" s="46"/>
      <c r="NP213" s="42"/>
      <c r="NQ213" s="42"/>
      <c r="NR213" s="48"/>
      <c r="NS213" s="48"/>
      <c r="NT213" s="46"/>
      <c r="NU213" s="42"/>
      <c r="NV213" s="42"/>
      <c r="NW213" s="48"/>
      <c r="NX213" s="48"/>
      <c r="NY213" s="46"/>
      <c r="NZ213" s="42"/>
      <c r="OA213" s="42"/>
      <c r="OB213" s="48"/>
      <c r="OC213" s="48"/>
      <c r="OD213" s="46"/>
      <c r="OE213" s="42"/>
      <c r="OF213" s="42"/>
      <c r="OG213" s="48"/>
      <c r="OH213" s="48"/>
      <c r="OI213" s="46"/>
      <c r="OJ213" s="42"/>
      <c r="OK213" s="42"/>
      <c r="OL213" s="48"/>
      <c r="OM213" s="48"/>
      <c r="ON213" s="46"/>
      <c r="OO213" s="42"/>
      <c r="OP213" s="42"/>
      <c r="OQ213" s="48"/>
      <c r="OR213" s="48"/>
      <c r="OS213" s="46"/>
      <c r="OT213" s="42"/>
      <c r="OU213" s="42"/>
      <c r="OV213" s="48"/>
      <c r="OW213" s="48"/>
      <c r="OX213" s="46"/>
      <c r="OY213" s="42"/>
      <c r="OZ213" s="42"/>
      <c r="PA213" s="48"/>
      <c r="PB213" s="48"/>
      <c r="PC213" s="46"/>
      <c r="PD213" s="42"/>
      <c r="PE213" s="42"/>
      <c r="PF213" s="48"/>
      <c r="PG213" s="48"/>
      <c r="PH213" s="46"/>
      <c r="PI213" s="42"/>
      <c r="PJ213" s="42"/>
      <c r="PK213" s="48"/>
      <c r="PL213" s="48"/>
      <c r="PM213" s="46"/>
      <c r="PN213" s="42"/>
      <c r="PO213" s="42"/>
      <c r="PP213" s="48"/>
      <c r="PQ213" s="48"/>
      <c r="PR213" s="46"/>
      <c r="PS213" s="42"/>
      <c r="PT213" s="42"/>
      <c r="PU213" s="48"/>
      <c r="PV213" s="48"/>
      <c r="PW213" s="46"/>
      <c r="PX213" s="42"/>
      <c r="PY213" s="42"/>
      <c r="PZ213" s="48"/>
      <c r="QA213" s="48"/>
      <c r="QB213" s="46"/>
      <c r="QC213" s="42"/>
      <c r="QD213" s="42"/>
      <c r="QE213" s="48"/>
      <c r="QF213" s="48"/>
      <c r="QG213" s="46"/>
      <c r="QH213" s="42"/>
      <c r="QI213" s="42"/>
      <c r="QJ213" s="48"/>
      <c r="QK213" s="48"/>
      <c r="QL213" s="46"/>
      <c r="QM213" s="42"/>
      <c r="QN213" s="42"/>
      <c r="QO213" s="48"/>
      <c r="QP213" s="48"/>
      <c r="QQ213" s="46"/>
      <c r="QR213" s="42"/>
      <c r="QS213" s="42"/>
      <c r="QT213" s="48"/>
      <c r="QU213" s="48"/>
      <c r="QV213" s="46"/>
      <c r="QW213" s="42"/>
      <c r="QX213" s="42"/>
      <c r="QY213" s="48"/>
      <c r="QZ213" s="48"/>
      <c r="RA213" s="46"/>
      <c r="RB213" s="42"/>
      <c r="RC213" s="42"/>
      <c r="RD213" s="48"/>
      <c r="RE213" s="48"/>
      <c r="RF213" s="46"/>
      <c r="RG213" s="42"/>
      <c r="RH213" s="42"/>
      <c r="RI213" s="48"/>
      <c r="RJ213" s="48"/>
      <c r="RK213" s="46"/>
      <c r="RL213" s="42"/>
      <c r="RM213" s="42"/>
      <c r="RN213" s="48"/>
      <c r="RO213" s="48"/>
      <c r="RP213" s="46"/>
      <c r="RQ213" s="42"/>
      <c r="RR213" s="42"/>
      <c r="RS213" s="48"/>
      <c r="RT213" s="48"/>
      <c r="RU213" s="46"/>
      <c r="RV213" s="42"/>
      <c r="RW213" s="42"/>
      <c r="RX213" s="48"/>
      <c r="RY213" s="48"/>
      <c r="RZ213" s="46"/>
      <c r="SA213" s="42"/>
      <c r="SB213" s="42"/>
      <c r="SC213" s="48"/>
      <c r="SD213" s="48"/>
      <c r="SE213" s="46"/>
      <c r="SF213" s="42"/>
      <c r="SG213" s="42"/>
      <c r="SH213" s="48"/>
      <c r="SI213" s="48"/>
      <c r="SJ213" s="46"/>
      <c r="SK213" s="42"/>
      <c r="SL213" s="42"/>
      <c r="SM213" s="48"/>
      <c r="SN213" s="48"/>
      <c r="SO213" s="46"/>
      <c r="SP213" s="42"/>
      <c r="SQ213" s="42"/>
      <c r="SR213" s="48"/>
      <c r="SS213" s="48"/>
      <c r="ST213" s="46"/>
      <c r="SU213" s="42"/>
      <c r="SV213" s="42"/>
      <c r="SW213" s="48"/>
      <c r="SX213" s="48"/>
      <c r="SY213" s="46"/>
      <c r="SZ213" s="42"/>
      <c r="TA213" s="42"/>
      <c r="TB213" s="48"/>
      <c r="TC213" s="48"/>
      <c r="TD213" s="46"/>
      <c r="TE213" s="42"/>
      <c r="TF213" s="42"/>
      <c r="TG213" s="48"/>
      <c r="TH213" s="48"/>
      <c r="TI213" s="46"/>
      <c r="TJ213" s="42"/>
      <c r="TK213" s="42"/>
      <c r="TL213" s="48"/>
      <c r="TM213" s="48"/>
      <c r="TN213" s="46"/>
      <c r="TO213" s="42"/>
      <c r="TP213" s="42"/>
      <c r="TQ213" s="48"/>
      <c r="TR213" s="48"/>
      <c r="TS213" s="46"/>
      <c r="TT213" s="42"/>
      <c r="TU213" s="42"/>
      <c r="TV213" s="48"/>
      <c r="TW213" s="48"/>
      <c r="TX213" s="46"/>
      <c r="TY213" s="42"/>
      <c r="TZ213" s="42"/>
      <c r="UA213" s="48"/>
      <c r="UB213" s="48"/>
      <c r="UC213" s="46"/>
      <c r="UD213" s="42"/>
      <c r="UE213" s="42"/>
      <c r="UF213" s="48"/>
      <c r="UG213" s="48"/>
      <c r="UH213" s="46"/>
      <c r="UI213" s="42"/>
      <c r="UJ213" s="42"/>
      <c r="UK213" s="48"/>
      <c r="UL213" s="48"/>
      <c r="UM213" s="46"/>
      <c r="UN213" s="42"/>
      <c r="UO213" s="42"/>
      <c r="UP213" s="48"/>
      <c r="UQ213" s="48"/>
      <c r="UR213" s="46"/>
      <c r="US213" s="42"/>
      <c r="UT213" s="42"/>
      <c r="UU213" s="48"/>
      <c r="UV213" s="48"/>
      <c r="UW213" s="46"/>
      <c r="UX213" s="42"/>
      <c r="UY213" s="42"/>
      <c r="UZ213" s="48"/>
      <c r="VA213" s="48"/>
      <c r="VB213" s="46"/>
      <c r="VC213" s="42"/>
      <c r="VD213" s="42"/>
      <c r="VE213" s="48"/>
      <c r="VF213" s="48"/>
      <c r="VG213" s="46"/>
      <c r="VH213" s="42"/>
      <c r="VI213" s="42"/>
      <c r="VJ213" s="48"/>
      <c r="VK213" s="48"/>
      <c r="VL213" s="46"/>
      <c r="VM213" s="42"/>
      <c r="VN213" s="42"/>
      <c r="VO213" s="48"/>
      <c r="VP213" s="48"/>
      <c r="VQ213" s="46"/>
      <c r="VR213" s="42"/>
      <c r="VS213" s="42"/>
      <c r="VT213" s="48"/>
      <c r="VU213" s="48"/>
      <c r="VV213" s="46"/>
      <c r="VW213" s="42"/>
      <c r="VX213" s="42"/>
      <c r="VY213" s="48"/>
      <c r="VZ213" s="48"/>
      <c r="WA213" s="46"/>
      <c r="WB213" s="42"/>
      <c r="WC213" s="42"/>
      <c r="WD213" s="48"/>
      <c r="WE213" s="48"/>
      <c r="WF213" s="46"/>
      <c r="WG213" s="42"/>
      <c r="WH213" s="42"/>
      <c r="WI213" s="48"/>
      <c r="WJ213" s="48"/>
      <c r="WK213" s="46"/>
      <c r="WL213" s="42"/>
      <c r="WM213" s="42"/>
      <c r="WN213" s="48"/>
      <c r="WO213" s="48"/>
      <c r="WP213" s="46"/>
      <c r="WQ213" s="42"/>
      <c r="WR213" s="42"/>
      <c r="WS213" s="48"/>
      <c r="WT213" s="48"/>
      <c r="WU213" s="46"/>
      <c r="WV213" s="42"/>
      <c r="WW213" s="42"/>
      <c r="WX213" s="48"/>
      <c r="WY213" s="48"/>
      <c r="WZ213" s="46"/>
      <c r="XA213" s="42"/>
      <c r="XB213" s="42"/>
      <c r="XC213" s="48"/>
      <c r="XD213" s="48"/>
      <c r="XE213" s="46"/>
      <c r="XF213" s="42"/>
      <c r="XG213" s="42"/>
      <c r="XH213" s="48"/>
      <c r="XI213" s="48"/>
      <c r="XJ213" s="46"/>
      <c r="XK213" s="42"/>
      <c r="XL213" s="42"/>
      <c r="XM213" s="48"/>
      <c r="XN213" s="48"/>
      <c r="XO213" s="46"/>
      <c r="XP213" s="42"/>
      <c r="XQ213" s="42"/>
      <c r="XR213" s="48"/>
      <c r="XS213" s="48"/>
      <c r="XT213" s="46"/>
      <c r="XU213" s="42"/>
      <c r="XV213" s="42"/>
      <c r="XW213" s="48"/>
      <c r="XX213" s="48"/>
      <c r="XY213" s="46"/>
      <c r="XZ213" s="42"/>
      <c r="YA213" s="42"/>
      <c r="YB213" s="48"/>
      <c r="YC213" s="48"/>
      <c r="YD213" s="46"/>
      <c r="YE213" s="42"/>
      <c r="YF213" s="42"/>
      <c r="YG213" s="48"/>
      <c r="YH213" s="48"/>
      <c r="YI213" s="46"/>
      <c r="YJ213" s="42"/>
      <c r="YK213" s="42"/>
      <c r="YL213" s="48"/>
      <c r="YM213" s="48"/>
      <c r="YN213" s="46"/>
      <c r="YO213" s="42"/>
      <c r="YP213" s="42"/>
      <c r="YQ213" s="48"/>
      <c r="YR213" s="48"/>
      <c r="YS213" s="46"/>
      <c r="YT213" s="42"/>
      <c r="YU213" s="42"/>
      <c r="YV213" s="48"/>
      <c r="YW213" s="48"/>
      <c r="YX213" s="46"/>
      <c r="YY213" s="42"/>
      <c r="YZ213" s="42"/>
      <c r="ZA213" s="48"/>
      <c r="ZB213" s="48"/>
      <c r="ZC213" s="46"/>
      <c r="ZD213" s="42"/>
      <c r="ZE213" s="42"/>
      <c r="ZF213" s="48"/>
      <c r="ZG213" s="48"/>
      <c r="ZH213" s="46"/>
      <c r="ZI213" s="42"/>
      <c r="ZJ213" s="42"/>
      <c r="ZK213" s="48"/>
      <c r="ZL213" s="48"/>
      <c r="ZM213" s="46"/>
      <c r="ZN213" s="42"/>
      <c r="ZO213" s="42"/>
      <c r="ZP213" s="48"/>
      <c r="ZQ213" s="48"/>
      <c r="ZR213" s="46"/>
      <c r="ZS213" s="42"/>
      <c r="ZT213" s="42"/>
      <c r="ZU213" s="48"/>
      <c r="ZV213" s="48"/>
      <c r="ZW213" s="46"/>
      <c r="ZX213" s="42"/>
      <c r="ZY213" s="42"/>
      <c r="ZZ213" s="48"/>
      <c r="AAA213" s="48"/>
      <c r="AAB213" s="46"/>
      <c r="AAC213" s="42"/>
      <c r="AAD213" s="42"/>
      <c r="AAE213" s="48"/>
      <c r="AAF213" s="48"/>
      <c r="AAG213" s="46"/>
      <c r="AAH213" s="42"/>
      <c r="AAI213" s="42"/>
      <c r="AAJ213" s="48"/>
      <c r="AAK213" s="48"/>
      <c r="AAL213" s="46"/>
      <c r="AAM213" s="42"/>
      <c r="AAN213" s="42"/>
      <c r="AAO213" s="48"/>
      <c r="AAP213" s="48"/>
      <c r="AAQ213" s="46"/>
      <c r="AAR213" s="42"/>
      <c r="AAS213" s="42"/>
      <c r="AAT213" s="48"/>
      <c r="AAU213" s="48"/>
      <c r="AAV213" s="46"/>
      <c r="AAW213" s="42"/>
      <c r="AAX213" s="42"/>
      <c r="AAY213" s="48"/>
      <c r="AAZ213" s="48"/>
      <c r="ABA213" s="46"/>
      <c r="ABB213" s="42"/>
      <c r="ABC213" s="42"/>
      <c r="ABD213" s="48"/>
      <c r="ABE213" s="48"/>
      <c r="ABF213" s="46"/>
      <c r="ABG213" s="42"/>
      <c r="ABH213" s="42"/>
      <c r="ABI213" s="48"/>
      <c r="ABJ213" s="48"/>
      <c r="ABK213" s="46"/>
      <c r="ABL213" s="42"/>
      <c r="ABM213" s="42"/>
      <c r="ABN213" s="48"/>
      <c r="ABO213" s="48"/>
      <c r="ABP213" s="46"/>
      <c r="ABQ213" s="42"/>
      <c r="ABR213" s="42"/>
      <c r="ABS213" s="48"/>
      <c r="ABT213" s="48"/>
      <c r="ABU213" s="46"/>
      <c r="ABV213" s="42"/>
      <c r="ABW213" s="42"/>
      <c r="ABX213" s="48"/>
      <c r="ABY213" s="48"/>
      <c r="ABZ213" s="46"/>
      <c r="ACA213" s="42"/>
      <c r="ACB213" s="42"/>
      <c r="ACC213" s="48"/>
      <c r="ACD213" s="48"/>
      <c r="ACE213" s="46"/>
      <c r="ACF213" s="42"/>
      <c r="ACG213" s="42"/>
      <c r="ACH213" s="48"/>
      <c r="ACI213" s="48"/>
      <c r="ACJ213" s="46"/>
      <c r="ACK213" s="42"/>
      <c r="ACL213" s="42"/>
      <c r="ACM213" s="48"/>
      <c r="ACN213" s="48"/>
      <c r="ACO213" s="46"/>
      <c r="ACP213" s="42"/>
      <c r="ACQ213" s="42"/>
      <c r="ACR213" s="48"/>
      <c r="ACS213" s="48"/>
      <c r="ACT213" s="46"/>
      <c r="ACU213" s="42"/>
      <c r="ACV213" s="42"/>
      <c r="ACW213" s="48"/>
      <c r="ACX213" s="48"/>
      <c r="ACY213" s="46"/>
      <c r="ACZ213" s="42"/>
      <c r="ADA213" s="42"/>
      <c r="ADB213" s="48"/>
      <c r="ADC213" s="48"/>
      <c r="ADD213" s="46"/>
      <c r="ADE213" s="42"/>
      <c r="ADF213" s="42"/>
      <c r="ADG213" s="48"/>
      <c r="ADH213" s="48"/>
      <c r="ADI213" s="46"/>
      <c r="ADJ213" s="42"/>
      <c r="ADK213" s="42"/>
      <c r="ADL213" s="48"/>
      <c r="ADM213" s="48"/>
      <c r="ADN213" s="46"/>
      <c r="ADO213" s="42"/>
      <c r="ADP213" s="42"/>
      <c r="ADQ213" s="48"/>
      <c r="ADR213" s="48"/>
      <c r="ADS213" s="46"/>
      <c r="ADT213" s="42"/>
      <c r="ADU213" s="42"/>
      <c r="ADV213" s="48"/>
      <c r="ADW213" s="48"/>
      <c r="ADX213" s="46"/>
      <c r="ADY213" s="42"/>
      <c r="ADZ213" s="42"/>
      <c r="AEA213" s="48"/>
      <c r="AEB213" s="48"/>
      <c r="AEC213" s="46"/>
      <c r="AED213" s="42"/>
      <c r="AEE213" s="42"/>
      <c r="AEF213" s="48"/>
      <c r="AEG213" s="48"/>
      <c r="AEH213" s="46"/>
      <c r="AEI213" s="42"/>
      <c r="AEJ213" s="42"/>
      <c r="AEK213" s="48"/>
      <c r="AEL213" s="48"/>
      <c r="AEM213" s="46"/>
      <c r="AEN213" s="42"/>
      <c r="AEO213" s="42"/>
      <c r="AEP213" s="48"/>
      <c r="AEQ213" s="48"/>
      <c r="AER213" s="46"/>
      <c r="AES213" s="42"/>
      <c r="AET213" s="42"/>
      <c r="AEU213" s="48"/>
      <c r="AEV213" s="48"/>
      <c r="AEW213" s="46"/>
      <c r="AEX213" s="42"/>
      <c r="AEY213" s="42"/>
      <c r="AEZ213" s="48"/>
      <c r="AFA213" s="48"/>
      <c r="AFB213" s="46"/>
      <c r="AFC213" s="42"/>
      <c r="AFD213" s="42"/>
      <c r="AFE213" s="48"/>
      <c r="AFF213" s="48"/>
      <c r="AFG213" s="46"/>
      <c r="AFH213" s="42"/>
      <c r="AFI213" s="42"/>
      <c r="AFJ213" s="48"/>
      <c r="AFK213" s="48"/>
      <c r="AFL213" s="46"/>
      <c r="AFM213" s="42"/>
      <c r="AFN213" s="42"/>
      <c r="AFO213" s="48"/>
      <c r="AFP213" s="48"/>
      <c r="AFQ213" s="46"/>
      <c r="AFR213" s="42"/>
      <c r="AFS213" s="42"/>
      <c r="AFT213" s="48"/>
      <c r="AFU213" s="48"/>
      <c r="AFV213" s="46"/>
      <c r="AFW213" s="42"/>
      <c r="AFX213" s="42"/>
      <c r="AFY213" s="48"/>
      <c r="AFZ213" s="48"/>
      <c r="AGA213" s="46"/>
      <c r="AGB213" s="42"/>
      <c r="AGC213" s="42"/>
      <c r="AGD213" s="48"/>
      <c r="AGE213" s="48"/>
      <c r="AGF213" s="46"/>
      <c r="AGG213" s="42"/>
      <c r="AGH213" s="42"/>
      <c r="AGI213" s="48"/>
      <c r="AGJ213" s="48"/>
      <c r="AGK213" s="46"/>
      <c r="AGL213" s="42"/>
      <c r="AGM213" s="42"/>
      <c r="AGN213" s="48"/>
      <c r="AGO213" s="48"/>
      <c r="AGP213" s="46"/>
      <c r="AGQ213" s="42"/>
      <c r="AGR213" s="42"/>
      <c r="AGS213" s="48"/>
      <c r="AGT213" s="48"/>
      <c r="AGU213" s="46"/>
      <c r="AGV213" s="42"/>
      <c r="AGW213" s="42"/>
      <c r="AGX213" s="48"/>
      <c r="AGY213" s="48"/>
      <c r="AGZ213" s="46"/>
      <c r="AHA213" s="42"/>
      <c r="AHB213" s="42"/>
      <c r="AHC213" s="48"/>
      <c r="AHD213" s="48"/>
      <c r="AHE213" s="46"/>
      <c r="AHF213" s="42"/>
      <c r="AHG213" s="42"/>
      <c r="AHH213" s="48"/>
      <c r="AHI213" s="48"/>
      <c r="AHJ213" s="46"/>
      <c r="AHK213" s="42"/>
      <c r="AHL213" s="42"/>
      <c r="AHM213" s="48"/>
      <c r="AHN213" s="48"/>
      <c r="AHO213" s="46"/>
      <c r="AHP213" s="42"/>
      <c r="AHQ213" s="42"/>
      <c r="AHR213" s="48"/>
      <c r="AHS213" s="48"/>
      <c r="AHT213" s="46"/>
      <c r="AHU213" s="42"/>
      <c r="AHV213" s="42"/>
      <c r="AHW213" s="48"/>
      <c r="AHX213" s="48"/>
      <c r="AHY213" s="46"/>
      <c r="AHZ213" s="42"/>
      <c r="AIA213" s="42"/>
      <c r="AIB213" s="48"/>
      <c r="AIC213" s="48"/>
      <c r="AID213" s="46"/>
      <c r="AIE213" s="42"/>
      <c r="AIF213" s="42"/>
      <c r="AIG213" s="48"/>
      <c r="AIH213" s="48"/>
      <c r="AII213" s="46"/>
      <c r="AIJ213" s="42"/>
      <c r="AIK213" s="42"/>
      <c r="AIL213" s="48"/>
      <c r="AIM213" s="48"/>
      <c r="AIN213" s="46"/>
      <c r="AIO213" s="42"/>
      <c r="AIP213" s="42"/>
      <c r="AIQ213" s="48"/>
      <c r="AIR213" s="48"/>
      <c r="AIS213" s="46"/>
      <c r="AIT213" s="42"/>
      <c r="AIU213" s="42"/>
      <c r="AIV213" s="48"/>
      <c r="AIW213" s="48"/>
      <c r="AIX213" s="46"/>
      <c r="AIY213" s="42"/>
      <c r="AIZ213" s="42"/>
      <c r="AJA213" s="48"/>
      <c r="AJB213" s="48"/>
      <c r="AJC213" s="46"/>
      <c r="AJD213" s="42"/>
      <c r="AJE213" s="42"/>
      <c r="AJF213" s="48"/>
      <c r="AJG213" s="48"/>
      <c r="AJH213" s="46"/>
      <c r="AJI213" s="42"/>
      <c r="AJJ213" s="42"/>
      <c r="AJK213" s="48"/>
      <c r="AJL213" s="48"/>
      <c r="AJM213" s="46"/>
      <c r="AJN213" s="42"/>
      <c r="AJO213" s="42"/>
      <c r="AJP213" s="48"/>
      <c r="AJQ213" s="48"/>
      <c r="AJR213" s="46"/>
      <c r="AJS213" s="42"/>
      <c r="AJT213" s="42"/>
      <c r="AJU213" s="48"/>
      <c r="AJV213" s="48"/>
      <c r="AJW213" s="46"/>
      <c r="AJX213" s="42"/>
      <c r="AJY213" s="42"/>
      <c r="AJZ213" s="48"/>
      <c r="AKA213" s="48"/>
      <c r="AKB213" s="46"/>
      <c r="AKC213" s="42"/>
      <c r="AKD213" s="42"/>
      <c r="AKE213" s="48"/>
      <c r="AKF213" s="48"/>
      <c r="AKG213" s="46"/>
      <c r="AKH213" s="42"/>
      <c r="AKI213" s="42"/>
      <c r="AKJ213" s="48"/>
      <c r="AKK213" s="48"/>
      <c r="AKL213" s="46"/>
      <c r="AKM213" s="42"/>
      <c r="AKN213" s="42"/>
      <c r="AKO213" s="48"/>
      <c r="AKP213" s="48"/>
      <c r="AKQ213" s="46"/>
      <c r="AKR213" s="42"/>
      <c r="AKS213" s="42"/>
      <c r="AKT213" s="48"/>
      <c r="AKU213" s="48"/>
      <c r="AKV213" s="46"/>
      <c r="AKW213" s="42"/>
      <c r="AKX213" s="42"/>
      <c r="AKY213" s="48"/>
      <c r="AKZ213" s="48"/>
      <c r="ALA213" s="46"/>
      <c r="ALB213" s="42"/>
      <c r="ALC213" s="42"/>
      <c r="ALD213" s="48"/>
      <c r="ALE213" s="48"/>
      <c r="ALF213" s="46"/>
      <c r="ALG213" s="42"/>
      <c r="ALH213" s="42"/>
      <c r="ALI213" s="48"/>
      <c r="ALJ213" s="48"/>
      <c r="ALK213" s="46"/>
      <c r="ALL213" s="42"/>
      <c r="ALM213" s="42"/>
      <c r="ALN213" s="48"/>
      <c r="ALO213" s="48"/>
      <c r="ALP213" s="46"/>
      <c r="ALQ213" s="42"/>
      <c r="ALR213" s="42"/>
      <c r="ALS213" s="48"/>
      <c r="ALT213" s="48"/>
      <c r="ALU213" s="46"/>
      <c r="ALV213" s="42"/>
      <c r="ALW213" s="42"/>
      <c r="ALX213" s="48"/>
      <c r="ALY213" s="48"/>
      <c r="ALZ213" s="46"/>
      <c r="AMA213" s="42"/>
      <c r="AMB213" s="42"/>
      <c r="AMC213" s="48"/>
      <c r="AMD213" s="48"/>
      <c r="AME213" s="46"/>
      <c r="AMF213" s="42"/>
      <c r="AMG213" s="42"/>
      <c r="AMH213" s="48"/>
      <c r="AMI213" s="48"/>
      <c r="AMJ213" s="46"/>
      <c r="AMK213" s="42"/>
      <c r="AML213" s="42"/>
      <c r="AMM213" s="48"/>
      <c r="AMN213" s="48"/>
      <c r="AMO213" s="46"/>
      <c r="AMP213" s="42"/>
      <c r="AMQ213" s="42"/>
      <c r="AMR213" s="48"/>
      <c r="AMS213" s="48"/>
      <c r="AMT213" s="46"/>
      <c r="AMU213" s="42"/>
      <c r="AMV213" s="42"/>
      <c r="AMW213" s="48"/>
      <c r="AMX213" s="48"/>
      <c r="AMY213" s="46"/>
      <c r="AMZ213" s="42"/>
      <c r="ANA213" s="42"/>
      <c r="ANB213" s="48"/>
      <c r="ANC213" s="48"/>
      <c r="AND213" s="46"/>
      <c r="ANE213" s="42"/>
      <c r="ANF213" s="42"/>
      <c r="ANG213" s="48"/>
      <c r="ANH213" s="48"/>
      <c r="ANI213" s="46"/>
      <c r="ANJ213" s="42"/>
      <c r="ANK213" s="42"/>
      <c r="ANL213" s="48"/>
      <c r="ANM213" s="48"/>
      <c r="ANN213" s="46"/>
      <c r="ANO213" s="42"/>
      <c r="ANP213" s="42"/>
      <c r="ANQ213" s="48"/>
      <c r="ANR213" s="48"/>
      <c r="ANS213" s="46"/>
      <c r="ANT213" s="42"/>
      <c r="ANU213" s="42"/>
      <c r="ANV213" s="48"/>
      <c r="ANW213" s="48"/>
      <c r="ANX213" s="46"/>
      <c r="ANY213" s="42"/>
      <c r="ANZ213" s="42"/>
      <c r="AOA213" s="48"/>
      <c r="AOB213" s="48"/>
      <c r="AOC213" s="46"/>
      <c r="AOD213" s="42"/>
      <c r="AOE213" s="42"/>
      <c r="AOF213" s="48"/>
      <c r="AOG213" s="48"/>
      <c r="AOH213" s="46"/>
      <c r="AOI213" s="42"/>
      <c r="AOJ213" s="42"/>
      <c r="AOK213" s="48"/>
      <c r="AOL213" s="48"/>
      <c r="AOM213" s="46"/>
      <c r="AON213" s="42"/>
      <c r="AOO213" s="42"/>
      <c r="AOP213" s="48"/>
      <c r="AOQ213" s="48"/>
      <c r="AOR213" s="46"/>
      <c r="AOS213" s="42"/>
      <c r="AOT213" s="42"/>
      <c r="AOU213" s="48"/>
      <c r="AOV213" s="48"/>
      <c r="AOW213" s="46"/>
      <c r="AOX213" s="42"/>
      <c r="AOY213" s="42"/>
      <c r="AOZ213" s="48"/>
      <c r="APA213" s="48"/>
      <c r="APB213" s="46"/>
      <c r="APC213" s="42"/>
      <c r="APD213" s="42"/>
      <c r="APE213" s="48"/>
      <c r="APF213" s="48"/>
      <c r="APG213" s="46"/>
      <c r="APH213" s="42"/>
      <c r="API213" s="42"/>
      <c r="APJ213" s="48"/>
      <c r="APK213" s="48"/>
      <c r="APL213" s="46"/>
      <c r="APM213" s="42"/>
      <c r="APN213" s="42"/>
      <c r="APO213" s="48"/>
      <c r="APP213" s="48"/>
      <c r="APQ213" s="46"/>
      <c r="APR213" s="42"/>
      <c r="APS213" s="42"/>
      <c r="APT213" s="48"/>
      <c r="APU213" s="48"/>
      <c r="APV213" s="46"/>
      <c r="APW213" s="42"/>
      <c r="APX213" s="42"/>
      <c r="APY213" s="48"/>
      <c r="APZ213" s="48"/>
      <c r="AQA213" s="46"/>
      <c r="AQB213" s="42"/>
      <c r="AQC213" s="42"/>
      <c r="AQD213" s="48"/>
      <c r="AQE213" s="48"/>
      <c r="AQF213" s="46"/>
      <c r="AQG213" s="42"/>
      <c r="AQH213" s="42"/>
      <c r="AQI213" s="48"/>
      <c r="AQJ213" s="48"/>
      <c r="AQK213" s="46"/>
      <c r="AQL213" s="42"/>
      <c r="AQM213" s="42"/>
      <c r="AQN213" s="48"/>
      <c r="AQO213" s="48"/>
      <c r="AQP213" s="46"/>
      <c r="AQQ213" s="42"/>
      <c r="AQR213" s="42"/>
      <c r="AQS213" s="48"/>
      <c r="AQT213" s="48"/>
      <c r="AQU213" s="46"/>
      <c r="AQV213" s="42"/>
      <c r="AQW213" s="42"/>
      <c r="AQX213" s="48"/>
      <c r="AQY213" s="48"/>
      <c r="AQZ213" s="46"/>
      <c r="ARA213" s="42"/>
      <c r="ARB213" s="42"/>
      <c r="ARC213" s="48"/>
      <c r="ARD213" s="48"/>
      <c r="ARE213" s="46"/>
      <c r="ARF213" s="42"/>
      <c r="ARG213" s="42"/>
      <c r="ARH213" s="48"/>
      <c r="ARI213" s="48"/>
      <c r="ARJ213" s="46"/>
      <c r="ARK213" s="42"/>
      <c r="ARL213" s="42"/>
      <c r="ARM213" s="48"/>
      <c r="ARN213" s="48"/>
      <c r="ARO213" s="46"/>
      <c r="ARP213" s="42"/>
      <c r="ARQ213" s="42"/>
      <c r="ARR213" s="48"/>
      <c r="ARS213" s="48"/>
      <c r="ART213" s="46"/>
      <c r="ARU213" s="42"/>
      <c r="ARV213" s="42"/>
      <c r="ARW213" s="48"/>
      <c r="ARX213" s="48"/>
      <c r="ARY213" s="46"/>
      <c r="ARZ213" s="42"/>
      <c r="ASA213" s="42"/>
      <c r="ASB213" s="48"/>
      <c r="ASC213" s="48"/>
      <c r="ASD213" s="46"/>
      <c r="ASE213" s="42"/>
      <c r="ASF213" s="42"/>
      <c r="ASG213" s="48"/>
      <c r="ASH213" s="48"/>
      <c r="ASI213" s="46"/>
      <c r="ASJ213" s="42"/>
      <c r="ASK213" s="42"/>
      <c r="ASL213" s="48"/>
      <c r="ASM213" s="48"/>
      <c r="ASN213" s="46"/>
      <c r="ASO213" s="42"/>
      <c r="ASP213" s="42"/>
      <c r="ASQ213" s="48"/>
      <c r="ASR213" s="48"/>
      <c r="ASS213" s="46"/>
      <c r="AST213" s="42"/>
      <c r="ASU213" s="42"/>
      <c r="ASV213" s="48"/>
      <c r="ASW213" s="48"/>
      <c r="ASX213" s="46"/>
      <c r="ASY213" s="42"/>
      <c r="ASZ213" s="42"/>
      <c r="ATA213" s="48"/>
      <c r="ATB213" s="48"/>
      <c r="ATC213" s="46"/>
      <c r="ATD213" s="42"/>
      <c r="ATE213" s="42"/>
      <c r="ATF213" s="48"/>
      <c r="ATG213" s="48"/>
      <c r="ATH213" s="46"/>
      <c r="ATI213" s="42"/>
      <c r="ATJ213" s="42"/>
      <c r="ATK213" s="48"/>
      <c r="ATL213" s="48"/>
      <c r="ATM213" s="46"/>
      <c r="ATN213" s="42"/>
      <c r="ATO213" s="42"/>
      <c r="ATP213" s="48"/>
      <c r="ATQ213" s="48"/>
      <c r="ATR213" s="46"/>
      <c r="ATS213" s="42"/>
      <c r="ATT213" s="42"/>
      <c r="ATU213" s="48"/>
      <c r="ATV213" s="48"/>
      <c r="ATW213" s="46"/>
      <c r="ATX213" s="42"/>
      <c r="ATY213" s="42"/>
      <c r="ATZ213" s="48"/>
      <c r="AUA213" s="48"/>
      <c r="AUB213" s="46"/>
      <c r="AUC213" s="42"/>
      <c r="AUD213" s="42"/>
      <c r="AUE213" s="48"/>
      <c r="AUF213" s="48"/>
      <c r="AUG213" s="46"/>
      <c r="AUH213" s="42"/>
      <c r="AUI213" s="42"/>
      <c r="AUJ213" s="48"/>
      <c r="AUK213" s="48"/>
      <c r="AUL213" s="46"/>
      <c r="AUM213" s="42"/>
      <c r="AUN213" s="42"/>
      <c r="AUO213" s="48"/>
      <c r="AUP213" s="48"/>
      <c r="AUQ213" s="46"/>
      <c r="AUR213" s="42"/>
      <c r="AUS213" s="42"/>
      <c r="AUT213" s="48"/>
      <c r="AUU213" s="48"/>
      <c r="AUV213" s="46"/>
      <c r="AUW213" s="42"/>
      <c r="AUX213" s="42"/>
      <c r="AUY213" s="48"/>
      <c r="AUZ213" s="48"/>
      <c r="AVA213" s="46"/>
      <c r="AVB213" s="42"/>
      <c r="AVC213" s="42"/>
      <c r="AVD213" s="48"/>
      <c r="AVE213" s="48"/>
      <c r="AVF213" s="46"/>
      <c r="AVG213" s="42"/>
      <c r="AVH213" s="42"/>
      <c r="AVI213" s="48"/>
      <c r="AVJ213" s="48"/>
      <c r="AVK213" s="46"/>
      <c r="AVL213" s="42"/>
      <c r="AVM213" s="42"/>
      <c r="AVN213" s="48"/>
      <c r="AVO213" s="48"/>
      <c r="AVP213" s="46"/>
      <c r="AVQ213" s="42"/>
      <c r="AVR213" s="42"/>
      <c r="AVS213" s="48"/>
      <c r="AVT213" s="48"/>
      <c r="AVU213" s="46"/>
      <c r="AVV213" s="42"/>
      <c r="AVW213" s="42"/>
      <c r="AVX213" s="48"/>
      <c r="AVY213" s="48"/>
      <c r="AVZ213" s="46"/>
      <c r="AWA213" s="42"/>
      <c r="AWB213" s="42"/>
      <c r="AWC213" s="48"/>
      <c r="AWD213" s="48"/>
      <c r="AWE213" s="46"/>
      <c r="AWF213" s="42"/>
      <c r="AWG213" s="42"/>
      <c r="AWH213" s="48"/>
      <c r="AWI213" s="48"/>
      <c r="AWJ213" s="46"/>
      <c r="AWK213" s="42"/>
      <c r="AWL213" s="42"/>
      <c r="AWM213" s="48"/>
      <c r="AWN213" s="48"/>
      <c r="AWO213" s="46"/>
      <c r="AWP213" s="42"/>
      <c r="AWQ213" s="42"/>
      <c r="AWR213" s="48"/>
      <c r="AWS213" s="48"/>
      <c r="AWT213" s="46"/>
      <c r="AWU213" s="42"/>
      <c r="AWV213" s="42"/>
      <c r="AWW213" s="48"/>
      <c r="AWX213" s="48"/>
      <c r="AWY213" s="46"/>
      <c r="AWZ213" s="42"/>
      <c r="AXA213" s="42"/>
      <c r="AXB213" s="48"/>
      <c r="AXC213" s="48"/>
      <c r="AXD213" s="46"/>
      <c r="AXE213" s="42"/>
      <c r="AXF213" s="42"/>
      <c r="AXG213" s="48"/>
      <c r="AXH213" s="48"/>
      <c r="AXI213" s="46"/>
      <c r="AXJ213" s="42"/>
      <c r="AXK213" s="42"/>
      <c r="AXL213" s="48"/>
      <c r="AXM213" s="48"/>
      <c r="AXN213" s="46"/>
      <c r="AXO213" s="42"/>
      <c r="AXP213" s="42"/>
      <c r="AXQ213" s="48"/>
      <c r="AXR213" s="48"/>
      <c r="AXS213" s="46"/>
      <c r="AXT213" s="42"/>
      <c r="AXU213" s="42"/>
      <c r="AXV213" s="48"/>
      <c r="AXW213" s="48"/>
      <c r="AXX213" s="46"/>
      <c r="AXY213" s="42"/>
      <c r="AXZ213" s="42"/>
      <c r="AYA213" s="48"/>
      <c r="AYB213" s="48"/>
      <c r="AYC213" s="46"/>
      <c r="AYD213" s="42"/>
      <c r="AYE213" s="42"/>
      <c r="AYF213" s="48"/>
      <c r="AYG213" s="48"/>
      <c r="AYH213" s="46"/>
      <c r="AYI213" s="42"/>
      <c r="AYJ213" s="42"/>
      <c r="AYK213" s="48"/>
      <c r="AYL213" s="48"/>
      <c r="AYM213" s="46"/>
      <c r="AYN213" s="42"/>
      <c r="AYO213" s="42"/>
      <c r="AYP213" s="48"/>
      <c r="AYQ213" s="48"/>
      <c r="AYR213" s="46"/>
      <c r="AYS213" s="42"/>
      <c r="AYT213" s="42"/>
      <c r="AYU213" s="48"/>
      <c r="AYV213" s="48"/>
      <c r="AYW213" s="46"/>
      <c r="AYX213" s="42"/>
      <c r="AYY213" s="42"/>
      <c r="AYZ213" s="48"/>
      <c r="AZA213" s="48"/>
      <c r="AZB213" s="46"/>
      <c r="AZC213" s="42"/>
      <c r="AZD213" s="42"/>
      <c r="AZE213" s="48"/>
      <c r="AZF213" s="48"/>
      <c r="AZG213" s="46"/>
      <c r="AZH213" s="42"/>
      <c r="AZI213" s="42"/>
      <c r="AZJ213" s="48"/>
      <c r="AZK213" s="48"/>
      <c r="AZL213" s="46"/>
      <c r="AZM213" s="42"/>
      <c r="AZN213" s="42"/>
      <c r="AZO213" s="48"/>
      <c r="AZP213" s="48"/>
      <c r="AZQ213" s="46"/>
      <c r="AZR213" s="42"/>
      <c r="AZS213" s="42"/>
      <c r="AZT213" s="48"/>
      <c r="AZU213" s="48"/>
      <c r="AZV213" s="46"/>
      <c r="AZW213" s="42"/>
      <c r="AZX213" s="42"/>
      <c r="AZY213" s="48"/>
      <c r="AZZ213" s="48"/>
      <c r="BAA213" s="46"/>
      <c r="BAB213" s="42"/>
      <c r="BAC213" s="42"/>
      <c r="BAD213" s="48"/>
      <c r="BAE213" s="48"/>
      <c r="BAF213" s="46"/>
      <c r="BAG213" s="42"/>
      <c r="BAH213" s="42"/>
      <c r="BAI213" s="48"/>
      <c r="BAJ213" s="48"/>
      <c r="BAK213" s="46"/>
      <c r="BAL213" s="42"/>
      <c r="BAM213" s="42"/>
      <c r="BAN213" s="48"/>
      <c r="BAO213" s="48"/>
      <c r="BAP213" s="46"/>
      <c r="BAQ213" s="42"/>
      <c r="BAR213" s="42"/>
      <c r="BAS213" s="48"/>
      <c r="BAT213" s="48"/>
      <c r="BAU213" s="46"/>
      <c r="BAV213" s="42"/>
      <c r="BAW213" s="42"/>
      <c r="BAX213" s="48"/>
      <c r="BAY213" s="48"/>
      <c r="BAZ213" s="46"/>
      <c r="BBA213" s="42"/>
      <c r="BBB213" s="42"/>
      <c r="BBC213" s="48"/>
      <c r="BBD213" s="48"/>
      <c r="BBE213" s="46"/>
      <c r="BBF213" s="42"/>
      <c r="BBG213" s="42"/>
      <c r="BBH213" s="48"/>
      <c r="BBI213" s="48"/>
      <c r="BBJ213" s="46"/>
      <c r="BBK213" s="42"/>
      <c r="BBL213" s="42"/>
      <c r="BBM213" s="48"/>
      <c r="BBN213" s="48"/>
      <c r="BBO213" s="46"/>
      <c r="BBP213" s="42"/>
      <c r="BBQ213" s="42"/>
      <c r="BBR213" s="48"/>
      <c r="BBS213" s="48"/>
      <c r="BBT213" s="46"/>
      <c r="BBU213" s="42"/>
      <c r="BBV213" s="42"/>
      <c r="BBW213" s="48"/>
      <c r="BBX213" s="48"/>
      <c r="BBY213" s="46"/>
      <c r="BBZ213" s="42"/>
      <c r="BCA213" s="42"/>
      <c r="BCB213" s="48"/>
      <c r="BCC213" s="48"/>
      <c r="BCD213" s="46"/>
      <c r="BCE213" s="42"/>
      <c r="BCF213" s="42"/>
      <c r="BCG213" s="48"/>
      <c r="BCH213" s="48"/>
      <c r="BCI213" s="46"/>
      <c r="BCJ213" s="42"/>
      <c r="BCK213" s="42"/>
      <c r="BCL213" s="48"/>
      <c r="BCM213" s="48"/>
      <c r="BCN213" s="46"/>
      <c r="BCO213" s="42"/>
      <c r="BCP213" s="42"/>
      <c r="BCQ213" s="48"/>
      <c r="BCR213" s="48"/>
      <c r="BCS213" s="46"/>
      <c r="BCT213" s="42"/>
      <c r="BCU213" s="42"/>
      <c r="BCV213" s="48"/>
      <c r="BCW213" s="48"/>
      <c r="BCX213" s="46"/>
      <c r="BCY213" s="42"/>
      <c r="BCZ213" s="42"/>
      <c r="BDA213" s="48"/>
      <c r="BDB213" s="48"/>
      <c r="BDC213" s="46"/>
      <c r="BDD213" s="42"/>
      <c r="BDE213" s="42"/>
      <c r="BDF213" s="48"/>
      <c r="BDG213" s="48"/>
      <c r="BDH213" s="46"/>
      <c r="BDI213" s="42"/>
      <c r="BDJ213" s="42"/>
      <c r="BDK213" s="48"/>
      <c r="BDL213" s="48"/>
      <c r="BDM213" s="46"/>
      <c r="BDN213" s="42"/>
      <c r="BDO213" s="42"/>
      <c r="BDP213" s="48"/>
      <c r="BDQ213" s="48"/>
      <c r="BDR213" s="46"/>
      <c r="BDS213" s="42"/>
      <c r="BDT213" s="42"/>
      <c r="BDU213" s="48"/>
      <c r="BDV213" s="48"/>
      <c r="BDW213" s="46"/>
      <c r="BDX213" s="42"/>
      <c r="BDY213" s="42"/>
      <c r="BDZ213" s="48"/>
      <c r="BEA213" s="48"/>
      <c r="BEB213" s="46"/>
      <c r="BEC213" s="42"/>
      <c r="BED213" s="42"/>
      <c r="BEE213" s="48"/>
      <c r="BEF213" s="48"/>
      <c r="BEG213" s="46"/>
      <c r="BEH213" s="42"/>
      <c r="BEI213" s="42"/>
      <c r="BEJ213" s="48"/>
      <c r="BEK213" s="48"/>
      <c r="BEL213" s="46"/>
      <c r="BEM213" s="42"/>
      <c r="BEN213" s="42"/>
      <c r="BEO213" s="48"/>
      <c r="BEP213" s="48"/>
      <c r="BEQ213" s="46"/>
      <c r="BER213" s="42"/>
      <c r="BES213" s="42"/>
      <c r="BET213" s="48"/>
      <c r="BEU213" s="48"/>
      <c r="BEV213" s="46"/>
      <c r="BEW213" s="42"/>
      <c r="BEX213" s="42"/>
      <c r="BEY213" s="48"/>
      <c r="BEZ213" s="48"/>
      <c r="BFA213" s="46"/>
      <c r="BFB213" s="42"/>
      <c r="BFC213" s="42"/>
      <c r="BFD213" s="48"/>
      <c r="BFE213" s="48"/>
      <c r="BFF213" s="46"/>
      <c r="BFG213" s="42"/>
      <c r="BFH213" s="42"/>
      <c r="BFI213" s="48"/>
      <c r="BFJ213" s="48"/>
      <c r="BFK213" s="46"/>
      <c r="BFL213" s="42"/>
      <c r="BFM213" s="42"/>
      <c r="BFN213" s="48"/>
      <c r="BFO213" s="48"/>
      <c r="BFP213" s="46"/>
      <c r="BFQ213" s="42"/>
      <c r="BFR213" s="42"/>
      <c r="BFS213" s="48"/>
      <c r="BFT213" s="48"/>
      <c r="BFU213" s="46"/>
      <c r="BFV213" s="42"/>
      <c r="BFW213" s="42"/>
      <c r="BFX213" s="48"/>
      <c r="BFY213" s="48"/>
      <c r="BFZ213" s="46"/>
      <c r="BGA213" s="42"/>
      <c r="BGB213" s="42"/>
      <c r="BGC213" s="48"/>
      <c r="BGD213" s="48"/>
      <c r="BGE213" s="46"/>
      <c r="BGF213" s="42"/>
      <c r="BGG213" s="42"/>
      <c r="BGH213" s="48"/>
      <c r="BGI213" s="48"/>
      <c r="BGJ213" s="46"/>
      <c r="BGK213" s="42"/>
      <c r="BGL213" s="42"/>
      <c r="BGM213" s="48"/>
      <c r="BGN213" s="48"/>
      <c r="BGO213" s="46"/>
      <c r="BGP213" s="42"/>
      <c r="BGQ213" s="42"/>
      <c r="BGR213" s="48"/>
      <c r="BGS213" s="48"/>
      <c r="BGT213" s="46"/>
      <c r="BGU213" s="42"/>
      <c r="BGV213" s="42"/>
      <c r="BGW213" s="48"/>
      <c r="BGX213" s="48"/>
      <c r="BGY213" s="46"/>
      <c r="BGZ213" s="42"/>
      <c r="BHA213" s="42"/>
      <c r="BHB213" s="48"/>
      <c r="BHC213" s="48"/>
      <c r="BHD213" s="46"/>
      <c r="BHE213" s="42"/>
      <c r="BHF213" s="42"/>
      <c r="BHG213" s="48"/>
      <c r="BHH213" s="48"/>
      <c r="BHI213" s="46"/>
      <c r="BHJ213" s="42"/>
      <c r="BHK213" s="42"/>
      <c r="BHL213" s="48"/>
      <c r="BHM213" s="48"/>
      <c r="BHN213" s="46"/>
      <c r="BHO213" s="42"/>
      <c r="BHP213" s="42"/>
      <c r="BHQ213" s="48"/>
      <c r="BHR213" s="48"/>
      <c r="BHS213" s="46"/>
      <c r="BHT213" s="42"/>
      <c r="BHU213" s="42"/>
      <c r="BHV213" s="48"/>
      <c r="BHW213" s="48"/>
      <c r="BHX213" s="46"/>
      <c r="BHY213" s="42"/>
      <c r="BHZ213" s="42"/>
      <c r="BIA213" s="48"/>
      <c r="BIB213" s="48"/>
      <c r="BIC213" s="46"/>
      <c r="BID213" s="42"/>
      <c r="BIE213" s="42"/>
      <c r="BIF213" s="48"/>
      <c r="BIG213" s="48"/>
      <c r="BIH213" s="46"/>
      <c r="BII213" s="42"/>
      <c r="BIJ213" s="42"/>
      <c r="BIK213" s="48"/>
      <c r="BIL213" s="48"/>
      <c r="BIM213" s="46"/>
      <c r="BIN213" s="42"/>
      <c r="BIO213" s="42"/>
      <c r="BIP213" s="48"/>
      <c r="BIQ213" s="48"/>
      <c r="BIR213" s="46"/>
      <c r="BIS213" s="42"/>
      <c r="BIT213" s="42"/>
      <c r="BIU213" s="48"/>
      <c r="BIV213" s="48"/>
      <c r="BIW213" s="46"/>
      <c r="BIX213" s="42"/>
      <c r="BIY213" s="42"/>
      <c r="BIZ213" s="48"/>
      <c r="BJA213" s="48"/>
      <c r="BJB213" s="46"/>
      <c r="BJC213" s="42"/>
      <c r="BJD213" s="42"/>
      <c r="BJE213" s="48"/>
      <c r="BJF213" s="48"/>
      <c r="BJG213" s="46"/>
      <c r="BJH213" s="42"/>
      <c r="BJI213" s="42"/>
      <c r="BJJ213" s="48"/>
      <c r="BJK213" s="48"/>
      <c r="BJL213" s="46"/>
      <c r="BJM213" s="42"/>
      <c r="BJN213" s="42"/>
      <c r="BJO213" s="48"/>
      <c r="BJP213" s="48"/>
      <c r="BJQ213" s="46"/>
      <c r="BJR213" s="42"/>
      <c r="BJS213" s="42"/>
      <c r="BJT213" s="48"/>
      <c r="BJU213" s="48"/>
      <c r="BJV213" s="46"/>
      <c r="BJW213" s="42"/>
      <c r="BJX213" s="42"/>
      <c r="BJY213" s="48"/>
      <c r="BJZ213" s="48"/>
      <c r="BKA213" s="46"/>
      <c r="BKB213" s="42"/>
      <c r="BKC213" s="42"/>
      <c r="BKD213" s="48"/>
      <c r="BKE213" s="48"/>
      <c r="BKF213" s="46"/>
      <c r="BKG213" s="42"/>
      <c r="BKH213" s="42"/>
      <c r="BKI213" s="48"/>
      <c r="BKJ213" s="48"/>
      <c r="BKK213" s="46"/>
      <c r="BKL213" s="42"/>
      <c r="BKM213" s="42"/>
      <c r="BKN213" s="48"/>
      <c r="BKO213" s="48"/>
      <c r="BKP213" s="46"/>
      <c r="BKQ213" s="42"/>
      <c r="BKR213" s="42"/>
      <c r="BKS213" s="48"/>
      <c r="BKT213" s="48"/>
      <c r="BKU213" s="46"/>
      <c r="BKV213" s="42"/>
      <c r="BKW213" s="42"/>
      <c r="BKX213" s="48"/>
      <c r="BKY213" s="48"/>
      <c r="BKZ213" s="46"/>
      <c r="BLA213" s="42"/>
      <c r="BLB213" s="42"/>
      <c r="BLC213" s="48"/>
      <c r="BLD213" s="48"/>
      <c r="BLE213" s="46"/>
      <c r="BLF213" s="42"/>
      <c r="BLG213" s="42"/>
      <c r="BLH213" s="48"/>
      <c r="BLI213" s="48"/>
      <c r="BLJ213" s="46"/>
      <c r="BLK213" s="42"/>
      <c r="BLL213" s="42"/>
      <c r="BLM213" s="48"/>
      <c r="BLN213" s="48"/>
      <c r="BLO213" s="46"/>
      <c r="BLP213" s="42"/>
      <c r="BLQ213" s="42"/>
      <c r="BLR213" s="48"/>
      <c r="BLS213" s="48"/>
      <c r="BLT213" s="46"/>
      <c r="BLU213" s="42"/>
      <c r="BLV213" s="42"/>
      <c r="BLW213" s="48"/>
      <c r="BLX213" s="48"/>
      <c r="BLY213" s="46"/>
      <c r="BLZ213" s="42"/>
      <c r="BMA213" s="42"/>
      <c r="BMB213" s="48"/>
      <c r="BMC213" s="48"/>
      <c r="BMD213" s="46"/>
      <c r="BME213" s="42"/>
      <c r="BMF213" s="42"/>
      <c r="BMG213" s="48"/>
      <c r="BMH213" s="48"/>
      <c r="BMI213" s="46"/>
      <c r="BMJ213" s="42"/>
      <c r="BMK213" s="42"/>
      <c r="BML213" s="48"/>
      <c r="BMM213" s="48"/>
      <c r="BMN213" s="46"/>
      <c r="BMO213" s="42"/>
      <c r="BMP213" s="42"/>
      <c r="BMQ213" s="48"/>
      <c r="BMR213" s="48"/>
      <c r="BMS213" s="46"/>
      <c r="BMT213" s="42"/>
      <c r="BMU213" s="42"/>
      <c r="BMV213" s="48"/>
      <c r="BMW213" s="48"/>
      <c r="BMX213" s="46"/>
      <c r="BMY213" s="42"/>
      <c r="BMZ213" s="42"/>
      <c r="BNA213" s="48"/>
      <c r="BNB213" s="48"/>
      <c r="BNC213" s="46"/>
      <c r="BND213" s="42"/>
      <c r="BNE213" s="42"/>
      <c r="BNF213" s="48"/>
      <c r="BNG213" s="48"/>
      <c r="BNH213" s="46"/>
      <c r="BNI213" s="42"/>
      <c r="BNJ213" s="42"/>
      <c r="BNK213" s="48"/>
      <c r="BNL213" s="48"/>
      <c r="BNM213" s="46"/>
      <c r="BNN213" s="42"/>
      <c r="BNO213" s="42"/>
      <c r="BNP213" s="48"/>
      <c r="BNQ213" s="48"/>
      <c r="BNR213" s="46"/>
      <c r="BNS213" s="42"/>
      <c r="BNT213" s="42"/>
      <c r="BNU213" s="48"/>
      <c r="BNV213" s="48"/>
      <c r="BNW213" s="46"/>
      <c r="BNX213" s="42"/>
      <c r="BNY213" s="42"/>
      <c r="BNZ213" s="48"/>
      <c r="BOA213" s="48"/>
      <c r="BOB213" s="46"/>
      <c r="BOC213" s="42"/>
      <c r="BOD213" s="42"/>
      <c r="BOE213" s="48"/>
      <c r="BOF213" s="48"/>
      <c r="BOG213" s="46"/>
      <c r="BOH213" s="42"/>
      <c r="BOI213" s="42"/>
      <c r="BOJ213" s="48"/>
      <c r="BOK213" s="48"/>
      <c r="BOL213" s="46"/>
      <c r="BOM213" s="42"/>
      <c r="BON213" s="42"/>
      <c r="BOO213" s="48"/>
      <c r="BOP213" s="48"/>
      <c r="BOQ213" s="46"/>
      <c r="BOR213" s="42"/>
      <c r="BOS213" s="42"/>
      <c r="BOT213" s="48"/>
      <c r="BOU213" s="48"/>
      <c r="BOV213" s="46"/>
      <c r="BOW213" s="42"/>
      <c r="BOX213" s="42"/>
      <c r="BOY213" s="48"/>
      <c r="BOZ213" s="48"/>
      <c r="BPA213" s="46"/>
      <c r="BPB213" s="42"/>
      <c r="BPC213" s="42"/>
      <c r="BPD213" s="48"/>
      <c r="BPE213" s="48"/>
      <c r="BPF213" s="46"/>
      <c r="BPG213" s="42"/>
      <c r="BPH213" s="42"/>
      <c r="BPI213" s="48"/>
      <c r="BPJ213" s="48"/>
      <c r="BPK213" s="46"/>
      <c r="BPL213" s="42"/>
      <c r="BPM213" s="42"/>
      <c r="BPN213" s="48"/>
      <c r="BPO213" s="48"/>
      <c r="BPP213" s="46"/>
      <c r="BPQ213" s="42"/>
      <c r="BPR213" s="42"/>
      <c r="BPS213" s="48"/>
      <c r="BPT213" s="48"/>
      <c r="BPU213" s="46"/>
      <c r="BPV213" s="42"/>
      <c r="BPW213" s="42"/>
      <c r="BPX213" s="48"/>
      <c r="BPY213" s="48"/>
      <c r="BPZ213" s="46"/>
      <c r="BQA213" s="42"/>
      <c r="BQB213" s="42"/>
      <c r="BQC213" s="48"/>
      <c r="BQD213" s="48"/>
      <c r="BQE213" s="46"/>
      <c r="BQF213" s="42"/>
      <c r="BQG213" s="42"/>
      <c r="BQH213" s="48"/>
      <c r="BQI213" s="48"/>
      <c r="BQJ213" s="46"/>
      <c r="BQK213" s="42"/>
      <c r="BQL213" s="42"/>
      <c r="BQM213" s="48"/>
      <c r="BQN213" s="48"/>
      <c r="BQO213" s="46"/>
      <c r="BQP213" s="42"/>
      <c r="BQQ213" s="42"/>
      <c r="BQR213" s="48"/>
      <c r="BQS213" s="48"/>
      <c r="BQT213" s="46"/>
      <c r="BQU213" s="42"/>
      <c r="BQV213" s="42"/>
      <c r="BQW213" s="48"/>
      <c r="BQX213" s="48"/>
      <c r="BQY213" s="46"/>
      <c r="BQZ213" s="42"/>
      <c r="BRA213" s="42"/>
      <c r="BRB213" s="48"/>
      <c r="BRC213" s="48"/>
      <c r="BRD213" s="46"/>
      <c r="BRE213" s="42"/>
      <c r="BRF213" s="42"/>
      <c r="BRG213" s="48"/>
      <c r="BRH213" s="48"/>
      <c r="BRI213" s="46"/>
      <c r="BRJ213" s="42"/>
      <c r="BRK213" s="42"/>
      <c r="BRL213" s="48"/>
      <c r="BRM213" s="48"/>
      <c r="BRN213" s="46"/>
      <c r="BRO213" s="42"/>
      <c r="BRP213" s="42"/>
      <c r="BRQ213" s="48"/>
      <c r="BRR213" s="48"/>
      <c r="BRS213" s="46"/>
      <c r="BRT213" s="42"/>
      <c r="BRU213" s="42"/>
      <c r="BRV213" s="48"/>
      <c r="BRW213" s="48"/>
      <c r="BRX213" s="46"/>
      <c r="BRY213" s="42"/>
      <c r="BRZ213" s="42"/>
      <c r="BSA213" s="48"/>
      <c r="BSB213" s="48"/>
      <c r="BSC213" s="46"/>
      <c r="BSD213" s="42"/>
      <c r="BSE213" s="42"/>
      <c r="BSF213" s="48"/>
      <c r="BSG213" s="48"/>
      <c r="BSH213" s="46"/>
      <c r="BSI213" s="42"/>
      <c r="BSJ213" s="42"/>
      <c r="BSK213" s="48"/>
      <c r="BSL213" s="48"/>
      <c r="BSM213" s="46"/>
      <c r="BSN213" s="42"/>
      <c r="BSO213" s="42"/>
      <c r="BSP213" s="48"/>
      <c r="BSQ213" s="48"/>
      <c r="BSR213" s="46"/>
      <c r="BSS213" s="42"/>
      <c r="BST213" s="42"/>
      <c r="BSU213" s="48"/>
      <c r="BSV213" s="48"/>
      <c r="BSW213" s="46"/>
      <c r="BSX213" s="42"/>
      <c r="BSY213" s="42"/>
      <c r="BSZ213" s="48"/>
      <c r="BTA213" s="48"/>
      <c r="BTB213" s="46"/>
      <c r="BTC213" s="42"/>
      <c r="BTD213" s="42"/>
      <c r="BTE213" s="48"/>
      <c r="BTF213" s="48"/>
      <c r="BTG213" s="46"/>
      <c r="BTH213" s="42"/>
      <c r="BTI213" s="42"/>
      <c r="BTJ213" s="48"/>
      <c r="BTK213" s="48"/>
      <c r="BTL213" s="46"/>
      <c r="BTM213" s="42"/>
      <c r="BTN213" s="42"/>
      <c r="BTO213" s="48"/>
      <c r="BTP213" s="48"/>
      <c r="BTQ213" s="46"/>
      <c r="BTR213" s="42"/>
      <c r="BTS213" s="42"/>
      <c r="BTT213" s="48"/>
      <c r="BTU213" s="48"/>
      <c r="BTV213" s="46"/>
      <c r="BTW213" s="42"/>
      <c r="BTX213" s="42"/>
      <c r="BTY213" s="48"/>
      <c r="BTZ213" s="48"/>
      <c r="BUA213" s="46"/>
      <c r="BUB213" s="42"/>
      <c r="BUC213" s="42"/>
      <c r="BUD213" s="48"/>
      <c r="BUE213" s="48"/>
      <c r="BUF213" s="46"/>
      <c r="BUG213" s="42"/>
      <c r="BUH213" s="42"/>
      <c r="BUI213" s="48"/>
      <c r="BUJ213" s="48"/>
      <c r="BUK213" s="46"/>
      <c r="BUL213" s="42"/>
      <c r="BUM213" s="42"/>
      <c r="BUN213" s="48"/>
      <c r="BUO213" s="48"/>
      <c r="BUP213" s="46"/>
      <c r="BUQ213" s="42"/>
      <c r="BUR213" s="42"/>
      <c r="BUS213" s="48"/>
      <c r="BUT213" s="48"/>
      <c r="BUU213" s="46"/>
      <c r="BUV213" s="42"/>
      <c r="BUW213" s="42"/>
      <c r="BUX213" s="48"/>
      <c r="BUY213" s="48"/>
      <c r="BUZ213" s="46"/>
      <c r="BVA213" s="42"/>
      <c r="BVB213" s="42"/>
      <c r="BVC213" s="48"/>
      <c r="BVD213" s="48"/>
      <c r="BVE213" s="46"/>
      <c r="BVF213" s="42"/>
      <c r="BVG213" s="42"/>
      <c r="BVH213" s="48"/>
      <c r="BVI213" s="48"/>
      <c r="BVJ213" s="46"/>
      <c r="BVK213" s="42"/>
      <c r="BVL213" s="42"/>
      <c r="BVM213" s="48"/>
      <c r="BVN213" s="48"/>
      <c r="BVO213" s="46"/>
      <c r="BVP213" s="42"/>
      <c r="BVQ213" s="42"/>
      <c r="BVR213" s="48"/>
      <c r="BVS213" s="48"/>
      <c r="BVT213" s="46"/>
      <c r="BVU213" s="42"/>
      <c r="BVV213" s="42"/>
      <c r="BVW213" s="48"/>
      <c r="BVX213" s="48"/>
      <c r="BVY213" s="46"/>
      <c r="BVZ213" s="42"/>
      <c r="BWA213" s="42"/>
      <c r="BWB213" s="48"/>
      <c r="BWC213" s="48"/>
      <c r="BWD213" s="46"/>
      <c r="BWE213" s="42"/>
      <c r="BWF213" s="42"/>
      <c r="BWG213" s="48"/>
      <c r="BWH213" s="48"/>
      <c r="BWI213" s="46"/>
      <c r="BWJ213" s="42"/>
      <c r="BWK213" s="42"/>
      <c r="BWL213" s="48"/>
      <c r="BWM213" s="48"/>
      <c r="BWN213" s="46"/>
      <c r="BWO213" s="42"/>
      <c r="BWP213" s="42"/>
      <c r="BWQ213" s="48"/>
      <c r="BWR213" s="48"/>
      <c r="BWS213" s="46"/>
      <c r="BWT213" s="42"/>
      <c r="BWU213" s="42"/>
      <c r="BWV213" s="48"/>
      <c r="BWW213" s="48"/>
      <c r="BWX213" s="46"/>
      <c r="BWY213" s="42"/>
      <c r="BWZ213" s="42"/>
      <c r="BXA213" s="48"/>
      <c r="BXB213" s="48"/>
      <c r="BXC213" s="46"/>
      <c r="BXD213" s="42"/>
      <c r="BXE213" s="42"/>
      <c r="BXF213" s="48"/>
      <c r="BXG213" s="48"/>
      <c r="BXH213" s="46"/>
      <c r="BXI213" s="42"/>
      <c r="BXJ213" s="42"/>
      <c r="BXK213" s="48"/>
      <c r="BXL213" s="48"/>
      <c r="BXM213" s="46"/>
      <c r="BXN213" s="42"/>
      <c r="BXO213" s="42"/>
      <c r="BXP213" s="48"/>
      <c r="BXQ213" s="48"/>
      <c r="BXR213" s="46"/>
      <c r="BXS213" s="42"/>
      <c r="BXT213" s="42"/>
      <c r="BXU213" s="48"/>
      <c r="BXV213" s="48"/>
      <c r="BXW213" s="46"/>
      <c r="BXX213" s="42"/>
      <c r="BXY213" s="42"/>
      <c r="BXZ213" s="48"/>
      <c r="BYA213" s="48"/>
      <c r="BYB213" s="46"/>
      <c r="BYC213" s="42"/>
      <c r="BYD213" s="42"/>
      <c r="BYE213" s="48"/>
      <c r="BYF213" s="48"/>
      <c r="BYG213" s="46"/>
      <c r="BYH213" s="42"/>
      <c r="BYI213" s="42"/>
      <c r="BYJ213" s="48"/>
      <c r="BYK213" s="48"/>
      <c r="BYL213" s="46"/>
      <c r="BYM213" s="42"/>
      <c r="BYN213" s="42"/>
      <c r="BYO213" s="48"/>
      <c r="BYP213" s="48"/>
      <c r="BYQ213" s="46"/>
      <c r="BYR213" s="42"/>
      <c r="BYS213" s="42"/>
      <c r="BYT213" s="48"/>
      <c r="BYU213" s="48"/>
      <c r="BYV213" s="46"/>
      <c r="BYW213" s="42"/>
      <c r="BYX213" s="42"/>
      <c r="BYY213" s="48"/>
      <c r="BYZ213" s="48"/>
      <c r="BZA213" s="46"/>
      <c r="BZB213" s="42"/>
      <c r="BZC213" s="42"/>
      <c r="BZD213" s="48"/>
      <c r="BZE213" s="48"/>
      <c r="BZF213" s="46"/>
      <c r="BZG213" s="42"/>
      <c r="BZH213" s="42"/>
      <c r="BZI213" s="48"/>
      <c r="BZJ213" s="48"/>
      <c r="BZK213" s="46"/>
      <c r="BZL213" s="42"/>
      <c r="BZM213" s="42"/>
      <c r="BZN213" s="48"/>
      <c r="BZO213" s="48"/>
      <c r="BZP213" s="46"/>
      <c r="BZQ213" s="42"/>
      <c r="BZR213" s="42"/>
      <c r="BZS213" s="48"/>
      <c r="BZT213" s="48"/>
      <c r="BZU213" s="46"/>
      <c r="BZV213" s="42"/>
      <c r="BZW213" s="42"/>
      <c r="BZX213" s="48"/>
      <c r="BZY213" s="48"/>
      <c r="BZZ213" s="46"/>
      <c r="CAA213" s="42"/>
      <c r="CAB213" s="42"/>
      <c r="CAC213" s="48"/>
      <c r="CAD213" s="48"/>
      <c r="CAE213" s="46"/>
      <c r="CAF213" s="42"/>
      <c r="CAG213" s="42"/>
      <c r="CAH213" s="48"/>
      <c r="CAI213" s="48"/>
      <c r="CAJ213" s="46"/>
      <c r="CAK213" s="42"/>
      <c r="CAL213" s="42"/>
      <c r="CAM213" s="48"/>
      <c r="CAN213" s="48"/>
      <c r="CAO213" s="46"/>
      <c r="CAP213" s="42"/>
      <c r="CAQ213" s="42"/>
      <c r="CAR213" s="48"/>
      <c r="CAS213" s="48"/>
      <c r="CAT213" s="46"/>
      <c r="CAU213" s="42"/>
      <c r="CAV213" s="42"/>
      <c r="CAW213" s="48"/>
      <c r="CAX213" s="48"/>
      <c r="CAY213" s="46"/>
      <c r="CAZ213" s="42"/>
      <c r="CBA213" s="42"/>
      <c r="CBB213" s="48"/>
      <c r="CBC213" s="48"/>
      <c r="CBD213" s="46"/>
      <c r="CBE213" s="42"/>
      <c r="CBF213" s="42"/>
      <c r="CBG213" s="48"/>
      <c r="CBH213" s="48"/>
      <c r="CBI213" s="46"/>
      <c r="CBJ213" s="42"/>
      <c r="CBK213" s="42"/>
      <c r="CBL213" s="48"/>
      <c r="CBM213" s="48"/>
      <c r="CBN213" s="46"/>
      <c r="CBO213" s="42"/>
      <c r="CBP213" s="42"/>
      <c r="CBQ213" s="48"/>
      <c r="CBR213" s="48"/>
      <c r="CBS213" s="46"/>
      <c r="CBT213" s="42"/>
      <c r="CBU213" s="42"/>
      <c r="CBV213" s="48"/>
      <c r="CBW213" s="48"/>
      <c r="CBX213" s="46"/>
      <c r="CBY213" s="42"/>
      <c r="CBZ213" s="42"/>
      <c r="CCA213" s="48"/>
      <c r="CCB213" s="48"/>
      <c r="CCC213" s="46"/>
      <c r="CCD213" s="42"/>
      <c r="CCE213" s="42"/>
      <c r="CCF213" s="48"/>
      <c r="CCG213" s="48"/>
      <c r="CCH213" s="46"/>
      <c r="CCI213" s="42"/>
      <c r="CCJ213" s="42"/>
      <c r="CCK213" s="48"/>
      <c r="CCL213" s="48"/>
      <c r="CCM213" s="46"/>
      <c r="CCN213" s="42"/>
      <c r="CCO213" s="42"/>
      <c r="CCP213" s="48"/>
      <c r="CCQ213" s="48"/>
      <c r="CCR213" s="46"/>
      <c r="CCS213" s="42"/>
      <c r="CCT213" s="42"/>
      <c r="CCU213" s="48"/>
      <c r="CCV213" s="48"/>
      <c r="CCW213" s="46"/>
      <c r="CCX213" s="42"/>
      <c r="CCY213" s="42"/>
      <c r="CCZ213" s="48"/>
      <c r="CDA213" s="48"/>
      <c r="CDB213" s="46"/>
      <c r="CDC213" s="42"/>
      <c r="CDD213" s="42"/>
      <c r="CDE213" s="48"/>
      <c r="CDF213" s="48"/>
      <c r="CDG213" s="46"/>
      <c r="CDH213" s="42"/>
      <c r="CDI213" s="42"/>
      <c r="CDJ213" s="48"/>
      <c r="CDK213" s="48"/>
      <c r="CDL213" s="46"/>
      <c r="CDM213" s="42"/>
      <c r="CDN213" s="42"/>
      <c r="CDO213" s="48"/>
      <c r="CDP213" s="48"/>
      <c r="CDQ213" s="46"/>
      <c r="CDR213" s="42"/>
      <c r="CDS213" s="42"/>
      <c r="CDT213" s="48"/>
      <c r="CDU213" s="48"/>
      <c r="CDV213" s="46"/>
      <c r="CDW213" s="42"/>
      <c r="CDX213" s="42"/>
      <c r="CDY213" s="48"/>
      <c r="CDZ213" s="48"/>
      <c r="CEA213" s="46"/>
      <c r="CEB213" s="42"/>
      <c r="CEC213" s="42"/>
      <c r="CED213" s="48"/>
      <c r="CEE213" s="48"/>
      <c r="CEF213" s="46"/>
      <c r="CEG213" s="42"/>
      <c r="CEH213" s="42"/>
      <c r="CEI213" s="48"/>
      <c r="CEJ213" s="48"/>
      <c r="CEK213" s="46"/>
      <c r="CEL213" s="42"/>
      <c r="CEM213" s="42"/>
      <c r="CEN213" s="48"/>
      <c r="CEO213" s="48"/>
      <c r="CEP213" s="46"/>
      <c r="CEQ213" s="42"/>
      <c r="CER213" s="42"/>
      <c r="CES213" s="48"/>
      <c r="CET213" s="48"/>
      <c r="CEU213" s="46"/>
      <c r="CEV213" s="42"/>
      <c r="CEW213" s="42"/>
      <c r="CEX213" s="48"/>
      <c r="CEY213" s="48"/>
      <c r="CEZ213" s="46"/>
      <c r="CFA213" s="42"/>
      <c r="CFB213" s="42"/>
      <c r="CFC213" s="48"/>
      <c r="CFD213" s="48"/>
      <c r="CFE213" s="46"/>
      <c r="CFF213" s="42"/>
      <c r="CFG213" s="42"/>
      <c r="CFH213" s="48"/>
      <c r="CFI213" s="48"/>
      <c r="CFJ213" s="46"/>
      <c r="CFK213" s="42"/>
      <c r="CFL213" s="42"/>
      <c r="CFM213" s="48"/>
      <c r="CFN213" s="48"/>
      <c r="CFO213" s="46"/>
      <c r="CFP213" s="42"/>
      <c r="CFQ213" s="42"/>
      <c r="CFR213" s="48"/>
      <c r="CFS213" s="48"/>
      <c r="CFT213" s="46"/>
      <c r="CFU213" s="42"/>
      <c r="CFV213" s="42"/>
      <c r="CFW213" s="48"/>
      <c r="CFX213" s="48"/>
      <c r="CFY213" s="46"/>
      <c r="CFZ213" s="42"/>
      <c r="CGA213" s="42"/>
      <c r="CGB213" s="48"/>
      <c r="CGC213" s="48"/>
      <c r="CGD213" s="46"/>
      <c r="CGE213" s="42"/>
      <c r="CGF213" s="42"/>
      <c r="CGG213" s="48"/>
      <c r="CGH213" s="48"/>
      <c r="CGI213" s="46"/>
      <c r="CGJ213" s="42"/>
      <c r="CGK213" s="42"/>
      <c r="CGL213" s="48"/>
      <c r="CGM213" s="48"/>
      <c r="CGN213" s="46"/>
      <c r="CGO213" s="42"/>
      <c r="CGP213" s="42"/>
      <c r="CGQ213" s="48"/>
      <c r="CGR213" s="48"/>
      <c r="CGS213" s="46"/>
      <c r="CGT213" s="42"/>
      <c r="CGU213" s="42"/>
      <c r="CGV213" s="48"/>
      <c r="CGW213" s="48"/>
      <c r="CGX213" s="46"/>
      <c r="CGY213" s="42"/>
      <c r="CGZ213" s="42"/>
      <c r="CHA213" s="48"/>
      <c r="CHB213" s="48"/>
      <c r="CHC213" s="46"/>
      <c r="CHD213" s="42"/>
      <c r="CHE213" s="42"/>
      <c r="CHF213" s="48"/>
      <c r="CHG213" s="48"/>
      <c r="CHH213" s="46"/>
      <c r="CHI213" s="42"/>
      <c r="CHJ213" s="42"/>
      <c r="CHK213" s="48"/>
      <c r="CHL213" s="48"/>
      <c r="CHM213" s="46"/>
      <c r="CHN213" s="42"/>
      <c r="CHO213" s="42"/>
      <c r="CHP213" s="48"/>
      <c r="CHQ213" s="48"/>
      <c r="CHR213" s="46"/>
      <c r="CHS213" s="42"/>
      <c r="CHT213" s="42"/>
      <c r="CHU213" s="48"/>
      <c r="CHV213" s="48"/>
      <c r="CHW213" s="46"/>
      <c r="CHX213" s="42"/>
      <c r="CHY213" s="42"/>
      <c r="CHZ213" s="48"/>
      <c r="CIA213" s="48"/>
      <c r="CIB213" s="46"/>
      <c r="CIC213" s="42"/>
      <c r="CID213" s="42"/>
      <c r="CIE213" s="48"/>
      <c r="CIF213" s="48"/>
      <c r="CIG213" s="46"/>
      <c r="CIH213" s="42"/>
      <c r="CII213" s="42"/>
      <c r="CIJ213" s="48"/>
      <c r="CIK213" s="48"/>
      <c r="CIL213" s="46"/>
      <c r="CIM213" s="42"/>
      <c r="CIN213" s="42"/>
      <c r="CIO213" s="48"/>
      <c r="CIP213" s="48"/>
      <c r="CIQ213" s="46"/>
      <c r="CIR213" s="42"/>
      <c r="CIS213" s="42"/>
      <c r="CIT213" s="48"/>
      <c r="CIU213" s="48"/>
      <c r="CIV213" s="46"/>
      <c r="CIW213" s="42"/>
      <c r="CIX213" s="42"/>
      <c r="CIY213" s="48"/>
      <c r="CIZ213" s="48"/>
      <c r="CJA213" s="46"/>
      <c r="CJB213" s="42"/>
      <c r="CJC213" s="42"/>
      <c r="CJD213" s="48"/>
      <c r="CJE213" s="48"/>
      <c r="CJF213" s="46"/>
      <c r="CJG213" s="42"/>
      <c r="CJH213" s="42"/>
      <c r="CJI213" s="48"/>
      <c r="CJJ213" s="48"/>
      <c r="CJK213" s="46"/>
      <c r="CJL213" s="42"/>
      <c r="CJM213" s="42"/>
      <c r="CJN213" s="48"/>
      <c r="CJO213" s="48"/>
      <c r="CJP213" s="46"/>
      <c r="CJQ213" s="42"/>
      <c r="CJR213" s="42"/>
      <c r="CJS213" s="48"/>
      <c r="CJT213" s="48"/>
      <c r="CJU213" s="46"/>
      <c r="CJV213" s="42"/>
      <c r="CJW213" s="42"/>
      <c r="CJX213" s="48"/>
      <c r="CJY213" s="48"/>
      <c r="CJZ213" s="46"/>
      <c r="CKA213" s="42"/>
      <c r="CKB213" s="42"/>
      <c r="CKC213" s="48"/>
      <c r="CKD213" s="48"/>
      <c r="CKE213" s="46"/>
      <c r="CKF213" s="42"/>
      <c r="CKG213" s="42"/>
      <c r="CKH213" s="48"/>
      <c r="CKI213" s="48"/>
      <c r="CKJ213" s="46"/>
      <c r="CKK213" s="42"/>
      <c r="CKL213" s="42"/>
      <c r="CKM213" s="48"/>
      <c r="CKN213" s="48"/>
      <c r="CKO213" s="46"/>
      <c r="CKP213" s="42"/>
      <c r="CKQ213" s="42"/>
      <c r="CKR213" s="48"/>
      <c r="CKS213" s="48"/>
      <c r="CKT213" s="46"/>
      <c r="CKU213" s="42"/>
      <c r="CKV213" s="42"/>
      <c r="CKW213" s="48"/>
      <c r="CKX213" s="48"/>
      <c r="CKY213" s="46"/>
      <c r="CKZ213" s="42"/>
      <c r="CLA213" s="42"/>
      <c r="CLB213" s="48"/>
      <c r="CLC213" s="48"/>
      <c r="CLD213" s="46"/>
      <c r="CLE213" s="42"/>
      <c r="CLF213" s="42"/>
      <c r="CLG213" s="48"/>
      <c r="CLH213" s="48"/>
      <c r="CLI213" s="46"/>
      <c r="CLJ213" s="42"/>
      <c r="CLK213" s="42"/>
      <c r="CLL213" s="48"/>
      <c r="CLM213" s="48"/>
      <c r="CLN213" s="46"/>
      <c r="CLO213" s="42"/>
      <c r="CLP213" s="42"/>
      <c r="CLQ213" s="48"/>
      <c r="CLR213" s="48"/>
      <c r="CLS213" s="46"/>
      <c r="CLT213" s="42"/>
      <c r="CLU213" s="42"/>
      <c r="CLV213" s="48"/>
      <c r="CLW213" s="48"/>
      <c r="CLX213" s="46"/>
      <c r="CLY213" s="42"/>
      <c r="CLZ213" s="42"/>
      <c r="CMA213" s="48"/>
      <c r="CMB213" s="48"/>
      <c r="CMC213" s="46"/>
      <c r="CMD213" s="42"/>
      <c r="CME213" s="42"/>
      <c r="CMF213" s="48"/>
      <c r="CMG213" s="48"/>
      <c r="CMH213" s="46"/>
      <c r="CMI213" s="42"/>
      <c r="CMJ213" s="42"/>
      <c r="CMK213" s="48"/>
      <c r="CML213" s="48"/>
      <c r="CMM213" s="46"/>
      <c r="CMN213" s="42"/>
      <c r="CMO213" s="42"/>
      <c r="CMP213" s="48"/>
      <c r="CMQ213" s="48"/>
      <c r="CMR213" s="46"/>
      <c r="CMS213" s="42"/>
      <c r="CMT213" s="42"/>
      <c r="CMU213" s="48"/>
      <c r="CMV213" s="48"/>
      <c r="CMW213" s="46"/>
      <c r="CMX213" s="42"/>
      <c r="CMY213" s="42"/>
      <c r="CMZ213" s="48"/>
      <c r="CNA213" s="48"/>
      <c r="CNB213" s="46"/>
      <c r="CNC213" s="42"/>
      <c r="CND213" s="42"/>
      <c r="CNE213" s="48"/>
      <c r="CNF213" s="48"/>
      <c r="CNG213" s="46"/>
      <c r="CNH213" s="42"/>
      <c r="CNI213" s="42"/>
      <c r="CNJ213" s="48"/>
      <c r="CNK213" s="48"/>
      <c r="CNL213" s="46"/>
      <c r="CNM213" s="42"/>
      <c r="CNN213" s="42"/>
      <c r="CNO213" s="48"/>
      <c r="CNP213" s="48"/>
      <c r="CNQ213" s="46"/>
      <c r="CNR213" s="42"/>
      <c r="CNS213" s="42"/>
      <c r="CNT213" s="48"/>
      <c r="CNU213" s="48"/>
      <c r="CNV213" s="46"/>
      <c r="CNW213" s="42"/>
      <c r="CNX213" s="42"/>
      <c r="CNY213" s="48"/>
      <c r="CNZ213" s="48"/>
      <c r="COA213" s="46"/>
      <c r="COB213" s="42"/>
      <c r="COC213" s="42"/>
      <c r="COD213" s="48"/>
      <c r="COE213" s="48"/>
      <c r="COF213" s="46"/>
      <c r="COG213" s="42"/>
      <c r="COH213" s="42"/>
      <c r="COI213" s="48"/>
      <c r="COJ213" s="48"/>
      <c r="COK213" s="46"/>
      <c r="COL213" s="42"/>
      <c r="COM213" s="42"/>
      <c r="CON213" s="48"/>
      <c r="COO213" s="48"/>
      <c r="COP213" s="46"/>
      <c r="COQ213" s="42"/>
      <c r="COR213" s="42"/>
      <c r="COS213" s="48"/>
      <c r="COT213" s="48"/>
      <c r="COU213" s="46"/>
      <c r="COV213" s="42"/>
      <c r="COW213" s="42"/>
      <c r="COX213" s="48"/>
      <c r="COY213" s="48"/>
      <c r="COZ213" s="46"/>
      <c r="CPA213" s="42"/>
      <c r="CPB213" s="42"/>
      <c r="CPC213" s="48"/>
      <c r="CPD213" s="48"/>
      <c r="CPE213" s="46"/>
      <c r="CPF213" s="42"/>
      <c r="CPG213" s="42"/>
      <c r="CPH213" s="48"/>
      <c r="CPI213" s="48"/>
      <c r="CPJ213" s="46"/>
      <c r="CPK213" s="42"/>
      <c r="CPL213" s="42"/>
      <c r="CPM213" s="48"/>
      <c r="CPN213" s="48"/>
      <c r="CPO213" s="46"/>
      <c r="CPP213" s="42"/>
      <c r="CPQ213" s="42"/>
      <c r="CPR213" s="48"/>
      <c r="CPS213" s="48"/>
      <c r="CPT213" s="46"/>
      <c r="CPU213" s="42"/>
      <c r="CPV213" s="42"/>
      <c r="CPW213" s="48"/>
      <c r="CPX213" s="48"/>
      <c r="CPY213" s="46"/>
      <c r="CPZ213" s="42"/>
      <c r="CQA213" s="42"/>
      <c r="CQB213" s="48"/>
      <c r="CQC213" s="48"/>
      <c r="CQD213" s="46"/>
      <c r="CQE213" s="42"/>
      <c r="CQF213" s="42"/>
      <c r="CQG213" s="48"/>
      <c r="CQH213" s="48"/>
      <c r="CQI213" s="46"/>
      <c r="CQJ213" s="42"/>
      <c r="CQK213" s="42"/>
      <c r="CQL213" s="48"/>
      <c r="CQM213" s="48"/>
      <c r="CQN213" s="46"/>
      <c r="CQO213" s="42"/>
      <c r="CQP213" s="42"/>
      <c r="CQQ213" s="48"/>
      <c r="CQR213" s="48"/>
      <c r="CQS213" s="46"/>
      <c r="CQT213" s="42"/>
      <c r="CQU213" s="42"/>
      <c r="CQV213" s="48"/>
      <c r="CQW213" s="48"/>
      <c r="CQX213" s="46"/>
      <c r="CQY213" s="42"/>
      <c r="CQZ213" s="42"/>
      <c r="CRA213" s="48"/>
      <c r="CRB213" s="48"/>
      <c r="CRC213" s="46"/>
      <c r="CRD213" s="42"/>
      <c r="CRE213" s="42"/>
      <c r="CRF213" s="48"/>
      <c r="CRG213" s="48"/>
      <c r="CRH213" s="46"/>
      <c r="CRI213" s="42"/>
      <c r="CRJ213" s="42"/>
      <c r="CRK213" s="48"/>
      <c r="CRL213" s="48"/>
      <c r="CRM213" s="46"/>
      <c r="CRN213" s="42"/>
      <c r="CRO213" s="42"/>
      <c r="CRP213" s="48"/>
      <c r="CRQ213" s="48"/>
      <c r="CRR213" s="46"/>
      <c r="CRS213" s="42"/>
      <c r="CRT213" s="42"/>
      <c r="CRU213" s="48"/>
      <c r="CRV213" s="48"/>
      <c r="CRW213" s="46"/>
      <c r="CRX213" s="42"/>
      <c r="CRY213" s="42"/>
      <c r="CRZ213" s="48"/>
      <c r="CSA213" s="48"/>
      <c r="CSB213" s="46"/>
      <c r="CSC213" s="42"/>
      <c r="CSD213" s="42"/>
      <c r="CSE213" s="48"/>
      <c r="CSF213" s="48"/>
      <c r="CSG213" s="46"/>
      <c r="CSH213" s="42"/>
      <c r="CSI213" s="42"/>
      <c r="CSJ213" s="48"/>
      <c r="CSK213" s="48"/>
      <c r="CSL213" s="46"/>
      <c r="CSM213" s="42"/>
      <c r="CSN213" s="42"/>
      <c r="CSO213" s="48"/>
      <c r="CSP213" s="48"/>
      <c r="CSQ213" s="46"/>
      <c r="CSR213" s="42"/>
      <c r="CSS213" s="42"/>
      <c r="CST213" s="48"/>
      <c r="CSU213" s="48"/>
      <c r="CSV213" s="46"/>
      <c r="CSW213" s="42"/>
      <c r="CSX213" s="42"/>
      <c r="CSY213" s="48"/>
      <c r="CSZ213" s="48"/>
      <c r="CTA213" s="46"/>
      <c r="CTB213" s="42"/>
      <c r="CTC213" s="42"/>
      <c r="CTD213" s="48"/>
      <c r="CTE213" s="48"/>
      <c r="CTF213" s="46"/>
      <c r="CTG213" s="42"/>
      <c r="CTH213" s="42"/>
      <c r="CTI213" s="48"/>
      <c r="CTJ213" s="48"/>
      <c r="CTK213" s="46"/>
      <c r="CTL213" s="42"/>
      <c r="CTM213" s="42"/>
      <c r="CTN213" s="48"/>
      <c r="CTO213" s="48"/>
      <c r="CTP213" s="46"/>
      <c r="CTQ213" s="42"/>
      <c r="CTR213" s="42"/>
      <c r="CTS213" s="48"/>
      <c r="CTT213" s="48"/>
      <c r="CTU213" s="46"/>
      <c r="CTV213" s="42"/>
      <c r="CTW213" s="42"/>
      <c r="CTX213" s="48"/>
      <c r="CTY213" s="48"/>
      <c r="CTZ213" s="46"/>
      <c r="CUA213" s="42"/>
      <c r="CUB213" s="42"/>
      <c r="CUC213" s="48"/>
      <c r="CUD213" s="48"/>
      <c r="CUE213" s="46"/>
      <c r="CUF213" s="42"/>
      <c r="CUG213" s="42"/>
      <c r="CUH213" s="48"/>
      <c r="CUI213" s="48"/>
      <c r="CUJ213" s="46"/>
      <c r="CUK213" s="42"/>
      <c r="CUL213" s="42"/>
      <c r="CUM213" s="48"/>
      <c r="CUN213" s="48"/>
      <c r="CUO213" s="46"/>
      <c r="CUP213" s="42"/>
      <c r="CUQ213" s="42"/>
      <c r="CUR213" s="48"/>
      <c r="CUS213" s="48"/>
      <c r="CUT213" s="46"/>
      <c r="CUU213" s="42"/>
      <c r="CUV213" s="42"/>
      <c r="CUW213" s="48"/>
      <c r="CUX213" s="48"/>
      <c r="CUY213" s="46"/>
      <c r="CUZ213" s="42"/>
      <c r="CVA213" s="42"/>
      <c r="CVB213" s="48"/>
      <c r="CVC213" s="48"/>
      <c r="CVD213" s="46"/>
      <c r="CVE213" s="42"/>
      <c r="CVF213" s="42"/>
      <c r="CVG213" s="48"/>
      <c r="CVH213" s="48"/>
      <c r="CVI213" s="46"/>
      <c r="CVJ213" s="42"/>
      <c r="CVK213" s="42"/>
      <c r="CVL213" s="48"/>
      <c r="CVM213" s="48"/>
      <c r="CVN213" s="46"/>
      <c r="CVO213" s="42"/>
      <c r="CVP213" s="42"/>
      <c r="CVQ213" s="48"/>
      <c r="CVR213" s="48"/>
      <c r="CVS213" s="46"/>
      <c r="CVT213" s="42"/>
      <c r="CVU213" s="42"/>
      <c r="CVV213" s="48"/>
      <c r="CVW213" s="48"/>
      <c r="CVX213" s="46"/>
      <c r="CVY213" s="42"/>
      <c r="CVZ213" s="42"/>
      <c r="CWA213" s="48"/>
      <c r="CWB213" s="48"/>
      <c r="CWC213" s="46"/>
      <c r="CWD213" s="42"/>
      <c r="CWE213" s="42"/>
      <c r="CWF213" s="48"/>
      <c r="CWG213" s="48"/>
      <c r="CWH213" s="46"/>
      <c r="CWI213" s="42"/>
      <c r="CWJ213" s="42"/>
      <c r="CWK213" s="48"/>
      <c r="CWL213" s="48"/>
      <c r="CWM213" s="46"/>
      <c r="CWN213" s="42"/>
      <c r="CWO213" s="42"/>
      <c r="CWP213" s="48"/>
      <c r="CWQ213" s="48"/>
      <c r="CWR213" s="46"/>
      <c r="CWS213" s="42"/>
      <c r="CWT213" s="42"/>
      <c r="CWU213" s="48"/>
      <c r="CWV213" s="48"/>
      <c r="CWW213" s="46"/>
      <c r="CWX213" s="42"/>
      <c r="CWY213" s="42"/>
      <c r="CWZ213" s="48"/>
      <c r="CXA213" s="48"/>
      <c r="CXB213" s="46"/>
      <c r="CXC213" s="42"/>
      <c r="CXD213" s="42"/>
      <c r="CXE213" s="48"/>
      <c r="CXF213" s="48"/>
      <c r="CXG213" s="46"/>
      <c r="CXH213" s="42"/>
      <c r="CXI213" s="42"/>
      <c r="CXJ213" s="48"/>
      <c r="CXK213" s="48"/>
      <c r="CXL213" s="46"/>
      <c r="CXM213" s="42"/>
      <c r="CXN213" s="42"/>
      <c r="CXO213" s="48"/>
      <c r="CXP213" s="48"/>
      <c r="CXQ213" s="46"/>
      <c r="CXR213" s="42"/>
      <c r="CXS213" s="42"/>
      <c r="CXT213" s="48"/>
      <c r="CXU213" s="48"/>
      <c r="CXV213" s="46"/>
      <c r="CXW213" s="42"/>
      <c r="CXX213" s="42"/>
      <c r="CXY213" s="48"/>
      <c r="CXZ213" s="48"/>
      <c r="CYA213" s="46"/>
      <c r="CYB213" s="42"/>
      <c r="CYC213" s="42"/>
      <c r="CYD213" s="48"/>
      <c r="CYE213" s="48"/>
      <c r="CYF213" s="46"/>
      <c r="CYG213" s="42"/>
      <c r="CYH213" s="42"/>
      <c r="CYI213" s="48"/>
      <c r="CYJ213" s="48"/>
      <c r="CYK213" s="46"/>
      <c r="CYL213" s="42"/>
      <c r="CYM213" s="42"/>
      <c r="CYN213" s="48"/>
      <c r="CYO213" s="48"/>
      <c r="CYP213" s="46"/>
      <c r="CYQ213" s="42"/>
      <c r="CYR213" s="42"/>
      <c r="CYS213" s="48"/>
      <c r="CYT213" s="48"/>
      <c r="CYU213" s="46"/>
      <c r="CYV213" s="42"/>
      <c r="CYW213" s="42"/>
      <c r="CYX213" s="48"/>
      <c r="CYY213" s="48"/>
      <c r="CYZ213" s="46"/>
      <c r="CZA213" s="42"/>
      <c r="CZB213" s="42"/>
      <c r="CZC213" s="48"/>
      <c r="CZD213" s="48"/>
      <c r="CZE213" s="46"/>
      <c r="CZF213" s="42"/>
      <c r="CZG213" s="42"/>
      <c r="CZH213" s="48"/>
      <c r="CZI213" s="48"/>
      <c r="CZJ213" s="46"/>
      <c r="CZK213" s="42"/>
      <c r="CZL213" s="42"/>
      <c r="CZM213" s="48"/>
      <c r="CZN213" s="48"/>
      <c r="CZO213" s="46"/>
      <c r="CZP213" s="42"/>
      <c r="CZQ213" s="42"/>
      <c r="CZR213" s="48"/>
      <c r="CZS213" s="48"/>
      <c r="CZT213" s="46"/>
      <c r="CZU213" s="42"/>
      <c r="CZV213" s="42"/>
      <c r="CZW213" s="48"/>
      <c r="CZX213" s="48"/>
      <c r="CZY213" s="46"/>
      <c r="CZZ213" s="42"/>
      <c r="DAA213" s="42"/>
      <c r="DAB213" s="48"/>
      <c r="DAC213" s="48"/>
      <c r="DAD213" s="46"/>
      <c r="DAE213" s="42"/>
      <c r="DAF213" s="42"/>
      <c r="DAG213" s="48"/>
      <c r="DAH213" s="48"/>
      <c r="DAI213" s="46"/>
      <c r="DAJ213" s="42"/>
      <c r="DAK213" s="42"/>
      <c r="DAL213" s="48"/>
      <c r="DAM213" s="48"/>
      <c r="DAN213" s="46"/>
      <c r="DAO213" s="42"/>
      <c r="DAP213" s="42"/>
      <c r="DAQ213" s="48"/>
      <c r="DAR213" s="48"/>
      <c r="DAS213" s="46"/>
      <c r="DAT213" s="42"/>
      <c r="DAU213" s="42"/>
      <c r="DAV213" s="48"/>
      <c r="DAW213" s="48"/>
      <c r="DAX213" s="46"/>
      <c r="DAY213" s="42"/>
      <c r="DAZ213" s="42"/>
      <c r="DBA213" s="48"/>
      <c r="DBB213" s="48"/>
      <c r="DBC213" s="46"/>
      <c r="DBD213" s="42"/>
      <c r="DBE213" s="42"/>
      <c r="DBF213" s="48"/>
      <c r="DBG213" s="48"/>
      <c r="DBH213" s="46"/>
      <c r="DBI213" s="42"/>
      <c r="DBJ213" s="42"/>
      <c r="DBK213" s="48"/>
      <c r="DBL213" s="48"/>
      <c r="DBM213" s="46"/>
      <c r="DBN213" s="42"/>
      <c r="DBO213" s="42"/>
      <c r="DBP213" s="48"/>
      <c r="DBQ213" s="48"/>
      <c r="DBR213" s="46"/>
      <c r="DBS213" s="42"/>
      <c r="DBT213" s="42"/>
      <c r="DBU213" s="48"/>
      <c r="DBV213" s="48"/>
      <c r="DBW213" s="46"/>
      <c r="DBX213" s="42"/>
      <c r="DBY213" s="42"/>
      <c r="DBZ213" s="48"/>
      <c r="DCA213" s="48"/>
      <c r="DCB213" s="46"/>
      <c r="DCC213" s="42"/>
      <c r="DCD213" s="42"/>
      <c r="DCE213" s="48"/>
      <c r="DCF213" s="48"/>
      <c r="DCG213" s="46"/>
      <c r="DCH213" s="42"/>
      <c r="DCI213" s="42"/>
      <c r="DCJ213" s="48"/>
      <c r="DCK213" s="48"/>
      <c r="DCL213" s="46"/>
      <c r="DCM213" s="42"/>
      <c r="DCN213" s="42"/>
      <c r="DCO213" s="48"/>
      <c r="DCP213" s="48"/>
      <c r="DCQ213" s="46"/>
      <c r="DCR213" s="42"/>
      <c r="DCS213" s="42"/>
      <c r="DCT213" s="48"/>
      <c r="DCU213" s="48"/>
      <c r="DCV213" s="46"/>
      <c r="DCW213" s="42"/>
      <c r="DCX213" s="42"/>
      <c r="DCY213" s="48"/>
      <c r="DCZ213" s="48"/>
      <c r="DDA213" s="46"/>
      <c r="DDB213" s="42"/>
      <c r="DDC213" s="42"/>
      <c r="DDD213" s="48"/>
      <c r="DDE213" s="48"/>
      <c r="DDF213" s="46"/>
      <c r="DDG213" s="42"/>
      <c r="DDH213" s="42"/>
      <c r="DDI213" s="48"/>
      <c r="DDJ213" s="48"/>
      <c r="DDK213" s="46"/>
      <c r="DDL213" s="42"/>
      <c r="DDM213" s="42"/>
      <c r="DDN213" s="48"/>
      <c r="DDO213" s="48"/>
      <c r="DDP213" s="46"/>
      <c r="DDQ213" s="42"/>
      <c r="DDR213" s="42"/>
      <c r="DDS213" s="48"/>
      <c r="DDT213" s="48"/>
      <c r="DDU213" s="46"/>
      <c r="DDV213" s="42"/>
      <c r="DDW213" s="42"/>
      <c r="DDX213" s="48"/>
      <c r="DDY213" s="48"/>
      <c r="DDZ213" s="46"/>
      <c r="DEA213" s="42"/>
      <c r="DEB213" s="42"/>
      <c r="DEC213" s="48"/>
      <c r="DED213" s="48"/>
      <c r="DEE213" s="46"/>
      <c r="DEF213" s="42"/>
      <c r="DEG213" s="42"/>
      <c r="DEH213" s="48"/>
      <c r="DEI213" s="48"/>
      <c r="DEJ213" s="46"/>
      <c r="DEK213" s="42"/>
      <c r="DEL213" s="42"/>
      <c r="DEM213" s="48"/>
      <c r="DEN213" s="48"/>
      <c r="DEO213" s="46"/>
      <c r="DEP213" s="42"/>
      <c r="DEQ213" s="42"/>
      <c r="DER213" s="48"/>
      <c r="DES213" s="48"/>
      <c r="DET213" s="46"/>
      <c r="DEU213" s="42"/>
      <c r="DEV213" s="42"/>
      <c r="DEW213" s="48"/>
      <c r="DEX213" s="48"/>
      <c r="DEY213" s="46"/>
      <c r="DEZ213" s="42"/>
      <c r="DFA213" s="42"/>
      <c r="DFB213" s="48"/>
      <c r="DFC213" s="48"/>
      <c r="DFD213" s="46"/>
      <c r="DFE213" s="42"/>
      <c r="DFF213" s="42"/>
      <c r="DFG213" s="48"/>
      <c r="DFH213" s="48"/>
      <c r="DFI213" s="46"/>
      <c r="DFJ213" s="42"/>
      <c r="DFK213" s="42"/>
      <c r="DFL213" s="48"/>
      <c r="DFM213" s="48"/>
      <c r="DFN213" s="46"/>
      <c r="DFO213" s="42"/>
      <c r="DFP213" s="42"/>
      <c r="DFQ213" s="48"/>
      <c r="DFR213" s="48"/>
      <c r="DFS213" s="46"/>
      <c r="DFT213" s="42"/>
      <c r="DFU213" s="42"/>
      <c r="DFV213" s="48"/>
      <c r="DFW213" s="48"/>
      <c r="DFX213" s="46"/>
      <c r="DFY213" s="42"/>
      <c r="DFZ213" s="42"/>
      <c r="DGA213" s="48"/>
      <c r="DGB213" s="48"/>
      <c r="DGC213" s="46"/>
      <c r="DGD213" s="42"/>
      <c r="DGE213" s="42"/>
      <c r="DGF213" s="48"/>
      <c r="DGG213" s="48"/>
      <c r="DGH213" s="46"/>
      <c r="DGI213" s="42"/>
      <c r="DGJ213" s="42"/>
      <c r="DGK213" s="48"/>
      <c r="DGL213" s="48"/>
      <c r="DGM213" s="46"/>
      <c r="DGN213" s="42"/>
      <c r="DGO213" s="42"/>
      <c r="DGP213" s="48"/>
      <c r="DGQ213" s="48"/>
      <c r="DGR213" s="46"/>
      <c r="DGS213" s="42"/>
      <c r="DGT213" s="42"/>
      <c r="DGU213" s="48"/>
      <c r="DGV213" s="48"/>
      <c r="DGW213" s="46"/>
      <c r="DGX213" s="42"/>
      <c r="DGY213" s="42"/>
      <c r="DGZ213" s="48"/>
      <c r="DHA213" s="48"/>
      <c r="DHB213" s="46"/>
      <c r="DHC213" s="42"/>
      <c r="DHD213" s="42"/>
      <c r="DHE213" s="48"/>
      <c r="DHF213" s="48"/>
      <c r="DHG213" s="46"/>
      <c r="DHH213" s="42"/>
      <c r="DHI213" s="42"/>
      <c r="DHJ213" s="48"/>
      <c r="DHK213" s="48"/>
      <c r="DHL213" s="46"/>
      <c r="DHM213" s="42"/>
      <c r="DHN213" s="42"/>
      <c r="DHO213" s="48"/>
      <c r="DHP213" s="48"/>
      <c r="DHQ213" s="46"/>
      <c r="DHR213" s="42"/>
      <c r="DHS213" s="42"/>
      <c r="DHT213" s="48"/>
      <c r="DHU213" s="48"/>
      <c r="DHV213" s="46"/>
      <c r="DHW213" s="42"/>
      <c r="DHX213" s="42"/>
      <c r="DHY213" s="48"/>
      <c r="DHZ213" s="48"/>
      <c r="DIA213" s="46"/>
      <c r="DIB213" s="42"/>
      <c r="DIC213" s="42"/>
      <c r="DID213" s="48"/>
      <c r="DIE213" s="48"/>
      <c r="DIF213" s="46"/>
      <c r="DIG213" s="42"/>
      <c r="DIH213" s="42"/>
      <c r="DII213" s="48"/>
      <c r="DIJ213" s="48"/>
      <c r="DIK213" s="46"/>
      <c r="DIL213" s="42"/>
      <c r="DIM213" s="42"/>
      <c r="DIN213" s="48"/>
      <c r="DIO213" s="48"/>
      <c r="DIP213" s="46"/>
      <c r="DIQ213" s="42"/>
      <c r="DIR213" s="42"/>
      <c r="DIS213" s="48"/>
      <c r="DIT213" s="48"/>
      <c r="DIU213" s="46"/>
      <c r="DIV213" s="42"/>
      <c r="DIW213" s="42"/>
      <c r="DIX213" s="48"/>
      <c r="DIY213" s="48"/>
      <c r="DIZ213" s="46"/>
      <c r="DJA213" s="42"/>
      <c r="DJB213" s="42"/>
      <c r="DJC213" s="48"/>
      <c r="DJD213" s="48"/>
      <c r="DJE213" s="46"/>
      <c r="DJF213" s="42"/>
      <c r="DJG213" s="42"/>
      <c r="DJH213" s="48"/>
      <c r="DJI213" s="48"/>
      <c r="DJJ213" s="46"/>
      <c r="DJK213" s="42"/>
      <c r="DJL213" s="42"/>
      <c r="DJM213" s="48"/>
      <c r="DJN213" s="48"/>
      <c r="DJO213" s="46"/>
      <c r="DJP213" s="42"/>
      <c r="DJQ213" s="42"/>
      <c r="DJR213" s="48"/>
      <c r="DJS213" s="48"/>
      <c r="DJT213" s="46"/>
      <c r="DJU213" s="42"/>
      <c r="DJV213" s="42"/>
      <c r="DJW213" s="48"/>
      <c r="DJX213" s="48"/>
      <c r="DJY213" s="46"/>
      <c r="DJZ213" s="42"/>
      <c r="DKA213" s="42"/>
      <c r="DKB213" s="48"/>
      <c r="DKC213" s="48"/>
      <c r="DKD213" s="46"/>
      <c r="DKE213" s="42"/>
      <c r="DKF213" s="42"/>
      <c r="DKG213" s="48"/>
      <c r="DKH213" s="48"/>
      <c r="DKI213" s="46"/>
      <c r="DKJ213" s="42"/>
      <c r="DKK213" s="42"/>
      <c r="DKL213" s="48"/>
      <c r="DKM213" s="48"/>
      <c r="DKN213" s="46"/>
      <c r="DKO213" s="42"/>
      <c r="DKP213" s="42"/>
      <c r="DKQ213" s="48"/>
      <c r="DKR213" s="48"/>
      <c r="DKS213" s="46"/>
      <c r="DKT213" s="42"/>
      <c r="DKU213" s="42"/>
      <c r="DKV213" s="48"/>
      <c r="DKW213" s="48"/>
      <c r="DKX213" s="46"/>
      <c r="DKY213" s="42"/>
      <c r="DKZ213" s="42"/>
      <c r="DLA213" s="48"/>
      <c r="DLB213" s="48"/>
      <c r="DLC213" s="46"/>
      <c r="DLD213" s="42"/>
      <c r="DLE213" s="42"/>
      <c r="DLF213" s="48"/>
      <c r="DLG213" s="48"/>
      <c r="DLH213" s="46"/>
      <c r="DLI213" s="42"/>
      <c r="DLJ213" s="42"/>
      <c r="DLK213" s="48"/>
      <c r="DLL213" s="48"/>
      <c r="DLM213" s="46"/>
      <c r="DLN213" s="42"/>
      <c r="DLO213" s="42"/>
      <c r="DLP213" s="48"/>
      <c r="DLQ213" s="48"/>
      <c r="DLR213" s="46"/>
      <c r="DLS213" s="42"/>
      <c r="DLT213" s="42"/>
      <c r="DLU213" s="48"/>
      <c r="DLV213" s="48"/>
      <c r="DLW213" s="46"/>
      <c r="DLX213" s="42"/>
      <c r="DLY213" s="42"/>
      <c r="DLZ213" s="48"/>
      <c r="DMA213" s="48"/>
      <c r="DMB213" s="46"/>
      <c r="DMC213" s="42"/>
      <c r="DMD213" s="42"/>
      <c r="DME213" s="48"/>
      <c r="DMF213" s="48"/>
      <c r="DMG213" s="46"/>
      <c r="DMH213" s="42"/>
      <c r="DMI213" s="42"/>
      <c r="DMJ213" s="48"/>
      <c r="DMK213" s="48"/>
      <c r="DML213" s="46"/>
      <c r="DMM213" s="42"/>
      <c r="DMN213" s="42"/>
      <c r="DMO213" s="48"/>
      <c r="DMP213" s="48"/>
      <c r="DMQ213" s="46"/>
      <c r="DMR213" s="42"/>
      <c r="DMS213" s="42"/>
      <c r="DMT213" s="48"/>
      <c r="DMU213" s="48"/>
      <c r="DMV213" s="46"/>
      <c r="DMW213" s="42"/>
      <c r="DMX213" s="42"/>
      <c r="DMY213" s="48"/>
      <c r="DMZ213" s="48"/>
      <c r="DNA213" s="46"/>
      <c r="DNB213" s="42"/>
      <c r="DNC213" s="42"/>
      <c r="DND213" s="48"/>
      <c r="DNE213" s="48"/>
      <c r="DNF213" s="46"/>
      <c r="DNG213" s="42"/>
      <c r="DNH213" s="42"/>
      <c r="DNI213" s="48"/>
      <c r="DNJ213" s="48"/>
      <c r="DNK213" s="46"/>
      <c r="DNL213" s="42"/>
      <c r="DNM213" s="42"/>
      <c r="DNN213" s="48"/>
      <c r="DNO213" s="48"/>
      <c r="DNP213" s="46"/>
      <c r="DNQ213" s="42"/>
      <c r="DNR213" s="42"/>
      <c r="DNS213" s="48"/>
      <c r="DNT213" s="48"/>
      <c r="DNU213" s="46"/>
      <c r="DNV213" s="42"/>
      <c r="DNW213" s="42"/>
      <c r="DNX213" s="48"/>
      <c r="DNY213" s="48"/>
      <c r="DNZ213" s="46"/>
      <c r="DOA213" s="42"/>
      <c r="DOB213" s="42"/>
      <c r="DOC213" s="48"/>
      <c r="DOD213" s="48"/>
      <c r="DOE213" s="46"/>
      <c r="DOF213" s="42"/>
      <c r="DOG213" s="42"/>
      <c r="DOH213" s="48"/>
      <c r="DOI213" s="48"/>
      <c r="DOJ213" s="46"/>
      <c r="DOK213" s="42"/>
      <c r="DOL213" s="42"/>
      <c r="DOM213" s="48"/>
      <c r="DON213" s="48"/>
      <c r="DOO213" s="46"/>
      <c r="DOP213" s="42"/>
      <c r="DOQ213" s="42"/>
      <c r="DOR213" s="48"/>
      <c r="DOS213" s="48"/>
      <c r="DOT213" s="46"/>
      <c r="DOU213" s="42"/>
      <c r="DOV213" s="42"/>
      <c r="DOW213" s="48"/>
      <c r="DOX213" s="48"/>
      <c r="DOY213" s="46"/>
      <c r="DOZ213" s="42"/>
      <c r="DPA213" s="42"/>
      <c r="DPB213" s="48"/>
      <c r="DPC213" s="48"/>
      <c r="DPD213" s="46"/>
      <c r="DPE213" s="42"/>
      <c r="DPF213" s="42"/>
      <c r="DPG213" s="48"/>
      <c r="DPH213" s="48"/>
      <c r="DPI213" s="46"/>
      <c r="DPJ213" s="42"/>
      <c r="DPK213" s="42"/>
      <c r="DPL213" s="48"/>
      <c r="DPM213" s="48"/>
      <c r="DPN213" s="46"/>
      <c r="DPO213" s="42"/>
      <c r="DPP213" s="42"/>
      <c r="DPQ213" s="48"/>
      <c r="DPR213" s="48"/>
      <c r="DPS213" s="46"/>
      <c r="DPT213" s="42"/>
      <c r="DPU213" s="42"/>
      <c r="DPV213" s="48"/>
      <c r="DPW213" s="48"/>
      <c r="DPX213" s="46"/>
      <c r="DPY213" s="42"/>
      <c r="DPZ213" s="42"/>
      <c r="DQA213" s="48"/>
      <c r="DQB213" s="48"/>
      <c r="DQC213" s="46"/>
      <c r="DQD213" s="42"/>
      <c r="DQE213" s="42"/>
      <c r="DQF213" s="48"/>
      <c r="DQG213" s="48"/>
      <c r="DQH213" s="46"/>
      <c r="DQI213" s="42"/>
      <c r="DQJ213" s="42"/>
      <c r="DQK213" s="48"/>
      <c r="DQL213" s="48"/>
      <c r="DQM213" s="46"/>
      <c r="DQN213" s="42"/>
      <c r="DQO213" s="42"/>
      <c r="DQP213" s="48"/>
      <c r="DQQ213" s="48"/>
      <c r="DQR213" s="46"/>
      <c r="DQS213" s="42"/>
      <c r="DQT213" s="42"/>
      <c r="DQU213" s="48"/>
      <c r="DQV213" s="48"/>
      <c r="DQW213" s="46"/>
      <c r="DQX213" s="42"/>
      <c r="DQY213" s="42"/>
      <c r="DQZ213" s="48"/>
      <c r="DRA213" s="48"/>
      <c r="DRB213" s="46"/>
      <c r="DRC213" s="42"/>
      <c r="DRD213" s="42"/>
      <c r="DRE213" s="48"/>
      <c r="DRF213" s="48"/>
      <c r="DRG213" s="46"/>
      <c r="DRH213" s="42"/>
      <c r="DRI213" s="42"/>
      <c r="DRJ213" s="48"/>
      <c r="DRK213" s="48"/>
      <c r="DRL213" s="46"/>
      <c r="DRM213" s="42"/>
      <c r="DRN213" s="42"/>
      <c r="DRO213" s="48"/>
      <c r="DRP213" s="48"/>
      <c r="DRQ213" s="46"/>
      <c r="DRR213" s="42"/>
      <c r="DRS213" s="42"/>
      <c r="DRT213" s="48"/>
      <c r="DRU213" s="48"/>
      <c r="DRV213" s="46"/>
      <c r="DRW213" s="42"/>
      <c r="DRX213" s="42"/>
      <c r="DRY213" s="48"/>
      <c r="DRZ213" s="48"/>
      <c r="DSA213" s="46"/>
      <c r="DSB213" s="42"/>
      <c r="DSC213" s="42"/>
      <c r="DSD213" s="48"/>
      <c r="DSE213" s="48"/>
      <c r="DSF213" s="46"/>
      <c r="DSG213" s="42"/>
      <c r="DSH213" s="42"/>
      <c r="DSI213" s="48"/>
      <c r="DSJ213" s="48"/>
      <c r="DSK213" s="46"/>
      <c r="DSL213" s="42"/>
      <c r="DSM213" s="42"/>
      <c r="DSN213" s="48"/>
      <c r="DSO213" s="48"/>
      <c r="DSP213" s="46"/>
      <c r="DSQ213" s="42"/>
      <c r="DSR213" s="42"/>
      <c r="DSS213" s="48"/>
      <c r="DST213" s="48"/>
      <c r="DSU213" s="46"/>
      <c r="DSV213" s="42"/>
      <c r="DSW213" s="42"/>
      <c r="DSX213" s="48"/>
      <c r="DSY213" s="48"/>
      <c r="DSZ213" s="46"/>
      <c r="DTA213" s="42"/>
      <c r="DTB213" s="42"/>
      <c r="DTC213" s="48"/>
      <c r="DTD213" s="48"/>
      <c r="DTE213" s="46"/>
      <c r="DTF213" s="42"/>
      <c r="DTG213" s="42"/>
      <c r="DTH213" s="48"/>
      <c r="DTI213" s="48"/>
      <c r="DTJ213" s="46"/>
      <c r="DTK213" s="42"/>
      <c r="DTL213" s="42"/>
      <c r="DTM213" s="48"/>
      <c r="DTN213" s="48"/>
      <c r="DTO213" s="46"/>
      <c r="DTP213" s="42"/>
      <c r="DTQ213" s="42"/>
      <c r="DTR213" s="48"/>
      <c r="DTS213" s="48"/>
      <c r="DTT213" s="46"/>
      <c r="DTU213" s="42"/>
      <c r="DTV213" s="42"/>
      <c r="DTW213" s="48"/>
      <c r="DTX213" s="48"/>
      <c r="DTY213" s="46"/>
      <c r="DTZ213" s="42"/>
      <c r="DUA213" s="42"/>
      <c r="DUB213" s="48"/>
      <c r="DUC213" s="48"/>
      <c r="DUD213" s="46"/>
      <c r="DUE213" s="42"/>
      <c r="DUF213" s="42"/>
      <c r="DUG213" s="48"/>
      <c r="DUH213" s="48"/>
      <c r="DUI213" s="46"/>
      <c r="DUJ213" s="42"/>
      <c r="DUK213" s="42"/>
      <c r="DUL213" s="48"/>
      <c r="DUM213" s="48"/>
      <c r="DUN213" s="46"/>
      <c r="DUO213" s="42"/>
      <c r="DUP213" s="42"/>
      <c r="DUQ213" s="48"/>
      <c r="DUR213" s="48"/>
      <c r="DUS213" s="46"/>
      <c r="DUT213" s="42"/>
      <c r="DUU213" s="42"/>
      <c r="DUV213" s="48"/>
      <c r="DUW213" s="48"/>
      <c r="DUX213" s="46"/>
      <c r="DUY213" s="42"/>
      <c r="DUZ213" s="42"/>
      <c r="DVA213" s="48"/>
      <c r="DVB213" s="48"/>
      <c r="DVC213" s="46"/>
      <c r="DVD213" s="42"/>
      <c r="DVE213" s="42"/>
      <c r="DVF213" s="48"/>
      <c r="DVG213" s="48"/>
      <c r="DVH213" s="46"/>
      <c r="DVI213" s="42"/>
      <c r="DVJ213" s="42"/>
      <c r="DVK213" s="48"/>
      <c r="DVL213" s="48"/>
      <c r="DVM213" s="46"/>
      <c r="DVN213" s="42"/>
      <c r="DVO213" s="42"/>
      <c r="DVP213" s="48"/>
      <c r="DVQ213" s="48"/>
      <c r="DVR213" s="46"/>
      <c r="DVS213" s="42"/>
      <c r="DVT213" s="42"/>
      <c r="DVU213" s="48"/>
      <c r="DVV213" s="48"/>
      <c r="DVW213" s="46"/>
      <c r="DVX213" s="42"/>
      <c r="DVY213" s="42"/>
      <c r="DVZ213" s="48"/>
      <c r="DWA213" s="48"/>
      <c r="DWB213" s="46"/>
      <c r="DWC213" s="42"/>
      <c r="DWD213" s="42"/>
      <c r="DWE213" s="48"/>
      <c r="DWF213" s="48"/>
      <c r="DWG213" s="46"/>
      <c r="DWH213" s="42"/>
      <c r="DWI213" s="42"/>
      <c r="DWJ213" s="48"/>
      <c r="DWK213" s="48"/>
      <c r="DWL213" s="46"/>
      <c r="DWM213" s="42"/>
      <c r="DWN213" s="42"/>
      <c r="DWO213" s="48"/>
      <c r="DWP213" s="48"/>
      <c r="DWQ213" s="46"/>
      <c r="DWR213" s="42"/>
      <c r="DWS213" s="42"/>
      <c r="DWT213" s="48"/>
      <c r="DWU213" s="48"/>
      <c r="DWV213" s="46"/>
      <c r="DWW213" s="42"/>
      <c r="DWX213" s="42"/>
      <c r="DWY213" s="48"/>
      <c r="DWZ213" s="48"/>
      <c r="DXA213" s="46"/>
      <c r="DXB213" s="42"/>
      <c r="DXC213" s="42"/>
      <c r="DXD213" s="48"/>
      <c r="DXE213" s="48"/>
      <c r="DXF213" s="46"/>
      <c r="DXG213" s="42"/>
      <c r="DXH213" s="42"/>
      <c r="DXI213" s="48"/>
      <c r="DXJ213" s="48"/>
      <c r="DXK213" s="46"/>
      <c r="DXL213" s="42"/>
      <c r="DXM213" s="42"/>
      <c r="DXN213" s="48"/>
      <c r="DXO213" s="48"/>
      <c r="DXP213" s="46"/>
      <c r="DXQ213" s="42"/>
      <c r="DXR213" s="42"/>
      <c r="DXS213" s="48"/>
      <c r="DXT213" s="48"/>
      <c r="DXU213" s="46"/>
      <c r="DXV213" s="42"/>
      <c r="DXW213" s="42"/>
      <c r="DXX213" s="48"/>
      <c r="DXY213" s="48"/>
      <c r="DXZ213" s="46"/>
      <c r="DYA213" s="42"/>
      <c r="DYB213" s="42"/>
      <c r="DYC213" s="48"/>
      <c r="DYD213" s="48"/>
      <c r="DYE213" s="46"/>
      <c r="DYF213" s="42"/>
      <c r="DYG213" s="42"/>
      <c r="DYH213" s="48"/>
      <c r="DYI213" s="48"/>
      <c r="DYJ213" s="46"/>
      <c r="DYK213" s="42"/>
      <c r="DYL213" s="42"/>
      <c r="DYM213" s="48"/>
      <c r="DYN213" s="48"/>
      <c r="DYO213" s="46"/>
      <c r="DYP213" s="42"/>
      <c r="DYQ213" s="42"/>
      <c r="DYR213" s="48"/>
      <c r="DYS213" s="48"/>
      <c r="DYT213" s="46"/>
      <c r="DYU213" s="42"/>
      <c r="DYV213" s="42"/>
      <c r="DYW213" s="48"/>
      <c r="DYX213" s="48"/>
      <c r="DYY213" s="46"/>
      <c r="DYZ213" s="42"/>
      <c r="DZA213" s="42"/>
      <c r="DZB213" s="48"/>
      <c r="DZC213" s="48"/>
      <c r="DZD213" s="46"/>
      <c r="DZE213" s="42"/>
      <c r="DZF213" s="42"/>
      <c r="DZG213" s="48"/>
      <c r="DZH213" s="48"/>
      <c r="DZI213" s="46"/>
      <c r="DZJ213" s="42"/>
      <c r="DZK213" s="42"/>
      <c r="DZL213" s="48"/>
      <c r="DZM213" s="48"/>
      <c r="DZN213" s="46"/>
      <c r="DZO213" s="42"/>
      <c r="DZP213" s="42"/>
      <c r="DZQ213" s="48"/>
      <c r="DZR213" s="48"/>
      <c r="DZS213" s="46"/>
      <c r="DZT213" s="42"/>
      <c r="DZU213" s="42"/>
      <c r="DZV213" s="48"/>
      <c r="DZW213" s="48"/>
      <c r="DZX213" s="46"/>
      <c r="DZY213" s="42"/>
      <c r="DZZ213" s="42"/>
      <c r="EAA213" s="48"/>
      <c r="EAB213" s="48"/>
      <c r="EAC213" s="46"/>
      <c r="EAD213" s="42"/>
      <c r="EAE213" s="42"/>
      <c r="EAF213" s="48"/>
      <c r="EAG213" s="48"/>
      <c r="EAH213" s="46"/>
      <c r="EAI213" s="42"/>
      <c r="EAJ213" s="42"/>
      <c r="EAK213" s="48"/>
      <c r="EAL213" s="48"/>
      <c r="EAM213" s="46"/>
      <c r="EAN213" s="42"/>
      <c r="EAO213" s="42"/>
      <c r="EAP213" s="48"/>
      <c r="EAQ213" s="48"/>
      <c r="EAR213" s="46"/>
      <c r="EAS213" s="42"/>
      <c r="EAT213" s="42"/>
      <c r="EAU213" s="48"/>
      <c r="EAV213" s="48"/>
      <c r="EAW213" s="46"/>
      <c r="EAX213" s="42"/>
      <c r="EAY213" s="42"/>
      <c r="EAZ213" s="48"/>
      <c r="EBA213" s="48"/>
      <c r="EBB213" s="46"/>
      <c r="EBC213" s="42"/>
      <c r="EBD213" s="42"/>
      <c r="EBE213" s="48"/>
      <c r="EBF213" s="48"/>
      <c r="EBG213" s="46"/>
      <c r="EBH213" s="42"/>
      <c r="EBI213" s="42"/>
      <c r="EBJ213" s="48"/>
      <c r="EBK213" s="48"/>
      <c r="EBL213" s="46"/>
      <c r="EBM213" s="42"/>
      <c r="EBN213" s="42"/>
      <c r="EBO213" s="48"/>
      <c r="EBP213" s="48"/>
      <c r="EBQ213" s="46"/>
      <c r="EBR213" s="42"/>
      <c r="EBS213" s="42"/>
      <c r="EBT213" s="48"/>
      <c r="EBU213" s="48"/>
      <c r="EBV213" s="46"/>
      <c r="EBW213" s="42"/>
      <c r="EBX213" s="42"/>
      <c r="EBY213" s="48"/>
      <c r="EBZ213" s="48"/>
      <c r="ECA213" s="46"/>
      <c r="ECB213" s="42"/>
      <c r="ECC213" s="42"/>
      <c r="ECD213" s="48"/>
      <c r="ECE213" s="48"/>
      <c r="ECF213" s="46"/>
      <c r="ECG213" s="42"/>
      <c r="ECH213" s="42"/>
      <c r="ECI213" s="48"/>
      <c r="ECJ213" s="48"/>
      <c r="ECK213" s="46"/>
      <c r="ECL213" s="42"/>
      <c r="ECM213" s="42"/>
      <c r="ECN213" s="48"/>
      <c r="ECO213" s="48"/>
      <c r="ECP213" s="46"/>
      <c r="ECQ213" s="42"/>
      <c r="ECR213" s="42"/>
      <c r="ECS213" s="48"/>
      <c r="ECT213" s="48"/>
      <c r="ECU213" s="46"/>
      <c r="ECV213" s="42"/>
      <c r="ECW213" s="42"/>
      <c r="ECX213" s="48"/>
      <c r="ECY213" s="48"/>
      <c r="ECZ213" s="46"/>
      <c r="EDA213" s="42"/>
      <c r="EDB213" s="42"/>
      <c r="EDC213" s="48"/>
      <c r="EDD213" s="48"/>
      <c r="EDE213" s="46"/>
      <c r="EDF213" s="42"/>
      <c r="EDG213" s="42"/>
      <c r="EDH213" s="48"/>
      <c r="EDI213" s="48"/>
      <c r="EDJ213" s="46"/>
      <c r="EDK213" s="42"/>
      <c r="EDL213" s="42"/>
      <c r="EDM213" s="48"/>
      <c r="EDN213" s="48"/>
      <c r="EDO213" s="46"/>
      <c r="EDP213" s="42"/>
      <c r="EDQ213" s="42"/>
      <c r="EDR213" s="48"/>
      <c r="EDS213" s="48"/>
      <c r="EDT213" s="46"/>
      <c r="EDU213" s="42"/>
      <c r="EDV213" s="42"/>
      <c r="EDW213" s="48"/>
      <c r="EDX213" s="48"/>
      <c r="EDY213" s="46"/>
      <c r="EDZ213" s="42"/>
      <c r="EEA213" s="42"/>
      <c r="EEB213" s="48"/>
      <c r="EEC213" s="48"/>
      <c r="EED213" s="46"/>
      <c r="EEE213" s="42"/>
      <c r="EEF213" s="42"/>
      <c r="EEG213" s="48"/>
      <c r="EEH213" s="48"/>
      <c r="EEI213" s="46"/>
      <c r="EEJ213" s="42"/>
      <c r="EEK213" s="42"/>
      <c r="EEL213" s="48"/>
      <c r="EEM213" s="48"/>
      <c r="EEN213" s="46"/>
      <c r="EEO213" s="42"/>
      <c r="EEP213" s="42"/>
      <c r="EEQ213" s="48"/>
      <c r="EER213" s="48"/>
      <c r="EES213" s="46"/>
      <c r="EET213" s="42"/>
      <c r="EEU213" s="42"/>
      <c r="EEV213" s="48"/>
      <c r="EEW213" s="48"/>
      <c r="EEX213" s="46"/>
      <c r="EEY213" s="42"/>
      <c r="EEZ213" s="42"/>
      <c r="EFA213" s="48"/>
      <c r="EFB213" s="48"/>
      <c r="EFC213" s="46"/>
      <c r="EFD213" s="42"/>
      <c r="EFE213" s="42"/>
      <c r="EFF213" s="48"/>
      <c r="EFG213" s="48"/>
      <c r="EFH213" s="46"/>
      <c r="EFI213" s="42"/>
      <c r="EFJ213" s="42"/>
      <c r="EFK213" s="48"/>
      <c r="EFL213" s="48"/>
      <c r="EFM213" s="46"/>
      <c r="EFN213" s="42"/>
      <c r="EFO213" s="42"/>
      <c r="EFP213" s="48"/>
      <c r="EFQ213" s="48"/>
      <c r="EFR213" s="46"/>
      <c r="EFS213" s="42"/>
      <c r="EFT213" s="42"/>
      <c r="EFU213" s="48"/>
      <c r="EFV213" s="48"/>
      <c r="EFW213" s="46"/>
      <c r="EFX213" s="42"/>
      <c r="EFY213" s="42"/>
      <c r="EFZ213" s="48"/>
      <c r="EGA213" s="48"/>
      <c r="EGB213" s="46"/>
      <c r="EGC213" s="42"/>
      <c r="EGD213" s="42"/>
      <c r="EGE213" s="48"/>
      <c r="EGF213" s="48"/>
      <c r="EGG213" s="46"/>
      <c r="EGH213" s="42"/>
      <c r="EGI213" s="42"/>
      <c r="EGJ213" s="48"/>
      <c r="EGK213" s="48"/>
      <c r="EGL213" s="46"/>
      <c r="EGM213" s="42"/>
      <c r="EGN213" s="42"/>
      <c r="EGO213" s="48"/>
      <c r="EGP213" s="48"/>
      <c r="EGQ213" s="46"/>
      <c r="EGR213" s="42"/>
      <c r="EGS213" s="42"/>
      <c r="EGT213" s="48"/>
      <c r="EGU213" s="48"/>
      <c r="EGV213" s="46"/>
      <c r="EGW213" s="42"/>
      <c r="EGX213" s="42"/>
      <c r="EGY213" s="48"/>
      <c r="EGZ213" s="48"/>
      <c r="EHA213" s="46"/>
      <c r="EHB213" s="42"/>
      <c r="EHC213" s="42"/>
      <c r="EHD213" s="48"/>
      <c r="EHE213" s="48"/>
      <c r="EHF213" s="46"/>
      <c r="EHG213" s="42"/>
      <c r="EHH213" s="42"/>
      <c r="EHI213" s="48"/>
      <c r="EHJ213" s="48"/>
      <c r="EHK213" s="46"/>
      <c r="EHL213" s="42"/>
      <c r="EHM213" s="42"/>
      <c r="EHN213" s="48"/>
      <c r="EHO213" s="48"/>
      <c r="EHP213" s="46"/>
      <c r="EHQ213" s="42"/>
      <c r="EHR213" s="42"/>
      <c r="EHS213" s="48"/>
      <c r="EHT213" s="48"/>
      <c r="EHU213" s="46"/>
      <c r="EHV213" s="42"/>
      <c r="EHW213" s="42"/>
      <c r="EHX213" s="48"/>
      <c r="EHY213" s="48"/>
      <c r="EHZ213" s="46"/>
      <c r="EIA213" s="42"/>
      <c r="EIB213" s="42"/>
      <c r="EIC213" s="48"/>
      <c r="EID213" s="48"/>
      <c r="EIE213" s="46"/>
      <c r="EIF213" s="42"/>
      <c r="EIG213" s="42"/>
      <c r="EIH213" s="48"/>
      <c r="EII213" s="48"/>
      <c r="EIJ213" s="46"/>
      <c r="EIK213" s="42"/>
      <c r="EIL213" s="42"/>
      <c r="EIM213" s="48"/>
      <c r="EIN213" s="48"/>
      <c r="EIO213" s="46"/>
      <c r="EIP213" s="42"/>
      <c r="EIQ213" s="42"/>
      <c r="EIR213" s="48"/>
      <c r="EIS213" s="48"/>
      <c r="EIT213" s="46"/>
      <c r="EIU213" s="42"/>
      <c r="EIV213" s="42"/>
      <c r="EIW213" s="48"/>
      <c r="EIX213" s="48"/>
      <c r="EIY213" s="46"/>
      <c r="EIZ213" s="42"/>
      <c r="EJA213" s="42"/>
      <c r="EJB213" s="48"/>
      <c r="EJC213" s="48"/>
      <c r="EJD213" s="46"/>
      <c r="EJE213" s="42"/>
      <c r="EJF213" s="42"/>
      <c r="EJG213" s="48"/>
      <c r="EJH213" s="48"/>
      <c r="EJI213" s="46"/>
      <c r="EJJ213" s="42"/>
      <c r="EJK213" s="42"/>
      <c r="EJL213" s="48"/>
      <c r="EJM213" s="48"/>
      <c r="EJN213" s="46"/>
      <c r="EJO213" s="42"/>
      <c r="EJP213" s="42"/>
      <c r="EJQ213" s="48"/>
      <c r="EJR213" s="48"/>
      <c r="EJS213" s="46"/>
      <c r="EJT213" s="42"/>
      <c r="EJU213" s="42"/>
      <c r="EJV213" s="48"/>
      <c r="EJW213" s="48"/>
      <c r="EJX213" s="46"/>
      <c r="EJY213" s="42"/>
      <c r="EJZ213" s="42"/>
      <c r="EKA213" s="48"/>
      <c r="EKB213" s="48"/>
      <c r="EKC213" s="46"/>
      <c r="EKD213" s="42"/>
      <c r="EKE213" s="42"/>
      <c r="EKF213" s="48"/>
      <c r="EKG213" s="48"/>
      <c r="EKH213" s="46"/>
      <c r="EKI213" s="42"/>
      <c r="EKJ213" s="42"/>
      <c r="EKK213" s="48"/>
      <c r="EKL213" s="48"/>
      <c r="EKM213" s="46"/>
      <c r="EKN213" s="42"/>
      <c r="EKO213" s="42"/>
      <c r="EKP213" s="48"/>
      <c r="EKQ213" s="48"/>
      <c r="EKR213" s="46"/>
      <c r="EKS213" s="42"/>
      <c r="EKT213" s="42"/>
      <c r="EKU213" s="48"/>
      <c r="EKV213" s="48"/>
      <c r="EKW213" s="46"/>
      <c r="EKX213" s="42"/>
      <c r="EKY213" s="42"/>
      <c r="EKZ213" s="48"/>
      <c r="ELA213" s="48"/>
      <c r="ELB213" s="46"/>
      <c r="ELC213" s="42"/>
      <c r="ELD213" s="42"/>
      <c r="ELE213" s="48"/>
      <c r="ELF213" s="48"/>
      <c r="ELG213" s="46"/>
      <c r="ELH213" s="42"/>
      <c r="ELI213" s="42"/>
      <c r="ELJ213" s="48"/>
      <c r="ELK213" s="48"/>
      <c r="ELL213" s="46"/>
      <c r="ELM213" s="42"/>
      <c r="ELN213" s="42"/>
      <c r="ELO213" s="48"/>
      <c r="ELP213" s="48"/>
      <c r="ELQ213" s="46"/>
      <c r="ELR213" s="42"/>
      <c r="ELS213" s="42"/>
      <c r="ELT213" s="48"/>
      <c r="ELU213" s="48"/>
      <c r="ELV213" s="46"/>
      <c r="ELW213" s="42"/>
      <c r="ELX213" s="42"/>
      <c r="ELY213" s="48"/>
      <c r="ELZ213" s="48"/>
      <c r="EMA213" s="46"/>
      <c r="EMB213" s="42"/>
      <c r="EMC213" s="42"/>
      <c r="EMD213" s="48"/>
      <c r="EME213" s="48"/>
      <c r="EMF213" s="46"/>
      <c r="EMG213" s="42"/>
      <c r="EMH213" s="42"/>
      <c r="EMI213" s="48"/>
      <c r="EMJ213" s="48"/>
      <c r="EMK213" s="46"/>
      <c r="EML213" s="42"/>
      <c r="EMM213" s="42"/>
      <c r="EMN213" s="48"/>
      <c r="EMO213" s="48"/>
      <c r="EMP213" s="46"/>
      <c r="EMQ213" s="42"/>
      <c r="EMR213" s="42"/>
      <c r="EMS213" s="48"/>
      <c r="EMT213" s="48"/>
      <c r="EMU213" s="46"/>
      <c r="EMV213" s="42"/>
      <c r="EMW213" s="42"/>
      <c r="EMX213" s="48"/>
      <c r="EMY213" s="48"/>
      <c r="EMZ213" s="46"/>
      <c r="ENA213" s="42"/>
      <c r="ENB213" s="42"/>
      <c r="ENC213" s="48"/>
      <c r="END213" s="48"/>
      <c r="ENE213" s="46"/>
      <c r="ENF213" s="42"/>
      <c r="ENG213" s="42"/>
      <c r="ENH213" s="48"/>
      <c r="ENI213" s="48"/>
      <c r="ENJ213" s="46"/>
      <c r="ENK213" s="42"/>
      <c r="ENL213" s="42"/>
      <c r="ENM213" s="48"/>
      <c r="ENN213" s="48"/>
      <c r="ENO213" s="46"/>
      <c r="ENP213" s="42"/>
      <c r="ENQ213" s="42"/>
      <c r="ENR213" s="48"/>
      <c r="ENS213" s="48"/>
      <c r="ENT213" s="46"/>
      <c r="ENU213" s="42"/>
      <c r="ENV213" s="42"/>
      <c r="ENW213" s="48"/>
      <c r="ENX213" s="48"/>
      <c r="ENY213" s="46"/>
      <c r="ENZ213" s="42"/>
      <c r="EOA213" s="42"/>
      <c r="EOB213" s="48"/>
      <c r="EOC213" s="48"/>
      <c r="EOD213" s="46"/>
      <c r="EOE213" s="42"/>
      <c r="EOF213" s="42"/>
      <c r="EOG213" s="48"/>
      <c r="EOH213" s="48"/>
      <c r="EOI213" s="46"/>
      <c r="EOJ213" s="42"/>
      <c r="EOK213" s="42"/>
      <c r="EOL213" s="48"/>
      <c r="EOM213" s="48"/>
      <c r="EON213" s="46"/>
      <c r="EOO213" s="42"/>
      <c r="EOP213" s="42"/>
      <c r="EOQ213" s="48"/>
      <c r="EOR213" s="48"/>
      <c r="EOS213" s="46"/>
      <c r="EOT213" s="42"/>
      <c r="EOU213" s="42"/>
      <c r="EOV213" s="48"/>
      <c r="EOW213" s="48"/>
      <c r="EOX213" s="46"/>
      <c r="EOY213" s="42"/>
      <c r="EOZ213" s="42"/>
      <c r="EPA213" s="48"/>
      <c r="EPB213" s="48"/>
      <c r="EPC213" s="46"/>
      <c r="EPD213" s="42"/>
      <c r="EPE213" s="42"/>
      <c r="EPF213" s="48"/>
      <c r="EPG213" s="48"/>
      <c r="EPH213" s="46"/>
      <c r="EPI213" s="42"/>
      <c r="EPJ213" s="42"/>
      <c r="EPK213" s="48"/>
      <c r="EPL213" s="48"/>
      <c r="EPM213" s="46"/>
      <c r="EPN213" s="42"/>
      <c r="EPO213" s="42"/>
      <c r="EPP213" s="48"/>
      <c r="EPQ213" s="48"/>
      <c r="EPR213" s="46"/>
      <c r="EPS213" s="42"/>
      <c r="EPT213" s="42"/>
      <c r="EPU213" s="48"/>
      <c r="EPV213" s="48"/>
      <c r="EPW213" s="46"/>
      <c r="EPX213" s="42"/>
      <c r="EPY213" s="42"/>
      <c r="EPZ213" s="48"/>
      <c r="EQA213" s="48"/>
      <c r="EQB213" s="46"/>
      <c r="EQC213" s="42"/>
      <c r="EQD213" s="42"/>
      <c r="EQE213" s="48"/>
      <c r="EQF213" s="48"/>
      <c r="EQG213" s="46"/>
      <c r="EQH213" s="42"/>
      <c r="EQI213" s="42"/>
      <c r="EQJ213" s="48"/>
      <c r="EQK213" s="48"/>
      <c r="EQL213" s="46"/>
      <c r="EQM213" s="42"/>
      <c r="EQN213" s="42"/>
      <c r="EQO213" s="48"/>
      <c r="EQP213" s="48"/>
      <c r="EQQ213" s="46"/>
      <c r="EQR213" s="42"/>
      <c r="EQS213" s="42"/>
      <c r="EQT213" s="48"/>
      <c r="EQU213" s="48"/>
      <c r="EQV213" s="46"/>
      <c r="EQW213" s="42"/>
      <c r="EQX213" s="42"/>
      <c r="EQY213" s="48"/>
      <c r="EQZ213" s="48"/>
      <c r="ERA213" s="46"/>
      <c r="ERB213" s="42"/>
      <c r="ERC213" s="42"/>
      <c r="ERD213" s="48"/>
      <c r="ERE213" s="48"/>
      <c r="ERF213" s="46"/>
      <c r="ERG213" s="42"/>
      <c r="ERH213" s="42"/>
      <c r="ERI213" s="48"/>
      <c r="ERJ213" s="48"/>
      <c r="ERK213" s="46"/>
      <c r="ERL213" s="42"/>
      <c r="ERM213" s="42"/>
      <c r="ERN213" s="48"/>
      <c r="ERO213" s="48"/>
      <c r="ERP213" s="46"/>
      <c r="ERQ213" s="42"/>
      <c r="ERR213" s="42"/>
      <c r="ERS213" s="48"/>
      <c r="ERT213" s="48"/>
      <c r="ERU213" s="46"/>
      <c r="ERV213" s="42"/>
      <c r="ERW213" s="42"/>
      <c r="ERX213" s="48"/>
      <c r="ERY213" s="48"/>
      <c r="ERZ213" s="46"/>
      <c r="ESA213" s="42"/>
      <c r="ESB213" s="42"/>
      <c r="ESC213" s="48"/>
      <c r="ESD213" s="48"/>
      <c r="ESE213" s="46"/>
      <c r="ESF213" s="42"/>
      <c r="ESG213" s="42"/>
      <c r="ESH213" s="48"/>
      <c r="ESI213" s="48"/>
      <c r="ESJ213" s="46"/>
      <c r="ESK213" s="42"/>
      <c r="ESL213" s="42"/>
      <c r="ESM213" s="48"/>
      <c r="ESN213" s="48"/>
      <c r="ESO213" s="46"/>
      <c r="ESP213" s="42"/>
      <c r="ESQ213" s="42"/>
      <c r="ESR213" s="48"/>
      <c r="ESS213" s="48"/>
      <c r="EST213" s="46"/>
      <c r="ESU213" s="42"/>
      <c r="ESV213" s="42"/>
      <c r="ESW213" s="48"/>
      <c r="ESX213" s="48"/>
      <c r="ESY213" s="46"/>
      <c r="ESZ213" s="42"/>
      <c r="ETA213" s="42"/>
      <c r="ETB213" s="48"/>
      <c r="ETC213" s="48"/>
      <c r="ETD213" s="46"/>
      <c r="ETE213" s="42"/>
      <c r="ETF213" s="42"/>
      <c r="ETG213" s="48"/>
      <c r="ETH213" s="48"/>
      <c r="ETI213" s="46"/>
      <c r="ETJ213" s="42"/>
      <c r="ETK213" s="42"/>
      <c r="ETL213" s="48"/>
      <c r="ETM213" s="48"/>
      <c r="ETN213" s="46"/>
      <c r="ETO213" s="42"/>
      <c r="ETP213" s="42"/>
      <c r="ETQ213" s="48"/>
      <c r="ETR213" s="48"/>
      <c r="ETS213" s="46"/>
      <c r="ETT213" s="42"/>
      <c r="ETU213" s="42"/>
      <c r="ETV213" s="48"/>
      <c r="ETW213" s="48"/>
      <c r="ETX213" s="46"/>
      <c r="ETY213" s="42"/>
      <c r="ETZ213" s="42"/>
      <c r="EUA213" s="48"/>
      <c r="EUB213" s="48"/>
      <c r="EUC213" s="46"/>
      <c r="EUD213" s="42"/>
      <c r="EUE213" s="42"/>
      <c r="EUF213" s="48"/>
      <c r="EUG213" s="48"/>
      <c r="EUH213" s="46"/>
      <c r="EUI213" s="42"/>
      <c r="EUJ213" s="42"/>
      <c r="EUK213" s="48"/>
      <c r="EUL213" s="48"/>
      <c r="EUM213" s="46"/>
      <c r="EUN213" s="42"/>
      <c r="EUO213" s="42"/>
      <c r="EUP213" s="48"/>
      <c r="EUQ213" s="48"/>
      <c r="EUR213" s="46"/>
      <c r="EUS213" s="42"/>
      <c r="EUT213" s="42"/>
      <c r="EUU213" s="48"/>
      <c r="EUV213" s="48"/>
      <c r="EUW213" s="46"/>
      <c r="EUX213" s="42"/>
      <c r="EUY213" s="42"/>
      <c r="EUZ213" s="48"/>
      <c r="EVA213" s="48"/>
      <c r="EVB213" s="46"/>
      <c r="EVC213" s="42"/>
      <c r="EVD213" s="42"/>
      <c r="EVE213" s="48"/>
      <c r="EVF213" s="48"/>
      <c r="EVG213" s="46"/>
      <c r="EVH213" s="42"/>
      <c r="EVI213" s="42"/>
      <c r="EVJ213" s="48"/>
      <c r="EVK213" s="48"/>
      <c r="EVL213" s="46"/>
      <c r="EVM213" s="42"/>
      <c r="EVN213" s="42"/>
      <c r="EVO213" s="48"/>
      <c r="EVP213" s="48"/>
      <c r="EVQ213" s="46"/>
      <c r="EVR213" s="42"/>
      <c r="EVS213" s="42"/>
      <c r="EVT213" s="48"/>
      <c r="EVU213" s="48"/>
      <c r="EVV213" s="46"/>
      <c r="EVW213" s="42"/>
      <c r="EVX213" s="42"/>
      <c r="EVY213" s="48"/>
      <c r="EVZ213" s="48"/>
      <c r="EWA213" s="46"/>
      <c r="EWB213" s="42"/>
      <c r="EWC213" s="42"/>
      <c r="EWD213" s="48"/>
      <c r="EWE213" s="48"/>
      <c r="EWF213" s="46"/>
      <c r="EWG213" s="42"/>
      <c r="EWH213" s="42"/>
      <c r="EWI213" s="48"/>
      <c r="EWJ213" s="48"/>
      <c r="EWK213" s="46"/>
      <c r="EWL213" s="42"/>
      <c r="EWM213" s="42"/>
      <c r="EWN213" s="48"/>
      <c r="EWO213" s="48"/>
      <c r="EWP213" s="46"/>
      <c r="EWQ213" s="42"/>
      <c r="EWR213" s="42"/>
      <c r="EWS213" s="48"/>
      <c r="EWT213" s="48"/>
      <c r="EWU213" s="46"/>
      <c r="EWV213" s="42"/>
      <c r="EWW213" s="42"/>
      <c r="EWX213" s="48"/>
      <c r="EWY213" s="48"/>
      <c r="EWZ213" s="46"/>
      <c r="EXA213" s="42"/>
      <c r="EXB213" s="42"/>
      <c r="EXC213" s="48"/>
      <c r="EXD213" s="48"/>
      <c r="EXE213" s="46"/>
      <c r="EXF213" s="42"/>
      <c r="EXG213" s="42"/>
      <c r="EXH213" s="48"/>
      <c r="EXI213" s="48"/>
      <c r="EXJ213" s="46"/>
      <c r="EXK213" s="42"/>
      <c r="EXL213" s="42"/>
      <c r="EXM213" s="48"/>
      <c r="EXN213" s="48"/>
      <c r="EXO213" s="46"/>
      <c r="EXP213" s="42"/>
      <c r="EXQ213" s="42"/>
      <c r="EXR213" s="48"/>
      <c r="EXS213" s="48"/>
      <c r="EXT213" s="46"/>
      <c r="EXU213" s="42"/>
      <c r="EXV213" s="42"/>
      <c r="EXW213" s="48"/>
      <c r="EXX213" s="48"/>
      <c r="EXY213" s="46"/>
      <c r="EXZ213" s="42"/>
      <c r="EYA213" s="42"/>
      <c r="EYB213" s="48"/>
      <c r="EYC213" s="48"/>
      <c r="EYD213" s="46"/>
      <c r="EYE213" s="42"/>
      <c r="EYF213" s="42"/>
      <c r="EYG213" s="48"/>
      <c r="EYH213" s="48"/>
      <c r="EYI213" s="46"/>
      <c r="EYJ213" s="42"/>
      <c r="EYK213" s="42"/>
      <c r="EYL213" s="48"/>
      <c r="EYM213" s="48"/>
      <c r="EYN213" s="46"/>
      <c r="EYO213" s="42"/>
      <c r="EYP213" s="42"/>
      <c r="EYQ213" s="48"/>
      <c r="EYR213" s="48"/>
      <c r="EYS213" s="46"/>
      <c r="EYT213" s="42"/>
      <c r="EYU213" s="42"/>
      <c r="EYV213" s="48"/>
      <c r="EYW213" s="48"/>
      <c r="EYX213" s="46"/>
      <c r="EYY213" s="42"/>
      <c r="EYZ213" s="42"/>
      <c r="EZA213" s="48"/>
      <c r="EZB213" s="48"/>
      <c r="EZC213" s="46"/>
      <c r="EZD213" s="42"/>
      <c r="EZE213" s="42"/>
      <c r="EZF213" s="48"/>
      <c r="EZG213" s="48"/>
      <c r="EZH213" s="46"/>
      <c r="EZI213" s="42"/>
      <c r="EZJ213" s="42"/>
      <c r="EZK213" s="48"/>
      <c r="EZL213" s="48"/>
      <c r="EZM213" s="46"/>
      <c r="EZN213" s="42"/>
      <c r="EZO213" s="42"/>
      <c r="EZP213" s="48"/>
      <c r="EZQ213" s="48"/>
      <c r="EZR213" s="46"/>
      <c r="EZS213" s="42"/>
      <c r="EZT213" s="42"/>
      <c r="EZU213" s="48"/>
      <c r="EZV213" s="48"/>
      <c r="EZW213" s="46"/>
      <c r="EZX213" s="42"/>
      <c r="EZY213" s="42"/>
      <c r="EZZ213" s="48"/>
      <c r="FAA213" s="48"/>
      <c r="FAB213" s="46"/>
      <c r="FAC213" s="42"/>
      <c r="FAD213" s="42"/>
      <c r="FAE213" s="48"/>
      <c r="FAF213" s="48"/>
      <c r="FAG213" s="46"/>
      <c r="FAH213" s="42"/>
      <c r="FAI213" s="42"/>
      <c r="FAJ213" s="48"/>
      <c r="FAK213" s="48"/>
      <c r="FAL213" s="46"/>
      <c r="FAM213" s="42"/>
      <c r="FAN213" s="42"/>
      <c r="FAO213" s="48"/>
      <c r="FAP213" s="48"/>
      <c r="FAQ213" s="46"/>
      <c r="FAR213" s="42"/>
      <c r="FAS213" s="42"/>
      <c r="FAT213" s="48"/>
      <c r="FAU213" s="48"/>
      <c r="FAV213" s="46"/>
      <c r="FAW213" s="42"/>
      <c r="FAX213" s="42"/>
      <c r="FAY213" s="48"/>
      <c r="FAZ213" s="48"/>
      <c r="FBA213" s="46"/>
      <c r="FBB213" s="42"/>
      <c r="FBC213" s="42"/>
      <c r="FBD213" s="48"/>
      <c r="FBE213" s="48"/>
      <c r="FBF213" s="46"/>
      <c r="FBG213" s="42"/>
      <c r="FBH213" s="42"/>
      <c r="FBI213" s="48"/>
      <c r="FBJ213" s="48"/>
      <c r="FBK213" s="46"/>
      <c r="FBL213" s="42"/>
      <c r="FBM213" s="42"/>
      <c r="FBN213" s="48"/>
      <c r="FBO213" s="48"/>
      <c r="FBP213" s="46"/>
      <c r="FBQ213" s="42"/>
      <c r="FBR213" s="42"/>
      <c r="FBS213" s="48"/>
      <c r="FBT213" s="48"/>
      <c r="FBU213" s="46"/>
      <c r="FBV213" s="42"/>
      <c r="FBW213" s="42"/>
      <c r="FBX213" s="48"/>
      <c r="FBY213" s="48"/>
      <c r="FBZ213" s="46"/>
      <c r="FCA213" s="42"/>
      <c r="FCB213" s="42"/>
      <c r="FCC213" s="48"/>
      <c r="FCD213" s="48"/>
      <c r="FCE213" s="46"/>
      <c r="FCF213" s="42"/>
      <c r="FCG213" s="42"/>
      <c r="FCH213" s="48"/>
      <c r="FCI213" s="48"/>
      <c r="FCJ213" s="46"/>
      <c r="FCK213" s="42"/>
      <c r="FCL213" s="42"/>
      <c r="FCM213" s="48"/>
      <c r="FCN213" s="48"/>
      <c r="FCO213" s="46"/>
      <c r="FCP213" s="42"/>
      <c r="FCQ213" s="42"/>
      <c r="FCR213" s="48"/>
      <c r="FCS213" s="48"/>
      <c r="FCT213" s="46"/>
      <c r="FCU213" s="42"/>
      <c r="FCV213" s="42"/>
      <c r="FCW213" s="48"/>
      <c r="FCX213" s="48"/>
      <c r="FCY213" s="46"/>
      <c r="FCZ213" s="42"/>
      <c r="FDA213" s="42"/>
      <c r="FDB213" s="48"/>
      <c r="FDC213" s="48"/>
      <c r="FDD213" s="46"/>
      <c r="FDE213" s="42"/>
      <c r="FDF213" s="42"/>
      <c r="FDG213" s="48"/>
      <c r="FDH213" s="48"/>
      <c r="FDI213" s="46"/>
      <c r="FDJ213" s="42"/>
      <c r="FDK213" s="42"/>
      <c r="FDL213" s="48"/>
      <c r="FDM213" s="48"/>
      <c r="FDN213" s="46"/>
      <c r="FDO213" s="42"/>
      <c r="FDP213" s="42"/>
      <c r="FDQ213" s="48"/>
      <c r="FDR213" s="48"/>
      <c r="FDS213" s="46"/>
      <c r="FDT213" s="42"/>
      <c r="FDU213" s="42"/>
      <c r="FDV213" s="48"/>
      <c r="FDW213" s="48"/>
      <c r="FDX213" s="46"/>
      <c r="FDY213" s="42"/>
      <c r="FDZ213" s="42"/>
      <c r="FEA213" s="48"/>
      <c r="FEB213" s="48"/>
      <c r="FEC213" s="46"/>
      <c r="FED213" s="42"/>
      <c r="FEE213" s="42"/>
      <c r="FEF213" s="48"/>
      <c r="FEG213" s="48"/>
      <c r="FEH213" s="46"/>
      <c r="FEI213" s="42"/>
      <c r="FEJ213" s="42"/>
      <c r="FEK213" s="48"/>
      <c r="FEL213" s="48"/>
      <c r="FEM213" s="46"/>
      <c r="FEN213" s="42"/>
      <c r="FEO213" s="42"/>
      <c r="FEP213" s="48"/>
      <c r="FEQ213" s="48"/>
      <c r="FER213" s="46"/>
      <c r="FES213" s="42"/>
      <c r="FET213" s="42"/>
      <c r="FEU213" s="48"/>
      <c r="FEV213" s="48"/>
      <c r="FEW213" s="46"/>
      <c r="FEX213" s="42"/>
      <c r="FEY213" s="42"/>
      <c r="FEZ213" s="48"/>
      <c r="FFA213" s="48"/>
      <c r="FFB213" s="46"/>
      <c r="FFC213" s="42"/>
      <c r="FFD213" s="42"/>
      <c r="FFE213" s="48"/>
      <c r="FFF213" s="48"/>
      <c r="FFG213" s="46"/>
      <c r="FFH213" s="42"/>
      <c r="FFI213" s="42"/>
      <c r="FFJ213" s="48"/>
      <c r="FFK213" s="48"/>
      <c r="FFL213" s="46"/>
      <c r="FFM213" s="42"/>
      <c r="FFN213" s="42"/>
      <c r="FFO213" s="48"/>
      <c r="FFP213" s="48"/>
      <c r="FFQ213" s="46"/>
      <c r="FFR213" s="42"/>
      <c r="FFS213" s="42"/>
      <c r="FFT213" s="48"/>
      <c r="FFU213" s="48"/>
      <c r="FFV213" s="46"/>
      <c r="FFW213" s="42"/>
      <c r="FFX213" s="42"/>
      <c r="FFY213" s="48"/>
      <c r="FFZ213" s="48"/>
      <c r="FGA213" s="46"/>
      <c r="FGB213" s="42"/>
      <c r="FGC213" s="42"/>
      <c r="FGD213" s="48"/>
      <c r="FGE213" s="48"/>
      <c r="FGF213" s="46"/>
      <c r="FGG213" s="42"/>
      <c r="FGH213" s="42"/>
      <c r="FGI213" s="48"/>
      <c r="FGJ213" s="48"/>
      <c r="FGK213" s="46"/>
      <c r="FGL213" s="42"/>
      <c r="FGM213" s="42"/>
      <c r="FGN213" s="48"/>
      <c r="FGO213" s="48"/>
      <c r="FGP213" s="46"/>
      <c r="FGQ213" s="42"/>
      <c r="FGR213" s="42"/>
      <c r="FGS213" s="48"/>
      <c r="FGT213" s="48"/>
      <c r="FGU213" s="46"/>
      <c r="FGV213" s="42"/>
      <c r="FGW213" s="42"/>
      <c r="FGX213" s="48"/>
      <c r="FGY213" s="48"/>
      <c r="FGZ213" s="46"/>
      <c r="FHA213" s="42"/>
      <c r="FHB213" s="42"/>
      <c r="FHC213" s="48"/>
      <c r="FHD213" s="48"/>
      <c r="FHE213" s="46"/>
      <c r="FHF213" s="42"/>
      <c r="FHG213" s="42"/>
      <c r="FHH213" s="48"/>
      <c r="FHI213" s="48"/>
      <c r="FHJ213" s="46"/>
      <c r="FHK213" s="42"/>
      <c r="FHL213" s="42"/>
      <c r="FHM213" s="48"/>
      <c r="FHN213" s="48"/>
      <c r="FHO213" s="46"/>
      <c r="FHP213" s="42"/>
      <c r="FHQ213" s="42"/>
      <c r="FHR213" s="48"/>
      <c r="FHS213" s="48"/>
      <c r="FHT213" s="46"/>
      <c r="FHU213" s="42"/>
      <c r="FHV213" s="42"/>
      <c r="FHW213" s="48"/>
      <c r="FHX213" s="48"/>
      <c r="FHY213" s="46"/>
      <c r="FHZ213" s="42"/>
      <c r="FIA213" s="42"/>
      <c r="FIB213" s="48"/>
      <c r="FIC213" s="48"/>
      <c r="FID213" s="46"/>
      <c r="FIE213" s="42"/>
      <c r="FIF213" s="42"/>
      <c r="FIG213" s="48"/>
      <c r="FIH213" s="48"/>
      <c r="FII213" s="46"/>
      <c r="FIJ213" s="42"/>
      <c r="FIK213" s="42"/>
      <c r="FIL213" s="48"/>
      <c r="FIM213" s="48"/>
      <c r="FIN213" s="46"/>
      <c r="FIO213" s="42"/>
      <c r="FIP213" s="42"/>
      <c r="FIQ213" s="48"/>
      <c r="FIR213" s="48"/>
      <c r="FIS213" s="46"/>
      <c r="FIT213" s="42"/>
      <c r="FIU213" s="42"/>
      <c r="FIV213" s="48"/>
      <c r="FIW213" s="48"/>
      <c r="FIX213" s="46"/>
      <c r="FIY213" s="42"/>
      <c r="FIZ213" s="42"/>
      <c r="FJA213" s="48"/>
      <c r="FJB213" s="48"/>
      <c r="FJC213" s="46"/>
      <c r="FJD213" s="42"/>
      <c r="FJE213" s="42"/>
      <c r="FJF213" s="48"/>
      <c r="FJG213" s="48"/>
      <c r="FJH213" s="46"/>
      <c r="FJI213" s="42"/>
      <c r="FJJ213" s="42"/>
      <c r="FJK213" s="48"/>
      <c r="FJL213" s="48"/>
      <c r="FJM213" s="46"/>
      <c r="FJN213" s="42"/>
      <c r="FJO213" s="42"/>
      <c r="FJP213" s="48"/>
      <c r="FJQ213" s="48"/>
      <c r="FJR213" s="46"/>
      <c r="FJS213" s="42"/>
      <c r="FJT213" s="42"/>
      <c r="FJU213" s="48"/>
      <c r="FJV213" s="48"/>
      <c r="FJW213" s="46"/>
      <c r="FJX213" s="42"/>
      <c r="FJY213" s="42"/>
      <c r="FJZ213" s="48"/>
      <c r="FKA213" s="48"/>
      <c r="FKB213" s="46"/>
      <c r="FKC213" s="42"/>
      <c r="FKD213" s="42"/>
      <c r="FKE213" s="48"/>
      <c r="FKF213" s="48"/>
      <c r="FKG213" s="46"/>
      <c r="FKH213" s="42"/>
      <c r="FKI213" s="42"/>
      <c r="FKJ213" s="48"/>
      <c r="FKK213" s="48"/>
      <c r="FKL213" s="46"/>
      <c r="FKM213" s="42"/>
      <c r="FKN213" s="42"/>
      <c r="FKO213" s="48"/>
      <c r="FKP213" s="48"/>
      <c r="FKQ213" s="46"/>
      <c r="FKR213" s="42"/>
      <c r="FKS213" s="42"/>
      <c r="FKT213" s="48"/>
      <c r="FKU213" s="48"/>
      <c r="FKV213" s="46"/>
      <c r="FKW213" s="42"/>
      <c r="FKX213" s="42"/>
      <c r="FKY213" s="48"/>
      <c r="FKZ213" s="48"/>
      <c r="FLA213" s="46"/>
      <c r="FLB213" s="42"/>
      <c r="FLC213" s="42"/>
      <c r="FLD213" s="48"/>
      <c r="FLE213" s="48"/>
      <c r="FLF213" s="46"/>
      <c r="FLG213" s="42"/>
      <c r="FLH213" s="42"/>
      <c r="FLI213" s="48"/>
      <c r="FLJ213" s="48"/>
      <c r="FLK213" s="46"/>
      <c r="FLL213" s="42"/>
      <c r="FLM213" s="42"/>
      <c r="FLN213" s="48"/>
      <c r="FLO213" s="48"/>
      <c r="FLP213" s="46"/>
      <c r="FLQ213" s="42"/>
      <c r="FLR213" s="42"/>
      <c r="FLS213" s="48"/>
      <c r="FLT213" s="48"/>
      <c r="FLU213" s="46"/>
      <c r="FLV213" s="42"/>
      <c r="FLW213" s="42"/>
      <c r="FLX213" s="48"/>
      <c r="FLY213" s="48"/>
      <c r="FLZ213" s="46"/>
      <c r="FMA213" s="42"/>
      <c r="FMB213" s="42"/>
      <c r="FMC213" s="48"/>
      <c r="FMD213" s="48"/>
      <c r="FME213" s="46"/>
      <c r="FMF213" s="42"/>
      <c r="FMG213" s="42"/>
      <c r="FMH213" s="48"/>
      <c r="FMI213" s="48"/>
      <c r="FMJ213" s="46"/>
      <c r="FMK213" s="42"/>
      <c r="FML213" s="42"/>
      <c r="FMM213" s="48"/>
      <c r="FMN213" s="48"/>
      <c r="FMO213" s="46"/>
      <c r="FMP213" s="42"/>
      <c r="FMQ213" s="42"/>
      <c r="FMR213" s="48"/>
      <c r="FMS213" s="48"/>
      <c r="FMT213" s="46"/>
      <c r="FMU213" s="42"/>
      <c r="FMV213" s="42"/>
      <c r="FMW213" s="48"/>
      <c r="FMX213" s="48"/>
      <c r="FMY213" s="46"/>
      <c r="FMZ213" s="42"/>
      <c r="FNA213" s="42"/>
      <c r="FNB213" s="48"/>
      <c r="FNC213" s="48"/>
      <c r="FND213" s="46"/>
      <c r="FNE213" s="42"/>
      <c r="FNF213" s="42"/>
      <c r="FNG213" s="48"/>
      <c r="FNH213" s="48"/>
      <c r="FNI213" s="46"/>
      <c r="FNJ213" s="42"/>
      <c r="FNK213" s="42"/>
      <c r="FNL213" s="48"/>
      <c r="FNM213" s="48"/>
      <c r="FNN213" s="46"/>
      <c r="FNO213" s="42"/>
      <c r="FNP213" s="42"/>
      <c r="FNQ213" s="48"/>
      <c r="FNR213" s="48"/>
      <c r="FNS213" s="46"/>
      <c r="FNT213" s="42"/>
      <c r="FNU213" s="42"/>
      <c r="FNV213" s="48"/>
      <c r="FNW213" s="48"/>
      <c r="FNX213" s="46"/>
      <c r="FNY213" s="42"/>
      <c r="FNZ213" s="42"/>
      <c r="FOA213" s="48"/>
      <c r="FOB213" s="48"/>
      <c r="FOC213" s="46"/>
      <c r="FOD213" s="42"/>
      <c r="FOE213" s="42"/>
      <c r="FOF213" s="48"/>
      <c r="FOG213" s="48"/>
      <c r="FOH213" s="46"/>
      <c r="FOI213" s="42"/>
      <c r="FOJ213" s="42"/>
      <c r="FOK213" s="48"/>
      <c r="FOL213" s="48"/>
      <c r="FOM213" s="46"/>
      <c r="FON213" s="42"/>
      <c r="FOO213" s="42"/>
      <c r="FOP213" s="48"/>
      <c r="FOQ213" s="48"/>
      <c r="FOR213" s="46"/>
      <c r="FOS213" s="42"/>
      <c r="FOT213" s="42"/>
      <c r="FOU213" s="48"/>
      <c r="FOV213" s="48"/>
      <c r="FOW213" s="46"/>
      <c r="FOX213" s="42"/>
      <c r="FOY213" s="42"/>
      <c r="FOZ213" s="48"/>
      <c r="FPA213" s="48"/>
      <c r="FPB213" s="46"/>
      <c r="FPC213" s="42"/>
      <c r="FPD213" s="42"/>
      <c r="FPE213" s="48"/>
      <c r="FPF213" s="48"/>
      <c r="FPG213" s="46"/>
      <c r="FPH213" s="42"/>
      <c r="FPI213" s="42"/>
      <c r="FPJ213" s="48"/>
      <c r="FPK213" s="48"/>
      <c r="FPL213" s="46"/>
      <c r="FPM213" s="42"/>
      <c r="FPN213" s="42"/>
      <c r="FPO213" s="48"/>
      <c r="FPP213" s="48"/>
      <c r="FPQ213" s="46"/>
      <c r="FPR213" s="42"/>
      <c r="FPS213" s="42"/>
      <c r="FPT213" s="48"/>
      <c r="FPU213" s="48"/>
      <c r="FPV213" s="46"/>
      <c r="FPW213" s="42"/>
      <c r="FPX213" s="42"/>
      <c r="FPY213" s="48"/>
      <c r="FPZ213" s="48"/>
      <c r="FQA213" s="46"/>
      <c r="FQB213" s="42"/>
      <c r="FQC213" s="42"/>
      <c r="FQD213" s="48"/>
      <c r="FQE213" s="48"/>
      <c r="FQF213" s="46"/>
      <c r="FQG213" s="42"/>
      <c r="FQH213" s="42"/>
      <c r="FQI213" s="48"/>
      <c r="FQJ213" s="48"/>
      <c r="FQK213" s="46"/>
      <c r="FQL213" s="42"/>
      <c r="FQM213" s="42"/>
      <c r="FQN213" s="48"/>
      <c r="FQO213" s="48"/>
      <c r="FQP213" s="46"/>
      <c r="FQQ213" s="42"/>
      <c r="FQR213" s="42"/>
      <c r="FQS213" s="48"/>
      <c r="FQT213" s="48"/>
      <c r="FQU213" s="46"/>
      <c r="FQV213" s="42"/>
      <c r="FQW213" s="42"/>
      <c r="FQX213" s="48"/>
      <c r="FQY213" s="48"/>
      <c r="FQZ213" s="46"/>
      <c r="FRA213" s="42"/>
      <c r="FRB213" s="42"/>
      <c r="FRC213" s="48"/>
      <c r="FRD213" s="48"/>
      <c r="FRE213" s="46"/>
      <c r="FRF213" s="42"/>
      <c r="FRG213" s="42"/>
      <c r="FRH213" s="48"/>
      <c r="FRI213" s="48"/>
      <c r="FRJ213" s="46"/>
      <c r="FRK213" s="42"/>
      <c r="FRL213" s="42"/>
      <c r="FRM213" s="48"/>
      <c r="FRN213" s="48"/>
      <c r="FRO213" s="46"/>
      <c r="FRP213" s="42"/>
      <c r="FRQ213" s="42"/>
      <c r="FRR213" s="48"/>
      <c r="FRS213" s="48"/>
      <c r="FRT213" s="46"/>
      <c r="FRU213" s="42"/>
      <c r="FRV213" s="42"/>
      <c r="FRW213" s="48"/>
      <c r="FRX213" s="48"/>
      <c r="FRY213" s="46"/>
      <c r="FRZ213" s="42"/>
      <c r="FSA213" s="42"/>
      <c r="FSB213" s="48"/>
      <c r="FSC213" s="48"/>
      <c r="FSD213" s="46"/>
      <c r="FSE213" s="42"/>
      <c r="FSF213" s="42"/>
      <c r="FSG213" s="48"/>
      <c r="FSH213" s="48"/>
      <c r="FSI213" s="46"/>
      <c r="FSJ213" s="42"/>
      <c r="FSK213" s="42"/>
      <c r="FSL213" s="48"/>
      <c r="FSM213" s="48"/>
      <c r="FSN213" s="46"/>
      <c r="FSO213" s="42"/>
      <c r="FSP213" s="42"/>
      <c r="FSQ213" s="48"/>
      <c r="FSR213" s="48"/>
      <c r="FSS213" s="46"/>
      <c r="FST213" s="42"/>
      <c r="FSU213" s="42"/>
      <c r="FSV213" s="48"/>
      <c r="FSW213" s="48"/>
      <c r="FSX213" s="46"/>
      <c r="FSY213" s="42"/>
      <c r="FSZ213" s="42"/>
      <c r="FTA213" s="48"/>
      <c r="FTB213" s="48"/>
      <c r="FTC213" s="46"/>
      <c r="FTD213" s="42"/>
      <c r="FTE213" s="42"/>
      <c r="FTF213" s="48"/>
      <c r="FTG213" s="48"/>
      <c r="FTH213" s="46"/>
      <c r="FTI213" s="42"/>
      <c r="FTJ213" s="42"/>
      <c r="FTK213" s="48"/>
      <c r="FTL213" s="48"/>
      <c r="FTM213" s="46"/>
      <c r="FTN213" s="42"/>
      <c r="FTO213" s="42"/>
      <c r="FTP213" s="48"/>
      <c r="FTQ213" s="48"/>
      <c r="FTR213" s="46"/>
      <c r="FTS213" s="42"/>
      <c r="FTT213" s="42"/>
      <c r="FTU213" s="48"/>
      <c r="FTV213" s="48"/>
      <c r="FTW213" s="46"/>
      <c r="FTX213" s="42"/>
      <c r="FTY213" s="42"/>
      <c r="FTZ213" s="48"/>
      <c r="FUA213" s="48"/>
      <c r="FUB213" s="46"/>
      <c r="FUC213" s="42"/>
      <c r="FUD213" s="42"/>
      <c r="FUE213" s="48"/>
      <c r="FUF213" s="48"/>
      <c r="FUG213" s="46"/>
      <c r="FUH213" s="42"/>
      <c r="FUI213" s="42"/>
      <c r="FUJ213" s="48"/>
      <c r="FUK213" s="48"/>
      <c r="FUL213" s="46"/>
      <c r="FUM213" s="42"/>
      <c r="FUN213" s="42"/>
      <c r="FUO213" s="48"/>
      <c r="FUP213" s="48"/>
      <c r="FUQ213" s="46"/>
      <c r="FUR213" s="42"/>
      <c r="FUS213" s="42"/>
      <c r="FUT213" s="48"/>
      <c r="FUU213" s="48"/>
      <c r="FUV213" s="46"/>
      <c r="FUW213" s="42"/>
      <c r="FUX213" s="42"/>
      <c r="FUY213" s="48"/>
      <c r="FUZ213" s="48"/>
      <c r="FVA213" s="46"/>
      <c r="FVB213" s="42"/>
      <c r="FVC213" s="42"/>
      <c r="FVD213" s="48"/>
      <c r="FVE213" s="48"/>
      <c r="FVF213" s="46"/>
      <c r="FVG213" s="42"/>
      <c r="FVH213" s="42"/>
      <c r="FVI213" s="48"/>
      <c r="FVJ213" s="48"/>
      <c r="FVK213" s="46"/>
      <c r="FVL213" s="42"/>
      <c r="FVM213" s="42"/>
      <c r="FVN213" s="48"/>
      <c r="FVO213" s="48"/>
      <c r="FVP213" s="46"/>
      <c r="FVQ213" s="42"/>
      <c r="FVR213" s="42"/>
      <c r="FVS213" s="48"/>
      <c r="FVT213" s="48"/>
      <c r="FVU213" s="46"/>
      <c r="FVV213" s="42"/>
      <c r="FVW213" s="42"/>
      <c r="FVX213" s="48"/>
      <c r="FVY213" s="48"/>
      <c r="FVZ213" s="46"/>
      <c r="FWA213" s="42"/>
      <c r="FWB213" s="42"/>
      <c r="FWC213" s="48"/>
      <c r="FWD213" s="48"/>
      <c r="FWE213" s="46"/>
      <c r="FWF213" s="42"/>
      <c r="FWG213" s="42"/>
      <c r="FWH213" s="48"/>
      <c r="FWI213" s="48"/>
      <c r="FWJ213" s="46"/>
      <c r="FWK213" s="42"/>
      <c r="FWL213" s="42"/>
      <c r="FWM213" s="48"/>
      <c r="FWN213" s="48"/>
      <c r="FWO213" s="46"/>
      <c r="FWP213" s="42"/>
      <c r="FWQ213" s="42"/>
      <c r="FWR213" s="48"/>
      <c r="FWS213" s="48"/>
      <c r="FWT213" s="46"/>
      <c r="FWU213" s="42"/>
      <c r="FWV213" s="42"/>
      <c r="FWW213" s="48"/>
      <c r="FWX213" s="48"/>
      <c r="FWY213" s="46"/>
      <c r="FWZ213" s="42"/>
      <c r="FXA213" s="42"/>
      <c r="FXB213" s="48"/>
      <c r="FXC213" s="48"/>
      <c r="FXD213" s="46"/>
      <c r="FXE213" s="42"/>
      <c r="FXF213" s="42"/>
      <c r="FXG213" s="48"/>
      <c r="FXH213" s="48"/>
      <c r="FXI213" s="46"/>
      <c r="FXJ213" s="42"/>
      <c r="FXK213" s="42"/>
      <c r="FXL213" s="48"/>
      <c r="FXM213" s="48"/>
      <c r="FXN213" s="46"/>
      <c r="FXO213" s="42"/>
      <c r="FXP213" s="42"/>
      <c r="FXQ213" s="48"/>
      <c r="FXR213" s="48"/>
      <c r="FXS213" s="46"/>
      <c r="FXT213" s="42"/>
      <c r="FXU213" s="42"/>
      <c r="FXV213" s="48"/>
      <c r="FXW213" s="48"/>
      <c r="FXX213" s="46"/>
      <c r="FXY213" s="42"/>
      <c r="FXZ213" s="42"/>
      <c r="FYA213" s="48"/>
      <c r="FYB213" s="48"/>
      <c r="FYC213" s="46"/>
      <c r="FYD213" s="42"/>
      <c r="FYE213" s="42"/>
      <c r="FYF213" s="48"/>
      <c r="FYG213" s="48"/>
      <c r="FYH213" s="46"/>
      <c r="FYI213" s="42"/>
      <c r="FYJ213" s="42"/>
      <c r="FYK213" s="48"/>
      <c r="FYL213" s="48"/>
      <c r="FYM213" s="46"/>
      <c r="FYN213" s="42"/>
      <c r="FYO213" s="42"/>
      <c r="FYP213" s="48"/>
      <c r="FYQ213" s="48"/>
      <c r="FYR213" s="46"/>
      <c r="FYS213" s="42"/>
      <c r="FYT213" s="42"/>
      <c r="FYU213" s="48"/>
      <c r="FYV213" s="48"/>
      <c r="FYW213" s="46"/>
      <c r="FYX213" s="42"/>
      <c r="FYY213" s="42"/>
      <c r="FYZ213" s="48"/>
      <c r="FZA213" s="48"/>
      <c r="FZB213" s="46"/>
      <c r="FZC213" s="42"/>
      <c r="FZD213" s="42"/>
      <c r="FZE213" s="48"/>
      <c r="FZF213" s="48"/>
      <c r="FZG213" s="46"/>
      <c r="FZH213" s="42"/>
      <c r="FZI213" s="42"/>
      <c r="FZJ213" s="48"/>
      <c r="FZK213" s="48"/>
      <c r="FZL213" s="46"/>
      <c r="FZM213" s="42"/>
      <c r="FZN213" s="42"/>
      <c r="FZO213" s="48"/>
      <c r="FZP213" s="48"/>
      <c r="FZQ213" s="46"/>
      <c r="FZR213" s="42"/>
      <c r="FZS213" s="42"/>
      <c r="FZT213" s="48"/>
      <c r="FZU213" s="48"/>
      <c r="FZV213" s="46"/>
      <c r="FZW213" s="42"/>
      <c r="FZX213" s="42"/>
      <c r="FZY213" s="48"/>
      <c r="FZZ213" s="48"/>
      <c r="GAA213" s="46"/>
      <c r="GAB213" s="42"/>
      <c r="GAC213" s="42"/>
      <c r="GAD213" s="48"/>
      <c r="GAE213" s="48"/>
      <c r="GAF213" s="46"/>
      <c r="GAG213" s="42"/>
      <c r="GAH213" s="42"/>
      <c r="GAI213" s="48"/>
      <c r="GAJ213" s="48"/>
      <c r="GAK213" s="46"/>
      <c r="GAL213" s="42"/>
      <c r="GAM213" s="42"/>
      <c r="GAN213" s="48"/>
      <c r="GAO213" s="48"/>
      <c r="GAP213" s="46"/>
      <c r="GAQ213" s="42"/>
      <c r="GAR213" s="42"/>
      <c r="GAS213" s="48"/>
      <c r="GAT213" s="48"/>
      <c r="GAU213" s="46"/>
      <c r="GAV213" s="42"/>
      <c r="GAW213" s="42"/>
      <c r="GAX213" s="48"/>
      <c r="GAY213" s="48"/>
      <c r="GAZ213" s="46"/>
      <c r="GBA213" s="42"/>
      <c r="GBB213" s="42"/>
      <c r="GBC213" s="48"/>
      <c r="GBD213" s="48"/>
      <c r="GBE213" s="46"/>
      <c r="GBF213" s="42"/>
      <c r="GBG213" s="42"/>
      <c r="GBH213" s="48"/>
      <c r="GBI213" s="48"/>
      <c r="GBJ213" s="46"/>
      <c r="GBK213" s="42"/>
      <c r="GBL213" s="42"/>
      <c r="GBM213" s="48"/>
      <c r="GBN213" s="48"/>
      <c r="GBO213" s="46"/>
      <c r="GBP213" s="42"/>
      <c r="GBQ213" s="42"/>
      <c r="GBR213" s="48"/>
      <c r="GBS213" s="48"/>
      <c r="GBT213" s="46"/>
      <c r="GBU213" s="42"/>
      <c r="GBV213" s="42"/>
      <c r="GBW213" s="48"/>
      <c r="GBX213" s="48"/>
      <c r="GBY213" s="46"/>
      <c r="GBZ213" s="42"/>
      <c r="GCA213" s="42"/>
      <c r="GCB213" s="48"/>
      <c r="GCC213" s="48"/>
      <c r="GCD213" s="46"/>
      <c r="GCE213" s="42"/>
      <c r="GCF213" s="42"/>
      <c r="GCG213" s="48"/>
      <c r="GCH213" s="48"/>
      <c r="GCI213" s="46"/>
      <c r="GCJ213" s="42"/>
      <c r="GCK213" s="42"/>
      <c r="GCL213" s="48"/>
      <c r="GCM213" s="48"/>
      <c r="GCN213" s="46"/>
      <c r="GCO213" s="42"/>
      <c r="GCP213" s="42"/>
      <c r="GCQ213" s="48"/>
      <c r="GCR213" s="48"/>
      <c r="GCS213" s="46"/>
      <c r="GCT213" s="42"/>
      <c r="GCU213" s="42"/>
      <c r="GCV213" s="48"/>
      <c r="GCW213" s="48"/>
      <c r="GCX213" s="46"/>
      <c r="GCY213" s="42"/>
      <c r="GCZ213" s="42"/>
      <c r="GDA213" s="48"/>
      <c r="GDB213" s="48"/>
      <c r="GDC213" s="46"/>
      <c r="GDD213" s="42"/>
      <c r="GDE213" s="42"/>
      <c r="GDF213" s="48"/>
      <c r="GDG213" s="48"/>
      <c r="GDH213" s="46"/>
      <c r="GDI213" s="42"/>
      <c r="GDJ213" s="42"/>
      <c r="GDK213" s="48"/>
      <c r="GDL213" s="48"/>
      <c r="GDM213" s="46"/>
      <c r="GDN213" s="42"/>
      <c r="GDO213" s="42"/>
      <c r="GDP213" s="48"/>
      <c r="GDQ213" s="48"/>
      <c r="GDR213" s="46"/>
      <c r="GDS213" s="42"/>
      <c r="GDT213" s="42"/>
      <c r="GDU213" s="48"/>
      <c r="GDV213" s="48"/>
      <c r="GDW213" s="46"/>
      <c r="GDX213" s="42"/>
      <c r="GDY213" s="42"/>
      <c r="GDZ213" s="48"/>
      <c r="GEA213" s="48"/>
      <c r="GEB213" s="46"/>
      <c r="GEC213" s="42"/>
      <c r="GED213" s="42"/>
      <c r="GEE213" s="48"/>
      <c r="GEF213" s="48"/>
      <c r="GEG213" s="46"/>
      <c r="GEH213" s="42"/>
      <c r="GEI213" s="42"/>
      <c r="GEJ213" s="48"/>
      <c r="GEK213" s="48"/>
      <c r="GEL213" s="46"/>
      <c r="GEM213" s="42"/>
      <c r="GEN213" s="42"/>
      <c r="GEO213" s="48"/>
      <c r="GEP213" s="48"/>
      <c r="GEQ213" s="46"/>
      <c r="GER213" s="42"/>
      <c r="GES213" s="42"/>
      <c r="GET213" s="48"/>
      <c r="GEU213" s="48"/>
      <c r="GEV213" s="46"/>
      <c r="GEW213" s="42"/>
      <c r="GEX213" s="42"/>
      <c r="GEY213" s="48"/>
      <c r="GEZ213" s="48"/>
      <c r="GFA213" s="46"/>
      <c r="GFB213" s="42"/>
      <c r="GFC213" s="42"/>
      <c r="GFD213" s="48"/>
      <c r="GFE213" s="48"/>
      <c r="GFF213" s="46"/>
      <c r="GFG213" s="42"/>
      <c r="GFH213" s="42"/>
      <c r="GFI213" s="48"/>
      <c r="GFJ213" s="48"/>
      <c r="GFK213" s="46"/>
      <c r="GFL213" s="42"/>
      <c r="GFM213" s="42"/>
      <c r="GFN213" s="48"/>
      <c r="GFO213" s="48"/>
      <c r="GFP213" s="46"/>
      <c r="GFQ213" s="42"/>
      <c r="GFR213" s="42"/>
      <c r="GFS213" s="48"/>
      <c r="GFT213" s="48"/>
      <c r="GFU213" s="46"/>
      <c r="GFV213" s="42"/>
      <c r="GFW213" s="42"/>
      <c r="GFX213" s="48"/>
      <c r="GFY213" s="48"/>
      <c r="GFZ213" s="46"/>
      <c r="GGA213" s="42"/>
      <c r="GGB213" s="42"/>
      <c r="GGC213" s="48"/>
      <c r="GGD213" s="48"/>
      <c r="GGE213" s="46"/>
      <c r="GGF213" s="42"/>
      <c r="GGG213" s="42"/>
      <c r="GGH213" s="48"/>
      <c r="GGI213" s="48"/>
      <c r="GGJ213" s="46"/>
      <c r="GGK213" s="42"/>
      <c r="GGL213" s="42"/>
      <c r="GGM213" s="48"/>
      <c r="GGN213" s="48"/>
      <c r="GGO213" s="46"/>
      <c r="GGP213" s="42"/>
      <c r="GGQ213" s="42"/>
      <c r="GGR213" s="48"/>
      <c r="GGS213" s="48"/>
      <c r="GGT213" s="46"/>
      <c r="GGU213" s="42"/>
      <c r="GGV213" s="42"/>
      <c r="GGW213" s="48"/>
      <c r="GGX213" s="48"/>
      <c r="GGY213" s="46"/>
      <c r="GGZ213" s="42"/>
      <c r="GHA213" s="42"/>
      <c r="GHB213" s="48"/>
      <c r="GHC213" s="48"/>
      <c r="GHD213" s="46"/>
      <c r="GHE213" s="42"/>
      <c r="GHF213" s="42"/>
      <c r="GHG213" s="48"/>
      <c r="GHH213" s="48"/>
      <c r="GHI213" s="46"/>
      <c r="GHJ213" s="42"/>
      <c r="GHK213" s="42"/>
      <c r="GHL213" s="48"/>
      <c r="GHM213" s="48"/>
      <c r="GHN213" s="46"/>
      <c r="GHO213" s="42"/>
      <c r="GHP213" s="42"/>
      <c r="GHQ213" s="48"/>
      <c r="GHR213" s="48"/>
      <c r="GHS213" s="46"/>
      <c r="GHT213" s="42"/>
      <c r="GHU213" s="42"/>
      <c r="GHV213" s="48"/>
      <c r="GHW213" s="48"/>
      <c r="GHX213" s="46"/>
      <c r="GHY213" s="42"/>
      <c r="GHZ213" s="42"/>
      <c r="GIA213" s="48"/>
      <c r="GIB213" s="48"/>
      <c r="GIC213" s="46"/>
      <c r="GID213" s="42"/>
      <c r="GIE213" s="42"/>
      <c r="GIF213" s="48"/>
      <c r="GIG213" s="48"/>
      <c r="GIH213" s="46"/>
      <c r="GII213" s="42"/>
      <c r="GIJ213" s="42"/>
      <c r="GIK213" s="48"/>
      <c r="GIL213" s="48"/>
      <c r="GIM213" s="46"/>
      <c r="GIN213" s="42"/>
      <c r="GIO213" s="42"/>
      <c r="GIP213" s="48"/>
      <c r="GIQ213" s="48"/>
      <c r="GIR213" s="46"/>
      <c r="GIS213" s="42"/>
      <c r="GIT213" s="42"/>
      <c r="GIU213" s="48"/>
      <c r="GIV213" s="48"/>
      <c r="GIW213" s="46"/>
      <c r="GIX213" s="42"/>
      <c r="GIY213" s="42"/>
      <c r="GIZ213" s="48"/>
      <c r="GJA213" s="48"/>
      <c r="GJB213" s="46"/>
      <c r="GJC213" s="42"/>
      <c r="GJD213" s="42"/>
      <c r="GJE213" s="48"/>
      <c r="GJF213" s="48"/>
      <c r="GJG213" s="46"/>
      <c r="GJH213" s="42"/>
      <c r="GJI213" s="42"/>
      <c r="GJJ213" s="48"/>
      <c r="GJK213" s="48"/>
      <c r="GJL213" s="46"/>
      <c r="GJM213" s="42"/>
      <c r="GJN213" s="42"/>
      <c r="GJO213" s="48"/>
      <c r="GJP213" s="48"/>
      <c r="GJQ213" s="46"/>
      <c r="GJR213" s="42"/>
      <c r="GJS213" s="42"/>
      <c r="GJT213" s="48"/>
      <c r="GJU213" s="48"/>
      <c r="GJV213" s="46"/>
      <c r="GJW213" s="42"/>
      <c r="GJX213" s="42"/>
      <c r="GJY213" s="48"/>
      <c r="GJZ213" s="48"/>
      <c r="GKA213" s="46"/>
      <c r="GKB213" s="42"/>
      <c r="GKC213" s="42"/>
      <c r="GKD213" s="48"/>
      <c r="GKE213" s="48"/>
      <c r="GKF213" s="46"/>
      <c r="GKG213" s="42"/>
      <c r="GKH213" s="42"/>
      <c r="GKI213" s="48"/>
      <c r="GKJ213" s="48"/>
      <c r="GKK213" s="46"/>
      <c r="GKL213" s="42"/>
      <c r="GKM213" s="42"/>
      <c r="GKN213" s="48"/>
      <c r="GKO213" s="48"/>
      <c r="GKP213" s="46"/>
      <c r="GKQ213" s="42"/>
      <c r="GKR213" s="42"/>
      <c r="GKS213" s="48"/>
      <c r="GKT213" s="48"/>
      <c r="GKU213" s="46"/>
      <c r="GKV213" s="42"/>
      <c r="GKW213" s="42"/>
      <c r="GKX213" s="48"/>
      <c r="GKY213" s="48"/>
      <c r="GKZ213" s="46"/>
      <c r="GLA213" s="42"/>
      <c r="GLB213" s="42"/>
      <c r="GLC213" s="48"/>
      <c r="GLD213" s="48"/>
      <c r="GLE213" s="46"/>
      <c r="GLF213" s="42"/>
      <c r="GLG213" s="42"/>
      <c r="GLH213" s="48"/>
      <c r="GLI213" s="48"/>
      <c r="GLJ213" s="46"/>
      <c r="GLK213" s="42"/>
      <c r="GLL213" s="42"/>
      <c r="GLM213" s="48"/>
      <c r="GLN213" s="48"/>
      <c r="GLO213" s="46"/>
      <c r="GLP213" s="42"/>
      <c r="GLQ213" s="42"/>
      <c r="GLR213" s="48"/>
      <c r="GLS213" s="48"/>
      <c r="GLT213" s="46"/>
      <c r="GLU213" s="42"/>
      <c r="GLV213" s="42"/>
      <c r="GLW213" s="48"/>
      <c r="GLX213" s="48"/>
      <c r="GLY213" s="46"/>
      <c r="GLZ213" s="42"/>
      <c r="GMA213" s="42"/>
      <c r="GMB213" s="48"/>
      <c r="GMC213" s="48"/>
      <c r="GMD213" s="46"/>
      <c r="GME213" s="42"/>
      <c r="GMF213" s="42"/>
      <c r="GMG213" s="48"/>
      <c r="GMH213" s="48"/>
      <c r="GMI213" s="46"/>
      <c r="GMJ213" s="42"/>
      <c r="GMK213" s="42"/>
      <c r="GML213" s="48"/>
      <c r="GMM213" s="48"/>
      <c r="GMN213" s="46"/>
      <c r="GMO213" s="42"/>
      <c r="GMP213" s="42"/>
      <c r="GMQ213" s="48"/>
      <c r="GMR213" s="48"/>
      <c r="GMS213" s="46"/>
      <c r="GMT213" s="42"/>
      <c r="GMU213" s="42"/>
      <c r="GMV213" s="48"/>
      <c r="GMW213" s="48"/>
      <c r="GMX213" s="46"/>
      <c r="GMY213" s="42"/>
      <c r="GMZ213" s="42"/>
      <c r="GNA213" s="48"/>
      <c r="GNB213" s="48"/>
      <c r="GNC213" s="46"/>
      <c r="GND213" s="42"/>
      <c r="GNE213" s="42"/>
      <c r="GNF213" s="48"/>
      <c r="GNG213" s="48"/>
      <c r="GNH213" s="46"/>
      <c r="GNI213" s="42"/>
      <c r="GNJ213" s="42"/>
      <c r="GNK213" s="48"/>
      <c r="GNL213" s="48"/>
      <c r="GNM213" s="46"/>
      <c r="GNN213" s="42"/>
      <c r="GNO213" s="42"/>
      <c r="GNP213" s="48"/>
      <c r="GNQ213" s="48"/>
      <c r="GNR213" s="46"/>
      <c r="GNS213" s="42"/>
      <c r="GNT213" s="42"/>
      <c r="GNU213" s="48"/>
      <c r="GNV213" s="48"/>
      <c r="GNW213" s="46"/>
      <c r="GNX213" s="42"/>
      <c r="GNY213" s="42"/>
      <c r="GNZ213" s="48"/>
      <c r="GOA213" s="48"/>
      <c r="GOB213" s="46"/>
      <c r="GOC213" s="42"/>
      <c r="GOD213" s="42"/>
      <c r="GOE213" s="48"/>
      <c r="GOF213" s="48"/>
      <c r="GOG213" s="46"/>
      <c r="GOH213" s="42"/>
      <c r="GOI213" s="42"/>
      <c r="GOJ213" s="48"/>
      <c r="GOK213" s="48"/>
      <c r="GOL213" s="46"/>
      <c r="GOM213" s="42"/>
      <c r="GON213" s="42"/>
      <c r="GOO213" s="48"/>
      <c r="GOP213" s="48"/>
      <c r="GOQ213" s="46"/>
      <c r="GOR213" s="42"/>
      <c r="GOS213" s="42"/>
      <c r="GOT213" s="48"/>
      <c r="GOU213" s="48"/>
      <c r="GOV213" s="46"/>
      <c r="GOW213" s="42"/>
      <c r="GOX213" s="42"/>
      <c r="GOY213" s="48"/>
      <c r="GOZ213" s="48"/>
      <c r="GPA213" s="46"/>
      <c r="GPB213" s="42"/>
      <c r="GPC213" s="42"/>
      <c r="GPD213" s="48"/>
      <c r="GPE213" s="48"/>
      <c r="GPF213" s="46"/>
      <c r="GPG213" s="42"/>
      <c r="GPH213" s="42"/>
      <c r="GPI213" s="48"/>
      <c r="GPJ213" s="48"/>
      <c r="GPK213" s="46"/>
      <c r="GPL213" s="42"/>
      <c r="GPM213" s="42"/>
      <c r="GPN213" s="48"/>
      <c r="GPO213" s="48"/>
      <c r="GPP213" s="46"/>
      <c r="GPQ213" s="42"/>
      <c r="GPR213" s="42"/>
      <c r="GPS213" s="48"/>
      <c r="GPT213" s="48"/>
      <c r="GPU213" s="46"/>
      <c r="GPV213" s="42"/>
      <c r="GPW213" s="42"/>
      <c r="GPX213" s="48"/>
      <c r="GPY213" s="48"/>
      <c r="GPZ213" s="46"/>
      <c r="GQA213" s="42"/>
      <c r="GQB213" s="42"/>
      <c r="GQC213" s="48"/>
      <c r="GQD213" s="48"/>
      <c r="GQE213" s="46"/>
      <c r="GQF213" s="42"/>
      <c r="GQG213" s="42"/>
      <c r="GQH213" s="48"/>
      <c r="GQI213" s="48"/>
      <c r="GQJ213" s="46"/>
      <c r="GQK213" s="42"/>
      <c r="GQL213" s="42"/>
      <c r="GQM213" s="48"/>
      <c r="GQN213" s="48"/>
      <c r="GQO213" s="46"/>
      <c r="GQP213" s="42"/>
      <c r="GQQ213" s="42"/>
      <c r="GQR213" s="48"/>
      <c r="GQS213" s="48"/>
      <c r="GQT213" s="46"/>
      <c r="GQU213" s="42"/>
      <c r="GQV213" s="42"/>
      <c r="GQW213" s="48"/>
      <c r="GQX213" s="48"/>
      <c r="GQY213" s="46"/>
      <c r="GQZ213" s="42"/>
      <c r="GRA213" s="42"/>
      <c r="GRB213" s="48"/>
      <c r="GRC213" s="48"/>
      <c r="GRD213" s="46"/>
      <c r="GRE213" s="42"/>
      <c r="GRF213" s="42"/>
      <c r="GRG213" s="48"/>
      <c r="GRH213" s="48"/>
      <c r="GRI213" s="46"/>
      <c r="GRJ213" s="42"/>
      <c r="GRK213" s="42"/>
      <c r="GRL213" s="48"/>
      <c r="GRM213" s="48"/>
      <c r="GRN213" s="46"/>
      <c r="GRO213" s="42"/>
      <c r="GRP213" s="42"/>
      <c r="GRQ213" s="48"/>
      <c r="GRR213" s="48"/>
      <c r="GRS213" s="46"/>
      <c r="GRT213" s="42"/>
      <c r="GRU213" s="42"/>
      <c r="GRV213" s="48"/>
      <c r="GRW213" s="48"/>
      <c r="GRX213" s="46"/>
      <c r="GRY213" s="42"/>
      <c r="GRZ213" s="42"/>
      <c r="GSA213" s="48"/>
      <c r="GSB213" s="48"/>
      <c r="GSC213" s="46"/>
      <c r="GSD213" s="42"/>
      <c r="GSE213" s="42"/>
      <c r="GSF213" s="48"/>
      <c r="GSG213" s="48"/>
      <c r="GSH213" s="46"/>
      <c r="GSI213" s="42"/>
      <c r="GSJ213" s="42"/>
      <c r="GSK213" s="48"/>
      <c r="GSL213" s="48"/>
      <c r="GSM213" s="46"/>
      <c r="GSN213" s="42"/>
      <c r="GSO213" s="42"/>
      <c r="GSP213" s="48"/>
      <c r="GSQ213" s="48"/>
      <c r="GSR213" s="46"/>
      <c r="GSS213" s="42"/>
      <c r="GST213" s="42"/>
      <c r="GSU213" s="48"/>
      <c r="GSV213" s="48"/>
      <c r="GSW213" s="46"/>
      <c r="GSX213" s="42"/>
      <c r="GSY213" s="42"/>
      <c r="GSZ213" s="48"/>
      <c r="GTA213" s="48"/>
      <c r="GTB213" s="46"/>
      <c r="GTC213" s="42"/>
      <c r="GTD213" s="42"/>
      <c r="GTE213" s="48"/>
      <c r="GTF213" s="48"/>
      <c r="GTG213" s="46"/>
      <c r="GTH213" s="42"/>
      <c r="GTI213" s="42"/>
      <c r="GTJ213" s="48"/>
      <c r="GTK213" s="48"/>
      <c r="GTL213" s="46"/>
      <c r="GTM213" s="42"/>
      <c r="GTN213" s="42"/>
      <c r="GTO213" s="48"/>
      <c r="GTP213" s="48"/>
      <c r="GTQ213" s="46"/>
      <c r="GTR213" s="42"/>
      <c r="GTS213" s="42"/>
      <c r="GTT213" s="48"/>
      <c r="GTU213" s="48"/>
      <c r="GTV213" s="46"/>
      <c r="GTW213" s="42"/>
      <c r="GTX213" s="42"/>
      <c r="GTY213" s="48"/>
      <c r="GTZ213" s="48"/>
      <c r="GUA213" s="46"/>
      <c r="GUB213" s="42"/>
      <c r="GUC213" s="42"/>
      <c r="GUD213" s="48"/>
      <c r="GUE213" s="48"/>
      <c r="GUF213" s="46"/>
      <c r="GUG213" s="42"/>
      <c r="GUH213" s="42"/>
      <c r="GUI213" s="48"/>
      <c r="GUJ213" s="48"/>
      <c r="GUK213" s="46"/>
      <c r="GUL213" s="42"/>
      <c r="GUM213" s="42"/>
      <c r="GUN213" s="48"/>
      <c r="GUO213" s="48"/>
      <c r="GUP213" s="46"/>
      <c r="GUQ213" s="42"/>
      <c r="GUR213" s="42"/>
      <c r="GUS213" s="48"/>
      <c r="GUT213" s="48"/>
      <c r="GUU213" s="46"/>
      <c r="GUV213" s="42"/>
      <c r="GUW213" s="42"/>
      <c r="GUX213" s="48"/>
      <c r="GUY213" s="48"/>
      <c r="GUZ213" s="46"/>
      <c r="GVA213" s="42"/>
      <c r="GVB213" s="42"/>
      <c r="GVC213" s="48"/>
      <c r="GVD213" s="48"/>
      <c r="GVE213" s="46"/>
      <c r="GVF213" s="42"/>
      <c r="GVG213" s="42"/>
      <c r="GVH213" s="48"/>
      <c r="GVI213" s="48"/>
      <c r="GVJ213" s="46"/>
      <c r="GVK213" s="42"/>
      <c r="GVL213" s="42"/>
      <c r="GVM213" s="48"/>
      <c r="GVN213" s="48"/>
      <c r="GVO213" s="46"/>
      <c r="GVP213" s="42"/>
      <c r="GVQ213" s="42"/>
      <c r="GVR213" s="48"/>
      <c r="GVS213" s="48"/>
      <c r="GVT213" s="46"/>
      <c r="GVU213" s="42"/>
      <c r="GVV213" s="42"/>
      <c r="GVW213" s="48"/>
      <c r="GVX213" s="48"/>
      <c r="GVY213" s="46"/>
      <c r="GVZ213" s="42"/>
      <c r="GWA213" s="42"/>
      <c r="GWB213" s="48"/>
      <c r="GWC213" s="48"/>
      <c r="GWD213" s="46"/>
      <c r="GWE213" s="42"/>
      <c r="GWF213" s="42"/>
      <c r="GWG213" s="48"/>
      <c r="GWH213" s="48"/>
      <c r="GWI213" s="46"/>
      <c r="GWJ213" s="42"/>
      <c r="GWK213" s="42"/>
      <c r="GWL213" s="48"/>
      <c r="GWM213" s="48"/>
      <c r="GWN213" s="46"/>
      <c r="GWO213" s="42"/>
      <c r="GWP213" s="42"/>
      <c r="GWQ213" s="48"/>
      <c r="GWR213" s="48"/>
      <c r="GWS213" s="46"/>
      <c r="GWT213" s="42"/>
      <c r="GWU213" s="42"/>
      <c r="GWV213" s="48"/>
      <c r="GWW213" s="48"/>
      <c r="GWX213" s="46"/>
      <c r="GWY213" s="42"/>
      <c r="GWZ213" s="42"/>
      <c r="GXA213" s="48"/>
      <c r="GXB213" s="48"/>
      <c r="GXC213" s="46"/>
      <c r="GXD213" s="42"/>
      <c r="GXE213" s="42"/>
      <c r="GXF213" s="48"/>
      <c r="GXG213" s="48"/>
      <c r="GXH213" s="46"/>
      <c r="GXI213" s="42"/>
      <c r="GXJ213" s="42"/>
      <c r="GXK213" s="48"/>
      <c r="GXL213" s="48"/>
      <c r="GXM213" s="46"/>
      <c r="GXN213" s="42"/>
      <c r="GXO213" s="42"/>
      <c r="GXP213" s="48"/>
      <c r="GXQ213" s="48"/>
      <c r="GXR213" s="46"/>
      <c r="GXS213" s="42"/>
      <c r="GXT213" s="42"/>
      <c r="GXU213" s="48"/>
      <c r="GXV213" s="48"/>
      <c r="GXW213" s="46"/>
      <c r="GXX213" s="42"/>
      <c r="GXY213" s="42"/>
      <c r="GXZ213" s="48"/>
      <c r="GYA213" s="48"/>
      <c r="GYB213" s="46"/>
      <c r="GYC213" s="42"/>
      <c r="GYD213" s="42"/>
      <c r="GYE213" s="48"/>
      <c r="GYF213" s="48"/>
      <c r="GYG213" s="46"/>
      <c r="GYH213" s="42"/>
      <c r="GYI213" s="42"/>
      <c r="GYJ213" s="48"/>
      <c r="GYK213" s="48"/>
      <c r="GYL213" s="46"/>
      <c r="GYM213" s="42"/>
      <c r="GYN213" s="42"/>
      <c r="GYO213" s="48"/>
      <c r="GYP213" s="48"/>
      <c r="GYQ213" s="46"/>
      <c r="GYR213" s="42"/>
      <c r="GYS213" s="42"/>
      <c r="GYT213" s="48"/>
      <c r="GYU213" s="48"/>
      <c r="GYV213" s="46"/>
      <c r="GYW213" s="42"/>
      <c r="GYX213" s="42"/>
      <c r="GYY213" s="48"/>
      <c r="GYZ213" s="48"/>
      <c r="GZA213" s="46"/>
      <c r="GZB213" s="42"/>
      <c r="GZC213" s="42"/>
      <c r="GZD213" s="48"/>
      <c r="GZE213" s="48"/>
      <c r="GZF213" s="46"/>
      <c r="GZG213" s="42"/>
      <c r="GZH213" s="42"/>
      <c r="GZI213" s="48"/>
      <c r="GZJ213" s="48"/>
      <c r="GZK213" s="46"/>
      <c r="GZL213" s="42"/>
      <c r="GZM213" s="42"/>
      <c r="GZN213" s="48"/>
      <c r="GZO213" s="48"/>
      <c r="GZP213" s="46"/>
      <c r="GZQ213" s="42"/>
      <c r="GZR213" s="42"/>
      <c r="GZS213" s="48"/>
      <c r="GZT213" s="48"/>
      <c r="GZU213" s="46"/>
      <c r="GZV213" s="42"/>
      <c r="GZW213" s="42"/>
      <c r="GZX213" s="48"/>
      <c r="GZY213" s="48"/>
      <c r="GZZ213" s="46"/>
      <c r="HAA213" s="42"/>
      <c r="HAB213" s="42"/>
      <c r="HAC213" s="48"/>
      <c r="HAD213" s="48"/>
      <c r="HAE213" s="46"/>
      <c r="HAF213" s="42"/>
      <c r="HAG213" s="42"/>
      <c r="HAH213" s="48"/>
      <c r="HAI213" s="48"/>
      <c r="HAJ213" s="46"/>
      <c r="HAK213" s="42"/>
      <c r="HAL213" s="42"/>
      <c r="HAM213" s="48"/>
      <c r="HAN213" s="48"/>
      <c r="HAO213" s="46"/>
      <c r="HAP213" s="42"/>
      <c r="HAQ213" s="42"/>
      <c r="HAR213" s="48"/>
      <c r="HAS213" s="48"/>
      <c r="HAT213" s="46"/>
      <c r="HAU213" s="42"/>
      <c r="HAV213" s="42"/>
      <c r="HAW213" s="48"/>
      <c r="HAX213" s="48"/>
      <c r="HAY213" s="46"/>
      <c r="HAZ213" s="42"/>
      <c r="HBA213" s="42"/>
      <c r="HBB213" s="48"/>
      <c r="HBC213" s="48"/>
      <c r="HBD213" s="46"/>
      <c r="HBE213" s="42"/>
      <c r="HBF213" s="42"/>
      <c r="HBG213" s="48"/>
      <c r="HBH213" s="48"/>
      <c r="HBI213" s="46"/>
      <c r="HBJ213" s="42"/>
      <c r="HBK213" s="42"/>
      <c r="HBL213" s="48"/>
      <c r="HBM213" s="48"/>
      <c r="HBN213" s="46"/>
      <c r="HBO213" s="42"/>
      <c r="HBP213" s="42"/>
      <c r="HBQ213" s="48"/>
      <c r="HBR213" s="48"/>
      <c r="HBS213" s="46"/>
      <c r="HBT213" s="42"/>
      <c r="HBU213" s="42"/>
      <c r="HBV213" s="48"/>
      <c r="HBW213" s="48"/>
      <c r="HBX213" s="46"/>
      <c r="HBY213" s="42"/>
      <c r="HBZ213" s="42"/>
      <c r="HCA213" s="48"/>
      <c r="HCB213" s="48"/>
      <c r="HCC213" s="46"/>
      <c r="HCD213" s="42"/>
      <c r="HCE213" s="42"/>
      <c r="HCF213" s="48"/>
      <c r="HCG213" s="48"/>
      <c r="HCH213" s="46"/>
      <c r="HCI213" s="42"/>
      <c r="HCJ213" s="42"/>
      <c r="HCK213" s="48"/>
      <c r="HCL213" s="48"/>
      <c r="HCM213" s="46"/>
      <c r="HCN213" s="42"/>
      <c r="HCO213" s="42"/>
      <c r="HCP213" s="48"/>
      <c r="HCQ213" s="48"/>
      <c r="HCR213" s="46"/>
      <c r="HCS213" s="42"/>
      <c r="HCT213" s="42"/>
      <c r="HCU213" s="48"/>
      <c r="HCV213" s="48"/>
      <c r="HCW213" s="46"/>
      <c r="HCX213" s="42"/>
      <c r="HCY213" s="42"/>
      <c r="HCZ213" s="48"/>
      <c r="HDA213" s="48"/>
      <c r="HDB213" s="46"/>
      <c r="HDC213" s="42"/>
      <c r="HDD213" s="42"/>
      <c r="HDE213" s="48"/>
      <c r="HDF213" s="48"/>
      <c r="HDG213" s="46"/>
      <c r="HDH213" s="42"/>
      <c r="HDI213" s="42"/>
      <c r="HDJ213" s="48"/>
      <c r="HDK213" s="48"/>
      <c r="HDL213" s="46"/>
      <c r="HDM213" s="42"/>
      <c r="HDN213" s="42"/>
      <c r="HDO213" s="48"/>
      <c r="HDP213" s="48"/>
      <c r="HDQ213" s="46"/>
      <c r="HDR213" s="42"/>
      <c r="HDS213" s="42"/>
      <c r="HDT213" s="48"/>
      <c r="HDU213" s="48"/>
      <c r="HDV213" s="46"/>
      <c r="HDW213" s="42"/>
      <c r="HDX213" s="42"/>
      <c r="HDY213" s="48"/>
      <c r="HDZ213" s="48"/>
      <c r="HEA213" s="46"/>
      <c r="HEB213" s="42"/>
      <c r="HEC213" s="42"/>
      <c r="HED213" s="48"/>
      <c r="HEE213" s="48"/>
      <c r="HEF213" s="46"/>
      <c r="HEG213" s="42"/>
      <c r="HEH213" s="42"/>
      <c r="HEI213" s="48"/>
      <c r="HEJ213" s="48"/>
      <c r="HEK213" s="46"/>
      <c r="HEL213" s="42"/>
      <c r="HEM213" s="42"/>
      <c r="HEN213" s="48"/>
      <c r="HEO213" s="48"/>
      <c r="HEP213" s="46"/>
      <c r="HEQ213" s="42"/>
      <c r="HER213" s="42"/>
      <c r="HES213" s="48"/>
      <c r="HET213" s="48"/>
      <c r="HEU213" s="46"/>
      <c r="HEV213" s="42"/>
      <c r="HEW213" s="42"/>
      <c r="HEX213" s="48"/>
      <c r="HEY213" s="48"/>
      <c r="HEZ213" s="46"/>
      <c r="HFA213" s="42"/>
      <c r="HFB213" s="42"/>
      <c r="HFC213" s="48"/>
      <c r="HFD213" s="48"/>
      <c r="HFE213" s="46"/>
      <c r="HFF213" s="42"/>
      <c r="HFG213" s="42"/>
      <c r="HFH213" s="48"/>
      <c r="HFI213" s="48"/>
      <c r="HFJ213" s="46"/>
      <c r="HFK213" s="42"/>
      <c r="HFL213" s="42"/>
      <c r="HFM213" s="48"/>
      <c r="HFN213" s="48"/>
      <c r="HFO213" s="46"/>
      <c r="HFP213" s="42"/>
      <c r="HFQ213" s="42"/>
      <c r="HFR213" s="48"/>
      <c r="HFS213" s="48"/>
      <c r="HFT213" s="46"/>
      <c r="HFU213" s="42"/>
      <c r="HFV213" s="42"/>
      <c r="HFW213" s="48"/>
      <c r="HFX213" s="48"/>
      <c r="HFY213" s="46"/>
      <c r="HFZ213" s="42"/>
      <c r="HGA213" s="42"/>
      <c r="HGB213" s="48"/>
      <c r="HGC213" s="48"/>
      <c r="HGD213" s="46"/>
      <c r="HGE213" s="42"/>
      <c r="HGF213" s="42"/>
      <c r="HGG213" s="48"/>
      <c r="HGH213" s="48"/>
      <c r="HGI213" s="46"/>
      <c r="HGJ213" s="42"/>
      <c r="HGK213" s="42"/>
      <c r="HGL213" s="48"/>
      <c r="HGM213" s="48"/>
      <c r="HGN213" s="46"/>
      <c r="HGO213" s="42"/>
      <c r="HGP213" s="42"/>
      <c r="HGQ213" s="48"/>
      <c r="HGR213" s="48"/>
      <c r="HGS213" s="46"/>
      <c r="HGT213" s="42"/>
      <c r="HGU213" s="42"/>
      <c r="HGV213" s="48"/>
      <c r="HGW213" s="48"/>
      <c r="HGX213" s="46"/>
      <c r="HGY213" s="42"/>
      <c r="HGZ213" s="42"/>
      <c r="HHA213" s="48"/>
      <c r="HHB213" s="48"/>
      <c r="HHC213" s="46"/>
      <c r="HHD213" s="42"/>
      <c r="HHE213" s="42"/>
      <c r="HHF213" s="48"/>
      <c r="HHG213" s="48"/>
      <c r="HHH213" s="46"/>
      <c r="HHI213" s="42"/>
      <c r="HHJ213" s="42"/>
      <c r="HHK213" s="48"/>
      <c r="HHL213" s="48"/>
      <c r="HHM213" s="46"/>
      <c r="HHN213" s="42"/>
      <c r="HHO213" s="42"/>
      <c r="HHP213" s="48"/>
      <c r="HHQ213" s="48"/>
      <c r="HHR213" s="46"/>
      <c r="HHS213" s="42"/>
      <c r="HHT213" s="42"/>
      <c r="HHU213" s="48"/>
      <c r="HHV213" s="48"/>
      <c r="HHW213" s="46"/>
      <c r="HHX213" s="42"/>
      <c r="HHY213" s="42"/>
      <c r="HHZ213" s="48"/>
      <c r="HIA213" s="48"/>
      <c r="HIB213" s="46"/>
      <c r="HIC213" s="42"/>
      <c r="HID213" s="42"/>
      <c r="HIE213" s="48"/>
      <c r="HIF213" s="48"/>
      <c r="HIG213" s="46"/>
      <c r="HIH213" s="42"/>
      <c r="HII213" s="42"/>
      <c r="HIJ213" s="48"/>
      <c r="HIK213" s="48"/>
      <c r="HIL213" s="46"/>
      <c r="HIM213" s="42"/>
      <c r="HIN213" s="42"/>
      <c r="HIO213" s="48"/>
      <c r="HIP213" s="48"/>
      <c r="HIQ213" s="46"/>
      <c r="HIR213" s="42"/>
      <c r="HIS213" s="42"/>
      <c r="HIT213" s="48"/>
      <c r="HIU213" s="48"/>
      <c r="HIV213" s="46"/>
      <c r="HIW213" s="42"/>
      <c r="HIX213" s="42"/>
      <c r="HIY213" s="48"/>
      <c r="HIZ213" s="48"/>
      <c r="HJA213" s="46"/>
      <c r="HJB213" s="42"/>
      <c r="HJC213" s="42"/>
      <c r="HJD213" s="48"/>
      <c r="HJE213" s="48"/>
      <c r="HJF213" s="46"/>
      <c r="HJG213" s="42"/>
      <c r="HJH213" s="42"/>
      <c r="HJI213" s="48"/>
      <c r="HJJ213" s="48"/>
      <c r="HJK213" s="46"/>
      <c r="HJL213" s="42"/>
      <c r="HJM213" s="42"/>
      <c r="HJN213" s="48"/>
      <c r="HJO213" s="48"/>
      <c r="HJP213" s="46"/>
      <c r="HJQ213" s="42"/>
      <c r="HJR213" s="42"/>
      <c r="HJS213" s="48"/>
      <c r="HJT213" s="48"/>
      <c r="HJU213" s="46"/>
      <c r="HJV213" s="42"/>
      <c r="HJW213" s="42"/>
      <c r="HJX213" s="48"/>
      <c r="HJY213" s="48"/>
      <c r="HJZ213" s="46"/>
      <c r="HKA213" s="42"/>
      <c r="HKB213" s="42"/>
      <c r="HKC213" s="48"/>
      <c r="HKD213" s="48"/>
      <c r="HKE213" s="46"/>
      <c r="HKF213" s="42"/>
      <c r="HKG213" s="42"/>
      <c r="HKH213" s="48"/>
      <c r="HKI213" s="48"/>
      <c r="HKJ213" s="46"/>
      <c r="HKK213" s="42"/>
      <c r="HKL213" s="42"/>
      <c r="HKM213" s="48"/>
      <c r="HKN213" s="48"/>
      <c r="HKO213" s="46"/>
      <c r="HKP213" s="42"/>
      <c r="HKQ213" s="42"/>
      <c r="HKR213" s="48"/>
      <c r="HKS213" s="48"/>
      <c r="HKT213" s="46"/>
      <c r="HKU213" s="42"/>
      <c r="HKV213" s="42"/>
      <c r="HKW213" s="48"/>
      <c r="HKX213" s="48"/>
      <c r="HKY213" s="46"/>
      <c r="HKZ213" s="42"/>
      <c r="HLA213" s="42"/>
      <c r="HLB213" s="48"/>
      <c r="HLC213" s="48"/>
      <c r="HLD213" s="46"/>
      <c r="HLE213" s="42"/>
      <c r="HLF213" s="42"/>
      <c r="HLG213" s="48"/>
      <c r="HLH213" s="48"/>
      <c r="HLI213" s="46"/>
      <c r="HLJ213" s="42"/>
      <c r="HLK213" s="42"/>
      <c r="HLL213" s="48"/>
      <c r="HLM213" s="48"/>
      <c r="HLN213" s="46"/>
      <c r="HLO213" s="42"/>
      <c r="HLP213" s="42"/>
      <c r="HLQ213" s="48"/>
      <c r="HLR213" s="48"/>
      <c r="HLS213" s="46"/>
      <c r="HLT213" s="42"/>
      <c r="HLU213" s="42"/>
      <c r="HLV213" s="48"/>
      <c r="HLW213" s="48"/>
      <c r="HLX213" s="46"/>
      <c r="HLY213" s="42"/>
      <c r="HLZ213" s="42"/>
      <c r="HMA213" s="48"/>
      <c r="HMB213" s="48"/>
      <c r="HMC213" s="46"/>
      <c r="HMD213" s="42"/>
      <c r="HME213" s="42"/>
      <c r="HMF213" s="48"/>
      <c r="HMG213" s="48"/>
      <c r="HMH213" s="46"/>
      <c r="HMI213" s="42"/>
      <c r="HMJ213" s="42"/>
      <c r="HMK213" s="48"/>
      <c r="HML213" s="48"/>
      <c r="HMM213" s="46"/>
      <c r="HMN213" s="42"/>
      <c r="HMO213" s="42"/>
      <c r="HMP213" s="48"/>
      <c r="HMQ213" s="48"/>
      <c r="HMR213" s="46"/>
      <c r="HMS213" s="42"/>
      <c r="HMT213" s="42"/>
      <c r="HMU213" s="48"/>
      <c r="HMV213" s="48"/>
      <c r="HMW213" s="46"/>
      <c r="HMX213" s="42"/>
      <c r="HMY213" s="42"/>
      <c r="HMZ213" s="48"/>
      <c r="HNA213" s="48"/>
      <c r="HNB213" s="46"/>
      <c r="HNC213" s="42"/>
      <c r="HND213" s="42"/>
      <c r="HNE213" s="48"/>
      <c r="HNF213" s="48"/>
      <c r="HNG213" s="46"/>
      <c r="HNH213" s="42"/>
      <c r="HNI213" s="42"/>
      <c r="HNJ213" s="48"/>
      <c r="HNK213" s="48"/>
      <c r="HNL213" s="46"/>
      <c r="HNM213" s="42"/>
      <c r="HNN213" s="42"/>
      <c r="HNO213" s="48"/>
      <c r="HNP213" s="48"/>
      <c r="HNQ213" s="46"/>
      <c r="HNR213" s="42"/>
      <c r="HNS213" s="42"/>
      <c r="HNT213" s="48"/>
      <c r="HNU213" s="48"/>
      <c r="HNV213" s="46"/>
      <c r="HNW213" s="42"/>
      <c r="HNX213" s="42"/>
      <c r="HNY213" s="48"/>
      <c r="HNZ213" s="48"/>
      <c r="HOA213" s="46"/>
      <c r="HOB213" s="42"/>
      <c r="HOC213" s="42"/>
      <c r="HOD213" s="48"/>
      <c r="HOE213" s="48"/>
      <c r="HOF213" s="46"/>
      <c r="HOG213" s="42"/>
      <c r="HOH213" s="42"/>
      <c r="HOI213" s="48"/>
      <c r="HOJ213" s="48"/>
      <c r="HOK213" s="46"/>
      <c r="HOL213" s="42"/>
      <c r="HOM213" s="42"/>
      <c r="HON213" s="48"/>
      <c r="HOO213" s="48"/>
      <c r="HOP213" s="46"/>
      <c r="HOQ213" s="42"/>
      <c r="HOR213" s="42"/>
      <c r="HOS213" s="48"/>
      <c r="HOT213" s="48"/>
      <c r="HOU213" s="46"/>
      <c r="HOV213" s="42"/>
      <c r="HOW213" s="42"/>
      <c r="HOX213" s="48"/>
      <c r="HOY213" s="48"/>
      <c r="HOZ213" s="46"/>
      <c r="HPA213" s="42"/>
      <c r="HPB213" s="42"/>
      <c r="HPC213" s="48"/>
      <c r="HPD213" s="48"/>
      <c r="HPE213" s="46"/>
      <c r="HPF213" s="42"/>
      <c r="HPG213" s="42"/>
      <c r="HPH213" s="48"/>
      <c r="HPI213" s="48"/>
      <c r="HPJ213" s="46"/>
      <c r="HPK213" s="42"/>
      <c r="HPL213" s="42"/>
      <c r="HPM213" s="48"/>
      <c r="HPN213" s="48"/>
      <c r="HPO213" s="46"/>
      <c r="HPP213" s="42"/>
      <c r="HPQ213" s="42"/>
      <c r="HPR213" s="48"/>
      <c r="HPS213" s="48"/>
      <c r="HPT213" s="46"/>
      <c r="HPU213" s="42"/>
      <c r="HPV213" s="42"/>
      <c r="HPW213" s="48"/>
      <c r="HPX213" s="48"/>
      <c r="HPY213" s="46"/>
      <c r="HPZ213" s="42"/>
      <c r="HQA213" s="42"/>
      <c r="HQB213" s="48"/>
      <c r="HQC213" s="48"/>
      <c r="HQD213" s="46"/>
      <c r="HQE213" s="42"/>
      <c r="HQF213" s="42"/>
      <c r="HQG213" s="48"/>
      <c r="HQH213" s="48"/>
      <c r="HQI213" s="46"/>
      <c r="HQJ213" s="42"/>
      <c r="HQK213" s="42"/>
      <c r="HQL213" s="48"/>
      <c r="HQM213" s="48"/>
      <c r="HQN213" s="46"/>
      <c r="HQO213" s="42"/>
      <c r="HQP213" s="42"/>
      <c r="HQQ213" s="48"/>
      <c r="HQR213" s="48"/>
      <c r="HQS213" s="46"/>
      <c r="HQT213" s="42"/>
      <c r="HQU213" s="42"/>
      <c r="HQV213" s="48"/>
      <c r="HQW213" s="48"/>
      <c r="HQX213" s="46"/>
      <c r="HQY213" s="42"/>
      <c r="HQZ213" s="42"/>
      <c r="HRA213" s="48"/>
      <c r="HRB213" s="48"/>
      <c r="HRC213" s="46"/>
      <c r="HRD213" s="42"/>
      <c r="HRE213" s="42"/>
      <c r="HRF213" s="48"/>
      <c r="HRG213" s="48"/>
      <c r="HRH213" s="46"/>
      <c r="HRI213" s="42"/>
      <c r="HRJ213" s="42"/>
      <c r="HRK213" s="48"/>
      <c r="HRL213" s="48"/>
      <c r="HRM213" s="46"/>
      <c r="HRN213" s="42"/>
      <c r="HRO213" s="42"/>
      <c r="HRP213" s="48"/>
      <c r="HRQ213" s="48"/>
      <c r="HRR213" s="46"/>
      <c r="HRS213" s="42"/>
      <c r="HRT213" s="42"/>
      <c r="HRU213" s="48"/>
      <c r="HRV213" s="48"/>
      <c r="HRW213" s="46"/>
      <c r="HRX213" s="42"/>
      <c r="HRY213" s="42"/>
      <c r="HRZ213" s="48"/>
      <c r="HSA213" s="48"/>
      <c r="HSB213" s="46"/>
      <c r="HSC213" s="42"/>
      <c r="HSD213" s="42"/>
      <c r="HSE213" s="48"/>
      <c r="HSF213" s="48"/>
      <c r="HSG213" s="46"/>
      <c r="HSH213" s="42"/>
      <c r="HSI213" s="42"/>
      <c r="HSJ213" s="48"/>
      <c r="HSK213" s="48"/>
      <c r="HSL213" s="46"/>
      <c r="HSM213" s="42"/>
      <c r="HSN213" s="42"/>
      <c r="HSO213" s="48"/>
      <c r="HSP213" s="48"/>
      <c r="HSQ213" s="46"/>
      <c r="HSR213" s="42"/>
      <c r="HSS213" s="42"/>
      <c r="HST213" s="48"/>
      <c r="HSU213" s="48"/>
      <c r="HSV213" s="46"/>
      <c r="HSW213" s="42"/>
      <c r="HSX213" s="42"/>
      <c r="HSY213" s="48"/>
      <c r="HSZ213" s="48"/>
      <c r="HTA213" s="46"/>
      <c r="HTB213" s="42"/>
      <c r="HTC213" s="42"/>
      <c r="HTD213" s="48"/>
      <c r="HTE213" s="48"/>
      <c r="HTF213" s="46"/>
      <c r="HTG213" s="42"/>
      <c r="HTH213" s="42"/>
      <c r="HTI213" s="48"/>
      <c r="HTJ213" s="48"/>
      <c r="HTK213" s="46"/>
      <c r="HTL213" s="42"/>
      <c r="HTM213" s="42"/>
      <c r="HTN213" s="48"/>
      <c r="HTO213" s="48"/>
      <c r="HTP213" s="46"/>
      <c r="HTQ213" s="42"/>
      <c r="HTR213" s="42"/>
      <c r="HTS213" s="48"/>
      <c r="HTT213" s="48"/>
      <c r="HTU213" s="46"/>
      <c r="HTV213" s="42"/>
      <c r="HTW213" s="42"/>
      <c r="HTX213" s="48"/>
      <c r="HTY213" s="48"/>
      <c r="HTZ213" s="46"/>
      <c r="HUA213" s="42"/>
      <c r="HUB213" s="42"/>
      <c r="HUC213" s="48"/>
      <c r="HUD213" s="48"/>
      <c r="HUE213" s="46"/>
      <c r="HUF213" s="42"/>
      <c r="HUG213" s="42"/>
      <c r="HUH213" s="48"/>
      <c r="HUI213" s="48"/>
      <c r="HUJ213" s="46"/>
      <c r="HUK213" s="42"/>
      <c r="HUL213" s="42"/>
      <c r="HUM213" s="48"/>
      <c r="HUN213" s="48"/>
      <c r="HUO213" s="46"/>
      <c r="HUP213" s="42"/>
      <c r="HUQ213" s="42"/>
      <c r="HUR213" s="48"/>
      <c r="HUS213" s="48"/>
      <c r="HUT213" s="46"/>
      <c r="HUU213" s="42"/>
      <c r="HUV213" s="42"/>
      <c r="HUW213" s="48"/>
      <c r="HUX213" s="48"/>
      <c r="HUY213" s="46"/>
      <c r="HUZ213" s="42"/>
      <c r="HVA213" s="42"/>
      <c r="HVB213" s="48"/>
      <c r="HVC213" s="48"/>
      <c r="HVD213" s="46"/>
      <c r="HVE213" s="42"/>
      <c r="HVF213" s="42"/>
      <c r="HVG213" s="48"/>
      <c r="HVH213" s="48"/>
      <c r="HVI213" s="46"/>
      <c r="HVJ213" s="42"/>
      <c r="HVK213" s="42"/>
      <c r="HVL213" s="48"/>
      <c r="HVM213" s="48"/>
      <c r="HVN213" s="46"/>
      <c r="HVO213" s="42"/>
      <c r="HVP213" s="42"/>
      <c r="HVQ213" s="48"/>
      <c r="HVR213" s="48"/>
      <c r="HVS213" s="46"/>
      <c r="HVT213" s="42"/>
      <c r="HVU213" s="42"/>
      <c r="HVV213" s="48"/>
      <c r="HVW213" s="48"/>
      <c r="HVX213" s="46"/>
      <c r="HVY213" s="42"/>
      <c r="HVZ213" s="42"/>
      <c r="HWA213" s="48"/>
      <c r="HWB213" s="48"/>
      <c r="HWC213" s="46"/>
      <c r="HWD213" s="42"/>
      <c r="HWE213" s="42"/>
      <c r="HWF213" s="48"/>
      <c r="HWG213" s="48"/>
      <c r="HWH213" s="46"/>
      <c r="HWI213" s="42"/>
      <c r="HWJ213" s="42"/>
      <c r="HWK213" s="48"/>
      <c r="HWL213" s="48"/>
      <c r="HWM213" s="46"/>
      <c r="HWN213" s="42"/>
      <c r="HWO213" s="42"/>
      <c r="HWP213" s="48"/>
      <c r="HWQ213" s="48"/>
      <c r="HWR213" s="46"/>
      <c r="HWS213" s="42"/>
      <c r="HWT213" s="42"/>
      <c r="HWU213" s="48"/>
      <c r="HWV213" s="48"/>
      <c r="HWW213" s="46"/>
      <c r="HWX213" s="42"/>
      <c r="HWY213" s="42"/>
      <c r="HWZ213" s="48"/>
      <c r="HXA213" s="48"/>
      <c r="HXB213" s="46"/>
      <c r="HXC213" s="42"/>
      <c r="HXD213" s="42"/>
      <c r="HXE213" s="48"/>
      <c r="HXF213" s="48"/>
      <c r="HXG213" s="46"/>
      <c r="HXH213" s="42"/>
      <c r="HXI213" s="42"/>
      <c r="HXJ213" s="48"/>
      <c r="HXK213" s="48"/>
      <c r="HXL213" s="46"/>
      <c r="HXM213" s="42"/>
      <c r="HXN213" s="42"/>
      <c r="HXO213" s="48"/>
      <c r="HXP213" s="48"/>
      <c r="HXQ213" s="46"/>
      <c r="HXR213" s="42"/>
      <c r="HXS213" s="42"/>
      <c r="HXT213" s="48"/>
      <c r="HXU213" s="48"/>
      <c r="HXV213" s="46"/>
      <c r="HXW213" s="42"/>
      <c r="HXX213" s="42"/>
      <c r="HXY213" s="48"/>
      <c r="HXZ213" s="48"/>
      <c r="HYA213" s="46"/>
      <c r="HYB213" s="42"/>
      <c r="HYC213" s="42"/>
      <c r="HYD213" s="48"/>
      <c r="HYE213" s="48"/>
      <c r="HYF213" s="46"/>
      <c r="HYG213" s="42"/>
      <c r="HYH213" s="42"/>
      <c r="HYI213" s="48"/>
      <c r="HYJ213" s="48"/>
      <c r="HYK213" s="46"/>
      <c r="HYL213" s="42"/>
      <c r="HYM213" s="42"/>
      <c r="HYN213" s="48"/>
      <c r="HYO213" s="48"/>
      <c r="HYP213" s="46"/>
      <c r="HYQ213" s="42"/>
      <c r="HYR213" s="42"/>
      <c r="HYS213" s="48"/>
      <c r="HYT213" s="48"/>
      <c r="HYU213" s="46"/>
      <c r="HYV213" s="42"/>
      <c r="HYW213" s="42"/>
      <c r="HYX213" s="48"/>
      <c r="HYY213" s="48"/>
      <c r="HYZ213" s="46"/>
      <c r="HZA213" s="42"/>
      <c r="HZB213" s="42"/>
      <c r="HZC213" s="48"/>
      <c r="HZD213" s="48"/>
      <c r="HZE213" s="46"/>
      <c r="HZF213" s="42"/>
      <c r="HZG213" s="42"/>
      <c r="HZH213" s="48"/>
      <c r="HZI213" s="48"/>
      <c r="HZJ213" s="46"/>
      <c r="HZK213" s="42"/>
      <c r="HZL213" s="42"/>
      <c r="HZM213" s="48"/>
      <c r="HZN213" s="48"/>
      <c r="HZO213" s="46"/>
      <c r="HZP213" s="42"/>
      <c r="HZQ213" s="42"/>
      <c r="HZR213" s="48"/>
      <c r="HZS213" s="48"/>
      <c r="HZT213" s="46"/>
      <c r="HZU213" s="42"/>
      <c r="HZV213" s="42"/>
      <c r="HZW213" s="48"/>
      <c r="HZX213" s="48"/>
      <c r="HZY213" s="46"/>
      <c r="HZZ213" s="42"/>
      <c r="IAA213" s="42"/>
      <c r="IAB213" s="48"/>
      <c r="IAC213" s="48"/>
      <c r="IAD213" s="46"/>
      <c r="IAE213" s="42"/>
      <c r="IAF213" s="42"/>
      <c r="IAG213" s="48"/>
      <c r="IAH213" s="48"/>
      <c r="IAI213" s="46"/>
      <c r="IAJ213" s="42"/>
      <c r="IAK213" s="42"/>
      <c r="IAL213" s="48"/>
      <c r="IAM213" s="48"/>
      <c r="IAN213" s="46"/>
      <c r="IAO213" s="42"/>
      <c r="IAP213" s="42"/>
      <c r="IAQ213" s="48"/>
      <c r="IAR213" s="48"/>
      <c r="IAS213" s="46"/>
      <c r="IAT213" s="42"/>
      <c r="IAU213" s="42"/>
      <c r="IAV213" s="48"/>
      <c r="IAW213" s="48"/>
      <c r="IAX213" s="46"/>
      <c r="IAY213" s="42"/>
      <c r="IAZ213" s="42"/>
      <c r="IBA213" s="48"/>
      <c r="IBB213" s="48"/>
      <c r="IBC213" s="46"/>
      <c r="IBD213" s="42"/>
      <c r="IBE213" s="42"/>
      <c r="IBF213" s="48"/>
      <c r="IBG213" s="48"/>
      <c r="IBH213" s="46"/>
      <c r="IBI213" s="42"/>
      <c r="IBJ213" s="42"/>
      <c r="IBK213" s="48"/>
      <c r="IBL213" s="48"/>
      <c r="IBM213" s="46"/>
      <c r="IBN213" s="42"/>
      <c r="IBO213" s="42"/>
      <c r="IBP213" s="48"/>
      <c r="IBQ213" s="48"/>
      <c r="IBR213" s="46"/>
      <c r="IBS213" s="42"/>
      <c r="IBT213" s="42"/>
      <c r="IBU213" s="48"/>
      <c r="IBV213" s="48"/>
      <c r="IBW213" s="46"/>
      <c r="IBX213" s="42"/>
      <c r="IBY213" s="42"/>
      <c r="IBZ213" s="48"/>
      <c r="ICA213" s="48"/>
      <c r="ICB213" s="46"/>
      <c r="ICC213" s="42"/>
      <c r="ICD213" s="42"/>
      <c r="ICE213" s="48"/>
      <c r="ICF213" s="48"/>
      <c r="ICG213" s="46"/>
      <c r="ICH213" s="42"/>
      <c r="ICI213" s="42"/>
      <c r="ICJ213" s="48"/>
      <c r="ICK213" s="48"/>
      <c r="ICL213" s="46"/>
      <c r="ICM213" s="42"/>
      <c r="ICN213" s="42"/>
      <c r="ICO213" s="48"/>
      <c r="ICP213" s="48"/>
      <c r="ICQ213" s="46"/>
      <c r="ICR213" s="42"/>
      <c r="ICS213" s="42"/>
      <c r="ICT213" s="48"/>
      <c r="ICU213" s="48"/>
      <c r="ICV213" s="46"/>
      <c r="ICW213" s="42"/>
      <c r="ICX213" s="42"/>
      <c r="ICY213" s="48"/>
      <c r="ICZ213" s="48"/>
      <c r="IDA213" s="46"/>
      <c r="IDB213" s="42"/>
      <c r="IDC213" s="42"/>
      <c r="IDD213" s="48"/>
      <c r="IDE213" s="48"/>
      <c r="IDF213" s="46"/>
      <c r="IDG213" s="42"/>
      <c r="IDH213" s="42"/>
      <c r="IDI213" s="48"/>
      <c r="IDJ213" s="48"/>
      <c r="IDK213" s="46"/>
      <c r="IDL213" s="42"/>
      <c r="IDM213" s="42"/>
      <c r="IDN213" s="48"/>
      <c r="IDO213" s="48"/>
      <c r="IDP213" s="46"/>
      <c r="IDQ213" s="42"/>
      <c r="IDR213" s="42"/>
      <c r="IDS213" s="48"/>
      <c r="IDT213" s="48"/>
      <c r="IDU213" s="46"/>
      <c r="IDV213" s="42"/>
      <c r="IDW213" s="42"/>
      <c r="IDX213" s="48"/>
      <c r="IDY213" s="48"/>
      <c r="IDZ213" s="46"/>
      <c r="IEA213" s="42"/>
      <c r="IEB213" s="42"/>
      <c r="IEC213" s="48"/>
      <c r="IED213" s="48"/>
      <c r="IEE213" s="46"/>
      <c r="IEF213" s="42"/>
      <c r="IEG213" s="42"/>
      <c r="IEH213" s="48"/>
      <c r="IEI213" s="48"/>
      <c r="IEJ213" s="46"/>
      <c r="IEK213" s="42"/>
      <c r="IEL213" s="42"/>
      <c r="IEM213" s="48"/>
      <c r="IEN213" s="48"/>
      <c r="IEO213" s="46"/>
      <c r="IEP213" s="42"/>
      <c r="IEQ213" s="42"/>
      <c r="IER213" s="48"/>
      <c r="IES213" s="48"/>
      <c r="IET213" s="46"/>
      <c r="IEU213" s="42"/>
      <c r="IEV213" s="42"/>
      <c r="IEW213" s="48"/>
      <c r="IEX213" s="48"/>
      <c r="IEY213" s="46"/>
      <c r="IEZ213" s="42"/>
      <c r="IFA213" s="42"/>
      <c r="IFB213" s="48"/>
      <c r="IFC213" s="48"/>
      <c r="IFD213" s="46"/>
      <c r="IFE213" s="42"/>
      <c r="IFF213" s="42"/>
      <c r="IFG213" s="48"/>
      <c r="IFH213" s="48"/>
      <c r="IFI213" s="46"/>
      <c r="IFJ213" s="42"/>
      <c r="IFK213" s="42"/>
      <c r="IFL213" s="48"/>
      <c r="IFM213" s="48"/>
      <c r="IFN213" s="46"/>
      <c r="IFO213" s="42"/>
      <c r="IFP213" s="42"/>
      <c r="IFQ213" s="48"/>
      <c r="IFR213" s="48"/>
      <c r="IFS213" s="46"/>
      <c r="IFT213" s="42"/>
      <c r="IFU213" s="42"/>
      <c r="IFV213" s="48"/>
      <c r="IFW213" s="48"/>
      <c r="IFX213" s="46"/>
      <c r="IFY213" s="42"/>
      <c r="IFZ213" s="42"/>
      <c r="IGA213" s="48"/>
      <c r="IGB213" s="48"/>
      <c r="IGC213" s="46"/>
      <c r="IGD213" s="42"/>
      <c r="IGE213" s="42"/>
      <c r="IGF213" s="48"/>
      <c r="IGG213" s="48"/>
      <c r="IGH213" s="46"/>
      <c r="IGI213" s="42"/>
      <c r="IGJ213" s="42"/>
      <c r="IGK213" s="48"/>
      <c r="IGL213" s="48"/>
      <c r="IGM213" s="46"/>
      <c r="IGN213" s="42"/>
      <c r="IGO213" s="42"/>
      <c r="IGP213" s="48"/>
      <c r="IGQ213" s="48"/>
      <c r="IGR213" s="46"/>
      <c r="IGS213" s="42"/>
      <c r="IGT213" s="42"/>
      <c r="IGU213" s="48"/>
      <c r="IGV213" s="48"/>
      <c r="IGW213" s="46"/>
      <c r="IGX213" s="42"/>
      <c r="IGY213" s="42"/>
      <c r="IGZ213" s="48"/>
      <c r="IHA213" s="48"/>
      <c r="IHB213" s="46"/>
      <c r="IHC213" s="42"/>
      <c r="IHD213" s="42"/>
      <c r="IHE213" s="48"/>
      <c r="IHF213" s="48"/>
      <c r="IHG213" s="46"/>
      <c r="IHH213" s="42"/>
      <c r="IHI213" s="42"/>
      <c r="IHJ213" s="48"/>
      <c r="IHK213" s="48"/>
      <c r="IHL213" s="46"/>
      <c r="IHM213" s="42"/>
      <c r="IHN213" s="42"/>
      <c r="IHO213" s="48"/>
      <c r="IHP213" s="48"/>
      <c r="IHQ213" s="46"/>
      <c r="IHR213" s="42"/>
      <c r="IHS213" s="42"/>
      <c r="IHT213" s="48"/>
      <c r="IHU213" s="48"/>
      <c r="IHV213" s="46"/>
      <c r="IHW213" s="42"/>
      <c r="IHX213" s="42"/>
      <c r="IHY213" s="48"/>
      <c r="IHZ213" s="48"/>
      <c r="IIA213" s="46"/>
      <c r="IIB213" s="42"/>
      <c r="IIC213" s="42"/>
      <c r="IID213" s="48"/>
      <c r="IIE213" s="48"/>
      <c r="IIF213" s="46"/>
      <c r="IIG213" s="42"/>
      <c r="IIH213" s="42"/>
      <c r="III213" s="48"/>
      <c r="IIJ213" s="48"/>
      <c r="IIK213" s="46"/>
      <c r="IIL213" s="42"/>
      <c r="IIM213" s="42"/>
      <c r="IIN213" s="48"/>
      <c r="IIO213" s="48"/>
      <c r="IIP213" s="46"/>
      <c r="IIQ213" s="42"/>
      <c r="IIR213" s="42"/>
      <c r="IIS213" s="48"/>
      <c r="IIT213" s="48"/>
      <c r="IIU213" s="46"/>
      <c r="IIV213" s="42"/>
      <c r="IIW213" s="42"/>
      <c r="IIX213" s="48"/>
      <c r="IIY213" s="48"/>
      <c r="IIZ213" s="46"/>
      <c r="IJA213" s="42"/>
      <c r="IJB213" s="42"/>
      <c r="IJC213" s="48"/>
      <c r="IJD213" s="48"/>
      <c r="IJE213" s="46"/>
      <c r="IJF213" s="42"/>
      <c r="IJG213" s="42"/>
      <c r="IJH213" s="48"/>
      <c r="IJI213" s="48"/>
      <c r="IJJ213" s="46"/>
      <c r="IJK213" s="42"/>
      <c r="IJL213" s="42"/>
      <c r="IJM213" s="48"/>
      <c r="IJN213" s="48"/>
      <c r="IJO213" s="46"/>
      <c r="IJP213" s="42"/>
      <c r="IJQ213" s="42"/>
      <c r="IJR213" s="48"/>
      <c r="IJS213" s="48"/>
      <c r="IJT213" s="46"/>
      <c r="IJU213" s="42"/>
      <c r="IJV213" s="42"/>
      <c r="IJW213" s="48"/>
      <c r="IJX213" s="48"/>
      <c r="IJY213" s="46"/>
      <c r="IJZ213" s="42"/>
      <c r="IKA213" s="42"/>
      <c r="IKB213" s="48"/>
      <c r="IKC213" s="48"/>
      <c r="IKD213" s="46"/>
      <c r="IKE213" s="42"/>
      <c r="IKF213" s="42"/>
      <c r="IKG213" s="48"/>
      <c r="IKH213" s="48"/>
      <c r="IKI213" s="46"/>
      <c r="IKJ213" s="42"/>
      <c r="IKK213" s="42"/>
      <c r="IKL213" s="48"/>
      <c r="IKM213" s="48"/>
      <c r="IKN213" s="46"/>
      <c r="IKO213" s="42"/>
      <c r="IKP213" s="42"/>
      <c r="IKQ213" s="48"/>
      <c r="IKR213" s="48"/>
      <c r="IKS213" s="46"/>
      <c r="IKT213" s="42"/>
      <c r="IKU213" s="42"/>
      <c r="IKV213" s="48"/>
      <c r="IKW213" s="48"/>
      <c r="IKX213" s="46"/>
      <c r="IKY213" s="42"/>
      <c r="IKZ213" s="42"/>
      <c r="ILA213" s="48"/>
      <c r="ILB213" s="48"/>
      <c r="ILC213" s="46"/>
      <c r="ILD213" s="42"/>
      <c r="ILE213" s="42"/>
      <c r="ILF213" s="48"/>
      <c r="ILG213" s="48"/>
      <c r="ILH213" s="46"/>
      <c r="ILI213" s="42"/>
      <c r="ILJ213" s="42"/>
      <c r="ILK213" s="48"/>
      <c r="ILL213" s="48"/>
      <c r="ILM213" s="46"/>
      <c r="ILN213" s="42"/>
      <c r="ILO213" s="42"/>
      <c r="ILP213" s="48"/>
      <c r="ILQ213" s="48"/>
      <c r="ILR213" s="46"/>
      <c r="ILS213" s="42"/>
      <c r="ILT213" s="42"/>
      <c r="ILU213" s="48"/>
      <c r="ILV213" s="48"/>
      <c r="ILW213" s="46"/>
      <c r="ILX213" s="42"/>
      <c r="ILY213" s="42"/>
      <c r="ILZ213" s="48"/>
      <c r="IMA213" s="48"/>
      <c r="IMB213" s="46"/>
      <c r="IMC213" s="42"/>
      <c r="IMD213" s="42"/>
      <c r="IME213" s="48"/>
      <c r="IMF213" s="48"/>
      <c r="IMG213" s="46"/>
      <c r="IMH213" s="42"/>
      <c r="IMI213" s="42"/>
      <c r="IMJ213" s="48"/>
      <c r="IMK213" s="48"/>
      <c r="IML213" s="46"/>
      <c r="IMM213" s="42"/>
      <c r="IMN213" s="42"/>
      <c r="IMO213" s="48"/>
      <c r="IMP213" s="48"/>
      <c r="IMQ213" s="46"/>
      <c r="IMR213" s="42"/>
      <c r="IMS213" s="42"/>
      <c r="IMT213" s="48"/>
      <c r="IMU213" s="48"/>
      <c r="IMV213" s="46"/>
      <c r="IMW213" s="42"/>
      <c r="IMX213" s="42"/>
      <c r="IMY213" s="48"/>
      <c r="IMZ213" s="48"/>
      <c r="INA213" s="46"/>
      <c r="INB213" s="42"/>
      <c r="INC213" s="42"/>
      <c r="IND213" s="48"/>
      <c r="INE213" s="48"/>
      <c r="INF213" s="46"/>
      <c r="ING213" s="42"/>
      <c r="INH213" s="42"/>
      <c r="INI213" s="48"/>
      <c r="INJ213" s="48"/>
      <c r="INK213" s="46"/>
      <c r="INL213" s="42"/>
      <c r="INM213" s="42"/>
      <c r="INN213" s="48"/>
      <c r="INO213" s="48"/>
      <c r="INP213" s="46"/>
      <c r="INQ213" s="42"/>
      <c r="INR213" s="42"/>
      <c r="INS213" s="48"/>
      <c r="INT213" s="48"/>
      <c r="INU213" s="46"/>
      <c r="INV213" s="42"/>
      <c r="INW213" s="42"/>
      <c r="INX213" s="48"/>
      <c r="INY213" s="48"/>
      <c r="INZ213" s="46"/>
      <c r="IOA213" s="42"/>
      <c r="IOB213" s="42"/>
      <c r="IOC213" s="48"/>
      <c r="IOD213" s="48"/>
      <c r="IOE213" s="46"/>
      <c r="IOF213" s="42"/>
      <c r="IOG213" s="42"/>
      <c r="IOH213" s="48"/>
      <c r="IOI213" s="48"/>
      <c r="IOJ213" s="46"/>
      <c r="IOK213" s="42"/>
      <c r="IOL213" s="42"/>
      <c r="IOM213" s="48"/>
      <c r="ION213" s="48"/>
      <c r="IOO213" s="46"/>
      <c r="IOP213" s="42"/>
      <c r="IOQ213" s="42"/>
      <c r="IOR213" s="48"/>
      <c r="IOS213" s="48"/>
      <c r="IOT213" s="46"/>
      <c r="IOU213" s="42"/>
      <c r="IOV213" s="42"/>
      <c r="IOW213" s="48"/>
      <c r="IOX213" s="48"/>
      <c r="IOY213" s="46"/>
      <c r="IOZ213" s="42"/>
      <c r="IPA213" s="42"/>
      <c r="IPB213" s="48"/>
      <c r="IPC213" s="48"/>
      <c r="IPD213" s="46"/>
      <c r="IPE213" s="42"/>
      <c r="IPF213" s="42"/>
      <c r="IPG213" s="48"/>
      <c r="IPH213" s="48"/>
      <c r="IPI213" s="46"/>
      <c r="IPJ213" s="42"/>
      <c r="IPK213" s="42"/>
      <c r="IPL213" s="48"/>
      <c r="IPM213" s="48"/>
      <c r="IPN213" s="46"/>
      <c r="IPO213" s="42"/>
      <c r="IPP213" s="42"/>
      <c r="IPQ213" s="48"/>
      <c r="IPR213" s="48"/>
      <c r="IPS213" s="46"/>
      <c r="IPT213" s="42"/>
      <c r="IPU213" s="42"/>
      <c r="IPV213" s="48"/>
      <c r="IPW213" s="48"/>
      <c r="IPX213" s="46"/>
      <c r="IPY213" s="42"/>
      <c r="IPZ213" s="42"/>
      <c r="IQA213" s="48"/>
      <c r="IQB213" s="48"/>
      <c r="IQC213" s="46"/>
      <c r="IQD213" s="42"/>
      <c r="IQE213" s="42"/>
      <c r="IQF213" s="48"/>
      <c r="IQG213" s="48"/>
      <c r="IQH213" s="46"/>
      <c r="IQI213" s="42"/>
      <c r="IQJ213" s="42"/>
      <c r="IQK213" s="48"/>
      <c r="IQL213" s="48"/>
      <c r="IQM213" s="46"/>
      <c r="IQN213" s="42"/>
      <c r="IQO213" s="42"/>
      <c r="IQP213" s="48"/>
      <c r="IQQ213" s="48"/>
      <c r="IQR213" s="46"/>
      <c r="IQS213" s="42"/>
      <c r="IQT213" s="42"/>
      <c r="IQU213" s="48"/>
      <c r="IQV213" s="48"/>
      <c r="IQW213" s="46"/>
      <c r="IQX213" s="42"/>
      <c r="IQY213" s="42"/>
      <c r="IQZ213" s="48"/>
      <c r="IRA213" s="48"/>
      <c r="IRB213" s="46"/>
      <c r="IRC213" s="42"/>
      <c r="IRD213" s="42"/>
      <c r="IRE213" s="48"/>
      <c r="IRF213" s="48"/>
      <c r="IRG213" s="46"/>
      <c r="IRH213" s="42"/>
      <c r="IRI213" s="42"/>
      <c r="IRJ213" s="48"/>
      <c r="IRK213" s="48"/>
      <c r="IRL213" s="46"/>
      <c r="IRM213" s="42"/>
      <c r="IRN213" s="42"/>
      <c r="IRO213" s="48"/>
      <c r="IRP213" s="48"/>
      <c r="IRQ213" s="46"/>
      <c r="IRR213" s="42"/>
      <c r="IRS213" s="42"/>
      <c r="IRT213" s="48"/>
      <c r="IRU213" s="48"/>
      <c r="IRV213" s="46"/>
      <c r="IRW213" s="42"/>
      <c r="IRX213" s="42"/>
      <c r="IRY213" s="48"/>
      <c r="IRZ213" s="48"/>
      <c r="ISA213" s="46"/>
      <c r="ISB213" s="42"/>
      <c r="ISC213" s="42"/>
      <c r="ISD213" s="48"/>
      <c r="ISE213" s="48"/>
      <c r="ISF213" s="46"/>
      <c r="ISG213" s="42"/>
      <c r="ISH213" s="42"/>
      <c r="ISI213" s="48"/>
      <c r="ISJ213" s="48"/>
      <c r="ISK213" s="46"/>
      <c r="ISL213" s="42"/>
      <c r="ISM213" s="42"/>
      <c r="ISN213" s="48"/>
      <c r="ISO213" s="48"/>
      <c r="ISP213" s="46"/>
      <c r="ISQ213" s="42"/>
      <c r="ISR213" s="42"/>
      <c r="ISS213" s="48"/>
      <c r="IST213" s="48"/>
      <c r="ISU213" s="46"/>
      <c r="ISV213" s="42"/>
      <c r="ISW213" s="42"/>
      <c r="ISX213" s="48"/>
      <c r="ISY213" s="48"/>
      <c r="ISZ213" s="46"/>
      <c r="ITA213" s="42"/>
      <c r="ITB213" s="42"/>
      <c r="ITC213" s="48"/>
      <c r="ITD213" s="48"/>
      <c r="ITE213" s="46"/>
      <c r="ITF213" s="42"/>
      <c r="ITG213" s="42"/>
      <c r="ITH213" s="48"/>
      <c r="ITI213" s="48"/>
      <c r="ITJ213" s="46"/>
      <c r="ITK213" s="42"/>
      <c r="ITL213" s="42"/>
      <c r="ITM213" s="48"/>
      <c r="ITN213" s="48"/>
      <c r="ITO213" s="46"/>
      <c r="ITP213" s="42"/>
      <c r="ITQ213" s="42"/>
      <c r="ITR213" s="48"/>
      <c r="ITS213" s="48"/>
      <c r="ITT213" s="46"/>
      <c r="ITU213" s="42"/>
      <c r="ITV213" s="42"/>
      <c r="ITW213" s="48"/>
      <c r="ITX213" s="48"/>
      <c r="ITY213" s="46"/>
      <c r="ITZ213" s="42"/>
      <c r="IUA213" s="42"/>
      <c r="IUB213" s="48"/>
      <c r="IUC213" s="48"/>
      <c r="IUD213" s="46"/>
      <c r="IUE213" s="42"/>
      <c r="IUF213" s="42"/>
      <c r="IUG213" s="48"/>
      <c r="IUH213" s="48"/>
      <c r="IUI213" s="46"/>
      <c r="IUJ213" s="42"/>
      <c r="IUK213" s="42"/>
      <c r="IUL213" s="48"/>
      <c r="IUM213" s="48"/>
      <c r="IUN213" s="46"/>
      <c r="IUO213" s="42"/>
      <c r="IUP213" s="42"/>
      <c r="IUQ213" s="48"/>
      <c r="IUR213" s="48"/>
      <c r="IUS213" s="46"/>
      <c r="IUT213" s="42"/>
      <c r="IUU213" s="42"/>
      <c r="IUV213" s="48"/>
      <c r="IUW213" s="48"/>
      <c r="IUX213" s="46"/>
      <c r="IUY213" s="42"/>
      <c r="IUZ213" s="42"/>
      <c r="IVA213" s="48"/>
      <c r="IVB213" s="48"/>
      <c r="IVC213" s="46"/>
      <c r="IVD213" s="42"/>
      <c r="IVE213" s="42"/>
      <c r="IVF213" s="48"/>
      <c r="IVG213" s="48"/>
      <c r="IVH213" s="46"/>
      <c r="IVI213" s="42"/>
      <c r="IVJ213" s="42"/>
      <c r="IVK213" s="48"/>
      <c r="IVL213" s="48"/>
      <c r="IVM213" s="46"/>
      <c r="IVN213" s="42"/>
      <c r="IVO213" s="42"/>
      <c r="IVP213" s="48"/>
      <c r="IVQ213" s="48"/>
      <c r="IVR213" s="46"/>
      <c r="IVS213" s="42"/>
      <c r="IVT213" s="42"/>
      <c r="IVU213" s="48"/>
      <c r="IVV213" s="48"/>
      <c r="IVW213" s="46"/>
      <c r="IVX213" s="42"/>
      <c r="IVY213" s="42"/>
      <c r="IVZ213" s="48"/>
      <c r="IWA213" s="48"/>
      <c r="IWB213" s="46"/>
      <c r="IWC213" s="42"/>
      <c r="IWD213" s="42"/>
      <c r="IWE213" s="48"/>
      <c r="IWF213" s="48"/>
      <c r="IWG213" s="46"/>
      <c r="IWH213" s="42"/>
      <c r="IWI213" s="42"/>
      <c r="IWJ213" s="48"/>
      <c r="IWK213" s="48"/>
      <c r="IWL213" s="46"/>
      <c r="IWM213" s="42"/>
      <c r="IWN213" s="42"/>
      <c r="IWO213" s="48"/>
      <c r="IWP213" s="48"/>
      <c r="IWQ213" s="46"/>
      <c r="IWR213" s="42"/>
      <c r="IWS213" s="42"/>
      <c r="IWT213" s="48"/>
      <c r="IWU213" s="48"/>
      <c r="IWV213" s="46"/>
      <c r="IWW213" s="42"/>
      <c r="IWX213" s="42"/>
      <c r="IWY213" s="48"/>
      <c r="IWZ213" s="48"/>
      <c r="IXA213" s="46"/>
      <c r="IXB213" s="42"/>
      <c r="IXC213" s="42"/>
      <c r="IXD213" s="48"/>
      <c r="IXE213" s="48"/>
      <c r="IXF213" s="46"/>
      <c r="IXG213" s="42"/>
      <c r="IXH213" s="42"/>
      <c r="IXI213" s="48"/>
      <c r="IXJ213" s="48"/>
      <c r="IXK213" s="46"/>
      <c r="IXL213" s="42"/>
      <c r="IXM213" s="42"/>
      <c r="IXN213" s="48"/>
      <c r="IXO213" s="48"/>
      <c r="IXP213" s="46"/>
      <c r="IXQ213" s="42"/>
      <c r="IXR213" s="42"/>
      <c r="IXS213" s="48"/>
      <c r="IXT213" s="48"/>
      <c r="IXU213" s="46"/>
      <c r="IXV213" s="42"/>
      <c r="IXW213" s="42"/>
      <c r="IXX213" s="48"/>
      <c r="IXY213" s="48"/>
      <c r="IXZ213" s="46"/>
      <c r="IYA213" s="42"/>
      <c r="IYB213" s="42"/>
      <c r="IYC213" s="48"/>
      <c r="IYD213" s="48"/>
      <c r="IYE213" s="46"/>
      <c r="IYF213" s="42"/>
      <c r="IYG213" s="42"/>
      <c r="IYH213" s="48"/>
      <c r="IYI213" s="48"/>
      <c r="IYJ213" s="46"/>
      <c r="IYK213" s="42"/>
      <c r="IYL213" s="42"/>
      <c r="IYM213" s="48"/>
      <c r="IYN213" s="48"/>
      <c r="IYO213" s="46"/>
      <c r="IYP213" s="42"/>
      <c r="IYQ213" s="42"/>
      <c r="IYR213" s="48"/>
      <c r="IYS213" s="48"/>
      <c r="IYT213" s="46"/>
      <c r="IYU213" s="42"/>
      <c r="IYV213" s="42"/>
      <c r="IYW213" s="48"/>
      <c r="IYX213" s="48"/>
      <c r="IYY213" s="46"/>
      <c r="IYZ213" s="42"/>
      <c r="IZA213" s="42"/>
      <c r="IZB213" s="48"/>
      <c r="IZC213" s="48"/>
      <c r="IZD213" s="46"/>
      <c r="IZE213" s="42"/>
      <c r="IZF213" s="42"/>
      <c r="IZG213" s="48"/>
      <c r="IZH213" s="48"/>
      <c r="IZI213" s="46"/>
      <c r="IZJ213" s="42"/>
      <c r="IZK213" s="42"/>
      <c r="IZL213" s="48"/>
      <c r="IZM213" s="48"/>
      <c r="IZN213" s="46"/>
      <c r="IZO213" s="42"/>
      <c r="IZP213" s="42"/>
      <c r="IZQ213" s="48"/>
      <c r="IZR213" s="48"/>
      <c r="IZS213" s="46"/>
      <c r="IZT213" s="42"/>
      <c r="IZU213" s="42"/>
      <c r="IZV213" s="48"/>
      <c r="IZW213" s="48"/>
      <c r="IZX213" s="46"/>
      <c r="IZY213" s="42"/>
      <c r="IZZ213" s="42"/>
      <c r="JAA213" s="48"/>
      <c r="JAB213" s="48"/>
      <c r="JAC213" s="46"/>
      <c r="JAD213" s="42"/>
      <c r="JAE213" s="42"/>
      <c r="JAF213" s="48"/>
      <c r="JAG213" s="48"/>
      <c r="JAH213" s="46"/>
      <c r="JAI213" s="42"/>
      <c r="JAJ213" s="42"/>
      <c r="JAK213" s="48"/>
      <c r="JAL213" s="48"/>
      <c r="JAM213" s="46"/>
      <c r="JAN213" s="42"/>
      <c r="JAO213" s="42"/>
      <c r="JAP213" s="48"/>
      <c r="JAQ213" s="48"/>
      <c r="JAR213" s="46"/>
      <c r="JAS213" s="42"/>
      <c r="JAT213" s="42"/>
      <c r="JAU213" s="48"/>
      <c r="JAV213" s="48"/>
      <c r="JAW213" s="46"/>
      <c r="JAX213" s="42"/>
      <c r="JAY213" s="42"/>
      <c r="JAZ213" s="48"/>
      <c r="JBA213" s="48"/>
      <c r="JBB213" s="46"/>
      <c r="JBC213" s="42"/>
      <c r="JBD213" s="42"/>
      <c r="JBE213" s="48"/>
      <c r="JBF213" s="48"/>
      <c r="JBG213" s="46"/>
      <c r="JBH213" s="42"/>
      <c r="JBI213" s="42"/>
      <c r="JBJ213" s="48"/>
      <c r="JBK213" s="48"/>
      <c r="JBL213" s="46"/>
      <c r="JBM213" s="42"/>
      <c r="JBN213" s="42"/>
      <c r="JBO213" s="48"/>
      <c r="JBP213" s="48"/>
      <c r="JBQ213" s="46"/>
      <c r="JBR213" s="42"/>
      <c r="JBS213" s="42"/>
      <c r="JBT213" s="48"/>
      <c r="JBU213" s="48"/>
      <c r="JBV213" s="46"/>
      <c r="JBW213" s="42"/>
      <c r="JBX213" s="42"/>
      <c r="JBY213" s="48"/>
      <c r="JBZ213" s="48"/>
      <c r="JCA213" s="46"/>
      <c r="JCB213" s="42"/>
      <c r="JCC213" s="42"/>
      <c r="JCD213" s="48"/>
      <c r="JCE213" s="48"/>
      <c r="JCF213" s="46"/>
      <c r="JCG213" s="42"/>
      <c r="JCH213" s="42"/>
      <c r="JCI213" s="48"/>
      <c r="JCJ213" s="48"/>
      <c r="JCK213" s="46"/>
      <c r="JCL213" s="42"/>
      <c r="JCM213" s="42"/>
      <c r="JCN213" s="48"/>
      <c r="JCO213" s="48"/>
      <c r="JCP213" s="46"/>
      <c r="JCQ213" s="42"/>
      <c r="JCR213" s="42"/>
      <c r="JCS213" s="48"/>
      <c r="JCT213" s="48"/>
      <c r="JCU213" s="46"/>
      <c r="JCV213" s="42"/>
      <c r="JCW213" s="42"/>
      <c r="JCX213" s="48"/>
      <c r="JCY213" s="48"/>
      <c r="JCZ213" s="46"/>
      <c r="JDA213" s="42"/>
      <c r="JDB213" s="42"/>
      <c r="JDC213" s="48"/>
      <c r="JDD213" s="48"/>
      <c r="JDE213" s="46"/>
      <c r="JDF213" s="42"/>
      <c r="JDG213" s="42"/>
      <c r="JDH213" s="48"/>
      <c r="JDI213" s="48"/>
      <c r="JDJ213" s="46"/>
      <c r="JDK213" s="42"/>
      <c r="JDL213" s="42"/>
      <c r="JDM213" s="48"/>
      <c r="JDN213" s="48"/>
      <c r="JDO213" s="46"/>
      <c r="JDP213" s="42"/>
      <c r="JDQ213" s="42"/>
      <c r="JDR213" s="48"/>
      <c r="JDS213" s="48"/>
      <c r="JDT213" s="46"/>
      <c r="JDU213" s="42"/>
      <c r="JDV213" s="42"/>
      <c r="JDW213" s="48"/>
      <c r="JDX213" s="48"/>
      <c r="JDY213" s="46"/>
      <c r="JDZ213" s="42"/>
      <c r="JEA213" s="42"/>
      <c r="JEB213" s="48"/>
      <c r="JEC213" s="48"/>
      <c r="JED213" s="46"/>
      <c r="JEE213" s="42"/>
      <c r="JEF213" s="42"/>
      <c r="JEG213" s="48"/>
      <c r="JEH213" s="48"/>
      <c r="JEI213" s="46"/>
      <c r="JEJ213" s="42"/>
      <c r="JEK213" s="42"/>
      <c r="JEL213" s="48"/>
      <c r="JEM213" s="48"/>
      <c r="JEN213" s="46"/>
      <c r="JEO213" s="42"/>
      <c r="JEP213" s="42"/>
      <c r="JEQ213" s="48"/>
      <c r="JER213" s="48"/>
      <c r="JES213" s="46"/>
      <c r="JET213" s="42"/>
      <c r="JEU213" s="42"/>
      <c r="JEV213" s="48"/>
      <c r="JEW213" s="48"/>
      <c r="JEX213" s="46"/>
      <c r="JEY213" s="42"/>
      <c r="JEZ213" s="42"/>
      <c r="JFA213" s="48"/>
      <c r="JFB213" s="48"/>
      <c r="JFC213" s="46"/>
      <c r="JFD213" s="42"/>
      <c r="JFE213" s="42"/>
      <c r="JFF213" s="48"/>
      <c r="JFG213" s="48"/>
      <c r="JFH213" s="46"/>
      <c r="JFI213" s="42"/>
      <c r="JFJ213" s="42"/>
      <c r="JFK213" s="48"/>
      <c r="JFL213" s="48"/>
      <c r="JFM213" s="46"/>
      <c r="JFN213" s="42"/>
      <c r="JFO213" s="42"/>
      <c r="JFP213" s="48"/>
      <c r="JFQ213" s="48"/>
      <c r="JFR213" s="46"/>
      <c r="JFS213" s="42"/>
      <c r="JFT213" s="42"/>
      <c r="JFU213" s="48"/>
      <c r="JFV213" s="48"/>
      <c r="JFW213" s="46"/>
      <c r="JFX213" s="42"/>
      <c r="JFY213" s="42"/>
      <c r="JFZ213" s="48"/>
      <c r="JGA213" s="48"/>
      <c r="JGB213" s="46"/>
      <c r="JGC213" s="42"/>
      <c r="JGD213" s="42"/>
      <c r="JGE213" s="48"/>
      <c r="JGF213" s="48"/>
      <c r="JGG213" s="46"/>
      <c r="JGH213" s="42"/>
      <c r="JGI213" s="42"/>
      <c r="JGJ213" s="48"/>
      <c r="JGK213" s="48"/>
      <c r="JGL213" s="46"/>
      <c r="JGM213" s="42"/>
      <c r="JGN213" s="42"/>
      <c r="JGO213" s="48"/>
      <c r="JGP213" s="48"/>
      <c r="JGQ213" s="46"/>
      <c r="JGR213" s="42"/>
      <c r="JGS213" s="42"/>
      <c r="JGT213" s="48"/>
      <c r="JGU213" s="48"/>
      <c r="JGV213" s="46"/>
      <c r="JGW213" s="42"/>
      <c r="JGX213" s="42"/>
      <c r="JGY213" s="48"/>
      <c r="JGZ213" s="48"/>
      <c r="JHA213" s="46"/>
      <c r="JHB213" s="42"/>
      <c r="JHC213" s="42"/>
      <c r="JHD213" s="48"/>
      <c r="JHE213" s="48"/>
      <c r="JHF213" s="46"/>
      <c r="JHG213" s="42"/>
      <c r="JHH213" s="42"/>
      <c r="JHI213" s="48"/>
      <c r="JHJ213" s="48"/>
      <c r="JHK213" s="46"/>
      <c r="JHL213" s="42"/>
      <c r="JHM213" s="42"/>
      <c r="JHN213" s="48"/>
      <c r="JHO213" s="48"/>
      <c r="JHP213" s="46"/>
      <c r="JHQ213" s="42"/>
      <c r="JHR213" s="42"/>
      <c r="JHS213" s="48"/>
      <c r="JHT213" s="48"/>
      <c r="JHU213" s="46"/>
      <c r="JHV213" s="42"/>
      <c r="JHW213" s="42"/>
      <c r="JHX213" s="48"/>
      <c r="JHY213" s="48"/>
      <c r="JHZ213" s="46"/>
      <c r="JIA213" s="42"/>
      <c r="JIB213" s="42"/>
      <c r="JIC213" s="48"/>
      <c r="JID213" s="48"/>
      <c r="JIE213" s="46"/>
      <c r="JIF213" s="42"/>
      <c r="JIG213" s="42"/>
      <c r="JIH213" s="48"/>
      <c r="JII213" s="48"/>
      <c r="JIJ213" s="46"/>
      <c r="JIK213" s="42"/>
      <c r="JIL213" s="42"/>
      <c r="JIM213" s="48"/>
      <c r="JIN213" s="48"/>
      <c r="JIO213" s="46"/>
      <c r="JIP213" s="42"/>
      <c r="JIQ213" s="42"/>
      <c r="JIR213" s="48"/>
      <c r="JIS213" s="48"/>
      <c r="JIT213" s="46"/>
      <c r="JIU213" s="42"/>
      <c r="JIV213" s="42"/>
      <c r="JIW213" s="48"/>
      <c r="JIX213" s="48"/>
      <c r="JIY213" s="46"/>
      <c r="JIZ213" s="42"/>
      <c r="JJA213" s="42"/>
      <c r="JJB213" s="48"/>
      <c r="JJC213" s="48"/>
      <c r="JJD213" s="46"/>
      <c r="JJE213" s="42"/>
      <c r="JJF213" s="42"/>
      <c r="JJG213" s="48"/>
      <c r="JJH213" s="48"/>
      <c r="JJI213" s="46"/>
      <c r="JJJ213" s="42"/>
      <c r="JJK213" s="42"/>
      <c r="JJL213" s="48"/>
      <c r="JJM213" s="48"/>
      <c r="JJN213" s="46"/>
      <c r="JJO213" s="42"/>
      <c r="JJP213" s="42"/>
      <c r="JJQ213" s="48"/>
      <c r="JJR213" s="48"/>
      <c r="JJS213" s="46"/>
      <c r="JJT213" s="42"/>
      <c r="JJU213" s="42"/>
      <c r="JJV213" s="48"/>
      <c r="JJW213" s="48"/>
      <c r="JJX213" s="46"/>
      <c r="JJY213" s="42"/>
      <c r="JJZ213" s="42"/>
      <c r="JKA213" s="48"/>
      <c r="JKB213" s="48"/>
      <c r="JKC213" s="46"/>
      <c r="JKD213" s="42"/>
      <c r="JKE213" s="42"/>
      <c r="JKF213" s="48"/>
      <c r="JKG213" s="48"/>
      <c r="JKH213" s="46"/>
      <c r="JKI213" s="42"/>
      <c r="JKJ213" s="42"/>
      <c r="JKK213" s="48"/>
      <c r="JKL213" s="48"/>
      <c r="JKM213" s="46"/>
      <c r="JKN213" s="42"/>
      <c r="JKO213" s="42"/>
      <c r="JKP213" s="48"/>
      <c r="JKQ213" s="48"/>
      <c r="JKR213" s="46"/>
      <c r="JKS213" s="42"/>
      <c r="JKT213" s="42"/>
      <c r="JKU213" s="48"/>
      <c r="JKV213" s="48"/>
      <c r="JKW213" s="46"/>
      <c r="JKX213" s="42"/>
      <c r="JKY213" s="42"/>
      <c r="JKZ213" s="48"/>
      <c r="JLA213" s="48"/>
      <c r="JLB213" s="46"/>
      <c r="JLC213" s="42"/>
      <c r="JLD213" s="42"/>
      <c r="JLE213" s="48"/>
      <c r="JLF213" s="48"/>
      <c r="JLG213" s="46"/>
      <c r="JLH213" s="42"/>
      <c r="JLI213" s="42"/>
      <c r="JLJ213" s="48"/>
      <c r="JLK213" s="48"/>
      <c r="JLL213" s="46"/>
      <c r="JLM213" s="42"/>
      <c r="JLN213" s="42"/>
      <c r="JLO213" s="48"/>
      <c r="JLP213" s="48"/>
      <c r="JLQ213" s="46"/>
      <c r="JLR213" s="42"/>
      <c r="JLS213" s="42"/>
      <c r="JLT213" s="48"/>
      <c r="JLU213" s="48"/>
      <c r="JLV213" s="46"/>
      <c r="JLW213" s="42"/>
      <c r="JLX213" s="42"/>
      <c r="JLY213" s="48"/>
      <c r="JLZ213" s="48"/>
      <c r="JMA213" s="46"/>
      <c r="JMB213" s="42"/>
      <c r="JMC213" s="42"/>
      <c r="JMD213" s="48"/>
      <c r="JME213" s="48"/>
      <c r="JMF213" s="46"/>
      <c r="JMG213" s="42"/>
      <c r="JMH213" s="42"/>
      <c r="JMI213" s="48"/>
      <c r="JMJ213" s="48"/>
      <c r="JMK213" s="46"/>
      <c r="JML213" s="42"/>
      <c r="JMM213" s="42"/>
      <c r="JMN213" s="48"/>
      <c r="JMO213" s="48"/>
      <c r="JMP213" s="46"/>
      <c r="JMQ213" s="42"/>
      <c r="JMR213" s="42"/>
      <c r="JMS213" s="48"/>
      <c r="JMT213" s="48"/>
      <c r="JMU213" s="46"/>
      <c r="JMV213" s="42"/>
      <c r="JMW213" s="42"/>
      <c r="JMX213" s="48"/>
      <c r="JMY213" s="48"/>
      <c r="JMZ213" s="46"/>
      <c r="JNA213" s="42"/>
      <c r="JNB213" s="42"/>
      <c r="JNC213" s="48"/>
      <c r="JND213" s="48"/>
      <c r="JNE213" s="46"/>
      <c r="JNF213" s="42"/>
      <c r="JNG213" s="42"/>
      <c r="JNH213" s="48"/>
      <c r="JNI213" s="48"/>
      <c r="JNJ213" s="46"/>
      <c r="JNK213" s="42"/>
      <c r="JNL213" s="42"/>
      <c r="JNM213" s="48"/>
      <c r="JNN213" s="48"/>
      <c r="JNO213" s="46"/>
      <c r="JNP213" s="42"/>
      <c r="JNQ213" s="42"/>
      <c r="JNR213" s="48"/>
      <c r="JNS213" s="48"/>
      <c r="JNT213" s="46"/>
      <c r="JNU213" s="42"/>
      <c r="JNV213" s="42"/>
      <c r="JNW213" s="48"/>
      <c r="JNX213" s="48"/>
      <c r="JNY213" s="46"/>
      <c r="JNZ213" s="42"/>
      <c r="JOA213" s="42"/>
      <c r="JOB213" s="48"/>
      <c r="JOC213" s="48"/>
      <c r="JOD213" s="46"/>
      <c r="JOE213" s="42"/>
      <c r="JOF213" s="42"/>
      <c r="JOG213" s="48"/>
      <c r="JOH213" s="48"/>
      <c r="JOI213" s="46"/>
      <c r="JOJ213" s="42"/>
      <c r="JOK213" s="42"/>
      <c r="JOL213" s="48"/>
      <c r="JOM213" s="48"/>
      <c r="JON213" s="46"/>
      <c r="JOO213" s="42"/>
      <c r="JOP213" s="42"/>
      <c r="JOQ213" s="48"/>
      <c r="JOR213" s="48"/>
      <c r="JOS213" s="46"/>
      <c r="JOT213" s="42"/>
      <c r="JOU213" s="42"/>
      <c r="JOV213" s="48"/>
      <c r="JOW213" s="48"/>
      <c r="JOX213" s="46"/>
      <c r="JOY213" s="42"/>
      <c r="JOZ213" s="42"/>
      <c r="JPA213" s="48"/>
      <c r="JPB213" s="48"/>
      <c r="JPC213" s="46"/>
      <c r="JPD213" s="42"/>
      <c r="JPE213" s="42"/>
      <c r="JPF213" s="48"/>
      <c r="JPG213" s="48"/>
      <c r="JPH213" s="46"/>
      <c r="JPI213" s="42"/>
      <c r="JPJ213" s="42"/>
      <c r="JPK213" s="48"/>
      <c r="JPL213" s="48"/>
      <c r="JPM213" s="46"/>
      <c r="JPN213" s="42"/>
      <c r="JPO213" s="42"/>
      <c r="JPP213" s="48"/>
      <c r="JPQ213" s="48"/>
      <c r="JPR213" s="46"/>
      <c r="JPS213" s="42"/>
      <c r="JPT213" s="42"/>
      <c r="JPU213" s="48"/>
      <c r="JPV213" s="48"/>
      <c r="JPW213" s="46"/>
      <c r="JPX213" s="42"/>
      <c r="JPY213" s="42"/>
      <c r="JPZ213" s="48"/>
      <c r="JQA213" s="48"/>
      <c r="JQB213" s="46"/>
      <c r="JQC213" s="42"/>
      <c r="JQD213" s="42"/>
      <c r="JQE213" s="48"/>
      <c r="JQF213" s="48"/>
      <c r="JQG213" s="46"/>
      <c r="JQH213" s="42"/>
      <c r="JQI213" s="42"/>
      <c r="JQJ213" s="48"/>
      <c r="JQK213" s="48"/>
      <c r="JQL213" s="46"/>
      <c r="JQM213" s="42"/>
      <c r="JQN213" s="42"/>
      <c r="JQO213" s="48"/>
      <c r="JQP213" s="48"/>
      <c r="JQQ213" s="46"/>
      <c r="JQR213" s="42"/>
      <c r="JQS213" s="42"/>
      <c r="JQT213" s="48"/>
      <c r="JQU213" s="48"/>
      <c r="JQV213" s="46"/>
      <c r="JQW213" s="42"/>
      <c r="JQX213" s="42"/>
      <c r="JQY213" s="48"/>
      <c r="JQZ213" s="48"/>
      <c r="JRA213" s="46"/>
      <c r="JRB213" s="42"/>
      <c r="JRC213" s="42"/>
      <c r="JRD213" s="48"/>
      <c r="JRE213" s="48"/>
      <c r="JRF213" s="46"/>
      <c r="JRG213" s="42"/>
      <c r="JRH213" s="42"/>
      <c r="JRI213" s="48"/>
      <c r="JRJ213" s="48"/>
      <c r="JRK213" s="46"/>
      <c r="JRL213" s="42"/>
      <c r="JRM213" s="42"/>
      <c r="JRN213" s="48"/>
      <c r="JRO213" s="48"/>
      <c r="JRP213" s="46"/>
      <c r="JRQ213" s="42"/>
      <c r="JRR213" s="42"/>
      <c r="JRS213" s="48"/>
      <c r="JRT213" s="48"/>
      <c r="JRU213" s="46"/>
      <c r="JRV213" s="42"/>
      <c r="JRW213" s="42"/>
      <c r="JRX213" s="48"/>
      <c r="JRY213" s="48"/>
      <c r="JRZ213" s="46"/>
      <c r="JSA213" s="42"/>
      <c r="JSB213" s="42"/>
      <c r="JSC213" s="48"/>
      <c r="JSD213" s="48"/>
      <c r="JSE213" s="46"/>
      <c r="JSF213" s="42"/>
      <c r="JSG213" s="42"/>
      <c r="JSH213" s="48"/>
      <c r="JSI213" s="48"/>
      <c r="JSJ213" s="46"/>
      <c r="JSK213" s="42"/>
      <c r="JSL213" s="42"/>
      <c r="JSM213" s="48"/>
      <c r="JSN213" s="48"/>
      <c r="JSO213" s="46"/>
      <c r="JSP213" s="42"/>
      <c r="JSQ213" s="42"/>
      <c r="JSR213" s="48"/>
      <c r="JSS213" s="48"/>
      <c r="JST213" s="46"/>
      <c r="JSU213" s="42"/>
      <c r="JSV213" s="42"/>
      <c r="JSW213" s="48"/>
      <c r="JSX213" s="48"/>
      <c r="JSY213" s="46"/>
      <c r="JSZ213" s="42"/>
      <c r="JTA213" s="42"/>
      <c r="JTB213" s="48"/>
      <c r="JTC213" s="48"/>
      <c r="JTD213" s="46"/>
      <c r="JTE213" s="42"/>
      <c r="JTF213" s="42"/>
      <c r="JTG213" s="48"/>
      <c r="JTH213" s="48"/>
      <c r="JTI213" s="46"/>
      <c r="JTJ213" s="42"/>
      <c r="JTK213" s="42"/>
      <c r="JTL213" s="48"/>
      <c r="JTM213" s="48"/>
      <c r="JTN213" s="46"/>
      <c r="JTO213" s="42"/>
      <c r="JTP213" s="42"/>
      <c r="JTQ213" s="48"/>
      <c r="JTR213" s="48"/>
      <c r="JTS213" s="46"/>
      <c r="JTT213" s="42"/>
      <c r="JTU213" s="42"/>
      <c r="JTV213" s="48"/>
      <c r="JTW213" s="48"/>
      <c r="JTX213" s="46"/>
      <c r="JTY213" s="42"/>
      <c r="JTZ213" s="42"/>
      <c r="JUA213" s="48"/>
      <c r="JUB213" s="48"/>
      <c r="JUC213" s="46"/>
      <c r="JUD213" s="42"/>
      <c r="JUE213" s="42"/>
      <c r="JUF213" s="48"/>
      <c r="JUG213" s="48"/>
      <c r="JUH213" s="46"/>
      <c r="JUI213" s="42"/>
      <c r="JUJ213" s="42"/>
      <c r="JUK213" s="48"/>
      <c r="JUL213" s="48"/>
      <c r="JUM213" s="46"/>
      <c r="JUN213" s="42"/>
      <c r="JUO213" s="42"/>
      <c r="JUP213" s="48"/>
      <c r="JUQ213" s="48"/>
      <c r="JUR213" s="46"/>
      <c r="JUS213" s="42"/>
      <c r="JUT213" s="42"/>
      <c r="JUU213" s="48"/>
      <c r="JUV213" s="48"/>
      <c r="JUW213" s="46"/>
      <c r="JUX213" s="42"/>
      <c r="JUY213" s="42"/>
      <c r="JUZ213" s="48"/>
      <c r="JVA213" s="48"/>
      <c r="JVB213" s="46"/>
      <c r="JVC213" s="42"/>
      <c r="JVD213" s="42"/>
      <c r="JVE213" s="48"/>
      <c r="JVF213" s="48"/>
      <c r="JVG213" s="46"/>
      <c r="JVH213" s="42"/>
      <c r="JVI213" s="42"/>
      <c r="JVJ213" s="48"/>
      <c r="JVK213" s="48"/>
      <c r="JVL213" s="46"/>
      <c r="JVM213" s="42"/>
      <c r="JVN213" s="42"/>
      <c r="JVO213" s="48"/>
      <c r="JVP213" s="48"/>
      <c r="JVQ213" s="46"/>
      <c r="JVR213" s="42"/>
      <c r="JVS213" s="42"/>
      <c r="JVT213" s="48"/>
      <c r="JVU213" s="48"/>
      <c r="JVV213" s="46"/>
      <c r="JVW213" s="42"/>
      <c r="JVX213" s="42"/>
      <c r="JVY213" s="48"/>
      <c r="JVZ213" s="48"/>
      <c r="JWA213" s="46"/>
      <c r="JWB213" s="42"/>
      <c r="JWC213" s="42"/>
      <c r="JWD213" s="48"/>
      <c r="JWE213" s="48"/>
      <c r="JWF213" s="46"/>
      <c r="JWG213" s="42"/>
      <c r="JWH213" s="42"/>
      <c r="JWI213" s="48"/>
      <c r="JWJ213" s="48"/>
      <c r="JWK213" s="46"/>
      <c r="JWL213" s="42"/>
      <c r="JWM213" s="42"/>
      <c r="JWN213" s="48"/>
      <c r="JWO213" s="48"/>
      <c r="JWP213" s="46"/>
      <c r="JWQ213" s="42"/>
      <c r="JWR213" s="42"/>
      <c r="JWS213" s="48"/>
      <c r="JWT213" s="48"/>
      <c r="JWU213" s="46"/>
      <c r="JWV213" s="42"/>
      <c r="JWW213" s="42"/>
      <c r="JWX213" s="48"/>
      <c r="JWY213" s="48"/>
      <c r="JWZ213" s="46"/>
      <c r="JXA213" s="42"/>
      <c r="JXB213" s="42"/>
      <c r="JXC213" s="48"/>
      <c r="JXD213" s="48"/>
      <c r="JXE213" s="46"/>
      <c r="JXF213" s="42"/>
      <c r="JXG213" s="42"/>
      <c r="JXH213" s="48"/>
      <c r="JXI213" s="48"/>
      <c r="JXJ213" s="46"/>
      <c r="JXK213" s="42"/>
      <c r="JXL213" s="42"/>
      <c r="JXM213" s="48"/>
      <c r="JXN213" s="48"/>
      <c r="JXO213" s="46"/>
      <c r="JXP213" s="42"/>
      <c r="JXQ213" s="42"/>
      <c r="JXR213" s="48"/>
      <c r="JXS213" s="48"/>
      <c r="JXT213" s="46"/>
      <c r="JXU213" s="42"/>
      <c r="JXV213" s="42"/>
      <c r="JXW213" s="48"/>
      <c r="JXX213" s="48"/>
      <c r="JXY213" s="46"/>
      <c r="JXZ213" s="42"/>
      <c r="JYA213" s="42"/>
      <c r="JYB213" s="48"/>
      <c r="JYC213" s="48"/>
      <c r="JYD213" s="46"/>
      <c r="JYE213" s="42"/>
      <c r="JYF213" s="42"/>
      <c r="JYG213" s="48"/>
      <c r="JYH213" s="48"/>
      <c r="JYI213" s="46"/>
      <c r="JYJ213" s="42"/>
      <c r="JYK213" s="42"/>
      <c r="JYL213" s="48"/>
      <c r="JYM213" s="48"/>
      <c r="JYN213" s="46"/>
      <c r="JYO213" s="42"/>
      <c r="JYP213" s="42"/>
      <c r="JYQ213" s="48"/>
      <c r="JYR213" s="48"/>
      <c r="JYS213" s="46"/>
      <c r="JYT213" s="42"/>
      <c r="JYU213" s="42"/>
      <c r="JYV213" s="48"/>
      <c r="JYW213" s="48"/>
      <c r="JYX213" s="46"/>
      <c r="JYY213" s="42"/>
      <c r="JYZ213" s="42"/>
      <c r="JZA213" s="48"/>
      <c r="JZB213" s="48"/>
      <c r="JZC213" s="46"/>
      <c r="JZD213" s="42"/>
      <c r="JZE213" s="42"/>
      <c r="JZF213" s="48"/>
      <c r="JZG213" s="48"/>
      <c r="JZH213" s="46"/>
      <c r="JZI213" s="42"/>
      <c r="JZJ213" s="42"/>
      <c r="JZK213" s="48"/>
      <c r="JZL213" s="48"/>
      <c r="JZM213" s="46"/>
      <c r="JZN213" s="42"/>
      <c r="JZO213" s="42"/>
      <c r="JZP213" s="48"/>
      <c r="JZQ213" s="48"/>
      <c r="JZR213" s="46"/>
      <c r="JZS213" s="42"/>
      <c r="JZT213" s="42"/>
      <c r="JZU213" s="48"/>
      <c r="JZV213" s="48"/>
      <c r="JZW213" s="46"/>
      <c r="JZX213" s="42"/>
      <c r="JZY213" s="42"/>
      <c r="JZZ213" s="48"/>
      <c r="KAA213" s="48"/>
      <c r="KAB213" s="46"/>
      <c r="KAC213" s="42"/>
      <c r="KAD213" s="42"/>
      <c r="KAE213" s="48"/>
      <c r="KAF213" s="48"/>
      <c r="KAG213" s="46"/>
      <c r="KAH213" s="42"/>
      <c r="KAI213" s="42"/>
      <c r="KAJ213" s="48"/>
      <c r="KAK213" s="48"/>
      <c r="KAL213" s="46"/>
      <c r="KAM213" s="42"/>
      <c r="KAN213" s="42"/>
      <c r="KAO213" s="48"/>
      <c r="KAP213" s="48"/>
      <c r="KAQ213" s="46"/>
      <c r="KAR213" s="42"/>
      <c r="KAS213" s="42"/>
      <c r="KAT213" s="48"/>
      <c r="KAU213" s="48"/>
      <c r="KAV213" s="46"/>
      <c r="KAW213" s="42"/>
      <c r="KAX213" s="42"/>
      <c r="KAY213" s="48"/>
      <c r="KAZ213" s="48"/>
      <c r="KBA213" s="46"/>
      <c r="KBB213" s="42"/>
      <c r="KBC213" s="42"/>
      <c r="KBD213" s="48"/>
      <c r="KBE213" s="48"/>
      <c r="KBF213" s="46"/>
      <c r="KBG213" s="42"/>
      <c r="KBH213" s="42"/>
      <c r="KBI213" s="48"/>
      <c r="KBJ213" s="48"/>
      <c r="KBK213" s="46"/>
      <c r="KBL213" s="42"/>
      <c r="KBM213" s="42"/>
      <c r="KBN213" s="48"/>
      <c r="KBO213" s="48"/>
      <c r="KBP213" s="46"/>
      <c r="KBQ213" s="42"/>
      <c r="KBR213" s="42"/>
      <c r="KBS213" s="48"/>
      <c r="KBT213" s="48"/>
      <c r="KBU213" s="46"/>
      <c r="KBV213" s="42"/>
      <c r="KBW213" s="42"/>
      <c r="KBX213" s="48"/>
      <c r="KBY213" s="48"/>
      <c r="KBZ213" s="46"/>
      <c r="KCA213" s="42"/>
      <c r="KCB213" s="42"/>
      <c r="KCC213" s="48"/>
      <c r="KCD213" s="48"/>
      <c r="KCE213" s="46"/>
      <c r="KCF213" s="42"/>
      <c r="KCG213" s="42"/>
      <c r="KCH213" s="48"/>
      <c r="KCI213" s="48"/>
      <c r="KCJ213" s="46"/>
      <c r="KCK213" s="42"/>
      <c r="KCL213" s="42"/>
      <c r="KCM213" s="48"/>
      <c r="KCN213" s="48"/>
      <c r="KCO213" s="46"/>
      <c r="KCP213" s="42"/>
      <c r="KCQ213" s="42"/>
      <c r="KCR213" s="48"/>
      <c r="KCS213" s="48"/>
      <c r="KCT213" s="46"/>
      <c r="KCU213" s="42"/>
      <c r="KCV213" s="42"/>
      <c r="KCW213" s="48"/>
      <c r="KCX213" s="48"/>
      <c r="KCY213" s="46"/>
      <c r="KCZ213" s="42"/>
      <c r="KDA213" s="42"/>
      <c r="KDB213" s="48"/>
      <c r="KDC213" s="48"/>
      <c r="KDD213" s="46"/>
      <c r="KDE213" s="42"/>
      <c r="KDF213" s="42"/>
      <c r="KDG213" s="48"/>
      <c r="KDH213" s="48"/>
      <c r="KDI213" s="46"/>
      <c r="KDJ213" s="42"/>
      <c r="KDK213" s="42"/>
      <c r="KDL213" s="48"/>
      <c r="KDM213" s="48"/>
      <c r="KDN213" s="46"/>
      <c r="KDO213" s="42"/>
      <c r="KDP213" s="42"/>
      <c r="KDQ213" s="48"/>
      <c r="KDR213" s="48"/>
      <c r="KDS213" s="46"/>
      <c r="KDT213" s="42"/>
      <c r="KDU213" s="42"/>
      <c r="KDV213" s="48"/>
      <c r="KDW213" s="48"/>
      <c r="KDX213" s="46"/>
      <c r="KDY213" s="42"/>
      <c r="KDZ213" s="42"/>
      <c r="KEA213" s="48"/>
      <c r="KEB213" s="48"/>
      <c r="KEC213" s="46"/>
      <c r="KED213" s="42"/>
      <c r="KEE213" s="42"/>
      <c r="KEF213" s="48"/>
      <c r="KEG213" s="48"/>
      <c r="KEH213" s="46"/>
      <c r="KEI213" s="42"/>
      <c r="KEJ213" s="42"/>
      <c r="KEK213" s="48"/>
      <c r="KEL213" s="48"/>
      <c r="KEM213" s="46"/>
      <c r="KEN213" s="42"/>
      <c r="KEO213" s="42"/>
      <c r="KEP213" s="48"/>
      <c r="KEQ213" s="48"/>
      <c r="KER213" s="46"/>
      <c r="KES213" s="42"/>
      <c r="KET213" s="42"/>
      <c r="KEU213" s="48"/>
      <c r="KEV213" s="48"/>
      <c r="KEW213" s="46"/>
      <c r="KEX213" s="42"/>
      <c r="KEY213" s="42"/>
      <c r="KEZ213" s="48"/>
      <c r="KFA213" s="48"/>
      <c r="KFB213" s="46"/>
      <c r="KFC213" s="42"/>
      <c r="KFD213" s="42"/>
      <c r="KFE213" s="48"/>
      <c r="KFF213" s="48"/>
      <c r="KFG213" s="46"/>
      <c r="KFH213" s="42"/>
      <c r="KFI213" s="42"/>
      <c r="KFJ213" s="48"/>
      <c r="KFK213" s="48"/>
      <c r="KFL213" s="46"/>
      <c r="KFM213" s="42"/>
      <c r="KFN213" s="42"/>
      <c r="KFO213" s="48"/>
      <c r="KFP213" s="48"/>
      <c r="KFQ213" s="46"/>
      <c r="KFR213" s="42"/>
      <c r="KFS213" s="42"/>
      <c r="KFT213" s="48"/>
      <c r="KFU213" s="48"/>
      <c r="KFV213" s="46"/>
      <c r="KFW213" s="42"/>
      <c r="KFX213" s="42"/>
      <c r="KFY213" s="48"/>
      <c r="KFZ213" s="48"/>
      <c r="KGA213" s="46"/>
      <c r="KGB213" s="42"/>
      <c r="KGC213" s="42"/>
      <c r="KGD213" s="48"/>
      <c r="KGE213" s="48"/>
      <c r="KGF213" s="46"/>
      <c r="KGG213" s="42"/>
      <c r="KGH213" s="42"/>
      <c r="KGI213" s="48"/>
      <c r="KGJ213" s="48"/>
      <c r="KGK213" s="46"/>
      <c r="KGL213" s="42"/>
      <c r="KGM213" s="42"/>
      <c r="KGN213" s="48"/>
      <c r="KGO213" s="48"/>
      <c r="KGP213" s="46"/>
      <c r="KGQ213" s="42"/>
      <c r="KGR213" s="42"/>
      <c r="KGS213" s="48"/>
      <c r="KGT213" s="48"/>
      <c r="KGU213" s="46"/>
      <c r="KGV213" s="42"/>
      <c r="KGW213" s="42"/>
      <c r="KGX213" s="48"/>
      <c r="KGY213" s="48"/>
      <c r="KGZ213" s="46"/>
      <c r="KHA213" s="42"/>
      <c r="KHB213" s="42"/>
      <c r="KHC213" s="48"/>
      <c r="KHD213" s="48"/>
      <c r="KHE213" s="46"/>
      <c r="KHF213" s="42"/>
      <c r="KHG213" s="42"/>
      <c r="KHH213" s="48"/>
      <c r="KHI213" s="48"/>
      <c r="KHJ213" s="46"/>
      <c r="KHK213" s="42"/>
      <c r="KHL213" s="42"/>
      <c r="KHM213" s="48"/>
      <c r="KHN213" s="48"/>
      <c r="KHO213" s="46"/>
      <c r="KHP213" s="42"/>
      <c r="KHQ213" s="42"/>
      <c r="KHR213" s="48"/>
      <c r="KHS213" s="48"/>
      <c r="KHT213" s="46"/>
      <c r="KHU213" s="42"/>
      <c r="KHV213" s="42"/>
      <c r="KHW213" s="48"/>
      <c r="KHX213" s="48"/>
      <c r="KHY213" s="46"/>
      <c r="KHZ213" s="42"/>
      <c r="KIA213" s="42"/>
      <c r="KIB213" s="48"/>
      <c r="KIC213" s="48"/>
      <c r="KID213" s="46"/>
      <c r="KIE213" s="42"/>
      <c r="KIF213" s="42"/>
      <c r="KIG213" s="48"/>
      <c r="KIH213" s="48"/>
      <c r="KII213" s="46"/>
      <c r="KIJ213" s="42"/>
      <c r="KIK213" s="42"/>
      <c r="KIL213" s="48"/>
      <c r="KIM213" s="48"/>
      <c r="KIN213" s="46"/>
      <c r="KIO213" s="42"/>
      <c r="KIP213" s="42"/>
      <c r="KIQ213" s="48"/>
      <c r="KIR213" s="48"/>
      <c r="KIS213" s="46"/>
      <c r="KIT213" s="42"/>
      <c r="KIU213" s="42"/>
      <c r="KIV213" s="48"/>
      <c r="KIW213" s="48"/>
      <c r="KIX213" s="46"/>
      <c r="KIY213" s="42"/>
      <c r="KIZ213" s="42"/>
      <c r="KJA213" s="48"/>
      <c r="KJB213" s="48"/>
      <c r="KJC213" s="46"/>
      <c r="KJD213" s="42"/>
      <c r="KJE213" s="42"/>
      <c r="KJF213" s="48"/>
      <c r="KJG213" s="48"/>
      <c r="KJH213" s="46"/>
      <c r="KJI213" s="42"/>
      <c r="KJJ213" s="42"/>
      <c r="KJK213" s="48"/>
      <c r="KJL213" s="48"/>
      <c r="KJM213" s="46"/>
      <c r="KJN213" s="42"/>
      <c r="KJO213" s="42"/>
      <c r="KJP213" s="48"/>
      <c r="KJQ213" s="48"/>
      <c r="KJR213" s="46"/>
      <c r="KJS213" s="42"/>
      <c r="KJT213" s="42"/>
      <c r="KJU213" s="48"/>
      <c r="KJV213" s="48"/>
      <c r="KJW213" s="46"/>
      <c r="KJX213" s="42"/>
      <c r="KJY213" s="42"/>
      <c r="KJZ213" s="48"/>
      <c r="KKA213" s="48"/>
      <c r="KKB213" s="46"/>
      <c r="KKC213" s="42"/>
      <c r="KKD213" s="42"/>
      <c r="KKE213" s="48"/>
      <c r="KKF213" s="48"/>
      <c r="KKG213" s="46"/>
      <c r="KKH213" s="42"/>
      <c r="KKI213" s="42"/>
      <c r="KKJ213" s="48"/>
      <c r="KKK213" s="48"/>
      <c r="KKL213" s="46"/>
      <c r="KKM213" s="42"/>
      <c r="KKN213" s="42"/>
      <c r="KKO213" s="48"/>
      <c r="KKP213" s="48"/>
      <c r="KKQ213" s="46"/>
      <c r="KKR213" s="42"/>
      <c r="KKS213" s="42"/>
      <c r="KKT213" s="48"/>
      <c r="KKU213" s="48"/>
      <c r="KKV213" s="46"/>
      <c r="KKW213" s="42"/>
      <c r="KKX213" s="42"/>
      <c r="KKY213" s="48"/>
      <c r="KKZ213" s="48"/>
      <c r="KLA213" s="46"/>
      <c r="KLB213" s="42"/>
      <c r="KLC213" s="42"/>
      <c r="KLD213" s="48"/>
      <c r="KLE213" s="48"/>
      <c r="KLF213" s="46"/>
      <c r="KLG213" s="42"/>
      <c r="KLH213" s="42"/>
      <c r="KLI213" s="48"/>
      <c r="KLJ213" s="48"/>
      <c r="KLK213" s="46"/>
      <c r="KLL213" s="42"/>
      <c r="KLM213" s="42"/>
      <c r="KLN213" s="48"/>
      <c r="KLO213" s="48"/>
      <c r="KLP213" s="46"/>
      <c r="KLQ213" s="42"/>
      <c r="KLR213" s="42"/>
      <c r="KLS213" s="48"/>
      <c r="KLT213" s="48"/>
      <c r="KLU213" s="46"/>
      <c r="KLV213" s="42"/>
      <c r="KLW213" s="42"/>
      <c r="KLX213" s="48"/>
      <c r="KLY213" s="48"/>
      <c r="KLZ213" s="46"/>
      <c r="KMA213" s="42"/>
      <c r="KMB213" s="42"/>
      <c r="KMC213" s="48"/>
      <c r="KMD213" s="48"/>
      <c r="KME213" s="46"/>
      <c r="KMF213" s="42"/>
      <c r="KMG213" s="42"/>
      <c r="KMH213" s="48"/>
      <c r="KMI213" s="48"/>
      <c r="KMJ213" s="46"/>
      <c r="KMK213" s="42"/>
      <c r="KML213" s="42"/>
      <c r="KMM213" s="48"/>
      <c r="KMN213" s="48"/>
      <c r="KMO213" s="46"/>
      <c r="KMP213" s="42"/>
      <c r="KMQ213" s="42"/>
      <c r="KMR213" s="48"/>
      <c r="KMS213" s="48"/>
      <c r="KMT213" s="46"/>
      <c r="KMU213" s="42"/>
      <c r="KMV213" s="42"/>
      <c r="KMW213" s="48"/>
      <c r="KMX213" s="48"/>
      <c r="KMY213" s="46"/>
      <c r="KMZ213" s="42"/>
      <c r="KNA213" s="42"/>
      <c r="KNB213" s="48"/>
      <c r="KNC213" s="48"/>
      <c r="KND213" s="46"/>
      <c r="KNE213" s="42"/>
      <c r="KNF213" s="42"/>
      <c r="KNG213" s="48"/>
      <c r="KNH213" s="48"/>
      <c r="KNI213" s="46"/>
      <c r="KNJ213" s="42"/>
      <c r="KNK213" s="42"/>
      <c r="KNL213" s="48"/>
      <c r="KNM213" s="48"/>
      <c r="KNN213" s="46"/>
      <c r="KNO213" s="42"/>
      <c r="KNP213" s="42"/>
      <c r="KNQ213" s="48"/>
      <c r="KNR213" s="48"/>
      <c r="KNS213" s="46"/>
      <c r="KNT213" s="42"/>
      <c r="KNU213" s="42"/>
      <c r="KNV213" s="48"/>
      <c r="KNW213" s="48"/>
      <c r="KNX213" s="46"/>
      <c r="KNY213" s="42"/>
      <c r="KNZ213" s="42"/>
      <c r="KOA213" s="48"/>
      <c r="KOB213" s="48"/>
      <c r="KOC213" s="46"/>
      <c r="KOD213" s="42"/>
      <c r="KOE213" s="42"/>
      <c r="KOF213" s="48"/>
      <c r="KOG213" s="48"/>
      <c r="KOH213" s="46"/>
      <c r="KOI213" s="42"/>
      <c r="KOJ213" s="42"/>
      <c r="KOK213" s="48"/>
      <c r="KOL213" s="48"/>
      <c r="KOM213" s="46"/>
      <c r="KON213" s="42"/>
      <c r="KOO213" s="42"/>
      <c r="KOP213" s="48"/>
      <c r="KOQ213" s="48"/>
      <c r="KOR213" s="46"/>
      <c r="KOS213" s="42"/>
      <c r="KOT213" s="42"/>
      <c r="KOU213" s="48"/>
      <c r="KOV213" s="48"/>
      <c r="KOW213" s="46"/>
      <c r="KOX213" s="42"/>
      <c r="KOY213" s="42"/>
      <c r="KOZ213" s="48"/>
      <c r="KPA213" s="48"/>
      <c r="KPB213" s="46"/>
      <c r="KPC213" s="42"/>
      <c r="KPD213" s="42"/>
      <c r="KPE213" s="48"/>
      <c r="KPF213" s="48"/>
      <c r="KPG213" s="46"/>
      <c r="KPH213" s="42"/>
      <c r="KPI213" s="42"/>
      <c r="KPJ213" s="48"/>
      <c r="KPK213" s="48"/>
      <c r="KPL213" s="46"/>
      <c r="KPM213" s="42"/>
      <c r="KPN213" s="42"/>
      <c r="KPO213" s="48"/>
      <c r="KPP213" s="48"/>
      <c r="KPQ213" s="46"/>
      <c r="KPR213" s="42"/>
      <c r="KPS213" s="42"/>
      <c r="KPT213" s="48"/>
      <c r="KPU213" s="48"/>
      <c r="KPV213" s="46"/>
      <c r="KPW213" s="42"/>
      <c r="KPX213" s="42"/>
      <c r="KPY213" s="48"/>
      <c r="KPZ213" s="48"/>
      <c r="KQA213" s="46"/>
      <c r="KQB213" s="42"/>
      <c r="KQC213" s="42"/>
      <c r="KQD213" s="48"/>
      <c r="KQE213" s="48"/>
      <c r="KQF213" s="46"/>
      <c r="KQG213" s="42"/>
      <c r="KQH213" s="42"/>
      <c r="KQI213" s="48"/>
      <c r="KQJ213" s="48"/>
      <c r="KQK213" s="46"/>
      <c r="KQL213" s="42"/>
      <c r="KQM213" s="42"/>
      <c r="KQN213" s="48"/>
      <c r="KQO213" s="48"/>
      <c r="KQP213" s="46"/>
      <c r="KQQ213" s="42"/>
      <c r="KQR213" s="42"/>
      <c r="KQS213" s="48"/>
      <c r="KQT213" s="48"/>
      <c r="KQU213" s="46"/>
      <c r="KQV213" s="42"/>
      <c r="KQW213" s="42"/>
      <c r="KQX213" s="48"/>
      <c r="KQY213" s="48"/>
      <c r="KQZ213" s="46"/>
      <c r="KRA213" s="42"/>
      <c r="KRB213" s="42"/>
      <c r="KRC213" s="48"/>
      <c r="KRD213" s="48"/>
      <c r="KRE213" s="46"/>
      <c r="KRF213" s="42"/>
      <c r="KRG213" s="42"/>
      <c r="KRH213" s="48"/>
      <c r="KRI213" s="48"/>
      <c r="KRJ213" s="46"/>
      <c r="KRK213" s="42"/>
      <c r="KRL213" s="42"/>
      <c r="KRM213" s="48"/>
      <c r="KRN213" s="48"/>
      <c r="KRO213" s="46"/>
      <c r="KRP213" s="42"/>
      <c r="KRQ213" s="42"/>
      <c r="KRR213" s="48"/>
      <c r="KRS213" s="48"/>
      <c r="KRT213" s="46"/>
      <c r="KRU213" s="42"/>
      <c r="KRV213" s="42"/>
      <c r="KRW213" s="48"/>
      <c r="KRX213" s="48"/>
      <c r="KRY213" s="46"/>
      <c r="KRZ213" s="42"/>
      <c r="KSA213" s="42"/>
      <c r="KSB213" s="48"/>
      <c r="KSC213" s="48"/>
      <c r="KSD213" s="46"/>
      <c r="KSE213" s="42"/>
      <c r="KSF213" s="42"/>
      <c r="KSG213" s="48"/>
      <c r="KSH213" s="48"/>
      <c r="KSI213" s="46"/>
      <c r="KSJ213" s="42"/>
      <c r="KSK213" s="42"/>
      <c r="KSL213" s="48"/>
      <c r="KSM213" s="48"/>
      <c r="KSN213" s="46"/>
      <c r="KSO213" s="42"/>
      <c r="KSP213" s="42"/>
      <c r="KSQ213" s="48"/>
      <c r="KSR213" s="48"/>
      <c r="KSS213" s="46"/>
      <c r="KST213" s="42"/>
      <c r="KSU213" s="42"/>
      <c r="KSV213" s="48"/>
      <c r="KSW213" s="48"/>
      <c r="KSX213" s="46"/>
      <c r="KSY213" s="42"/>
      <c r="KSZ213" s="42"/>
      <c r="KTA213" s="48"/>
      <c r="KTB213" s="48"/>
      <c r="KTC213" s="46"/>
      <c r="KTD213" s="42"/>
      <c r="KTE213" s="42"/>
      <c r="KTF213" s="48"/>
      <c r="KTG213" s="48"/>
      <c r="KTH213" s="46"/>
      <c r="KTI213" s="42"/>
      <c r="KTJ213" s="42"/>
      <c r="KTK213" s="48"/>
      <c r="KTL213" s="48"/>
      <c r="KTM213" s="46"/>
      <c r="KTN213" s="42"/>
      <c r="KTO213" s="42"/>
      <c r="KTP213" s="48"/>
      <c r="KTQ213" s="48"/>
      <c r="KTR213" s="46"/>
      <c r="KTS213" s="42"/>
      <c r="KTT213" s="42"/>
      <c r="KTU213" s="48"/>
      <c r="KTV213" s="48"/>
      <c r="KTW213" s="46"/>
      <c r="KTX213" s="42"/>
      <c r="KTY213" s="42"/>
      <c r="KTZ213" s="48"/>
      <c r="KUA213" s="48"/>
      <c r="KUB213" s="46"/>
      <c r="KUC213" s="42"/>
      <c r="KUD213" s="42"/>
      <c r="KUE213" s="48"/>
      <c r="KUF213" s="48"/>
      <c r="KUG213" s="46"/>
      <c r="KUH213" s="42"/>
      <c r="KUI213" s="42"/>
      <c r="KUJ213" s="48"/>
      <c r="KUK213" s="48"/>
      <c r="KUL213" s="46"/>
      <c r="KUM213" s="42"/>
      <c r="KUN213" s="42"/>
      <c r="KUO213" s="48"/>
      <c r="KUP213" s="48"/>
      <c r="KUQ213" s="46"/>
      <c r="KUR213" s="42"/>
      <c r="KUS213" s="42"/>
      <c r="KUT213" s="48"/>
      <c r="KUU213" s="48"/>
      <c r="KUV213" s="46"/>
      <c r="KUW213" s="42"/>
      <c r="KUX213" s="42"/>
      <c r="KUY213" s="48"/>
      <c r="KUZ213" s="48"/>
      <c r="KVA213" s="46"/>
      <c r="KVB213" s="42"/>
      <c r="KVC213" s="42"/>
      <c r="KVD213" s="48"/>
      <c r="KVE213" s="48"/>
      <c r="KVF213" s="46"/>
      <c r="KVG213" s="42"/>
      <c r="KVH213" s="42"/>
      <c r="KVI213" s="48"/>
      <c r="KVJ213" s="48"/>
      <c r="KVK213" s="46"/>
      <c r="KVL213" s="42"/>
      <c r="KVM213" s="42"/>
      <c r="KVN213" s="48"/>
      <c r="KVO213" s="48"/>
      <c r="KVP213" s="46"/>
      <c r="KVQ213" s="42"/>
      <c r="KVR213" s="42"/>
      <c r="KVS213" s="48"/>
      <c r="KVT213" s="48"/>
      <c r="KVU213" s="46"/>
      <c r="KVV213" s="42"/>
      <c r="KVW213" s="42"/>
      <c r="KVX213" s="48"/>
      <c r="KVY213" s="48"/>
      <c r="KVZ213" s="46"/>
      <c r="KWA213" s="42"/>
      <c r="KWB213" s="42"/>
      <c r="KWC213" s="48"/>
      <c r="KWD213" s="48"/>
      <c r="KWE213" s="46"/>
      <c r="KWF213" s="42"/>
      <c r="KWG213" s="42"/>
      <c r="KWH213" s="48"/>
      <c r="KWI213" s="48"/>
      <c r="KWJ213" s="46"/>
      <c r="KWK213" s="42"/>
      <c r="KWL213" s="42"/>
      <c r="KWM213" s="48"/>
      <c r="KWN213" s="48"/>
      <c r="KWO213" s="46"/>
      <c r="KWP213" s="42"/>
      <c r="KWQ213" s="42"/>
      <c r="KWR213" s="48"/>
      <c r="KWS213" s="48"/>
      <c r="KWT213" s="46"/>
      <c r="KWU213" s="42"/>
      <c r="KWV213" s="42"/>
      <c r="KWW213" s="48"/>
      <c r="KWX213" s="48"/>
      <c r="KWY213" s="46"/>
      <c r="KWZ213" s="42"/>
      <c r="KXA213" s="42"/>
      <c r="KXB213" s="48"/>
      <c r="KXC213" s="48"/>
      <c r="KXD213" s="46"/>
      <c r="KXE213" s="42"/>
      <c r="KXF213" s="42"/>
      <c r="KXG213" s="48"/>
      <c r="KXH213" s="48"/>
      <c r="KXI213" s="46"/>
      <c r="KXJ213" s="42"/>
      <c r="KXK213" s="42"/>
      <c r="KXL213" s="48"/>
      <c r="KXM213" s="48"/>
      <c r="KXN213" s="46"/>
      <c r="KXO213" s="42"/>
      <c r="KXP213" s="42"/>
      <c r="KXQ213" s="48"/>
      <c r="KXR213" s="48"/>
      <c r="KXS213" s="46"/>
      <c r="KXT213" s="42"/>
      <c r="KXU213" s="42"/>
      <c r="KXV213" s="48"/>
      <c r="KXW213" s="48"/>
      <c r="KXX213" s="46"/>
      <c r="KXY213" s="42"/>
      <c r="KXZ213" s="42"/>
      <c r="KYA213" s="48"/>
      <c r="KYB213" s="48"/>
      <c r="KYC213" s="46"/>
      <c r="KYD213" s="42"/>
      <c r="KYE213" s="42"/>
      <c r="KYF213" s="48"/>
      <c r="KYG213" s="48"/>
      <c r="KYH213" s="46"/>
      <c r="KYI213" s="42"/>
      <c r="KYJ213" s="42"/>
      <c r="KYK213" s="48"/>
      <c r="KYL213" s="48"/>
      <c r="KYM213" s="46"/>
      <c r="KYN213" s="42"/>
      <c r="KYO213" s="42"/>
      <c r="KYP213" s="48"/>
      <c r="KYQ213" s="48"/>
      <c r="KYR213" s="46"/>
      <c r="KYS213" s="42"/>
      <c r="KYT213" s="42"/>
      <c r="KYU213" s="48"/>
      <c r="KYV213" s="48"/>
      <c r="KYW213" s="46"/>
      <c r="KYX213" s="42"/>
      <c r="KYY213" s="42"/>
      <c r="KYZ213" s="48"/>
      <c r="KZA213" s="48"/>
      <c r="KZB213" s="46"/>
      <c r="KZC213" s="42"/>
      <c r="KZD213" s="42"/>
      <c r="KZE213" s="48"/>
      <c r="KZF213" s="48"/>
      <c r="KZG213" s="46"/>
      <c r="KZH213" s="42"/>
      <c r="KZI213" s="42"/>
      <c r="KZJ213" s="48"/>
      <c r="KZK213" s="48"/>
      <c r="KZL213" s="46"/>
      <c r="KZM213" s="42"/>
      <c r="KZN213" s="42"/>
      <c r="KZO213" s="48"/>
      <c r="KZP213" s="48"/>
      <c r="KZQ213" s="46"/>
      <c r="KZR213" s="42"/>
      <c r="KZS213" s="42"/>
      <c r="KZT213" s="48"/>
      <c r="KZU213" s="48"/>
      <c r="KZV213" s="46"/>
      <c r="KZW213" s="42"/>
      <c r="KZX213" s="42"/>
      <c r="KZY213" s="48"/>
      <c r="KZZ213" s="48"/>
      <c r="LAA213" s="46"/>
      <c r="LAB213" s="42"/>
      <c r="LAC213" s="42"/>
      <c r="LAD213" s="48"/>
      <c r="LAE213" s="48"/>
      <c r="LAF213" s="46"/>
      <c r="LAG213" s="42"/>
      <c r="LAH213" s="42"/>
      <c r="LAI213" s="48"/>
      <c r="LAJ213" s="48"/>
      <c r="LAK213" s="46"/>
      <c r="LAL213" s="42"/>
      <c r="LAM213" s="42"/>
      <c r="LAN213" s="48"/>
      <c r="LAO213" s="48"/>
      <c r="LAP213" s="46"/>
      <c r="LAQ213" s="42"/>
      <c r="LAR213" s="42"/>
      <c r="LAS213" s="48"/>
      <c r="LAT213" s="48"/>
      <c r="LAU213" s="46"/>
      <c r="LAV213" s="42"/>
      <c r="LAW213" s="42"/>
      <c r="LAX213" s="48"/>
      <c r="LAY213" s="48"/>
      <c r="LAZ213" s="46"/>
      <c r="LBA213" s="42"/>
      <c r="LBB213" s="42"/>
      <c r="LBC213" s="48"/>
      <c r="LBD213" s="48"/>
      <c r="LBE213" s="46"/>
      <c r="LBF213" s="42"/>
      <c r="LBG213" s="42"/>
      <c r="LBH213" s="48"/>
      <c r="LBI213" s="48"/>
      <c r="LBJ213" s="46"/>
      <c r="LBK213" s="42"/>
      <c r="LBL213" s="42"/>
      <c r="LBM213" s="48"/>
      <c r="LBN213" s="48"/>
      <c r="LBO213" s="46"/>
      <c r="LBP213" s="42"/>
      <c r="LBQ213" s="42"/>
      <c r="LBR213" s="48"/>
      <c r="LBS213" s="48"/>
      <c r="LBT213" s="46"/>
      <c r="LBU213" s="42"/>
      <c r="LBV213" s="42"/>
      <c r="LBW213" s="48"/>
      <c r="LBX213" s="48"/>
      <c r="LBY213" s="46"/>
      <c r="LBZ213" s="42"/>
      <c r="LCA213" s="42"/>
      <c r="LCB213" s="48"/>
      <c r="LCC213" s="48"/>
      <c r="LCD213" s="46"/>
      <c r="LCE213" s="42"/>
      <c r="LCF213" s="42"/>
      <c r="LCG213" s="48"/>
      <c r="LCH213" s="48"/>
      <c r="LCI213" s="46"/>
      <c r="LCJ213" s="42"/>
      <c r="LCK213" s="42"/>
      <c r="LCL213" s="48"/>
      <c r="LCM213" s="48"/>
      <c r="LCN213" s="46"/>
      <c r="LCO213" s="42"/>
      <c r="LCP213" s="42"/>
      <c r="LCQ213" s="48"/>
      <c r="LCR213" s="48"/>
      <c r="LCS213" s="46"/>
      <c r="LCT213" s="42"/>
      <c r="LCU213" s="42"/>
      <c r="LCV213" s="48"/>
      <c r="LCW213" s="48"/>
      <c r="LCX213" s="46"/>
      <c r="LCY213" s="42"/>
      <c r="LCZ213" s="42"/>
      <c r="LDA213" s="48"/>
      <c r="LDB213" s="48"/>
      <c r="LDC213" s="46"/>
      <c r="LDD213" s="42"/>
      <c r="LDE213" s="42"/>
      <c r="LDF213" s="48"/>
      <c r="LDG213" s="48"/>
      <c r="LDH213" s="46"/>
      <c r="LDI213" s="42"/>
      <c r="LDJ213" s="42"/>
      <c r="LDK213" s="48"/>
      <c r="LDL213" s="48"/>
      <c r="LDM213" s="46"/>
      <c r="LDN213" s="42"/>
      <c r="LDO213" s="42"/>
      <c r="LDP213" s="48"/>
      <c r="LDQ213" s="48"/>
      <c r="LDR213" s="46"/>
      <c r="LDS213" s="42"/>
      <c r="LDT213" s="42"/>
      <c r="LDU213" s="48"/>
      <c r="LDV213" s="48"/>
      <c r="LDW213" s="46"/>
      <c r="LDX213" s="42"/>
      <c r="LDY213" s="42"/>
      <c r="LDZ213" s="48"/>
      <c r="LEA213" s="48"/>
      <c r="LEB213" s="46"/>
      <c r="LEC213" s="42"/>
      <c r="LED213" s="42"/>
      <c r="LEE213" s="48"/>
      <c r="LEF213" s="48"/>
      <c r="LEG213" s="46"/>
      <c r="LEH213" s="42"/>
      <c r="LEI213" s="42"/>
      <c r="LEJ213" s="48"/>
      <c r="LEK213" s="48"/>
      <c r="LEL213" s="46"/>
      <c r="LEM213" s="42"/>
      <c r="LEN213" s="42"/>
      <c r="LEO213" s="48"/>
      <c r="LEP213" s="48"/>
      <c r="LEQ213" s="46"/>
      <c r="LER213" s="42"/>
      <c r="LES213" s="42"/>
      <c r="LET213" s="48"/>
      <c r="LEU213" s="48"/>
      <c r="LEV213" s="46"/>
      <c r="LEW213" s="42"/>
      <c r="LEX213" s="42"/>
      <c r="LEY213" s="48"/>
      <c r="LEZ213" s="48"/>
      <c r="LFA213" s="46"/>
      <c r="LFB213" s="42"/>
      <c r="LFC213" s="42"/>
      <c r="LFD213" s="48"/>
      <c r="LFE213" s="48"/>
      <c r="LFF213" s="46"/>
      <c r="LFG213" s="42"/>
      <c r="LFH213" s="42"/>
      <c r="LFI213" s="48"/>
      <c r="LFJ213" s="48"/>
      <c r="LFK213" s="46"/>
      <c r="LFL213" s="42"/>
      <c r="LFM213" s="42"/>
      <c r="LFN213" s="48"/>
      <c r="LFO213" s="48"/>
      <c r="LFP213" s="46"/>
      <c r="LFQ213" s="42"/>
      <c r="LFR213" s="42"/>
      <c r="LFS213" s="48"/>
      <c r="LFT213" s="48"/>
      <c r="LFU213" s="46"/>
      <c r="LFV213" s="42"/>
      <c r="LFW213" s="42"/>
      <c r="LFX213" s="48"/>
      <c r="LFY213" s="48"/>
      <c r="LFZ213" s="46"/>
      <c r="LGA213" s="42"/>
      <c r="LGB213" s="42"/>
      <c r="LGC213" s="48"/>
      <c r="LGD213" s="48"/>
      <c r="LGE213" s="46"/>
      <c r="LGF213" s="42"/>
      <c r="LGG213" s="42"/>
      <c r="LGH213" s="48"/>
      <c r="LGI213" s="48"/>
      <c r="LGJ213" s="46"/>
      <c r="LGK213" s="42"/>
      <c r="LGL213" s="42"/>
      <c r="LGM213" s="48"/>
      <c r="LGN213" s="48"/>
      <c r="LGO213" s="46"/>
      <c r="LGP213" s="42"/>
      <c r="LGQ213" s="42"/>
      <c r="LGR213" s="48"/>
      <c r="LGS213" s="48"/>
      <c r="LGT213" s="46"/>
      <c r="LGU213" s="42"/>
      <c r="LGV213" s="42"/>
      <c r="LGW213" s="48"/>
      <c r="LGX213" s="48"/>
      <c r="LGY213" s="46"/>
      <c r="LGZ213" s="42"/>
      <c r="LHA213" s="42"/>
      <c r="LHB213" s="48"/>
      <c r="LHC213" s="48"/>
      <c r="LHD213" s="46"/>
      <c r="LHE213" s="42"/>
      <c r="LHF213" s="42"/>
      <c r="LHG213" s="48"/>
      <c r="LHH213" s="48"/>
      <c r="LHI213" s="46"/>
      <c r="LHJ213" s="42"/>
      <c r="LHK213" s="42"/>
      <c r="LHL213" s="48"/>
      <c r="LHM213" s="48"/>
      <c r="LHN213" s="46"/>
      <c r="LHO213" s="42"/>
      <c r="LHP213" s="42"/>
      <c r="LHQ213" s="48"/>
      <c r="LHR213" s="48"/>
      <c r="LHS213" s="46"/>
      <c r="LHT213" s="42"/>
      <c r="LHU213" s="42"/>
      <c r="LHV213" s="48"/>
      <c r="LHW213" s="48"/>
      <c r="LHX213" s="46"/>
      <c r="LHY213" s="42"/>
      <c r="LHZ213" s="42"/>
      <c r="LIA213" s="48"/>
      <c r="LIB213" s="48"/>
      <c r="LIC213" s="46"/>
      <c r="LID213" s="42"/>
      <c r="LIE213" s="42"/>
      <c r="LIF213" s="48"/>
      <c r="LIG213" s="48"/>
      <c r="LIH213" s="46"/>
      <c r="LII213" s="42"/>
      <c r="LIJ213" s="42"/>
      <c r="LIK213" s="48"/>
      <c r="LIL213" s="48"/>
      <c r="LIM213" s="46"/>
      <c r="LIN213" s="42"/>
      <c r="LIO213" s="42"/>
      <c r="LIP213" s="48"/>
      <c r="LIQ213" s="48"/>
      <c r="LIR213" s="46"/>
      <c r="LIS213" s="42"/>
      <c r="LIT213" s="42"/>
      <c r="LIU213" s="48"/>
      <c r="LIV213" s="48"/>
      <c r="LIW213" s="46"/>
      <c r="LIX213" s="42"/>
      <c r="LIY213" s="42"/>
      <c r="LIZ213" s="48"/>
      <c r="LJA213" s="48"/>
      <c r="LJB213" s="46"/>
      <c r="LJC213" s="42"/>
      <c r="LJD213" s="42"/>
      <c r="LJE213" s="48"/>
      <c r="LJF213" s="48"/>
      <c r="LJG213" s="46"/>
      <c r="LJH213" s="42"/>
      <c r="LJI213" s="42"/>
      <c r="LJJ213" s="48"/>
      <c r="LJK213" s="48"/>
      <c r="LJL213" s="46"/>
      <c r="LJM213" s="42"/>
      <c r="LJN213" s="42"/>
      <c r="LJO213" s="48"/>
      <c r="LJP213" s="48"/>
      <c r="LJQ213" s="46"/>
      <c r="LJR213" s="42"/>
      <c r="LJS213" s="42"/>
      <c r="LJT213" s="48"/>
      <c r="LJU213" s="48"/>
      <c r="LJV213" s="46"/>
      <c r="LJW213" s="42"/>
      <c r="LJX213" s="42"/>
      <c r="LJY213" s="48"/>
      <c r="LJZ213" s="48"/>
      <c r="LKA213" s="46"/>
      <c r="LKB213" s="42"/>
      <c r="LKC213" s="42"/>
      <c r="LKD213" s="48"/>
      <c r="LKE213" s="48"/>
      <c r="LKF213" s="46"/>
      <c r="LKG213" s="42"/>
      <c r="LKH213" s="42"/>
      <c r="LKI213" s="48"/>
      <c r="LKJ213" s="48"/>
      <c r="LKK213" s="46"/>
      <c r="LKL213" s="42"/>
      <c r="LKM213" s="42"/>
      <c r="LKN213" s="48"/>
      <c r="LKO213" s="48"/>
      <c r="LKP213" s="46"/>
      <c r="LKQ213" s="42"/>
      <c r="LKR213" s="42"/>
      <c r="LKS213" s="48"/>
      <c r="LKT213" s="48"/>
      <c r="LKU213" s="46"/>
      <c r="LKV213" s="42"/>
      <c r="LKW213" s="42"/>
      <c r="LKX213" s="48"/>
      <c r="LKY213" s="48"/>
      <c r="LKZ213" s="46"/>
      <c r="LLA213" s="42"/>
      <c r="LLB213" s="42"/>
      <c r="LLC213" s="48"/>
      <c r="LLD213" s="48"/>
      <c r="LLE213" s="46"/>
      <c r="LLF213" s="42"/>
      <c r="LLG213" s="42"/>
      <c r="LLH213" s="48"/>
      <c r="LLI213" s="48"/>
      <c r="LLJ213" s="46"/>
      <c r="LLK213" s="42"/>
      <c r="LLL213" s="42"/>
      <c r="LLM213" s="48"/>
      <c r="LLN213" s="48"/>
      <c r="LLO213" s="46"/>
      <c r="LLP213" s="42"/>
      <c r="LLQ213" s="42"/>
      <c r="LLR213" s="48"/>
      <c r="LLS213" s="48"/>
      <c r="LLT213" s="46"/>
      <c r="LLU213" s="42"/>
      <c r="LLV213" s="42"/>
      <c r="LLW213" s="48"/>
      <c r="LLX213" s="48"/>
      <c r="LLY213" s="46"/>
      <c r="LLZ213" s="42"/>
      <c r="LMA213" s="42"/>
      <c r="LMB213" s="48"/>
      <c r="LMC213" s="48"/>
      <c r="LMD213" s="46"/>
      <c r="LME213" s="42"/>
      <c r="LMF213" s="42"/>
      <c r="LMG213" s="48"/>
      <c r="LMH213" s="48"/>
      <c r="LMI213" s="46"/>
      <c r="LMJ213" s="42"/>
      <c r="LMK213" s="42"/>
      <c r="LML213" s="48"/>
      <c r="LMM213" s="48"/>
      <c r="LMN213" s="46"/>
      <c r="LMO213" s="42"/>
      <c r="LMP213" s="42"/>
      <c r="LMQ213" s="48"/>
      <c r="LMR213" s="48"/>
      <c r="LMS213" s="46"/>
      <c r="LMT213" s="42"/>
      <c r="LMU213" s="42"/>
      <c r="LMV213" s="48"/>
      <c r="LMW213" s="48"/>
      <c r="LMX213" s="46"/>
      <c r="LMY213" s="42"/>
      <c r="LMZ213" s="42"/>
      <c r="LNA213" s="48"/>
      <c r="LNB213" s="48"/>
      <c r="LNC213" s="46"/>
      <c r="LND213" s="42"/>
      <c r="LNE213" s="42"/>
      <c r="LNF213" s="48"/>
      <c r="LNG213" s="48"/>
      <c r="LNH213" s="46"/>
      <c r="LNI213" s="42"/>
      <c r="LNJ213" s="42"/>
      <c r="LNK213" s="48"/>
      <c r="LNL213" s="48"/>
      <c r="LNM213" s="46"/>
      <c r="LNN213" s="42"/>
      <c r="LNO213" s="42"/>
      <c r="LNP213" s="48"/>
      <c r="LNQ213" s="48"/>
      <c r="LNR213" s="46"/>
      <c r="LNS213" s="42"/>
      <c r="LNT213" s="42"/>
      <c r="LNU213" s="48"/>
      <c r="LNV213" s="48"/>
      <c r="LNW213" s="46"/>
      <c r="LNX213" s="42"/>
      <c r="LNY213" s="42"/>
      <c r="LNZ213" s="48"/>
      <c r="LOA213" s="48"/>
      <c r="LOB213" s="46"/>
      <c r="LOC213" s="42"/>
      <c r="LOD213" s="42"/>
      <c r="LOE213" s="48"/>
      <c r="LOF213" s="48"/>
      <c r="LOG213" s="46"/>
      <c r="LOH213" s="42"/>
      <c r="LOI213" s="42"/>
      <c r="LOJ213" s="48"/>
      <c r="LOK213" s="48"/>
      <c r="LOL213" s="46"/>
      <c r="LOM213" s="42"/>
      <c r="LON213" s="42"/>
      <c r="LOO213" s="48"/>
      <c r="LOP213" s="48"/>
      <c r="LOQ213" s="46"/>
      <c r="LOR213" s="42"/>
      <c r="LOS213" s="42"/>
      <c r="LOT213" s="48"/>
      <c r="LOU213" s="48"/>
      <c r="LOV213" s="46"/>
      <c r="LOW213" s="42"/>
      <c r="LOX213" s="42"/>
      <c r="LOY213" s="48"/>
      <c r="LOZ213" s="48"/>
      <c r="LPA213" s="46"/>
      <c r="LPB213" s="42"/>
      <c r="LPC213" s="42"/>
      <c r="LPD213" s="48"/>
      <c r="LPE213" s="48"/>
      <c r="LPF213" s="46"/>
      <c r="LPG213" s="42"/>
      <c r="LPH213" s="42"/>
      <c r="LPI213" s="48"/>
      <c r="LPJ213" s="48"/>
      <c r="LPK213" s="46"/>
      <c r="LPL213" s="42"/>
      <c r="LPM213" s="42"/>
      <c r="LPN213" s="48"/>
      <c r="LPO213" s="48"/>
      <c r="LPP213" s="46"/>
      <c r="LPQ213" s="42"/>
      <c r="LPR213" s="42"/>
      <c r="LPS213" s="48"/>
      <c r="LPT213" s="48"/>
      <c r="LPU213" s="46"/>
      <c r="LPV213" s="42"/>
      <c r="LPW213" s="42"/>
      <c r="LPX213" s="48"/>
      <c r="LPY213" s="48"/>
      <c r="LPZ213" s="46"/>
      <c r="LQA213" s="42"/>
      <c r="LQB213" s="42"/>
      <c r="LQC213" s="48"/>
      <c r="LQD213" s="48"/>
      <c r="LQE213" s="46"/>
      <c r="LQF213" s="42"/>
      <c r="LQG213" s="42"/>
      <c r="LQH213" s="48"/>
      <c r="LQI213" s="48"/>
      <c r="LQJ213" s="46"/>
      <c r="LQK213" s="42"/>
      <c r="LQL213" s="42"/>
      <c r="LQM213" s="48"/>
      <c r="LQN213" s="48"/>
      <c r="LQO213" s="46"/>
      <c r="LQP213" s="42"/>
      <c r="LQQ213" s="42"/>
      <c r="LQR213" s="48"/>
      <c r="LQS213" s="48"/>
      <c r="LQT213" s="46"/>
      <c r="LQU213" s="42"/>
      <c r="LQV213" s="42"/>
      <c r="LQW213" s="48"/>
      <c r="LQX213" s="48"/>
      <c r="LQY213" s="46"/>
      <c r="LQZ213" s="42"/>
      <c r="LRA213" s="42"/>
      <c r="LRB213" s="48"/>
      <c r="LRC213" s="48"/>
      <c r="LRD213" s="46"/>
      <c r="LRE213" s="42"/>
      <c r="LRF213" s="42"/>
      <c r="LRG213" s="48"/>
      <c r="LRH213" s="48"/>
      <c r="LRI213" s="46"/>
      <c r="LRJ213" s="42"/>
      <c r="LRK213" s="42"/>
      <c r="LRL213" s="48"/>
      <c r="LRM213" s="48"/>
      <c r="LRN213" s="46"/>
      <c r="LRO213" s="42"/>
      <c r="LRP213" s="42"/>
      <c r="LRQ213" s="48"/>
      <c r="LRR213" s="48"/>
      <c r="LRS213" s="46"/>
      <c r="LRT213" s="42"/>
      <c r="LRU213" s="42"/>
      <c r="LRV213" s="48"/>
      <c r="LRW213" s="48"/>
      <c r="LRX213" s="46"/>
      <c r="LRY213" s="42"/>
      <c r="LRZ213" s="42"/>
      <c r="LSA213" s="48"/>
      <c r="LSB213" s="48"/>
      <c r="LSC213" s="46"/>
      <c r="LSD213" s="42"/>
      <c r="LSE213" s="42"/>
      <c r="LSF213" s="48"/>
      <c r="LSG213" s="48"/>
      <c r="LSH213" s="46"/>
      <c r="LSI213" s="42"/>
      <c r="LSJ213" s="42"/>
      <c r="LSK213" s="48"/>
      <c r="LSL213" s="48"/>
      <c r="LSM213" s="46"/>
      <c r="LSN213" s="42"/>
      <c r="LSO213" s="42"/>
      <c r="LSP213" s="48"/>
      <c r="LSQ213" s="48"/>
      <c r="LSR213" s="46"/>
      <c r="LSS213" s="42"/>
      <c r="LST213" s="42"/>
      <c r="LSU213" s="48"/>
      <c r="LSV213" s="48"/>
      <c r="LSW213" s="46"/>
      <c r="LSX213" s="42"/>
      <c r="LSY213" s="42"/>
      <c r="LSZ213" s="48"/>
      <c r="LTA213" s="48"/>
      <c r="LTB213" s="46"/>
      <c r="LTC213" s="42"/>
      <c r="LTD213" s="42"/>
      <c r="LTE213" s="48"/>
      <c r="LTF213" s="48"/>
      <c r="LTG213" s="46"/>
      <c r="LTH213" s="42"/>
      <c r="LTI213" s="42"/>
      <c r="LTJ213" s="48"/>
      <c r="LTK213" s="48"/>
      <c r="LTL213" s="46"/>
      <c r="LTM213" s="42"/>
      <c r="LTN213" s="42"/>
      <c r="LTO213" s="48"/>
      <c r="LTP213" s="48"/>
      <c r="LTQ213" s="46"/>
      <c r="LTR213" s="42"/>
      <c r="LTS213" s="42"/>
      <c r="LTT213" s="48"/>
      <c r="LTU213" s="48"/>
      <c r="LTV213" s="46"/>
      <c r="LTW213" s="42"/>
      <c r="LTX213" s="42"/>
      <c r="LTY213" s="48"/>
      <c r="LTZ213" s="48"/>
      <c r="LUA213" s="46"/>
      <c r="LUB213" s="42"/>
      <c r="LUC213" s="42"/>
      <c r="LUD213" s="48"/>
      <c r="LUE213" s="48"/>
      <c r="LUF213" s="46"/>
      <c r="LUG213" s="42"/>
      <c r="LUH213" s="42"/>
      <c r="LUI213" s="48"/>
      <c r="LUJ213" s="48"/>
      <c r="LUK213" s="46"/>
      <c r="LUL213" s="42"/>
      <c r="LUM213" s="42"/>
      <c r="LUN213" s="48"/>
      <c r="LUO213" s="48"/>
      <c r="LUP213" s="46"/>
      <c r="LUQ213" s="42"/>
      <c r="LUR213" s="42"/>
      <c r="LUS213" s="48"/>
      <c r="LUT213" s="48"/>
      <c r="LUU213" s="46"/>
      <c r="LUV213" s="42"/>
      <c r="LUW213" s="42"/>
      <c r="LUX213" s="48"/>
      <c r="LUY213" s="48"/>
      <c r="LUZ213" s="46"/>
      <c r="LVA213" s="42"/>
      <c r="LVB213" s="42"/>
      <c r="LVC213" s="48"/>
      <c r="LVD213" s="48"/>
      <c r="LVE213" s="46"/>
      <c r="LVF213" s="42"/>
      <c r="LVG213" s="42"/>
      <c r="LVH213" s="48"/>
      <c r="LVI213" s="48"/>
      <c r="LVJ213" s="46"/>
      <c r="LVK213" s="42"/>
      <c r="LVL213" s="42"/>
      <c r="LVM213" s="48"/>
      <c r="LVN213" s="48"/>
      <c r="LVO213" s="46"/>
      <c r="LVP213" s="42"/>
      <c r="LVQ213" s="42"/>
      <c r="LVR213" s="48"/>
      <c r="LVS213" s="48"/>
      <c r="LVT213" s="46"/>
      <c r="LVU213" s="42"/>
      <c r="LVV213" s="42"/>
      <c r="LVW213" s="48"/>
      <c r="LVX213" s="48"/>
      <c r="LVY213" s="46"/>
      <c r="LVZ213" s="42"/>
      <c r="LWA213" s="42"/>
      <c r="LWB213" s="48"/>
      <c r="LWC213" s="48"/>
      <c r="LWD213" s="46"/>
      <c r="LWE213" s="42"/>
      <c r="LWF213" s="42"/>
      <c r="LWG213" s="48"/>
      <c r="LWH213" s="48"/>
      <c r="LWI213" s="46"/>
      <c r="LWJ213" s="42"/>
      <c r="LWK213" s="42"/>
      <c r="LWL213" s="48"/>
      <c r="LWM213" s="48"/>
      <c r="LWN213" s="46"/>
      <c r="LWO213" s="42"/>
      <c r="LWP213" s="42"/>
      <c r="LWQ213" s="48"/>
      <c r="LWR213" s="48"/>
      <c r="LWS213" s="46"/>
      <c r="LWT213" s="42"/>
      <c r="LWU213" s="42"/>
      <c r="LWV213" s="48"/>
      <c r="LWW213" s="48"/>
      <c r="LWX213" s="46"/>
      <c r="LWY213" s="42"/>
      <c r="LWZ213" s="42"/>
      <c r="LXA213" s="48"/>
      <c r="LXB213" s="48"/>
      <c r="LXC213" s="46"/>
      <c r="LXD213" s="42"/>
      <c r="LXE213" s="42"/>
      <c r="LXF213" s="48"/>
      <c r="LXG213" s="48"/>
      <c r="LXH213" s="46"/>
      <c r="LXI213" s="42"/>
      <c r="LXJ213" s="42"/>
      <c r="LXK213" s="48"/>
      <c r="LXL213" s="48"/>
      <c r="LXM213" s="46"/>
      <c r="LXN213" s="42"/>
      <c r="LXO213" s="42"/>
      <c r="LXP213" s="48"/>
      <c r="LXQ213" s="48"/>
      <c r="LXR213" s="46"/>
      <c r="LXS213" s="42"/>
      <c r="LXT213" s="42"/>
      <c r="LXU213" s="48"/>
      <c r="LXV213" s="48"/>
      <c r="LXW213" s="46"/>
      <c r="LXX213" s="42"/>
      <c r="LXY213" s="42"/>
      <c r="LXZ213" s="48"/>
      <c r="LYA213" s="48"/>
      <c r="LYB213" s="46"/>
      <c r="LYC213" s="42"/>
      <c r="LYD213" s="42"/>
      <c r="LYE213" s="48"/>
      <c r="LYF213" s="48"/>
      <c r="LYG213" s="46"/>
      <c r="LYH213" s="42"/>
      <c r="LYI213" s="42"/>
      <c r="LYJ213" s="48"/>
      <c r="LYK213" s="48"/>
      <c r="LYL213" s="46"/>
      <c r="LYM213" s="42"/>
      <c r="LYN213" s="42"/>
      <c r="LYO213" s="48"/>
      <c r="LYP213" s="48"/>
      <c r="LYQ213" s="46"/>
      <c r="LYR213" s="42"/>
      <c r="LYS213" s="42"/>
      <c r="LYT213" s="48"/>
      <c r="LYU213" s="48"/>
      <c r="LYV213" s="46"/>
      <c r="LYW213" s="42"/>
      <c r="LYX213" s="42"/>
      <c r="LYY213" s="48"/>
      <c r="LYZ213" s="48"/>
      <c r="LZA213" s="46"/>
      <c r="LZB213" s="42"/>
      <c r="LZC213" s="42"/>
      <c r="LZD213" s="48"/>
      <c r="LZE213" s="48"/>
      <c r="LZF213" s="46"/>
      <c r="LZG213" s="42"/>
      <c r="LZH213" s="42"/>
      <c r="LZI213" s="48"/>
      <c r="LZJ213" s="48"/>
      <c r="LZK213" s="46"/>
      <c r="LZL213" s="42"/>
      <c r="LZM213" s="42"/>
      <c r="LZN213" s="48"/>
      <c r="LZO213" s="48"/>
      <c r="LZP213" s="46"/>
      <c r="LZQ213" s="42"/>
      <c r="LZR213" s="42"/>
      <c r="LZS213" s="48"/>
      <c r="LZT213" s="48"/>
      <c r="LZU213" s="46"/>
      <c r="LZV213" s="42"/>
      <c r="LZW213" s="42"/>
      <c r="LZX213" s="48"/>
      <c r="LZY213" s="48"/>
      <c r="LZZ213" s="46"/>
      <c r="MAA213" s="42"/>
      <c r="MAB213" s="42"/>
      <c r="MAC213" s="48"/>
      <c r="MAD213" s="48"/>
      <c r="MAE213" s="46"/>
      <c r="MAF213" s="42"/>
      <c r="MAG213" s="42"/>
      <c r="MAH213" s="48"/>
      <c r="MAI213" s="48"/>
      <c r="MAJ213" s="46"/>
      <c r="MAK213" s="42"/>
      <c r="MAL213" s="42"/>
      <c r="MAM213" s="48"/>
      <c r="MAN213" s="48"/>
      <c r="MAO213" s="46"/>
      <c r="MAP213" s="42"/>
      <c r="MAQ213" s="42"/>
      <c r="MAR213" s="48"/>
      <c r="MAS213" s="48"/>
      <c r="MAT213" s="46"/>
      <c r="MAU213" s="42"/>
      <c r="MAV213" s="42"/>
      <c r="MAW213" s="48"/>
      <c r="MAX213" s="48"/>
      <c r="MAY213" s="46"/>
      <c r="MAZ213" s="42"/>
      <c r="MBA213" s="42"/>
      <c r="MBB213" s="48"/>
      <c r="MBC213" s="48"/>
      <c r="MBD213" s="46"/>
      <c r="MBE213" s="42"/>
      <c r="MBF213" s="42"/>
      <c r="MBG213" s="48"/>
      <c r="MBH213" s="48"/>
      <c r="MBI213" s="46"/>
      <c r="MBJ213" s="42"/>
      <c r="MBK213" s="42"/>
      <c r="MBL213" s="48"/>
      <c r="MBM213" s="48"/>
      <c r="MBN213" s="46"/>
      <c r="MBO213" s="42"/>
      <c r="MBP213" s="42"/>
      <c r="MBQ213" s="48"/>
      <c r="MBR213" s="48"/>
      <c r="MBS213" s="46"/>
      <c r="MBT213" s="42"/>
      <c r="MBU213" s="42"/>
      <c r="MBV213" s="48"/>
      <c r="MBW213" s="48"/>
      <c r="MBX213" s="46"/>
      <c r="MBY213" s="42"/>
      <c r="MBZ213" s="42"/>
      <c r="MCA213" s="48"/>
      <c r="MCB213" s="48"/>
      <c r="MCC213" s="46"/>
      <c r="MCD213" s="42"/>
      <c r="MCE213" s="42"/>
      <c r="MCF213" s="48"/>
      <c r="MCG213" s="48"/>
      <c r="MCH213" s="46"/>
      <c r="MCI213" s="42"/>
      <c r="MCJ213" s="42"/>
      <c r="MCK213" s="48"/>
      <c r="MCL213" s="48"/>
      <c r="MCM213" s="46"/>
      <c r="MCN213" s="42"/>
      <c r="MCO213" s="42"/>
      <c r="MCP213" s="48"/>
      <c r="MCQ213" s="48"/>
      <c r="MCR213" s="46"/>
      <c r="MCS213" s="42"/>
      <c r="MCT213" s="42"/>
      <c r="MCU213" s="48"/>
      <c r="MCV213" s="48"/>
      <c r="MCW213" s="46"/>
      <c r="MCX213" s="42"/>
      <c r="MCY213" s="42"/>
      <c r="MCZ213" s="48"/>
      <c r="MDA213" s="48"/>
      <c r="MDB213" s="46"/>
      <c r="MDC213" s="42"/>
      <c r="MDD213" s="42"/>
      <c r="MDE213" s="48"/>
      <c r="MDF213" s="48"/>
      <c r="MDG213" s="46"/>
      <c r="MDH213" s="42"/>
      <c r="MDI213" s="42"/>
      <c r="MDJ213" s="48"/>
      <c r="MDK213" s="48"/>
      <c r="MDL213" s="46"/>
      <c r="MDM213" s="42"/>
      <c r="MDN213" s="42"/>
      <c r="MDO213" s="48"/>
      <c r="MDP213" s="48"/>
      <c r="MDQ213" s="46"/>
      <c r="MDR213" s="42"/>
      <c r="MDS213" s="42"/>
      <c r="MDT213" s="48"/>
      <c r="MDU213" s="48"/>
      <c r="MDV213" s="46"/>
      <c r="MDW213" s="42"/>
      <c r="MDX213" s="42"/>
      <c r="MDY213" s="48"/>
      <c r="MDZ213" s="48"/>
      <c r="MEA213" s="46"/>
      <c r="MEB213" s="42"/>
      <c r="MEC213" s="42"/>
      <c r="MED213" s="48"/>
      <c r="MEE213" s="48"/>
      <c r="MEF213" s="46"/>
      <c r="MEG213" s="42"/>
      <c r="MEH213" s="42"/>
      <c r="MEI213" s="48"/>
      <c r="MEJ213" s="48"/>
      <c r="MEK213" s="46"/>
      <c r="MEL213" s="42"/>
      <c r="MEM213" s="42"/>
      <c r="MEN213" s="48"/>
      <c r="MEO213" s="48"/>
      <c r="MEP213" s="46"/>
      <c r="MEQ213" s="42"/>
      <c r="MER213" s="42"/>
      <c r="MES213" s="48"/>
      <c r="MET213" s="48"/>
      <c r="MEU213" s="46"/>
      <c r="MEV213" s="42"/>
      <c r="MEW213" s="42"/>
      <c r="MEX213" s="48"/>
      <c r="MEY213" s="48"/>
      <c r="MEZ213" s="46"/>
      <c r="MFA213" s="42"/>
      <c r="MFB213" s="42"/>
      <c r="MFC213" s="48"/>
      <c r="MFD213" s="48"/>
      <c r="MFE213" s="46"/>
      <c r="MFF213" s="42"/>
      <c r="MFG213" s="42"/>
      <c r="MFH213" s="48"/>
      <c r="MFI213" s="48"/>
      <c r="MFJ213" s="46"/>
      <c r="MFK213" s="42"/>
      <c r="MFL213" s="42"/>
      <c r="MFM213" s="48"/>
      <c r="MFN213" s="48"/>
      <c r="MFO213" s="46"/>
      <c r="MFP213" s="42"/>
      <c r="MFQ213" s="42"/>
      <c r="MFR213" s="48"/>
      <c r="MFS213" s="48"/>
      <c r="MFT213" s="46"/>
      <c r="MFU213" s="42"/>
      <c r="MFV213" s="42"/>
      <c r="MFW213" s="48"/>
      <c r="MFX213" s="48"/>
      <c r="MFY213" s="46"/>
      <c r="MFZ213" s="42"/>
      <c r="MGA213" s="42"/>
      <c r="MGB213" s="48"/>
      <c r="MGC213" s="48"/>
      <c r="MGD213" s="46"/>
      <c r="MGE213" s="42"/>
      <c r="MGF213" s="42"/>
      <c r="MGG213" s="48"/>
      <c r="MGH213" s="48"/>
      <c r="MGI213" s="46"/>
      <c r="MGJ213" s="42"/>
      <c r="MGK213" s="42"/>
      <c r="MGL213" s="48"/>
      <c r="MGM213" s="48"/>
      <c r="MGN213" s="46"/>
      <c r="MGO213" s="42"/>
      <c r="MGP213" s="42"/>
      <c r="MGQ213" s="48"/>
      <c r="MGR213" s="48"/>
      <c r="MGS213" s="46"/>
      <c r="MGT213" s="42"/>
      <c r="MGU213" s="42"/>
      <c r="MGV213" s="48"/>
      <c r="MGW213" s="48"/>
      <c r="MGX213" s="46"/>
      <c r="MGY213" s="42"/>
      <c r="MGZ213" s="42"/>
      <c r="MHA213" s="48"/>
      <c r="MHB213" s="48"/>
      <c r="MHC213" s="46"/>
      <c r="MHD213" s="42"/>
      <c r="MHE213" s="42"/>
      <c r="MHF213" s="48"/>
      <c r="MHG213" s="48"/>
      <c r="MHH213" s="46"/>
      <c r="MHI213" s="42"/>
      <c r="MHJ213" s="42"/>
      <c r="MHK213" s="48"/>
      <c r="MHL213" s="48"/>
      <c r="MHM213" s="46"/>
      <c r="MHN213" s="42"/>
      <c r="MHO213" s="42"/>
      <c r="MHP213" s="48"/>
      <c r="MHQ213" s="48"/>
      <c r="MHR213" s="46"/>
      <c r="MHS213" s="42"/>
      <c r="MHT213" s="42"/>
      <c r="MHU213" s="48"/>
      <c r="MHV213" s="48"/>
      <c r="MHW213" s="46"/>
      <c r="MHX213" s="42"/>
      <c r="MHY213" s="42"/>
      <c r="MHZ213" s="48"/>
      <c r="MIA213" s="48"/>
      <c r="MIB213" s="46"/>
      <c r="MIC213" s="42"/>
      <c r="MID213" s="42"/>
      <c r="MIE213" s="48"/>
      <c r="MIF213" s="48"/>
      <c r="MIG213" s="46"/>
      <c r="MIH213" s="42"/>
      <c r="MII213" s="42"/>
      <c r="MIJ213" s="48"/>
      <c r="MIK213" s="48"/>
      <c r="MIL213" s="46"/>
      <c r="MIM213" s="42"/>
      <c r="MIN213" s="42"/>
      <c r="MIO213" s="48"/>
      <c r="MIP213" s="48"/>
      <c r="MIQ213" s="46"/>
      <c r="MIR213" s="42"/>
      <c r="MIS213" s="42"/>
      <c r="MIT213" s="48"/>
      <c r="MIU213" s="48"/>
      <c r="MIV213" s="46"/>
      <c r="MIW213" s="42"/>
      <c r="MIX213" s="42"/>
      <c r="MIY213" s="48"/>
      <c r="MIZ213" s="48"/>
      <c r="MJA213" s="46"/>
      <c r="MJB213" s="42"/>
      <c r="MJC213" s="42"/>
      <c r="MJD213" s="48"/>
      <c r="MJE213" s="48"/>
      <c r="MJF213" s="46"/>
      <c r="MJG213" s="42"/>
      <c r="MJH213" s="42"/>
      <c r="MJI213" s="48"/>
      <c r="MJJ213" s="48"/>
      <c r="MJK213" s="46"/>
      <c r="MJL213" s="42"/>
      <c r="MJM213" s="42"/>
      <c r="MJN213" s="48"/>
      <c r="MJO213" s="48"/>
      <c r="MJP213" s="46"/>
      <c r="MJQ213" s="42"/>
      <c r="MJR213" s="42"/>
      <c r="MJS213" s="48"/>
      <c r="MJT213" s="48"/>
      <c r="MJU213" s="46"/>
      <c r="MJV213" s="42"/>
      <c r="MJW213" s="42"/>
      <c r="MJX213" s="48"/>
      <c r="MJY213" s="48"/>
      <c r="MJZ213" s="46"/>
      <c r="MKA213" s="42"/>
      <c r="MKB213" s="42"/>
      <c r="MKC213" s="48"/>
      <c r="MKD213" s="48"/>
      <c r="MKE213" s="46"/>
      <c r="MKF213" s="42"/>
      <c r="MKG213" s="42"/>
      <c r="MKH213" s="48"/>
      <c r="MKI213" s="48"/>
      <c r="MKJ213" s="46"/>
      <c r="MKK213" s="42"/>
      <c r="MKL213" s="42"/>
      <c r="MKM213" s="48"/>
      <c r="MKN213" s="48"/>
      <c r="MKO213" s="46"/>
      <c r="MKP213" s="42"/>
      <c r="MKQ213" s="42"/>
      <c r="MKR213" s="48"/>
      <c r="MKS213" s="48"/>
      <c r="MKT213" s="46"/>
      <c r="MKU213" s="42"/>
      <c r="MKV213" s="42"/>
      <c r="MKW213" s="48"/>
      <c r="MKX213" s="48"/>
      <c r="MKY213" s="46"/>
      <c r="MKZ213" s="42"/>
      <c r="MLA213" s="42"/>
      <c r="MLB213" s="48"/>
      <c r="MLC213" s="48"/>
      <c r="MLD213" s="46"/>
      <c r="MLE213" s="42"/>
      <c r="MLF213" s="42"/>
      <c r="MLG213" s="48"/>
      <c r="MLH213" s="48"/>
      <c r="MLI213" s="46"/>
      <c r="MLJ213" s="42"/>
      <c r="MLK213" s="42"/>
      <c r="MLL213" s="48"/>
      <c r="MLM213" s="48"/>
      <c r="MLN213" s="46"/>
      <c r="MLO213" s="42"/>
      <c r="MLP213" s="42"/>
      <c r="MLQ213" s="48"/>
      <c r="MLR213" s="48"/>
      <c r="MLS213" s="46"/>
      <c r="MLT213" s="42"/>
      <c r="MLU213" s="42"/>
      <c r="MLV213" s="48"/>
      <c r="MLW213" s="48"/>
      <c r="MLX213" s="46"/>
      <c r="MLY213" s="42"/>
      <c r="MLZ213" s="42"/>
      <c r="MMA213" s="48"/>
      <c r="MMB213" s="48"/>
      <c r="MMC213" s="46"/>
      <c r="MMD213" s="42"/>
      <c r="MME213" s="42"/>
      <c r="MMF213" s="48"/>
      <c r="MMG213" s="48"/>
      <c r="MMH213" s="46"/>
      <c r="MMI213" s="42"/>
      <c r="MMJ213" s="42"/>
      <c r="MMK213" s="48"/>
      <c r="MML213" s="48"/>
      <c r="MMM213" s="46"/>
      <c r="MMN213" s="42"/>
      <c r="MMO213" s="42"/>
      <c r="MMP213" s="48"/>
      <c r="MMQ213" s="48"/>
      <c r="MMR213" s="46"/>
      <c r="MMS213" s="42"/>
      <c r="MMT213" s="42"/>
      <c r="MMU213" s="48"/>
      <c r="MMV213" s="48"/>
      <c r="MMW213" s="46"/>
      <c r="MMX213" s="42"/>
      <c r="MMY213" s="42"/>
      <c r="MMZ213" s="48"/>
      <c r="MNA213" s="48"/>
      <c r="MNB213" s="46"/>
      <c r="MNC213" s="42"/>
      <c r="MND213" s="42"/>
      <c r="MNE213" s="48"/>
      <c r="MNF213" s="48"/>
      <c r="MNG213" s="46"/>
      <c r="MNH213" s="42"/>
      <c r="MNI213" s="42"/>
      <c r="MNJ213" s="48"/>
      <c r="MNK213" s="48"/>
      <c r="MNL213" s="46"/>
      <c r="MNM213" s="42"/>
      <c r="MNN213" s="42"/>
      <c r="MNO213" s="48"/>
      <c r="MNP213" s="48"/>
      <c r="MNQ213" s="46"/>
      <c r="MNR213" s="42"/>
      <c r="MNS213" s="42"/>
      <c r="MNT213" s="48"/>
      <c r="MNU213" s="48"/>
      <c r="MNV213" s="46"/>
      <c r="MNW213" s="42"/>
      <c r="MNX213" s="42"/>
      <c r="MNY213" s="48"/>
      <c r="MNZ213" s="48"/>
      <c r="MOA213" s="46"/>
      <c r="MOB213" s="42"/>
      <c r="MOC213" s="42"/>
      <c r="MOD213" s="48"/>
      <c r="MOE213" s="48"/>
      <c r="MOF213" s="46"/>
      <c r="MOG213" s="42"/>
      <c r="MOH213" s="42"/>
      <c r="MOI213" s="48"/>
      <c r="MOJ213" s="48"/>
      <c r="MOK213" s="46"/>
      <c r="MOL213" s="42"/>
      <c r="MOM213" s="42"/>
      <c r="MON213" s="48"/>
      <c r="MOO213" s="48"/>
      <c r="MOP213" s="46"/>
      <c r="MOQ213" s="42"/>
      <c r="MOR213" s="42"/>
      <c r="MOS213" s="48"/>
      <c r="MOT213" s="48"/>
      <c r="MOU213" s="46"/>
      <c r="MOV213" s="42"/>
      <c r="MOW213" s="42"/>
      <c r="MOX213" s="48"/>
      <c r="MOY213" s="48"/>
      <c r="MOZ213" s="46"/>
      <c r="MPA213" s="42"/>
      <c r="MPB213" s="42"/>
      <c r="MPC213" s="48"/>
      <c r="MPD213" s="48"/>
      <c r="MPE213" s="46"/>
      <c r="MPF213" s="42"/>
      <c r="MPG213" s="42"/>
      <c r="MPH213" s="48"/>
      <c r="MPI213" s="48"/>
      <c r="MPJ213" s="46"/>
      <c r="MPK213" s="42"/>
      <c r="MPL213" s="42"/>
      <c r="MPM213" s="48"/>
      <c r="MPN213" s="48"/>
      <c r="MPO213" s="46"/>
      <c r="MPP213" s="42"/>
      <c r="MPQ213" s="42"/>
      <c r="MPR213" s="48"/>
      <c r="MPS213" s="48"/>
      <c r="MPT213" s="46"/>
      <c r="MPU213" s="42"/>
      <c r="MPV213" s="42"/>
      <c r="MPW213" s="48"/>
      <c r="MPX213" s="48"/>
      <c r="MPY213" s="46"/>
      <c r="MPZ213" s="42"/>
      <c r="MQA213" s="42"/>
      <c r="MQB213" s="48"/>
      <c r="MQC213" s="48"/>
      <c r="MQD213" s="46"/>
      <c r="MQE213" s="42"/>
      <c r="MQF213" s="42"/>
      <c r="MQG213" s="48"/>
      <c r="MQH213" s="48"/>
      <c r="MQI213" s="46"/>
      <c r="MQJ213" s="42"/>
      <c r="MQK213" s="42"/>
      <c r="MQL213" s="48"/>
      <c r="MQM213" s="48"/>
      <c r="MQN213" s="46"/>
      <c r="MQO213" s="42"/>
      <c r="MQP213" s="42"/>
      <c r="MQQ213" s="48"/>
      <c r="MQR213" s="48"/>
      <c r="MQS213" s="46"/>
      <c r="MQT213" s="42"/>
      <c r="MQU213" s="42"/>
      <c r="MQV213" s="48"/>
      <c r="MQW213" s="48"/>
      <c r="MQX213" s="46"/>
      <c r="MQY213" s="42"/>
      <c r="MQZ213" s="42"/>
      <c r="MRA213" s="48"/>
      <c r="MRB213" s="48"/>
      <c r="MRC213" s="46"/>
      <c r="MRD213" s="42"/>
      <c r="MRE213" s="42"/>
      <c r="MRF213" s="48"/>
      <c r="MRG213" s="48"/>
      <c r="MRH213" s="46"/>
      <c r="MRI213" s="42"/>
      <c r="MRJ213" s="42"/>
      <c r="MRK213" s="48"/>
      <c r="MRL213" s="48"/>
      <c r="MRM213" s="46"/>
      <c r="MRN213" s="42"/>
      <c r="MRO213" s="42"/>
      <c r="MRP213" s="48"/>
      <c r="MRQ213" s="48"/>
      <c r="MRR213" s="46"/>
      <c r="MRS213" s="42"/>
      <c r="MRT213" s="42"/>
      <c r="MRU213" s="48"/>
      <c r="MRV213" s="48"/>
      <c r="MRW213" s="46"/>
      <c r="MRX213" s="42"/>
      <c r="MRY213" s="42"/>
      <c r="MRZ213" s="48"/>
      <c r="MSA213" s="48"/>
      <c r="MSB213" s="46"/>
      <c r="MSC213" s="42"/>
      <c r="MSD213" s="42"/>
      <c r="MSE213" s="48"/>
      <c r="MSF213" s="48"/>
      <c r="MSG213" s="46"/>
      <c r="MSH213" s="42"/>
      <c r="MSI213" s="42"/>
      <c r="MSJ213" s="48"/>
      <c r="MSK213" s="48"/>
      <c r="MSL213" s="46"/>
      <c r="MSM213" s="42"/>
      <c r="MSN213" s="42"/>
      <c r="MSO213" s="48"/>
      <c r="MSP213" s="48"/>
      <c r="MSQ213" s="46"/>
      <c r="MSR213" s="42"/>
      <c r="MSS213" s="42"/>
      <c r="MST213" s="48"/>
      <c r="MSU213" s="48"/>
      <c r="MSV213" s="46"/>
      <c r="MSW213" s="42"/>
      <c r="MSX213" s="42"/>
      <c r="MSY213" s="48"/>
      <c r="MSZ213" s="48"/>
      <c r="MTA213" s="46"/>
      <c r="MTB213" s="42"/>
      <c r="MTC213" s="42"/>
      <c r="MTD213" s="48"/>
      <c r="MTE213" s="48"/>
      <c r="MTF213" s="46"/>
      <c r="MTG213" s="42"/>
      <c r="MTH213" s="42"/>
      <c r="MTI213" s="48"/>
      <c r="MTJ213" s="48"/>
      <c r="MTK213" s="46"/>
      <c r="MTL213" s="42"/>
      <c r="MTM213" s="42"/>
      <c r="MTN213" s="48"/>
      <c r="MTO213" s="48"/>
      <c r="MTP213" s="46"/>
      <c r="MTQ213" s="42"/>
      <c r="MTR213" s="42"/>
      <c r="MTS213" s="48"/>
      <c r="MTT213" s="48"/>
      <c r="MTU213" s="46"/>
      <c r="MTV213" s="42"/>
      <c r="MTW213" s="42"/>
      <c r="MTX213" s="48"/>
      <c r="MTY213" s="48"/>
      <c r="MTZ213" s="46"/>
      <c r="MUA213" s="42"/>
      <c r="MUB213" s="42"/>
      <c r="MUC213" s="48"/>
      <c r="MUD213" s="48"/>
      <c r="MUE213" s="46"/>
      <c r="MUF213" s="42"/>
      <c r="MUG213" s="42"/>
      <c r="MUH213" s="48"/>
      <c r="MUI213" s="48"/>
      <c r="MUJ213" s="46"/>
      <c r="MUK213" s="42"/>
      <c r="MUL213" s="42"/>
      <c r="MUM213" s="48"/>
      <c r="MUN213" s="48"/>
      <c r="MUO213" s="46"/>
      <c r="MUP213" s="42"/>
      <c r="MUQ213" s="42"/>
      <c r="MUR213" s="48"/>
      <c r="MUS213" s="48"/>
      <c r="MUT213" s="46"/>
      <c r="MUU213" s="42"/>
      <c r="MUV213" s="42"/>
      <c r="MUW213" s="48"/>
      <c r="MUX213" s="48"/>
      <c r="MUY213" s="46"/>
      <c r="MUZ213" s="42"/>
      <c r="MVA213" s="42"/>
      <c r="MVB213" s="48"/>
      <c r="MVC213" s="48"/>
      <c r="MVD213" s="46"/>
      <c r="MVE213" s="42"/>
      <c r="MVF213" s="42"/>
      <c r="MVG213" s="48"/>
      <c r="MVH213" s="48"/>
      <c r="MVI213" s="46"/>
      <c r="MVJ213" s="42"/>
      <c r="MVK213" s="42"/>
      <c r="MVL213" s="48"/>
      <c r="MVM213" s="48"/>
      <c r="MVN213" s="46"/>
      <c r="MVO213" s="42"/>
      <c r="MVP213" s="42"/>
      <c r="MVQ213" s="48"/>
      <c r="MVR213" s="48"/>
      <c r="MVS213" s="46"/>
      <c r="MVT213" s="42"/>
      <c r="MVU213" s="42"/>
      <c r="MVV213" s="48"/>
      <c r="MVW213" s="48"/>
      <c r="MVX213" s="46"/>
      <c r="MVY213" s="42"/>
      <c r="MVZ213" s="42"/>
      <c r="MWA213" s="48"/>
      <c r="MWB213" s="48"/>
      <c r="MWC213" s="46"/>
      <c r="MWD213" s="42"/>
      <c r="MWE213" s="42"/>
      <c r="MWF213" s="48"/>
      <c r="MWG213" s="48"/>
      <c r="MWH213" s="46"/>
      <c r="MWI213" s="42"/>
      <c r="MWJ213" s="42"/>
      <c r="MWK213" s="48"/>
      <c r="MWL213" s="48"/>
      <c r="MWM213" s="46"/>
      <c r="MWN213" s="42"/>
      <c r="MWO213" s="42"/>
      <c r="MWP213" s="48"/>
      <c r="MWQ213" s="48"/>
      <c r="MWR213" s="46"/>
      <c r="MWS213" s="42"/>
      <c r="MWT213" s="42"/>
      <c r="MWU213" s="48"/>
      <c r="MWV213" s="48"/>
      <c r="MWW213" s="46"/>
      <c r="MWX213" s="42"/>
      <c r="MWY213" s="42"/>
      <c r="MWZ213" s="48"/>
      <c r="MXA213" s="48"/>
      <c r="MXB213" s="46"/>
      <c r="MXC213" s="42"/>
      <c r="MXD213" s="42"/>
      <c r="MXE213" s="48"/>
      <c r="MXF213" s="48"/>
      <c r="MXG213" s="46"/>
      <c r="MXH213" s="42"/>
      <c r="MXI213" s="42"/>
      <c r="MXJ213" s="48"/>
      <c r="MXK213" s="48"/>
      <c r="MXL213" s="46"/>
      <c r="MXM213" s="42"/>
      <c r="MXN213" s="42"/>
      <c r="MXO213" s="48"/>
      <c r="MXP213" s="48"/>
      <c r="MXQ213" s="46"/>
      <c r="MXR213" s="42"/>
      <c r="MXS213" s="42"/>
      <c r="MXT213" s="48"/>
      <c r="MXU213" s="48"/>
      <c r="MXV213" s="46"/>
      <c r="MXW213" s="42"/>
      <c r="MXX213" s="42"/>
      <c r="MXY213" s="48"/>
      <c r="MXZ213" s="48"/>
      <c r="MYA213" s="46"/>
      <c r="MYB213" s="42"/>
      <c r="MYC213" s="42"/>
      <c r="MYD213" s="48"/>
      <c r="MYE213" s="48"/>
      <c r="MYF213" s="46"/>
      <c r="MYG213" s="42"/>
      <c r="MYH213" s="42"/>
      <c r="MYI213" s="48"/>
      <c r="MYJ213" s="48"/>
      <c r="MYK213" s="46"/>
      <c r="MYL213" s="42"/>
      <c r="MYM213" s="42"/>
      <c r="MYN213" s="48"/>
      <c r="MYO213" s="48"/>
      <c r="MYP213" s="46"/>
      <c r="MYQ213" s="42"/>
      <c r="MYR213" s="42"/>
      <c r="MYS213" s="48"/>
      <c r="MYT213" s="48"/>
      <c r="MYU213" s="46"/>
      <c r="MYV213" s="42"/>
      <c r="MYW213" s="42"/>
      <c r="MYX213" s="48"/>
      <c r="MYY213" s="48"/>
      <c r="MYZ213" s="46"/>
      <c r="MZA213" s="42"/>
      <c r="MZB213" s="42"/>
      <c r="MZC213" s="48"/>
      <c r="MZD213" s="48"/>
      <c r="MZE213" s="46"/>
      <c r="MZF213" s="42"/>
      <c r="MZG213" s="42"/>
      <c r="MZH213" s="48"/>
      <c r="MZI213" s="48"/>
      <c r="MZJ213" s="46"/>
      <c r="MZK213" s="42"/>
      <c r="MZL213" s="42"/>
      <c r="MZM213" s="48"/>
      <c r="MZN213" s="48"/>
      <c r="MZO213" s="46"/>
      <c r="MZP213" s="42"/>
      <c r="MZQ213" s="42"/>
      <c r="MZR213" s="48"/>
      <c r="MZS213" s="48"/>
      <c r="MZT213" s="46"/>
      <c r="MZU213" s="42"/>
      <c r="MZV213" s="42"/>
      <c r="MZW213" s="48"/>
      <c r="MZX213" s="48"/>
      <c r="MZY213" s="46"/>
      <c r="MZZ213" s="42"/>
      <c r="NAA213" s="42"/>
      <c r="NAB213" s="48"/>
      <c r="NAC213" s="48"/>
      <c r="NAD213" s="46"/>
      <c r="NAE213" s="42"/>
      <c r="NAF213" s="42"/>
      <c r="NAG213" s="48"/>
      <c r="NAH213" s="48"/>
      <c r="NAI213" s="46"/>
      <c r="NAJ213" s="42"/>
      <c r="NAK213" s="42"/>
      <c r="NAL213" s="48"/>
      <c r="NAM213" s="48"/>
      <c r="NAN213" s="46"/>
      <c r="NAO213" s="42"/>
      <c r="NAP213" s="42"/>
      <c r="NAQ213" s="48"/>
      <c r="NAR213" s="48"/>
      <c r="NAS213" s="46"/>
      <c r="NAT213" s="42"/>
      <c r="NAU213" s="42"/>
      <c r="NAV213" s="48"/>
      <c r="NAW213" s="48"/>
      <c r="NAX213" s="46"/>
      <c r="NAY213" s="42"/>
      <c r="NAZ213" s="42"/>
      <c r="NBA213" s="48"/>
      <c r="NBB213" s="48"/>
      <c r="NBC213" s="46"/>
      <c r="NBD213" s="42"/>
      <c r="NBE213" s="42"/>
      <c r="NBF213" s="48"/>
      <c r="NBG213" s="48"/>
      <c r="NBH213" s="46"/>
      <c r="NBI213" s="42"/>
      <c r="NBJ213" s="42"/>
      <c r="NBK213" s="48"/>
      <c r="NBL213" s="48"/>
      <c r="NBM213" s="46"/>
      <c r="NBN213" s="42"/>
      <c r="NBO213" s="42"/>
      <c r="NBP213" s="48"/>
      <c r="NBQ213" s="48"/>
      <c r="NBR213" s="46"/>
      <c r="NBS213" s="42"/>
      <c r="NBT213" s="42"/>
      <c r="NBU213" s="48"/>
      <c r="NBV213" s="48"/>
      <c r="NBW213" s="46"/>
      <c r="NBX213" s="42"/>
      <c r="NBY213" s="42"/>
      <c r="NBZ213" s="48"/>
      <c r="NCA213" s="48"/>
      <c r="NCB213" s="46"/>
      <c r="NCC213" s="42"/>
      <c r="NCD213" s="42"/>
      <c r="NCE213" s="48"/>
      <c r="NCF213" s="48"/>
      <c r="NCG213" s="46"/>
      <c r="NCH213" s="42"/>
      <c r="NCI213" s="42"/>
      <c r="NCJ213" s="48"/>
      <c r="NCK213" s="48"/>
      <c r="NCL213" s="46"/>
      <c r="NCM213" s="42"/>
      <c r="NCN213" s="42"/>
      <c r="NCO213" s="48"/>
      <c r="NCP213" s="48"/>
      <c r="NCQ213" s="46"/>
      <c r="NCR213" s="42"/>
      <c r="NCS213" s="42"/>
      <c r="NCT213" s="48"/>
      <c r="NCU213" s="48"/>
      <c r="NCV213" s="46"/>
      <c r="NCW213" s="42"/>
      <c r="NCX213" s="42"/>
      <c r="NCY213" s="48"/>
      <c r="NCZ213" s="48"/>
      <c r="NDA213" s="46"/>
      <c r="NDB213" s="42"/>
      <c r="NDC213" s="42"/>
      <c r="NDD213" s="48"/>
      <c r="NDE213" s="48"/>
      <c r="NDF213" s="46"/>
      <c r="NDG213" s="42"/>
      <c r="NDH213" s="42"/>
      <c r="NDI213" s="48"/>
      <c r="NDJ213" s="48"/>
      <c r="NDK213" s="46"/>
      <c r="NDL213" s="42"/>
      <c r="NDM213" s="42"/>
      <c r="NDN213" s="48"/>
      <c r="NDO213" s="48"/>
      <c r="NDP213" s="46"/>
      <c r="NDQ213" s="42"/>
      <c r="NDR213" s="42"/>
      <c r="NDS213" s="48"/>
      <c r="NDT213" s="48"/>
      <c r="NDU213" s="46"/>
      <c r="NDV213" s="42"/>
      <c r="NDW213" s="42"/>
      <c r="NDX213" s="48"/>
      <c r="NDY213" s="48"/>
      <c r="NDZ213" s="46"/>
      <c r="NEA213" s="42"/>
      <c r="NEB213" s="42"/>
      <c r="NEC213" s="48"/>
      <c r="NED213" s="48"/>
      <c r="NEE213" s="46"/>
      <c r="NEF213" s="42"/>
      <c r="NEG213" s="42"/>
      <c r="NEH213" s="48"/>
      <c r="NEI213" s="48"/>
      <c r="NEJ213" s="46"/>
      <c r="NEK213" s="42"/>
      <c r="NEL213" s="42"/>
      <c r="NEM213" s="48"/>
      <c r="NEN213" s="48"/>
      <c r="NEO213" s="46"/>
      <c r="NEP213" s="42"/>
      <c r="NEQ213" s="42"/>
      <c r="NER213" s="48"/>
      <c r="NES213" s="48"/>
      <c r="NET213" s="46"/>
      <c r="NEU213" s="42"/>
      <c r="NEV213" s="42"/>
      <c r="NEW213" s="48"/>
      <c r="NEX213" s="48"/>
      <c r="NEY213" s="46"/>
      <c r="NEZ213" s="42"/>
      <c r="NFA213" s="42"/>
      <c r="NFB213" s="48"/>
      <c r="NFC213" s="48"/>
      <c r="NFD213" s="46"/>
      <c r="NFE213" s="42"/>
      <c r="NFF213" s="42"/>
      <c r="NFG213" s="48"/>
      <c r="NFH213" s="48"/>
      <c r="NFI213" s="46"/>
      <c r="NFJ213" s="42"/>
      <c r="NFK213" s="42"/>
      <c r="NFL213" s="48"/>
      <c r="NFM213" s="48"/>
      <c r="NFN213" s="46"/>
      <c r="NFO213" s="42"/>
      <c r="NFP213" s="42"/>
      <c r="NFQ213" s="48"/>
      <c r="NFR213" s="48"/>
      <c r="NFS213" s="46"/>
      <c r="NFT213" s="42"/>
      <c r="NFU213" s="42"/>
      <c r="NFV213" s="48"/>
      <c r="NFW213" s="48"/>
      <c r="NFX213" s="46"/>
      <c r="NFY213" s="42"/>
      <c r="NFZ213" s="42"/>
      <c r="NGA213" s="48"/>
      <c r="NGB213" s="48"/>
      <c r="NGC213" s="46"/>
      <c r="NGD213" s="42"/>
      <c r="NGE213" s="42"/>
      <c r="NGF213" s="48"/>
      <c r="NGG213" s="48"/>
      <c r="NGH213" s="46"/>
      <c r="NGI213" s="42"/>
      <c r="NGJ213" s="42"/>
      <c r="NGK213" s="48"/>
      <c r="NGL213" s="48"/>
      <c r="NGM213" s="46"/>
      <c r="NGN213" s="42"/>
      <c r="NGO213" s="42"/>
      <c r="NGP213" s="48"/>
      <c r="NGQ213" s="48"/>
      <c r="NGR213" s="46"/>
      <c r="NGS213" s="42"/>
      <c r="NGT213" s="42"/>
      <c r="NGU213" s="48"/>
      <c r="NGV213" s="48"/>
      <c r="NGW213" s="46"/>
      <c r="NGX213" s="42"/>
      <c r="NGY213" s="42"/>
      <c r="NGZ213" s="48"/>
      <c r="NHA213" s="48"/>
      <c r="NHB213" s="46"/>
      <c r="NHC213" s="42"/>
      <c r="NHD213" s="42"/>
      <c r="NHE213" s="48"/>
      <c r="NHF213" s="48"/>
      <c r="NHG213" s="46"/>
      <c r="NHH213" s="42"/>
      <c r="NHI213" s="42"/>
      <c r="NHJ213" s="48"/>
      <c r="NHK213" s="48"/>
      <c r="NHL213" s="46"/>
      <c r="NHM213" s="42"/>
      <c r="NHN213" s="42"/>
      <c r="NHO213" s="48"/>
      <c r="NHP213" s="48"/>
      <c r="NHQ213" s="46"/>
      <c r="NHR213" s="42"/>
      <c r="NHS213" s="42"/>
      <c r="NHT213" s="48"/>
      <c r="NHU213" s="48"/>
      <c r="NHV213" s="46"/>
      <c r="NHW213" s="42"/>
      <c r="NHX213" s="42"/>
      <c r="NHY213" s="48"/>
      <c r="NHZ213" s="48"/>
      <c r="NIA213" s="46"/>
      <c r="NIB213" s="42"/>
      <c r="NIC213" s="42"/>
      <c r="NID213" s="48"/>
      <c r="NIE213" s="48"/>
      <c r="NIF213" s="46"/>
      <c r="NIG213" s="42"/>
      <c r="NIH213" s="42"/>
      <c r="NII213" s="48"/>
      <c r="NIJ213" s="48"/>
      <c r="NIK213" s="46"/>
      <c r="NIL213" s="42"/>
      <c r="NIM213" s="42"/>
      <c r="NIN213" s="48"/>
      <c r="NIO213" s="48"/>
      <c r="NIP213" s="46"/>
      <c r="NIQ213" s="42"/>
      <c r="NIR213" s="42"/>
      <c r="NIS213" s="48"/>
      <c r="NIT213" s="48"/>
      <c r="NIU213" s="46"/>
      <c r="NIV213" s="42"/>
      <c r="NIW213" s="42"/>
      <c r="NIX213" s="48"/>
      <c r="NIY213" s="48"/>
      <c r="NIZ213" s="46"/>
      <c r="NJA213" s="42"/>
      <c r="NJB213" s="42"/>
      <c r="NJC213" s="48"/>
      <c r="NJD213" s="48"/>
      <c r="NJE213" s="46"/>
      <c r="NJF213" s="42"/>
      <c r="NJG213" s="42"/>
      <c r="NJH213" s="48"/>
      <c r="NJI213" s="48"/>
      <c r="NJJ213" s="46"/>
      <c r="NJK213" s="42"/>
      <c r="NJL213" s="42"/>
      <c r="NJM213" s="48"/>
      <c r="NJN213" s="48"/>
      <c r="NJO213" s="46"/>
      <c r="NJP213" s="42"/>
      <c r="NJQ213" s="42"/>
      <c r="NJR213" s="48"/>
      <c r="NJS213" s="48"/>
      <c r="NJT213" s="46"/>
      <c r="NJU213" s="42"/>
      <c r="NJV213" s="42"/>
      <c r="NJW213" s="48"/>
      <c r="NJX213" s="48"/>
      <c r="NJY213" s="46"/>
      <c r="NJZ213" s="42"/>
      <c r="NKA213" s="42"/>
      <c r="NKB213" s="48"/>
      <c r="NKC213" s="48"/>
      <c r="NKD213" s="46"/>
      <c r="NKE213" s="42"/>
      <c r="NKF213" s="42"/>
      <c r="NKG213" s="48"/>
      <c r="NKH213" s="48"/>
      <c r="NKI213" s="46"/>
      <c r="NKJ213" s="42"/>
      <c r="NKK213" s="42"/>
      <c r="NKL213" s="48"/>
      <c r="NKM213" s="48"/>
      <c r="NKN213" s="46"/>
      <c r="NKO213" s="42"/>
      <c r="NKP213" s="42"/>
      <c r="NKQ213" s="48"/>
      <c r="NKR213" s="48"/>
      <c r="NKS213" s="46"/>
      <c r="NKT213" s="42"/>
      <c r="NKU213" s="42"/>
      <c r="NKV213" s="48"/>
      <c r="NKW213" s="48"/>
      <c r="NKX213" s="46"/>
      <c r="NKY213" s="42"/>
      <c r="NKZ213" s="42"/>
      <c r="NLA213" s="48"/>
      <c r="NLB213" s="48"/>
      <c r="NLC213" s="46"/>
      <c r="NLD213" s="42"/>
      <c r="NLE213" s="42"/>
      <c r="NLF213" s="48"/>
      <c r="NLG213" s="48"/>
      <c r="NLH213" s="46"/>
      <c r="NLI213" s="42"/>
      <c r="NLJ213" s="42"/>
      <c r="NLK213" s="48"/>
      <c r="NLL213" s="48"/>
      <c r="NLM213" s="46"/>
      <c r="NLN213" s="42"/>
      <c r="NLO213" s="42"/>
      <c r="NLP213" s="48"/>
      <c r="NLQ213" s="48"/>
      <c r="NLR213" s="46"/>
      <c r="NLS213" s="42"/>
      <c r="NLT213" s="42"/>
      <c r="NLU213" s="48"/>
      <c r="NLV213" s="48"/>
      <c r="NLW213" s="46"/>
      <c r="NLX213" s="42"/>
      <c r="NLY213" s="42"/>
      <c r="NLZ213" s="48"/>
      <c r="NMA213" s="48"/>
      <c r="NMB213" s="46"/>
      <c r="NMC213" s="42"/>
      <c r="NMD213" s="42"/>
      <c r="NME213" s="48"/>
      <c r="NMF213" s="48"/>
      <c r="NMG213" s="46"/>
      <c r="NMH213" s="42"/>
      <c r="NMI213" s="42"/>
      <c r="NMJ213" s="48"/>
      <c r="NMK213" s="48"/>
      <c r="NML213" s="46"/>
      <c r="NMM213" s="42"/>
      <c r="NMN213" s="42"/>
      <c r="NMO213" s="48"/>
      <c r="NMP213" s="48"/>
      <c r="NMQ213" s="46"/>
      <c r="NMR213" s="42"/>
      <c r="NMS213" s="42"/>
      <c r="NMT213" s="48"/>
      <c r="NMU213" s="48"/>
      <c r="NMV213" s="46"/>
      <c r="NMW213" s="42"/>
      <c r="NMX213" s="42"/>
      <c r="NMY213" s="48"/>
      <c r="NMZ213" s="48"/>
      <c r="NNA213" s="46"/>
      <c r="NNB213" s="42"/>
      <c r="NNC213" s="42"/>
      <c r="NND213" s="48"/>
      <c r="NNE213" s="48"/>
      <c r="NNF213" s="46"/>
      <c r="NNG213" s="42"/>
      <c r="NNH213" s="42"/>
      <c r="NNI213" s="48"/>
      <c r="NNJ213" s="48"/>
      <c r="NNK213" s="46"/>
      <c r="NNL213" s="42"/>
      <c r="NNM213" s="42"/>
      <c r="NNN213" s="48"/>
      <c r="NNO213" s="48"/>
      <c r="NNP213" s="46"/>
      <c r="NNQ213" s="42"/>
      <c r="NNR213" s="42"/>
      <c r="NNS213" s="48"/>
      <c r="NNT213" s="48"/>
      <c r="NNU213" s="46"/>
      <c r="NNV213" s="42"/>
      <c r="NNW213" s="42"/>
      <c r="NNX213" s="48"/>
      <c r="NNY213" s="48"/>
      <c r="NNZ213" s="46"/>
      <c r="NOA213" s="42"/>
      <c r="NOB213" s="42"/>
      <c r="NOC213" s="48"/>
      <c r="NOD213" s="48"/>
      <c r="NOE213" s="46"/>
      <c r="NOF213" s="42"/>
      <c r="NOG213" s="42"/>
      <c r="NOH213" s="48"/>
      <c r="NOI213" s="48"/>
      <c r="NOJ213" s="46"/>
      <c r="NOK213" s="42"/>
      <c r="NOL213" s="42"/>
      <c r="NOM213" s="48"/>
      <c r="NON213" s="48"/>
      <c r="NOO213" s="46"/>
      <c r="NOP213" s="42"/>
      <c r="NOQ213" s="42"/>
      <c r="NOR213" s="48"/>
      <c r="NOS213" s="48"/>
      <c r="NOT213" s="46"/>
      <c r="NOU213" s="42"/>
      <c r="NOV213" s="42"/>
      <c r="NOW213" s="48"/>
      <c r="NOX213" s="48"/>
      <c r="NOY213" s="46"/>
      <c r="NOZ213" s="42"/>
      <c r="NPA213" s="42"/>
      <c r="NPB213" s="48"/>
      <c r="NPC213" s="48"/>
      <c r="NPD213" s="46"/>
      <c r="NPE213" s="42"/>
      <c r="NPF213" s="42"/>
      <c r="NPG213" s="48"/>
      <c r="NPH213" s="48"/>
      <c r="NPI213" s="46"/>
      <c r="NPJ213" s="42"/>
      <c r="NPK213" s="42"/>
      <c r="NPL213" s="48"/>
      <c r="NPM213" s="48"/>
      <c r="NPN213" s="46"/>
      <c r="NPO213" s="42"/>
      <c r="NPP213" s="42"/>
      <c r="NPQ213" s="48"/>
      <c r="NPR213" s="48"/>
      <c r="NPS213" s="46"/>
      <c r="NPT213" s="42"/>
      <c r="NPU213" s="42"/>
      <c r="NPV213" s="48"/>
      <c r="NPW213" s="48"/>
      <c r="NPX213" s="46"/>
      <c r="NPY213" s="42"/>
      <c r="NPZ213" s="42"/>
      <c r="NQA213" s="48"/>
      <c r="NQB213" s="48"/>
      <c r="NQC213" s="46"/>
      <c r="NQD213" s="42"/>
      <c r="NQE213" s="42"/>
      <c r="NQF213" s="48"/>
      <c r="NQG213" s="48"/>
      <c r="NQH213" s="46"/>
      <c r="NQI213" s="42"/>
      <c r="NQJ213" s="42"/>
      <c r="NQK213" s="48"/>
      <c r="NQL213" s="48"/>
      <c r="NQM213" s="46"/>
      <c r="NQN213" s="42"/>
      <c r="NQO213" s="42"/>
      <c r="NQP213" s="48"/>
      <c r="NQQ213" s="48"/>
      <c r="NQR213" s="46"/>
      <c r="NQS213" s="42"/>
      <c r="NQT213" s="42"/>
      <c r="NQU213" s="48"/>
      <c r="NQV213" s="48"/>
      <c r="NQW213" s="46"/>
      <c r="NQX213" s="42"/>
      <c r="NQY213" s="42"/>
      <c r="NQZ213" s="48"/>
      <c r="NRA213" s="48"/>
      <c r="NRB213" s="46"/>
      <c r="NRC213" s="42"/>
      <c r="NRD213" s="42"/>
      <c r="NRE213" s="48"/>
      <c r="NRF213" s="48"/>
      <c r="NRG213" s="46"/>
      <c r="NRH213" s="42"/>
      <c r="NRI213" s="42"/>
      <c r="NRJ213" s="48"/>
      <c r="NRK213" s="48"/>
      <c r="NRL213" s="46"/>
      <c r="NRM213" s="42"/>
      <c r="NRN213" s="42"/>
      <c r="NRO213" s="48"/>
      <c r="NRP213" s="48"/>
      <c r="NRQ213" s="46"/>
      <c r="NRR213" s="42"/>
      <c r="NRS213" s="42"/>
      <c r="NRT213" s="48"/>
      <c r="NRU213" s="48"/>
      <c r="NRV213" s="46"/>
      <c r="NRW213" s="42"/>
      <c r="NRX213" s="42"/>
      <c r="NRY213" s="48"/>
      <c r="NRZ213" s="48"/>
      <c r="NSA213" s="46"/>
      <c r="NSB213" s="42"/>
      <c r="NSC213" s="42"/>
      <c r="NSD213" s="48"/>
      <c r="NSE213" s="48"/>
      <c r="NSF213" s="46"/>
      <c r="NSG213" s="42"/>
      <c r="NSH213" s="42"/>
      <c r="NSI213" s="48"/>
      <c r="NSJ213" s="48"/>
      <c r="NSK213" s="46"/>
      <c r="NSL213" s="42"/>
      <c r="NSM213" s="42"/>
      <c r="NSN213" s="48"/>
      <c r="NSO213" s="48"/>
      <c r="NSP213" s="46"/>
      <c r="NSQ213" s="42"/>
      <c r="NSR213" s="42"/>
      <c r="NSS213" s="48"/>
      <c r="NST213" s="48"/>
      <c r="NSU213" s="46"/>
      <c r="NSV213" s="42"/>
      <c r="NSW213" s="42"/>
      <c r="NSX213" s="48"/>
      <c r="NSY213" s="48"/>
      <c r="NSZ213" s="46"/>
      <c r="NTA213" s="42"/>
      <c r="NTB213" s="42"/>
      <c r="NTC213" s="48"/>
      <c r="NTD213" s="48"/>
      <c r="NTE213" s="46"/>
      <c r="NTF213" s="42"/>
      <c r="NTG213" s="42"/>
      <c r="NTH213" s="48"/>
      <c r="NTI213" s="48"/>
      <c r="NTJ213" s="46"/>
      <c r="NTK213" s="42"/>
      <c r="NTL213" s="42"/>
      <c r="NTM213" s="48"/>
      <c r="NTN213" s="48"/>
      <c r="NTO213" s="46"/>
      <c r="NTP213" s="42"/>
      <c r="NTQ213" s="42"/>
      <c r="NTR213" s="48"/>
      <c r="NTS213" s="48"/>
      <c r="NTT213" s="46"/>
      <c r="NTU213" s="42"/>
      <c r="NTV213" s="42"/>
      <c r="NTW213" s="48"/>
      <c r="NTX213" s="48"/>
      <c r="NTY213" s="46"/>
      <c r="NTZ213" s="42"/>
      <c r="NUA213" s="42"/>
      <c r="NUB213" s="48"/>
      <c r="NUC213" s="48"/>
      <c r="NUD213" s="46"/>
      <c r="NUE213" s="42"/>
      <c r="NUF213" s="42"/>
      <c r="NUG213" s="48"/>
      <c r="NUH213" s="48"/>
      <c r="NUI213" s="46"/>
      <c r="NUJ213" s="42"/>
      <c r="NUK213" s="42"/>
      <c r="NUL213" s="48"/>
      <c r="NUM213" s="48"/>
      <c r="NUN213" s="46"/>
      <c r="NUO213" s="42"/>
      <c r="NUP213" s="42"/>
      <c r="NUQ213" s="48"/>
      <c r="NUR213" s="48"/>
      <c r="NUS213" s="46"/>
      <c r="NUT213" s="42"/>
      <c r="NUU213" s="42"/>
      <c r="NUV213" s="48"/>
      <c r="NUW213" s="48"/>
      <c r="NUX213" s="46"/>
      <c r="NUY213" s="42"/>
      <c r="NUZ213" s="42"/>
      <c r="NVA213" s="48"/>
      <c r="NVB213" s="48"/>
      <c r="NVC213" s="46"/>
      <c r="NVD213" s="42"/>
      <c r="NVE213" s="42"/>
      <c r="NVF213" s="48"/>
      <c r="NVG213" s="48"/>
      <c r="NVH213" s="46"/>
      <c r="NVI213" s="42"/>
      <c r="NVJ213" s="42"/>
      <c r="NVK213" s="48"/>
      <c r="NVL213" s="48"/>
      <c r="NVM213" s="46"/>
      <c r="NVN213" s="42"/>
      <c r="NVO213" s="42"/>
      <c r="NVP213" s="48"/>
      <c r="NVQ213" s="48"/>
      <c r="NVR213" s="46"/>
      <c r="NVS213" s="42"/>
      <c r="NVT213" s="42"/>
      <c r="NVU213" s="48"/>
      <c r="NVV213" s="48"/>
      <c r="NVW213" s="46"/>
      <c r="NVX213" s="42"/>
      <c r="NVY213" s="42"/>
      <c r="NVZ213" s="48"/>
      <c r="NWA213" s="48"/>
      <c r="NWB213" s="46"/>
      <c r="NWC213" s="42"/>
      <c r="NWD213" s="42"/>
      <c r="NWE213" s="48"/>
      <c r="NWF213" s="48"/>
      <c r="NWG213" s="46"/>
      <c r="NWH213" s="42"/>
      <c r="NWI213" s="42"/>
      <c r="NWJ213" s="48"/>
      <c r="NWK213" s="48"/>
      <c r="NWL213" s="46"/>
      <c r="NWM213" s="42"/>
      <c r="NWN213" s="42"/>
      <c r="NWO213" s="48"/>
      <c r="NWP213" s="48"/>
      <c r="NWQ213" s="46"/>
      <c r="NWR213" s="42"/>
      <c r="NWS213" s="42"/>
      <c r="NWT213" s="48"/>
      <c r="NWU213" s="48"/>
      <c r="NWV213" s="46"/>
      <c r="NWW213" s="42"/>
      <c r="NWX213" s="42"/>
      <c r="NWY213" s="48"/>
      <c r="NWZ213" s="48"/>
      <c r="NXA213" s="46"/>
      <c r="NXB213" s="42"/>
      <c r="NXC213" s="42"/>
      <c r="NXD213" s="48"/>
      <c r="NXE213" s="48"/>
      <c r="NXF213" s="46"/>
      <c r="NXG213" s="42"/>
      <c r="NXH213" s="42"/>
      <c r="NXI213" s="48"/>
      <c r="NXJ213" s="48"/>
      <c r="NXK213" s="46"/>
      <c r="NXL213" s="42"/>
      <c r="NXM213" s="42"/>
      <c r="NXN213" s="48"/>
      <c r="NXO213" s="48"/>
      <c r="NXP213" s="46"/>
      <c r="NXQ213" s="42"/>
      <c r="NXR213" s="42"/>
      <c r="NXS213" s="48"/>
      <c r="NXT213" s="48"/>
      <c r="NXU213" s="46"/>
      <c r="NXV213" s="42"/>
      <c r="NXW213" s="42"/>
      <c r="NXX213" s="48"/>
      <c r="NXY213" s="48"/>
      <c r="NXZ213" s="46"/>
      <c r="NYA213" s="42"/>
      <c r="NYB213" s="42"/>
      <c r="NYC213" s="48"/>
      <c r="NYD213" s="48"/>
      <c r="NYE213" s="46"/>
      <c r="NYF213" s="42"/>
      <c r="NYG213" s="42"/>
      <c r="NYH213" s="48"/>
      <c r="NYI213" s="48"/>
      <c r="NYJ213" s="46"/>
      <c r="NYK213" s="42"/>
      <c r="NYL213" s="42"/>
      <c r="NYM213" s="48"/>
      <c r="NYN213" s="48"/>
      <c r="NYO213" s="46"/>
      <c r="NYP213" s="42"/>
      <c r="NYQ213" s="42"/>
      <c r="NYR213" s="48"/>
      <c r="NYS213" s="48"/>
      <c r="NYT213" s="46"/>
      <c r="NYU213" s="42"/>
      <c r="NYV213" s="42"/>
      <c r="NYW213" s="48"/>
      <c r="NYX213" s="48"/>
      <c r="NYY213" s="46"/>
      <c r="NYZ213" s="42"/>
      <c r="NZA213" s="42"/>
      <c r="NZB213" s="48"/>
      <c r="NZC213" s="48"/>
      <c r="NZD213" s="46"/>
      <c r="NZE213" s="42"/>
      <c r="NZF213" s="42"/>
      <c r="NZG213" s="48"/>
      <c r="NZH213" s="48"/>
      <c r="NZI213" s="46"/>
      <c r="NZJ213" s="42"/>
      <c r="NZK213" s="42"/>
      <c r="NZL213" s="48"/>
      <c r="NZM213" s="48"/>
      <c r="NZN213" s="46"/>
      <c r="NZO213" s="42"/>
      <c r="NZP213" s="42"/>
      <c r="NZQ213" s="48"/>
      <c r="NZR213" s="48"/>
      <c r="NZS213" s="46"/>
      <c r="NZT213" s="42"/>
      <c r="NZU213" s="42"/>
      <c r="NZV213" s="48"/>
      <c r="NZW213" s="48"/>
      <c r="NZX213" s="46"/>
      <c r="NZY213" s="42"/>
      <c r="NZZ213" s="42"/>
      <c r="OAA213" s="48"/>
      <c r="OAB213" s="48"/>
      <c r="OAC213" s="46"/>
      <c r="OAD213" s="42"/>
      <c r="OAE213" s="42"/>
      <c r="OAF213" s="48"/>
      <c r="OAG213" s="48"/>
      <c r="OAH213" s="46"/>
      <c r="OAI213" s="42"/>
      <c r="OAJ213" s="42"/>
      <c r="OAK213" s="48"/>
      <c r="OAL213" s="48"/>
      <c r="OAM213" s="46"/>
      <c r="OAN213" s="42"/>
      <c r="OAO213" s="42"/>
      <c r="OAP213" s="48"/>
      <c r="OAQ213" s="48"/>
      <c r="OAR213" s="46"/>
      <c r="OAS213" s="42"/>
      <c r="OAT213" s="42"/>
      <c r="OAU213" s="48"/>
      <c r="OAV213" s="48"/>
      <c r="OAW213" s="46"/>
      <c r="OAX213" s="42"/>
      <c r="OAY213" s="42"/>
      <c r="OAZ213" s="48"/>
      <c r="OBA213" s="48"/>
      <c r="OBB213" s="46"/>
      <c r="OBC213" s="42"/>
      <c r="OBD213" s="42"/>
      <c r="OBE213" s="48"/>
      <c r="OBF213" s="48"/>
      <c r="OBG213" s="46"/>
      <c r="OBH213" s="42"/>
      <c r="OBI213" s="42"/>
      <c r="OBJ213" s="48"/>
      <c r="OBK213" s="48"/>
      <c r="OBL213" s="46"/>
      <c r="OBM213" s="42"/>
      <c r="OBN213" s="42"/>
      <c r="OBO213" s="48"/>
      <c r="OBP213" s="48"/>
      <c r="OBQ213" s="46"/>
      <c r="OBR213" s="42"/>
      <c r="OBS213" s="42"/>
      <c r="OBT213" s="48"/>
      <c r="OBU213" s="48"/>
      <c r="OBV213" s="46"/>
      <c r="OBW213" s="42"/>
      <c r="OBX213" s="42"/>
      <c r="OBY213" s="48"/>
      <c r="OBZ213" s="48"/>
      <c r="OCA213" s="46"/>
      <c r="OCB213" s="42"/>
      <c r="OCC213" s="42"/>
      <c r="OCD213" s="48"/>
      <c r="OCE213" s="48"/>
      <c r="OCF213" s="46"/>
      <c r="OCG213" s="42"/>
      <c r="OCH213" s="42"/>
      <c r="OCI213" s="48"/>
      <c r="OCJ213" s="48"/>
      <c r="OCK213" s="46"/>
      <c r="OCL213" s="42"/>
      <c r="OCM213" s="42"/>
      <c r="OCN213" s="48"/>
      <c r="OCO213" s="48"/>
      <c r="OCP213" s="46"/>
      <c r="OCQ213" s="42"/>
      <c r="OCR213" s="42"/>
      <c r="OCS213" s="48"/>
      <c r="OCT213" s="48"/>
      <c r="OCU213" s="46"/>
      <c r="OCV213" s="42"/>
      <c r="OCW213" s="42"/>
      <c r="OCX213" s="48"/>
      <c r="OCY213" s="48"/>
      <c r="OCZ213" s="46"/>
      <c r="ODA213" s="42"/>
      <c r="ODB213" s="42"/>
      <c r="ODC213" s="48"/>
      <c r="ODD213" s="48"/>
      <c r="ODE213" s="46"/>
      <c r="ODF213" s="42"/>
      <c r="ODG213" s="42"/>
      <c r="ODH213" s="48"/>
      <c r="ODI213" s="48"/>
      <c r="ODJ213" s="46"/>
      <c r="ODK213" s="42"/>
      <c r="ODL213" s="42"/>
      <c r="ODM213" s="48"/>
      <c r="ODN213" s="48"/>
      <c r="ODO213" s="46"/>
      <c r="ODP213" s="42"/>
      <c r="ODQ213" s="42"/>
      <c r="ODR213" s="48"/>
      <c r="ODS213" s="48"/>
      <c r="ODT213" s="46"/>
      <c r="ODU213" s="42"/>
      <c r="ODV213" s="42"/>
      <c r="ODW213" s="48"/>
      <c r="ODX213" s="48"/>
      <c r="ODY213" s="46"/>
      <c r="ODZ213" s="42"/>
      <c r="OEA213" s="42"/>
      <c r="OEB213" s="48"/>
      <c r="OEC213" s="48"/>
      <c r="OED213" s="46"/>
      <c r="OEE213" s="42"/>
      <c r="OEF213" s="42"/>
      <c r="OEG213" s="48"/>
      <c r="OEH213" s="48"/>
      <c r="OEI213" s="46"/>
      <c r="OEJ213" s="42"/>
      <c r="OEK213" s="42"/>
      <c r="OEL213" s="48"/>
      <c r="OEM213" s="48"/>
      <c r="OEN213" s="46"/>
      <c r="OEO213" s="42"/>
      <c r="OEP213" s="42"/>
      <c r="OEQ213" s="48"/>
      <c r="OER213" s="48"/>
      <c r="OES213" s="46"/>
      <c r="OET213" s="42"/>
      <c r="OEU213" s="42"/>
      <c r="OEV213" s="48"/>
      <c r="OEW213" s="48"/>
      <c r="OEX213" s="46"/>
      <c r="OEY213" s="42"/>
      <c r="OEZ213" s="42"/>
      <c r="OFA213" s="48"/>
      <c r="OFB213" s="48"/>
      <c r="OFC213" s="46"/>
      <c r="OFD213" s="42"/>
      <c r="OFE213" s="42"/>
      <c r="OFF213" s="48"/>
      <c r="OFG213" s="48"/>
      <c r="OFH213" s="46"/>
      <c r="OFI213" s="42"/>
      <c r="OFJ213" s="42"/>
      <c r="OFK213" s="48"/>
      <c r="OFL213" s="48"/>
      <c r="OFM213" s="46"/>
      <c r="OFN213" s="42"/>
      <c r="OFO213" s="42"/>
      <c r="OFP213" s="48"/>
      <c r="OFQ213" s="48"/>
      <c r="OFR213" s="46"/>
      <c r="OFS213" s="42"/>
      <c r="OFT213" s="42"/>
      <c r="OFU213" s="48"/>
      <c r="OFV213" s="48"/>
      <c r="OFW213" s="46"/>
      <c r="OFX213" s="42"/>
      <c r="OFY213" s="42"/>
      <c r="OFZ213" s="48"/>
      <c r="OGA213" s="48"/>
      <c r="OGB213" s="46"/>
      <c r="OGC213" s="42"/>
      <c r="OGD213" s="42"/>
      <c r="OGE213" s="48"/>
      <c r="OGF213" s="48"/>
      <c r="OGG213" s="46"/>
      <c r="OGH213" s="42"/>
      <c r="OGI213" s="42"/>
      <c r="OGJ213" s="48"/>
      <c r="OGK213" s="48"/>
      <c r="OGL213" s="46"/>
      <c r="OGM213" s="42"/>
      <c r="OGN213" s="42"/>
      <c r="OGO213" s="48"/>
      <c r="OGP213" s="48"/>
      <c r="OGQ213" s="46"/>
      <c r="OGR213" s="42"/>
      <c r="OGS213" s="42"/>
      <c r="OGT213" s="48"/>
      <c r="OGU213" s="48"/>
      <c r="OGV213" s="46"/>
      <c r="OGW213" s="42"/>
      <c r="OGX213" s="42"/>
      <c r="OGY213" s="48"/>
      <c r="OGZ213" s="48"/>
      <c r="OHA213" s="46"/>
      <c r="OHB213" s="42"/>
      <c r="OHC213" s="42"/>
      <c r="OHD213" s="48"/>
      <c r="OHE213" s="48"/>
      <c r="OHF213" s="46"/>
      <c r="OHG213" s="42"/>
      <c r="OHH213" s="42"/>
      <c r="OHI213" s="48"/>
      <c r="OHJ213" s="48"/>
      <c r="OHK213" s="46"/>
      <c r="OHL213" s="42"/>
      <c r="OHM213" s="42"/>
      <c r="OHN213" s="48"/>
      <c r="OHO213" s="48"/>
      <c r="OHP213" s="46"/>
      <c r="OHQ213" s="42"/>
      <c r="OHR213" s="42"/>
      <c r="OHS213" s="48"/>
      <c r="OHT213" s="48"/>
      <c r="OHU213" s="46"/>
      <c r="OHV213" s="42"/>
      <c r="OHW213" s="42"/>
      <c r="OHX213" s="48"/>
      <c r="OHY213" s="48"/>
      <c r="OHZ213" s="46"/>
      <c r="OIA213" s="42"/>
      <c r="OIB213" s="42"/>
      <c r="OIC213" s="48"/>
      <c r="OID213" s="48"/>
      <c r="OIE213" s="46"/>
      <c r="OIF213" s="42"/>
      <c r="OIG213" s="42"/>
      <c r="OIH213" s="48"/>
      <c r="OII213" s="48"/>
      <c r="OIJ213" s="46"/>
      <c r="OIK213" s="42"/>
      <c r="OIL213" s="42"/>
      <c r="OIM213" s="48"/>
      <c r="OIN213" s="48"/>
      <c r="OIO213" s="46"/>
      <c r="OIP213" s="42"/>
      <c r="OIQ213" s="42"/>
      <c r="OIR213" s="48"/>
      <c r="OIS213" s="48"/>
      <c r="OIT213" s="46"/>
      <c r="OIU213" s="42"/>
      <c r="OIV213" s="42"/>
      <c r="OIW213" s="48"/>
      <c r="OIX213" s="48"/>
      <c r="OIY213" s="46"/>
      <c r="OIZ213" s="42"/>
      <c r="OJA213" s="42"/>
      <c r="OJB213" s="48"/>
      <c r="OJC213" s="48"/>
      <c r="OJD213" s="46"/>
      <c r="OJE213" s="42"/>
      <c r="OJF213" s="42"/>
      <c r="OJG213" s="48"/>
      <c r="OJH213" s="48"/>
      <c r="OJI213" s="46"/>
      <c r="OJJ213" s="42"/>
      <c r="OJK213" s="42"/>
      <c r="OJL213" s="48"/>
      <c r="OJM213" s="48"/>
      <c r="OJN213" s="46"/>
      <c r="OJO213" s="42"/>
      <c r="OJP213" s="42"/>
      <c r="OJQ213" s="48"/>
      <c r="OJR213" s="48"/>
      <c r="OJS213" s="46"/>
      <c r="OJT213" s="42"/>
      <c r="OJU213" s="42"/>
      <c r="OJV213" s="48"/>
      <c r="OJW213" s="48"/>
      <c r="OJX213" s="46"/>
      <c r="OJY213" s="42"/>
      <c r="OJZ213" s="42"/>
      <c r="OKA213" s="48"/>
      <c r="OKB213" s="48"/>
      <c r="OKC213" s="46"/>
      <c r="OKD213" s="42"/>
      <c r="OKE213" s="42"/>
      <c r="OKF213" s="48"/>
      <c r="OKG213" s="48"/>
      <c r="OKH213" s="46"/>
      <c r="OKI213" s="42"/>
      <c r="OKJ213" s="42"/>
      <c r="OKK213" s="48"/>
      <c r="OKL213" s="48"/>
      <c r="OKM213" s="46"/>
      <c r="OKN213" s="42"/>
      <c r="OKO213" s="42"/>
      <c r="OKP213" s="48"/>
      <c r="OKQ213" s="48"/>
      <c r="OKR213" s="46"/>
      <c r="OKS213" s="42"/>
      <c r="OKT213" s="42"/>
      <c r="OKU213" s="48"/>
      <c r="OKV213" s="48"/>
      <c r="OKW213" s="46"/>
      <c r="OKX213" s="42"/>
      <c r="OKY213" s="42"/>
      <c r="OKZ213" s="48"/>
      <c r="OLA213" s="48"/>
      <c r="OLB213" s="46"/>
      <c r="OLC213" s="42"/>
      <c r="OLD213" s="42"/>
      <c r="OLE213" s="48"/>
      <c r="OLF213" s="48"/>
      <c r="OLG213" s="46"/>
      <c r="OLH213" s="42"/>
      <c r="OLI213" s="42"/>
      <c r="OLJ213" s="48"/>
      <c r="OLK213" s="48"/>
      <c r="OLL213" s="46"/>
      <c r="OLM213" s="42"/>
      <c r="OLN213" s="42"/>
      <c r="OLO213" s="48"/>
      <c r="OLP213" s="48"/>
      <c r="OLQ213" s="46"/>
      <c r="OLR213" s="42"/>
      <c r="OLS213" s="42"/>
      <c r="OLT213" s="48"/>
      <c r="OLU213" s="48"/>
      <c r="OLV213" s="46"/>
      <c r="OLW213" s="42"/>
      <c r="OLX213" s="42"/>
      <c r="OLY213" s="48"/>
      <c r="OLZ213" s="48"/>
      <c r="OMA213" s="46"/>
      <c r="OMB213" s="42"/>
      <c r="OMC213" s="42"/>
      <c r="OMD213" s="48"/>
      <c r="OME213" s="48"/>
      <c r="OMF213" s="46"/>
      <c r="OMG213" s="42"/>
      <c r="OMH213" s="42"/>
      <c r="OMI213" s="48"/>
      <c r="OMJ213" s="48"/>
      <c r="OMK213" s="46"/>
      <c r="OML213" s="42"/>
      <c r="OMM213" s="42"/>
      <c r="OMN213" s="48"/>
      <c r="OMO213" s="48"/>
      <c r="OMP213" s="46"/>
      <c r="OMQ213" s="42"/>
      <c r="OMR213" s="42"/>
      <c r="OMS213" s="48"/>
      <c r="OMT213" s="48"/>
      <c r="OMU213" s="46"/>
      <c r="OMV213" s="42"/>
      <c r="OMW213" s="42"/>
      <c r="OMX213" s="48"/>
      <c r="OMY213" s="48"/>
      <c r="OMZ213" s="46"/>
      <c r="ONA213" s="42"/>
      <c r="ONB213" s="42"/>
      <c r="ONC213" s="48"/>
      <c r="OND213" s="48"/>
      <c r="ONE213" s="46"/>
      <c r="ONF213" s="42"/>
      <c r="ONG213" s="42"/>
      <c r="ONH213" s="48"/>
      <c r="ONI213" s="48"/>
      <c r="ONJ213" s="46"/>
      <c r="ONK213" s="42"/>
      <c r="ONL213" s="42"/>
      <c r="ONM213" s="48"/>
      <c r="ONN213" s="48"/>
      <c r="ONO213" s="46"/>
      <c r="ONP213" s="42"/>
      <c r="ONQ213" s="42"/>
      <c r="ONR213" s="48"/>
      <c r="ONS213" s="48"/>
      <c r="ONT213" s="46"/>
      <c r="ONU213" s="42"/>
      <c r="ONV213" s="42"/>
      <c r="ONW213" s="48"/>
      <c r="ONX213" s="48"/>
      <c r="ONY213" s="46"/>
      <c r="ONZ213" s="42"/>
      <c r="OOA213" s="42"/>
      <c r="OOB213" s="48"/>
      <c r="OOC213" s="48"/>
      <c r="OOD213" s="46"/>
      <c r="OOE213" s="42"/>
      <c r="OOF213" s="42"/>
      <c r="OOG213" s="48"/>
      <c r="OOH213" s="48"/>
      <c r="OOI213" s="46"/>
      <c r="OOJ213" s="42"/>
      <c r="OOK213" s="42"/>
      <c r="OOL213" s="48"/>
      <c r="OOM213" s="48"/>
      <c r="OON213" s="46"/>
      <c r="OOO213" s="42"/>
      <c r="OOP213" s="42"/>
      <c r="OOQ213" s="48"/>
      <c r="OOR213" s="48"/>
      <c r="OOS213" s="46"/>
      <c r="OOT213" s="42"/>
      <c r="OOU213" s="42"/>
      <c r="OOV213" s="48"/>
      <c r="OOW213" s="48"/>
      <c r="OOX213" s="46"/>
      <c r="OOY213" s="42"/>
      <c r="OOZ213" s="42"/>
      <c r="OPA213" s="48"/>
      <c r="OPB213" s="48"/>
      <c r="OPC213" s="46"/>
      <c r="OPD213" s="42"/>
      <c r="OPE213" s="42"/>
      <c r="OPF213" s="48"/>
      <c r="OPG213" s="48"/>
      <c r="OPH213" s="46"/>
      <c r="OPI213" s="42"/>
      <c r="OPJ213" s="42"/>
      <c r="OPK213" s="48"/>
      <c r="OPL213" s="48"/>
      <c r="OPM213" s="46"/>
      <c r="OPN213" s="42"/>
      <c r="OPO213" s="42"/>
      <c r="OPP213" s="48"/>
      <c r="OPQ213" s="48"/>
      <c r="OPR213" s="46"/>
      <c r="OPS213" s="42"/>
      <c r="OPT213" s="42"/>
      <c r="OPU213" s="48"/>
      <c r="OPV213" s="48"/>
      <c r="OPW213" s="46"/>
      <c r="OPX213" s="42"/>
      <c r="OPY213" s="42"/>
      <c r="OPZ213" s="48"/>
      <c r="OQA213" s="48"/>
      <c r="OQB213" s="46"/>
      <c r="OQC213" s="42"/>
      <c r="OQD213" s="42"/>
      <c r="OQE213" s="48"/>
      <c r="OQF213" s="48"/>
      <c r="OQG213" s="46"/>
      <c r="OQH213" s="42"/>
      <c r="OQI213" s="42"/>
      <c r="OQJ213" s="48"/>
      <c r="OQK213" s="48"/>
      <c r="OQL213" s="46"/>
      <c r="OQM213" s="42"/>
      <c r="OQN213" s="42"/>
      <c r="OQO213" s="48"/>
      <c r="OQP213" s="48"/>
      <c r="OQQ213" s="46"/>
      <c r="OQR213" s="42"/>
      <c r="OQS213" s="42"/>
      <c r="OQT213" s="48"/>
      <c r="OQU213" s="48"/>
      <c r="OQV213" s="46"/>
      <c r="OQW213" s="42"/>
      <c r="OQX213" s="42"/>
      <c r="OQY213" s="48"/>
      <c r="OQZ213" s="48"/>
      <c r="ORA213" s="46"/>
      <c r="ORB213" s="42"/>
      <c r="ORC213" s="42"/>
      <c r="ORD213" s="48"/>
      <c r="ORE213" s="48"/>
      <c r="ORF213" s="46"/>
      <c r="ORG213" s="42"/>
      <c r="ORH213" s="42"/>
      <c r="ORI213" s="48"/>
      <c r="ORJ213" s="48"/>
      <c r="ORK213" s="46"/>
      <c r="ORL213" s="42"/>
      <c r="ORM213" s="42"/>
      <c r="ORN213" s="48"/>
      <c r="ORO213" s="48"/>
      <c r="ORP213" s="46"/>
      <c r="ORQ213" s="42"/>
      <c r="ORR213" s="42"/>
      <c r="ORS213" s="48"/>
      <c r="ORT213" s="48"/>
      <c r="ORU213" s="46"/>
      <c r="ORV213" s="42"/>
      <c r="ORW213" s="42"/>
      <c r="ORX213" s="48"/>
      <c r="ORY213" s="48"/>
      <c r="ORZ213" s="46"/>
      <c r="OSA213" s="42"/>
      <c r="OSB213" s="42"/>
      <c r="OSC213" s="48"/>
      <c r="OSD213" s="48"/>
      <c r="OSE213" s="46"/>
      <c r="OSF213" s="42"/>
      <c r="OSG213" s="42"/>
      <c r="OSH213" s="48"/>
      <c r="OSI213" s="48"/>
      <c r="OSJ213" s="46"/>
      <c r="OSK213" s="42"/>
      <c r="OSL213" s="42"/>
      <c r="OSM213" s="48"/>
      <c r="OSN213" s="48"/>
      <c r="OSO213" s="46"/>
      <c r="OSP213" s="42"/>
      <c r="OSQ213" s="42"/>
      <c r="OSR213" s="48"/>
      <c r="OSS213" s="48"/>
      <c r="OST213" s="46"/>
      <c r="OSU213" s="42"/>
      <c r="OSV213" s="42"/>
      <c r="OSW213" s="48"/>
      <c r="OSX213" s="48"/>
      <c r="OSY213" s="46"/>
      <c r="OSZ213" s="42"/>
      <c r="OTA213" s="42"/>
      <c r="OTB213" s="48"/>
      <c r="OTC213" s="48"/>
      <c r="OTD213" s="46"/>
      <c r="OTE213" s="42"/>
      <c r="OTF213" s="42"/>
      <c r="OTG213" s="48"/>
      <c r="OTH213" s="48"/>
      <c r="OTI213" s="46"/>
      <c r="OTJ213" s="42"/>
      <c r="OTK213" s="42"/>
      <c r="OTL213" s="48"/>
      <c r="OTM213" s="48"/>
      <c r="OTN213" s="46"/>
      <c r="OTO213" s="42"/>
      <c r="OTP213" s="42"/>
      <c r="OTQ213" s="48"/>
      <c r="OTR213" s="48"/>
      <c r="OTS213" s="46"/>
      <c r="OTT213" s="42"/>
      <c r="OTU213" s="42"/>
      <c r="OTV213" s="48"/>
      <c r="OTW213" s="48"/>
      <c r="OTX213" s="46"/>
      <c r="OTY213" s="42"/>
      <c r="OTZ213" s="42"/>
      <c r="OUA213" s="48"/>
      <c r="OUB213" s="48"/>
      <c r="OUC213" s="46"/>
      <c r="OUD213" s="42"/>
      <c r="OUE213" s="42"/>
      <c r="OUF213" s="48"/>
      <c r="OUG213" s="48"/>
      <c r="OUH213" s="46"/>
      <c r="OUI213" s="42"/>
      <c r="OUJ213" s="42"/>
      <c r="OUK213" s="48"/>
      <c r="OUL213" s="48"/>
      <c r="OUM213" s="46"/>
      <c r="OUN213" s="42"/>
      <c r="OUO213" s="42"/>
      <c r="OUP213" s="48"/>
      <c r="OUQ213" s="48"/>
      <c r="OUR213" s="46"/>
      <c r="OUS213" s="42"/>
      <c r="OUT213" s="42"/>
      <c r="OUU213" s="48"/>
      <c r="OUV213" s="48"/>
      <c r="OUW213" s="46"/>
      <c r="OUX213" s="42"/>
      <c r="OUY213" s="42"/>
      <c r="OUZ213" s="48"/>
      <c r="OVA213" s="48"/>
      <c r="OVB213" s="46"/>
      <c r="OVC213" s="42"/>
      <c r="OVD213" s="42"/>
      <c r="OVE213" s="48"/>
      <c r="OVF213" s="48"/>
      <c r="OVG213" s="46"/>
      <c r="OVH213" s="42"/>
      <c r="OVI213" s="42"/>
      <c r="OVJ213" s="48"/>
      <c r="OVK213" s="48"/>
      <c r="OVL213" s="46"/>
      <c r="OVM213" s="42"/>
      <c r="OVN213" s="42"/>
      <c r="OVO213" s="48"/>
      <c r="OVP213" s="48"/>
      <c r="OVQ213" s="46"/>
      <c r="OVR213" s="42"/>
      <c r="OVS213" s="42"/>
      <c r="OVT213" s="48"/>
      <c r="OVU213" s="48"/>
      <c r="OVV213" s="46"/>
      <c r="OVW213" s="42"/>
      <c r="OVX213" s="42"/>
      <c r="OVY213" s="48"/>
      <c r="OVZ213" s="48"/>
      <c r="OWA213" s="46"/>
      <c r="OWB213" s="42"/>
      <c r="OWC213" s="42"/>
      <c r="OWD213" s="48"/>
      <c r="OWE213" s="48"/>
      <c r="OWF213" s="46"/>
      <c r="OWG213" s="42"/>
      <c r="OWH213" s="42"/>
      <c r="OWI213" s="48"/>
      <c r="OWJ213" s="48"/>
      <c r="OWK213" s="46"/>
      <c r="OWL213" s="42"/>
      <c r="OWM213" s="42"/>
      <c r="OWN213" s="48"/>
      <c r="OWO213" s="48"/>
      <c r="OWP213" s="46"/>
      <c r="OWQ213" s="42"/>
      <c r="OWR213" s="42"/>
      <c r="OWS213" s="48"/>
      <c r="OWT213" s="48"/>
      <c r="OWU213" s="46"/>
      <c r="OWV213" s="42"/>
      <c r="OWW213" s="42"/>
      <c r="OWX213" s="48"/>
      <c r="OWY213" s="48"/>
      <c r="OWZ213" s="46"/>
      <c r="OXA213" s="42"/>
      <c r="OXB213" s="42"/>
      <c r="OXC213" s="48"/>
      <c r="OXD213" s="48"/>
      <c r="OXE213" s="46"/>
      <c r="OXF213" s="42"/>
      <c r="OXG213" s="42"/>
      <c r="OXH213" s="48"/>
      <c r="OXI213" s="48"/>
      <c r="OXJ213" s="46"/>
      <c r="OXK213" s="42"/>
      <c r="OXL213" s="42"/>
      <c r="OXM213" s="48"/>
      <c r="OXN213" s="48"/>
      <c r="OXO213" s="46"/>
      <c r="OXP213" s="42"/>
      <c r="OXQ213" s="42"/>
      <c r="OXR213" s="48"/>
      <c r="OXS213" s="48"/>
      <c r="OXT213" s="46"/>
      <c r="OXU213" s="42"/>
      <c r="OXV213" s="42"/>
      <c r="OXW213" s="48"/>
      <c r="OXX213" s="48"/>
      <c r="OXY213" s="46"/>
      <c r="OXZ213" s="42"/>
      <c r="OYA213" s="42"/>
      <c r="OYB213" s="48"/>
      <c r="OYC213" s="48"/>
      <c r="OYD213" s="46"/>
      <c r="OYE213" s="42"/>
      <c r="OYF213" s="42"/>
      <c r="OYG213" s="48"/>
      <c r="OYH213" s="48"/>
      <c r="OYI213" s="46"/>
      <c r="OYJ213" s="42"/>
      <c r="OYK213" s="42"/>
      <c r="OYL213" s="48"/>
      <c r="OYM213" s="48"/>
      <c r="OYN213" s="46"/>
      <c r="OYO213" s="42"/>
      <c r="OYP213" s="42"/>
      <c r="OYQ213" s="48"/>
      <c r="OYR213" s="48"/>
      <c r="OYS213" s="46"/>
      <c r="OYT213" s="42"/>
      <c r="OYU213" s="42"/>
      <c r="OYV213" s="48"/>
      <c r="OYW213" s="48"/>
      <c r="OYX213" s="46"/>
      <c r="OYY213" s="42"/>
      <c r="OYZ213" s="42"/>
      <c r="OZA213" s="48"/>
      <c r="OZB213" s="48"/>
      <c r="OZC213" s="46"/>
      <c r="OZD213" s="42"/>
      <c r="OZE213" s="42"/>
      <c r="OZF213" s="48"/>
      <c r="OZG213" s="48"/>
      <c r="OZH213" s="46"/>
      <c r="OZI213" s="42"/>
      <c r="OZJ213" s="42"/>
      <c r="OZK213" s="48"/>
      <c r="OZL213" s="48"/>
      <c r="OZM213" s="46"/>
      <c r="OZN213" s="42"/>
      <c r="OZO213" s="42"/>
      <c r="OZP213" s="48"/>
      <c r="OZQ213" s="48"/>
      <c r="OZR213" s="46"/>
      <c r="OZS213" s="42"/>
      <c r="OZT213" s="42"/>
      <c r="OZU213" s="48"/>
      <c r="OZV213" s="48"/>
      <c r="OZW213" s="46"/>
      <c r="OZX213" s="42"/>
      <c r="OZY213" s="42"/>
      <c r="OZZ213" s="48"/>
      <c r="PAA213" s="48"/>
      <c r="PAB213" s="46"/>
      <c r="PAC213" s="42"/>
      <c r="PAD213" s="42"/>
      <c r="PAE213" s="48"/>
      <c r="PAF213" s="48"/>
      <c r="PAG213" s="46"/>
      <c r="PAH213" s="42"/>
      <c r="PAI213" s="42"/>
      <c r="PAJ213" s="48"/>
      <c r="PAK213" s="48"/>
      <c r="PAL213" s="46"/>
      <c r="PAM213" s="42"/>
      <c r="PAN213" s="42"/>
      <c r="PAO213" s="48"/>
      <c r="PAP213" s="48"/>
      <c r="PAQ213" s="46"/>
      <c r="PAR213" s="42"/>
      <c r="PAS213" s="42"/>
      <c r="PAT213" s="48"/>
      <c r="PAU213" s="48"/>
      <c r="PAV213" s="46"/>
      <c r="PAW213" s="42"/>
      <c r="PAX213" s="42"/>
      <c r="PAY213" s="48"/>
      <c r="PAZ213" s="48"/>
      <c r="PBA213" s="46"/>
      <c r="PBB213" s="42"/>
      <c r="PBC213" s="42"/>
      <c r="PBD213" s="48"/>
      <c r="PBE213" s="48"/>
      <c r="PBF213" s="46"/>
      <c r="PBG213" s="42"/>
      <c r="PBH213" s="42"/>
      <c r="PBI213" s="48"/>
      <c r="PBJ213" s="48"/>
      <c r="PBK213" s="46"/>
      <c r="PBL213" s="42"/>
      <c r="PBM213" s="42"/>
      <c r="PBN213" s="48"/>
      <c r="PBO213" s="48"/>
      <c r="PBP213" s="46"/>
      <c r="PBQ213" s="42"/>
      <c r="PBR213" s="42"/>
      <c r="PBS213" s="48"/>
      <c r="PBT213" s="48"/>
      <c r="PBU213" s="46"/>
      <c r="PBV213" s="42"/>
      <c r="PBW213" s="42"/>
      <c r="PBX213" s="48"/>
      <c r="PBY213" s="48"/>
      <c r="PBZ213" s="46"/>
      <c r="PCA213" s="42"/>
      <c r="PCB213" s="42"/>
      <c r="PCC213" s="48"/>
      <c r="PCD213" s="48"/>
      <c r="PCE213" s="46"/>
      <c r="PCF213" s="42"/>
      <c r="PCG213" s="42"/>
      <c r="PCH213" s="48"/>
      <c r="PCI213" s="48"/>
      <c r="PCJ213" s="46"/>
      <c r="PCK213" s="42"/>
      <c r="PCL213" s="42"/>
      <c r="PCM213" s="48"/>
      <c r="PCN213" s="48"/>
      <c r="PCO213" s="46"/>
      <c r="PCP213" s="42"/>
      <c r="PCQ213" s="42"/>
      <c r="PCR213" s="48"/>
      <c r="PCS213" s="48"/>
      <c r="PCT213" s="46"/>
      <c r="PCU213" s="42"/>
      <c r="PCV213" s="42"/>
      <c r="PCW213" s="48"/>
      <c r="PCX213" s="48"/>
      <c r="PCY213" s="46"/>
      <c r="PCZ213" s="42"/>
      <c r="PDA213" s="42"/>
      <c r="PDB213" s="48"/>
      <c r="PDC213" s="48"/>
      <c r="PDD213" s="46"/>
      <c r="PDE213" s="42"/>
      <c r="PDF213" s="42"/>
      <c r="PDG213" s="48"/>
      <c r="PDH213" s="48"/>
      <c r="PDI213" s="46"/>
      <c r="PDJ213" s="42"/>
      <c r="PDK213" s="42"/>
      <c r="PDL213" s="48"/>
      <c r="PDM213" s="48"/>
      <c r="PDN213" s="46"/>
      <c r="PDO213" s="42"/>
      <c r="PDP213" s="42"/>
      <c r="PDQ213" s="48"/>
      <c r="PDR213" s="48"/>
      <c r="PDS213" s="46"/>
      <c r="PDT213" s="42"/>
      <c r="PDU213" s="42"/>
      <c r="PDV213" s="48"/>
      <c r="PDW213" s="48"/>
      <c r="PDX213" s="46"/>
      <c r="PDY213" s="42"/>
      <c r="PDZ213" s="42"/>
      <c r="PEA213" s="48"/>
      <c r="PEB213" s="48"/>
      <c r="PEC213" s="46"/>
      <c r="PED213" s="42"/>
      <c r="PEE213" s="42"/>
      <c r="PEF213" s="48"/>
      <c r="PEG213" s="48"/>
      <c r="PEH213" s="46"/>
      <c r="PEI213" s="42"/>
      <c r="PEJ213" s="42"/>
      <c r="PEK213" s="48"/>
      <c r="PEL213" s="48"/>
      <c r="PEM213" s="46"/>
      <c r="PEN213" s="42"/>
      <c r="PEO213" s="42"/>
      <c r="PEP213" s="48"/>
      <c r="PEQ213" s="48"/>
      <c r="PER213" s="46"/>
      <c r="PES213" s="42"/>
      <c r="PET213" s="42"/>
      <c r="PEU213" s="48"/>
      <c r="PEV213" s="48"/>
      <c r="PEW213" s="46"/>
      <c r="PEX213" s="42"/>
      <c r="PEY213" s="42"/>
      <c r="PEZ213" s="48"/>
      <c r="PFA213" s="48"/>
      <c r="PFB213" s="46"/>
      <c r="PFC213" s="42"/>
      <c r="PFD213" s="42"/>
      <c r="PFE213" s="48"/>
      <c r="PFF213" s="48"/>
      <c r="PFG213" s="46"/>
      <c r="PFH213" s="42"/>
      <c r="PFI213" s="42"/>
      <c r="PFJ213" s="48"/>
      <c r="PFK213" s="48"/>
      <c r="PFL213" s="46"/>
      <c r="PFM213" s="42"/>
      <c r="PFN213" s="42"/>
      <c r="PFO213" s="48"/>
      <c r="PFP213" s="48"/>
      <c r="PFQ213" s="46"/>
      <c r="PFR213" s="42"/>
      <c r="PFS213" s="42"/>
      <c r="PFT213" s="48"/>
      <c r="PFU213" s="48"/>
      <c r="PFV213" s="46"/>
      <c r="PFW213" s="42"/>
      <c r="PFX213" s="42"/>
      <c r="PFY213" s="48"/>
      <c r="PFZ213" s="48"/>
      <c r="PGA213" s="46"/>
      <c r="PGB213" s="42"/>
      <c r="PGC213" s="42"/>
      <c r="PGD213" s="48"/>
      <c r="PGE213" s="48"/>
      <c r="PGF213" s="46"/>
      <c r="PGG213" s="42"/>
      <c r="PGH213" s="42"/>
      <c r="PGI213" s="48"/>
      <c r="PGJ213" s="48"/>
      <c r="PGK213" s="46"/>
      <c r="PGL213" s="42"/>
      <c r="PGM213" s="42"/>
      <c r="PGN213" s="48"/>
      <c r="PGO213" s="48"/>
      <c r="PGP213" s="46"/>
      <c r="PGQ213" s="42"/>
      <c r="PGR213" s="42"/>
      <c r="PGS213" s="48"/>
      <c r="PGT213" s="48"/>
      <c r="PGU213" s="46"/>
      <c r="PGV213" s="42"/>
      <c r="PGW213" s="42"/>
      <c r="PGX213" s="48"/>
      <c r="PGY213" s="48"/>
      <c r="PGZ213" s="46"/>
      <c r="PHA213" s="42"/>
      <c r="PHB213" s="42"/>
      <c r="PHC213" s="48"/>
      <c r="PHD213" s="48"/>
      <c r="PHE213" s="46"/>
      <c r="PHF213" s="42"/>
      <c r="PHG213" s="42"/>
      <c r="PHH213" s="48"/>
      <c r="PHI213" s="48"/>
      <c r="PHJ213" s="46"/>
      <c r="PHK213" s="42"/>
      <c r="PHL213" s="42"/>
      <c r="PHM213" s="48"/>
      <c r="PHN213" s="48"/>
      <c r="PHO213" s="46"/>
      <c r="PHP213" s="42"/>
      <c r="PHQ213" s="42"/>
      <c r="PHR213" s="48"/>
      <c r="PHS213" s="48"/>
      <c r="PHT213" s="46"/>
      <c r="PHU213" s="42"/>
      <c r="PHV213" s="42"/>
      <c r="PHW213" s="48"/>
      <c r="PHX213" s="48"/>
      <c r="PHY213" s="46"/>
      <c r="PHZ213" s="42"/>
      <c r="PIA213" s="42"/>
      <c r="PIB213" s="48"/>
      <c r="PIC213" s="48"/>
      <c r="PID213" s="46"/>
      <c r="PIE213" s="42"/>
      <c r="PIF213" s="42"/>
      <c r="PIG213" s="48"/>
      <c r="PIH213" s="48"/>
      <c r="PII213" s="46"/>
      <c r="PIJ213" s="42"/>
      <c r="PIK213" s="42"/>
      <c r="PIL213" s="48"/>
      <c r="PIM213" s="48"/>
      <c r="PIN213" s="46"/>
      <c r="PIO213" s="42"/>
      <c r="PIP213" s="42"/>
      <c r="PIQ213" s="48"/>
      <c r="PIR213" s="48"/>
      <c r="PIS213" s="46"/>
      <c r="PIT213" s="42"/>
      <c r="PIU213" s="42"/>
      <c r="PIV213" s="48"/>
      <c r="PIW213" s="48"/>
      <c r="PIX213" s="46"/>
      <c r="PIY213" s="42"/>
      <c r="PIZ213" s="42"/>
      <c r="PJA213" s="48"/>
      <c r="PJB213" s="48"/>
      <c r="PJC213" s="46"/>
      <c r="PJD213" s="42"/>
      <c r="PJE213" s="42"/>
      <c r="PJF213" s="48"/>
      <c r="PJG213" s="48"/>
      <c r="PJH213" s="46"/>
      <c r="PJI213" s="42"/>
      <c r="PJJ213" s="42"/>
      <c r="PJK213" s="48"/>
      <c r="PJL213" s="48"/>
      <c r="PJM213" s="46"/>
      <c r="PJN213" s="42"/>
      <c r="PJO213" s="42"/>
      <c r="PJP213" s="48"/>
      <c r="PJQ213" s="48"/>
      <c r="PJR213" s="46"/>
      <c r="PJS213" s="42"/>
      <c r="PJT213" s="42"/>
      <c r="PJU213" s="48"/>
      <c r="PJV213" s="48"/>
      <c r="PJW213" s="46"/>
      <c r="PJX213" s="42"/>
      <c r="PJY213" s="42"/>
      <c r="PJZ213" s="48"/>
      <c r="PKA213" s="48"/>
      <c r="PKB213" s="46"/>
      <c r="PKC213" s="42"/>
      <c r="PKD213" s="42"/>
      <c r="PKE213" s="48"/>
      <c r="PKF213" s="48"/>
      <c r="PKG213" s="46"/>
      <c r="PKH213" s="42"/>
      <c r="PKI213" s="42"/>
      <c r="PKJ213" s="48"/>
      <c r="PKK213" s="48"/>
      <c r="PKL213" s="46"/>
      <c r="PKM213" s="42"/>
      <c r="PKN213" s="42"/>
      <c r="PKO213" s="48"/>
      <c r="PKP213" s="48"/>
      <c r="PKQ213" s="46"/>
      <c r="PKR213" s="42"/>
      <c r="PKS213" s="42"/>
      <c r="PKT213" s="48"/>
      <c r="PKU213" s="48"/>
      <c r="PKV213" s="46"/>
      <c r="PKW213" s="42"/>
      <c r="PKX213" s="42"/>
      <c r="PKY213" s="48"/>
      <c r="PKZ213" s="48"/>
      <c r="PLA213" s="46"/>
      <c r="PLB213" s="42"/>
      <c r="PLC213" s="42"/>
      <c r="PLD213" s="48"/>
      <c r="PLE213" s="48"/>
      <c r="PLF213" s="46"/>
      <c r="PLG213" s="42"/>
      <c r="PLH213" s="42"/>
      <c r="PLI213" s="48"/>
      <c r="PLJ213" s="48"/>
      <c r="PLK213" s="46"/>
      <c r="PLL213" s="42"/>
      <c r="PLM213" s="42"/>
      <c r="PLN213" s="48"/>
      <c r="PLO213" s="48"/>
      <c r="PLP213" s="46"/>
      <c r="PLQ213" s="42"/>
      <c r="PLR213" s="42"/>
      <c r="PLS213" s="48"/>
      <c r="PLT213" s="48"/>
      <c r="PLU213" s="46"/>
      <c r="PLV213" s="42"/>
      <c r="PLW213" s="42"/>
      <c r="PLX213" s="48"/>
      <c r="PLY213" s="48"/>
      <c r="PLZ213" s="46"/>
      <c r="PMA213" s="42"/>
      <c r="PMB213" s="42"/>
      <c r="PMC213" s="48"/>
      <c r="PMD213" s="48"/>
      <c r="PME213" s="46"/>
      <c r="PMF213" s="42"/>
      <c r="PMG213" s="42"/>
      <c r="PMH213" s="48"/>
      <c r="PMI213" s="48"/>
      <c r="PMJ213" s="46"/>
      <c r="PMK213" s="42"/>
      <c r="PML213" s="42"/>
      <c r="PMM213" s="48"/>
      <c r="PMN213" s="48"/>
      <c r="PMO213" s="46"/>
      <c r="PMP213" s="42"/>
      <c r="PMQ213" s="42"/>
      <c r="PMR213" s="48"/>
      <c r="PMS213" s="48"/>
      <c r="PMT213" s="46"/>
      <c r="PMU213" s="42"/>
      <c r="PMV213" s="42"/>
      <c r="PMW213" s="48"/>
      <c r="PMX213" s="48"/>
      <c r="PMY213" s="46"/>
      <c r="PMZ213" s="42"/>
      <c r="PNA213" s="42"/>
      <c r="PNB213" s="48"/>
      <c r="PNC213" s="48"/>
      <c r="PND213" s="46"/>
      <c r="PNE213" s="42"/>
      <c r="PNF213" s="42"/>
      <c r="PNG213" s="48"/>
      <c r="PNH213" s="48"/>
      <c r="PNI213" s="46"/>
      <c r="PNJ213" s="42"/>
      <c r="PNK213" s="42"/>
      <c r="PNL213" s="48"/>
      <c r="PNM213" s="48"/>
      <c r="PNN213" s="46"/>
      <c r="PNO213" s="42"/>
      <c r="PNP213" s="42"/>
      <c r="PNQ213" s="48"/>
      <c r="PNR213" s="48"/>
      <c r="PNS213" s="46"/>
      <c r="PNT213" s="42"/>
      <c r="PNU213" s="42"/>
      <c r="PNV213" s="48"/>
      <c r="PNW213" s="48"/>
      <c r="PNX213" s="46"/>
      <c r="PNY213" s="42"/>
      <c r="PNZ213" s="42"/>
      <c r="POA213" s="48"/>
      <c r="POB213" s="48"/>
      <c r="POC213" s="46"/>
      <c r="POD213" s="42"/>
      <c r="POE213" s="42"/>
      <c r="POF213" s="48"/>
      <c r="POG213" s="48"/>
      <c r="POH213" s="46"/>
      <c r="POI213" s="42"/>
      <c r="POJ213" s="42"/>
      <c r="POK213" s="48"/>
      <c r="POL213" s="48"/>
      <c r="POM213" s="46"/>
      <c r="PON213" s="42"/>
      <c r="POO213" s="42"/>
      <c r="POP213" s="48"/>
      <c r="POQ213" s="48"/>
      <c r="POR213" s="46"/>
      <c r="POS213" s="42"/>
      <c r="POT213" s="42"/>
      <c r="POU213" s="48"/>
      <c r="POV213" s="48"/>
      <c r="POW213" s="46"/>
      <c r="POX213" s="42"/>
      <c r="POY213" s="42"/>
      <c r="POZ213" s="48"/>
      <c r="PPA213" s="48"/>
      <c r="PPB213" s="46"/>
      <c r="PPC213" s="42"/>
      <c r="PPD213" s="42"/>
      <c r="PPE213" s="48"/>
      <c r="PPF213" s="48"/>
      <c r="PPG213" s="46"/>
      <c r="PPH213" s="42"/>
      <c r="PPI213" s="42"/>
      <c r="PPJ213" s="48"/>
      <c r="PPK213" s="48"/>
      <c r="PPL213" s="46"/>
      <c r="PPM213" s="42"/>
      <c r="PPN213" s="42"/>
      <c r="PPO213" s="48"/>
      <c r="PPP213" s="48"/>
      <c r="PPQ213" s="46"/>
      <c r="PPR213" s="42"/>
      <c r="PPS213" s="42"/>
      <c r="PPT213" s="48"/>
      <c r="PPU213" s="48"/>
      <c r="PPV213" s="46"/>
      <c r="PPW213" s="42"/>
      <c r="PPX213" s="42"/>
      <c r="PPY213" s="48"/>
      <c r="PPZ213" s="48"/>
      <c r="PQA213" s="46"/>
      <c r="PQB213" s="42"/>
      <c r="PQC213" s="42"/>
      <c r="PQD213" s="48"/>
      <c r="PQE213" s="48"/>
      <c r="PQF213" s="46"/>
      <c r="PQG213" s="42"/>
      <c r="PQH213" s="42"/>
      <c r="PQI213" s="48"/>
      <c r="PQJ213" s="48"/>
      <c r="PQK213" s="46"/>
      <c r="PQL213" s="42"/>
      <c r="PQM213" s="42"/>
      <c r="PQN213" s="48"/>
      <c r="PQO213" s="48"/>
      <c r="PQP213" s="46"/>
      <c r="PQQ213" s="42"/>
      <c r="PQR213" s="42"/>
      <c r="PQS213" s="48"/>
      <c r="PQT213" s="48"/>
      <c r="PQU213" s="46"/>
      <c r="PQV213" s="42"/>
      <c r="PQW213" s="42"/>
      <c r="PQX213" s="48"/>
      <c r="PQY213" s="48"/>
      <c r="PQZ213" s="46"/>
      <c r="PRA213" s="42"/>
      <c r="PRB213" s="42"/>
      <c r="PRC213" s="48"/>
      <c r="PRD213" s="48"/>
      <c r="PRE213" s="46"/>
      <c r="PRF213" s="42"/>
      <c r="PRG213" s="42"/>
      <c r="PRH213" s="48"/>
      <c r="PRI213" s="48"/>
      <c r="PRJ213" s="46"/>
      <c r="PRK213" s="42"/>
      <c r="PRL213" s="42"/>
      <c r="PRM213" s="48"/>
      <c r="PRN213" s="48"/>
      <c r="PRO213" s="46"/>
      <c r="PRP213" s="42"/>
      <c r="PRQ213" s="42"/>
      <c r="PRR213" s="48"/>
      <c r="PRS213" s="48"/>
      <c r="PRT213" s="46"/>
      <c r="PRU213" s="42"/>
      <c r="PRV213" s="42"/>
      <c r="PRW213" s="48"/>
      <c r="PRX213" s="48"/>
      <c r="PRY213" s="46"/>
      <c r="PRZ213" s="42"/>
      <c r="PSA213" s="42"/>
      <c r="PSB213" s="48"/>
      <c r="PSC213" s="48"/>
      <c r="PSD213" s="46"/>
      <c r="PSE213" s="42"/>
      <c r="PSF213" s="42"/>
      <c r="PSG213" s="48"/>
      <c r="PSH213" s="48"/>
      <c r="PSI213" s="46"/>
      <c r="PSJ213" s="42"/>
      <c r="PSK213" s="42"/>
      <c r="PSL213" s="48"/>
      <c r="PSM213" s="48"/>
      <c r="PSN213" s="46"/>
      <c r="PSO213" s="42"/>
      <c r="PSP213" s="42"/>
      <c r="PSQ213" s="48"/>
      <c r="PSR213" s="48"/>
      <c r="PSS213" s="46"/>
      <c r="PST213" s="42"/>
      <c r="PSU213" s="42"/>
      <c r="PSV213" s="48"/>
      <c r="PSW213" s="48"/>
      <c r="PSX213" s="46"/>
      <c r="PSY213" s="42"/>
      <c r="PSZ213" s="42"/>
      <c r="PTA213" s="48"/>
      <c r="PTB213" s="48"/>
      <c r="PTC213" s="46"/>
      <c r="PTD213" s="42"/>
      <c r="PTE213" s="42"/>
      <c r="PTF213" s="48"/>
      <c r="PTG213" s="48"/>
      <c r="PTH213" s="46"/>
      <c r="PTI213" s="42"/>
      <c r="PTJ213" s="42"/>
      <c r="PTK213" s="48"/>
      <c r="PTL213" s="48"/>
      <c r="PTM213" s="46"/>
      <c r="PTN213" s="42"/>
      <c r="PTO213" s="42"/>
      <c r="PTP213" s="48"/>
      <c r="PTQ213" s="48"/>
      <c r="PTR213" s="46"/>
      <c r="PTS213" s="42"/>
      <c r="PTT213" s="42"/>
      <c r="PTU213" s="48"/>
      <c r="PTV213" s="48"/>
      <c r="PTW213" s="46"/>
      <c r="PTX213" s="42"/>
      <c r="PTY213" s="42"/>
      <c r="PTZ213" s="48"/>
      <c r="PUA213" s="48"/>
      <c r="PUB213" s="46"/>
      <c r="PUC213" s="42"/>
      <c r="PUD213" s="42"/>
      <c r="PUE213" s="48"/>
      <c r="PUF213" s="48"/>
      <c r="PUG213" s="46"/>
      <c r="PUH213" s="42"/>
      <c r="PUI213" s="42"/>
      <c r="PUJ213" s="48"/>
      <c r="PUK213" s="48"/>
      <c r="PUL213" s="46"/>
      <c r="PUM213" s="42"/>
      <c r="PUN213" s="42"/>
      <c r="PUO213" s="48"/>
      <c r="PUP213" s="48"/>
      <c r="PUQ213" s="46"/>
      <c r="PUR213" s="42"/>
      <c r="PUS213" s="42"/>
      <c r="PUT213" s="48"/>
      <c r="PUU213" s="48"/>
      <c r="PUV213" s="46"/>
      <c r="PUW213" s="42"/>
      <c r="PUX213" s="42"/>
      <c r="PUY213" s="48"/>
      <c r="PUZ213" s="48"/>
      <c r="PVA213" s="46"/>
      <c r="PVB213" s="42"/>
      <c r="PVC213" s="42"/>
      <c r="PVD213" s="48"/>
      <c r="PVE213" s="48"/>
      <c r="PVF213" s="46"/>
      <c r="PVG213" s="42"/>
      <c r="PVH213" s="42"/>
      <c r="PVI213" s="48"/>
      <c r="PVJ213" s="48"/>
      <c r="PVK213" s="46"/>
      <c r="PVL213" s="42"/>
      <c r="PVM213" s="42"/>
      <c r="PVN213" s="48"/>
      <c r="PVO213" s="48"/>
      <c r="PVP213" s="46"/>
      <c r="PVQ213" s="42"/>
      <c r="PVR213" s="42"/>
      <c r="PVS213" s="48"/>
      <c r="PVT213" s="48"/>
      <c r="PVU213" s="46"/>
      <c r="PVV213" s="42"/>
      <c r="PVW213" s="42"/>
      <c r="PVX213" s="48"/>
      <c r="PVY213" s="48"/>
      <c r="PVZ213" s="46"/>
      <c r="PWA213" s="42"/>
      <c r="PWB213" s="42"/>
      <c r="PWC213" s="48"/>
      <c r="PWD213" s="48"/>
      <c r="PWE213" s="46"/>
      <c r="PWF213" s="42"/>
      <c r="PWG213" s="42"/>
      <c r="PWH213" s="48"/>
      <c r="PWI213" s="48"/>
      <c r="PWJ213" s="46"/>
      <c r="PWK213" s="42"/>
      <c r="PWL213" s="42"/>
      <c r="PWM213" s="48"/>
      <c r="PWN213" s="48"/>
      <c r="PWO213" s="46"/>
      <c r="PWP213" s="42"/>
      <c r="PWQ213" s="42"/>
      <c r="PWR213" s="48"/>
      <c r="PWS213" s="48"/>
      <c r="PWT213" s="46"/>
      <c r="PWU213" s="42"/>
      <c r="PWV213" s="42"/>
      <c r="PWW213" s="48"/>
      <c r="PWX213" s="48"/>
      <c r="PWY213" s="46"/>
      <c r="PWZ213" s="42"/>
      <c r="PXA213" s="42"/>
      <c r="PXB213" s="48"/>
      <c r="PXC213" s="48"/>
      <c r="PXD213" s="46"/>
      <c r="PXE213" s="42"/>
      <c r="PXF213" s="42"/>
      <c r="PXG213" s="48"/>
      <c r="PXH213" s="48"/>
      <c r="PXI213" s="46"/>
      <c r="PXJ213" s="42"/>
      <c r="PXK213" s="42"/>
      <c r="PXL213" s="48"/>
      <c r="PXM213" s="48"/>
      <c r="PXN213" s="46"/>
      <c r="PXO213" s="42"/>
      <c r="PXP213" s="42"/>
      <c r="PXQ213" s="48"/>
      <c r="PXR213" s="48"/>
      <c r="PXS213" s="46"/>
      <c r="PXT213" s="42"/>
      <c r="PXU213" s="42"/>
      <c r="PXV213" s="48"/>
      <c r="PXW213" s="48"/>
      <c r="PXX213" s="46"/>
      <c r="PXY213" s="42"/>
      <c r="PXZ213" s="42"/>
      <c r="PYA213" s="48"/>
      <c r="PYB213" s="48"/>
      <c r="PYC213" s="46"/>
      <c r="PYD213" s="42"/>
      <c r="PYE213" s="42"/>
      <c r="PYF213" s="48"/>
      <c r="PYG213" s="48"/>
      <c r="PYH213" s="46"/>
      <c r="PYI213" s="42"/>
      <c r="PYJ213" s="42"/>
      <c r="PYK213" s="48"/>
      <c r="PYL213" s="48"/>
      <c r="PYM213" s="46"/>
      <c r="PYN213" s="42"/>
      <c r="PYO213" s="42"/>
      <c r="PYP213" s="48"/>
      <c r="PYQ213" s="48"/>
      <c r="PYR213" s="46"/>
      <c r="PYS213" s="42"/>
      <c r="PYT213" s="42"/>
      <c r="PYU213" s="48"/>
      <c r="PYV213" s="48"/>
      <c r="PYW213" s="46"/>
      <c r="PYX213" s="42"/>
      <c r="PYY213" s="42"/>
      <c r="PYZ213" s="48"/>
      <c r="PZA213" s="48"/>
      <c r="PZB213" s="46"/>
      <c r="PZC213" s="42"/>
      <c r="PZD213" s="42"/>
      <c r="PZE213" s="48"/>
      <c r="PZF213" s="48"/>
      <c r="PZG213" s="46"/>
      <c r="PZH213" s="42"/>
      <c r="PZI213" s="42"/>
      <c r="PZJ213" s="48"/>
      <c r="PZK213" s="48"/>
      <c r="PZL213" s="46"/>
      <c r="PZM213" s="42"/>
      <c r="PZN213" s="42"/>
      <c r="PZO213" s="48"/>
      <c r="PZP213" s="48"/>
      <c r="PZQ213" s="46"/>
      <c r="PZR213" s="42"/>
      <c r="PZS213" s="42"/>
      <c r="PZT213" s="48"/>
      <c r="PZU213" s="48"/>
      <c r="PZV213" s="46"/>
      <c r="PZW213" s="42"/>
      <c r="PZX213" s="42"/>
      <c r="PZY213" s="48"/>
      <c r="PZZ213" s="48"/>
      <c r="QAA213" s="46"/>
      <c r="QAB213" s="42"/>
      <c r="QAC213" s="42"/>
      <c r="QAD213" s="48"/>
      <c r="QAE213" s="48"/>
      <c r="QAF213" s="46"/>
      <c r="QAG213" s="42"/>
      <c r="QAH213" s="42"/>
      <c r="QAI213" s="48"/>
      <c r="QAJ213" s="48"/>
      <c r="QAK213" s="46"/>
      <c r="QAL213" s="42"/>
      <c r="QAM213" s="42"/>
      <c r="QAN213" s="48"/>
      <c r="QAO213" s="48"/>
      <c r="QAP213" s="46"/>
      <c r="QAQ213" s="42"/>
      <c r="QAR213" s="42"/>
      <c r="QAS213" s="48"/>
      <c r="QAT213" s="48"/>
      <c r="QAU213" s="46"/>
      <c r="QAV213" s="42"/>
      <c r="QAW213" s="42"/>
      <c r="QAX213" s="48"/>
      <c r="QAY213" s="48"/>
      <c r="QAZ213" s="46"/>
      <c r="QBA213" s="42"/>
      <c r="QBB213" s="42"/>
      <c r="QBC213" s="48"/>
      <c r="QBD213" s="48"/>
      <c r="QBE213" s="46"/>
      <c r="QBF213" s="42"/>
      <c r="QBG213" s="42"/>
      <c r="QBH213" s="48"/>
      <c r="QBI213" s="48"/>
      <c r="QBJ213" s="46"/>
      <c r="QBK213" s="42"/>
      <c r="QBL213" s="42"/>
      <c r="QBM213" s="48"/>
      <c r="QBN213" s="48"/>
      <c r="QBO213" s="46"/>
      <c r="QBP213" s="42"/>
      <c r="QBQ213" s="42"/>
      <c r="QBR213" s="48"/>
      <c r="QBS213" s="48"/>
      <c r="QBT213" s="46"/>
      <c r="QBU213" s="42"/>
      <c r="QBV213" s="42"/>
      <c r="QBW213" s="48"/>
      <c r="QBX213" s="48"/>
      <c r="QBY213" s="46"/>
      <c r="QBZ213" s="42"/>
      <c r="QCA213" s="42"/>
      <c r="QCB213" s="48"/>
      <c r="QCC213" s="48"/>
      <c r="QCD213" s="46"/>
      <c r="QCE213" s="42"/>
      <c r="QCF213" s="42"/>
      <c r="QCG213" s="48"/>
      <c r="QCH213" s="48"/>
      <c r="QCI213" s="46"/>
      <c r="QCJ213" s="42"/>
      <c r="QCK213" s="42"/>
      <c r="QCL213" s="48"/>
      <c r="QCM213" s="48"/>
      <c r="QCN213" s="46"/>
      <c r="QCO213" s="42"/>
      <c r="QCP213" s="42"/>
      <c r="QCQ213" s="48"/>
      <c r="QCR213" s="48"/>
      <c r="QCS213" s="46"/>
      <c r="QCT213" s="42"/>
      <c r="QCU213" s="42"/>
      <c r="QCV213" s="48"/>
      <c r="QCW213" s="48"/>
      <c r="QCX213" s="46"/>
      <c r="QCY213" s="42"/>
      <c r="QCZ213" s="42"/>
      <c r="QDA213" s="48"/>
      <c r="QDB213" s="48"/>
      <c r="QDC213" s="46"/>
      <c r="QDD213" s="42"/>
      <c r="QDE213" s="42"/>
      <c r="QDF213" s="48"/>
      <c r="QDG213" s="48"/>
      <c r="QDH213" s="46"/>
      <c r="QDI213" s="42"/>
      <c r="QDJ213" s="42"/>
      <c r="QDK213" s="48"/>
      <c r="QDL213" s="48"/>
      <c r="QDM213" s="46"/>
      <c r="QDN213" s="42"/>
      <c r="QDO213" s="42"/>
      <c r="QDP213" s="48"/>
      <c r="QDQ213" s="48"/>
      <c r="QDR213" s="46"/>
      <c r="QDS213" s="42"/>
      <c r="QDT213" s="42"/>
      <c r="QDU213" s="48"/>
      <c r="QDV213" s="48"/>
      <c r="QDW213" s="46"/>
      <c r="QDX213" s="42"/>
      <c r="QDY213" s="42"/>
      <c r="QDZ213" s="48"/>
      <c r="QEA213" s="48"/>
      <c r="QEB213" s="46"/>
      <c r="QEC213" s="42"/>
      <c r="QED213" s="42"/>
      <c r="QEE213" s="48"/>
      <c r="QEF213" s="48"/>
      <c r="QEG213" s="46"/>
      <c r="QEH213" s="42"/>
      <c r="QEI213" s="42"/>
      <c r="QEJ213" s="48"/>
      <c r="QEK213" s="48"/>
      <c r="QEL213" s="46"/>
      <c r="QEM213" s="42"/>
      <c r="QEN213" s="42"/>
      <c r="QEO213" s="48"/>
      <c r="QEP213" s="48"/>
      <c r="QEQ213" s="46"/>
      <c r="QER213" s="42"/>
      <c r="QES213" s="42"/>
      <c r="QET213" s="48"/>
      <c r="QEU213" s="48"/>
      <c r="QEV213" s="46"/>
      <c r="QEW213" s="42"/>
      <c r="QEX213" s="42"/>
      <c r="QEY213" s="48"/>
      <c r="QEZ213" s="48"/>
      <c r="QFA213" s="46"/>
      <c r="QFB213" s="42"/>
      <c r="QFC213" s="42"/>
      <c r="QFD213" s="48"/>
      <c r="QFE213" s="48"/>
      <c r="QFF213" s="46"/>
      <c r="QFG213" s="42"/>
      <c r="QFH213" s="42"/>
      <c r="QFI213" s="48"/>
      <c r="QFJ213" s="48"/>
      <c r="QFK213" s="46"/>
      <c r="QFL213" s="42"/>
      <c r="QFM213" s="42"/>
      <c r="QFN213" s="48"/>
      <c r="QFO213" s="48"/>
      <c r="QFP213" s="46"/>
      <c r="QFQ213" s="42"/>
      <c r="QFR213" s="42"/>
      <c r="QFS213" s="48"/>
      <c r="QFT213" s="48"/>
      <c r="QFU213" s="46"/>
      <c r="QFV213" s="42"/>
      <c r="QFW213" s="42"/>
      <c r="QFX213" s="48"/>
      <c r="QFY213" s="48"/>
      <c r="QFZ213" s="46"/>
      <c r="QGA213" s="42"/>
      <c r="QGB213" s="42"/>
      <c r="QGC213" s="48"/>
      <c r="QGD213" s="48"/>
      <c r="QGE213" s="46"/>
      <c r="QGF213" s="42"/>
      <c r="QGG213" s="42"/>
      <c r="QGH213" s="48"/>
      <c r="QGI213" s="48"/>
      <c r="QGJ213" s="46"/>
      <c r="QGK213" s="42"/>
      <c r="QGL213" s="42"/>
      <c r="QGM213" s="48"/>
      <c r="QGN213" s="48"/>
      <c r="QGO213" s="46"/>
      <c r="QGP213" s="42"/>
      <c r="QGQ213" s="42"/>
      <c r="QGR213" s="48"/>
      <c r="QGS213" s="48"/>
      <c r="QGT213" s="46"/>
      <c r="QGU213" s="42"/>
      <c r="QGV213" s="42"/>
      <c r="QGW213" s="48"/>
      <c r="QGX213" s="48"/>
      <c r="QGY213" s="46"/>
      <c r="QGZ213" s="42"/>
      <c r="QHA213" s="42"/>
      <c r="QHB213" s="48"/>
      <c r="QHC213" s="48"/>
      <c r="QHD213" s="46"/>
      <c r="QHE213" s="42"/>
      <c r="QHF213" s="42"/>
      <c r="QHG213" s="48"/>
      <c r="QHH213" s="48"/>
      <c r="QHI213" s="46"/>
      <c r="QHJ213" s="42"/>
      <c r="QHK213" s="42"/>
      <c r="QHL213" s="48"/>
      <c r="QHM213" s="48"/>
      <c r="QHN213" s="46"/>
      <c r="QHO213" s="42"/>
      <c r="QHP213" s="42"/>
      <c r="QHQ213" s="48"/>
      <c r="QHR213" s="48"/>
      <c r="QHS213" s="46"/>
      <c r="QHT213" s="42"/>
      <c r="QHU213" s="42"/>
      <c r="QHV213" s="48"/>
      <c r="QHW213" s="48"/>
      <c r="QHX213" s="46"/>
      <c r="QHY213" s="42"/>
      <c r="QHZ213" s="42"/>
      <c r="QIA213" s="48"/>
      <c r="QIB213" s="48"/>
      <c r="QIC213" s="46"/>
      <c r="QID213" s="42"/>
      <c r="QIE213" s="42"/>
      <c r="QIF213" s="48"/>
      <c r="QIG213" s="48"/>
      <c r="QIH213" s="46"/>
      <c r="QII213" s="42"/>
      <c r="QIJ213" s="42"/>
      <c r="QIK213" s="48"/>
      <c r="QIL213" s="48"/>
      <c r="QIM213" s="46"/>
      <c r="QIN213" s="42"/>
      <c r="QIO213" s="42"/>
      <c r="QIP213" s="48"/>
      <c r="QIQ213" s="48"/>
      <c r="QIR213" s="46"/>
      <c r="QIS213" s="42"/>
      <c r="QIT213" s="42"/>
      <c r="QIU213" s="48"/>
      <c r="QIV213" s="48"/>
      <c r="QIW213" s="46"/>
      <c r="QIX213" s="42"/>
      <c r="QIY213" s="42"/>
      <c r="QIZ213" s="48"/>
      <c r="QJA213" s="48"/>
      <c r="QJB213" s="46"/>
      <c r="QJC213" s="42"/>
      <c r="QJD213" s="42"/>
      <c r="QJE213" s="48"/>
      <c r="QJF213" s="48"/>
      <c r="QJG213" s="46"/>
      <c r="QJH213" s="42"/>
      <c r="QJI213" s="42"/>
      <c r="QJJ213" s="48"/>
      <c r="QJK213" s="48"/>
      <c r="QJL213" s="46"/>
      <c r="QJM213" s="42"/>
      <c r="QJN213" s="42"/>
      <c r="QJO213" s="48"/>
      <c r="QJP213" s="48"/>
      <c r="QJQ213" s="46"/>
      <c r="QJR213" s="42"/>
      <c r="QJS213" s="42"/>
      <c r="QJT213" s="48"/>
      <c r="QJU213" s="48"/>
      <c r="QJV213" s="46"/>
      <c r="QJW213" s="42"/>
      <c r="QJX213" s="42"/>
      <c r="QJY213" s="48"/>
      <c r="QJZ213" s="48"/>
      <c r="QKA213" s="46"/>
      <c r="QKB213" s="42"/>
      <c r="QKC213" s="42"/>
      <c r="QKD213" s="48"/>
      <c r="QKE213" s="48"/>
      <c r="QKF213" s="46"/>
      <c r="QKG213" s="42"/>
      <c r="QKH213" s="42"/>
      <c r="QKI213" s="48"/>
      <c r="QKJ213" s="48"/>
      <c r="QKK213" s="46"/>
      <c r="QKL213" s="42"/>
      <c r="QKM213" s="42"/>
      <c r="QKN213" s="48"/>
      <c r="QKO213" s="48"/>
      <c r="QKP213" s="46"/>
      <c r="QKQ213" s="42"/>
      <c r="QKR213" s="42"/>
      <c r="QKS213" s="48"/>
      <c r="QKT213" s="48"/>
      <c r="QKU213" s="46"/>
      <c r="QKV213" s="42"/>
      <c r="QKW213" s="42"/>
      <c r="QKX213" s="48"/>
      <c r="QKY213" s="48"/>
      <c r="QKZ213" s="46"/>
      <c r="QLA213" s="42"/>
      <c r="QLB213" s="42"/>
      <c r="QLC213" s="48"/>
      <c r="QLD213" s="48"/>
      <c r="QLE213" s="46"/>
      <c r="QLF213" s="42"/>
      <c r="QLG213" s="42"/>
      <c r="QLH213" s="48"/>
      <c r="QLI213" s="48"/>
      <c r="QLJ213" s="46"/>
      <c r="QLK213" s="42"/>
      <c r="QLL213" s="42"/>
      <c r="QLM213" s="48"/>
      <c r="QLN213" s="48"/>
      <c r="QLO213" s="46"/>
      <c r="QLP213" s="42"/>
      <c r="QLQ213" s="42"/>
      <c r="QLR213" s="48"/>
      <c r="QLS213" s="48"/>
      <c r="QLT213" s="46"/>
      <c r="QLU213" s="42"/>
      <c r="QLV213" s="42"/>
      <c r="QLW213" s="48"/>
      <c r="QLX213" s="48"/>
      <c r="QLY213" s="46"/>
      <c r="QLZ213" s="42"/>
      <c r="QMA213" s="42"/>
      <c r="QMB213" s="48"/>
      <c r="QMC213" s="48"/>
      <c r="QMD213" s="46"/>
      <c r="QME213" s="42"/>
      <c r="QMF213" s="42"/>
      <c r="QMG213" s="48"/>
      <c r="QMH213" s="48"/>
      <c r="QMI213" s="46"/>
      <c r="QMJ213" s="42"/>
      <c r="QMK213" s="42"/>
      <c r="QML213" s="48"/>
      <c r="QMM213" s="48"/>
      <c r="QMN213" s="46"/>
      <c r="QMO213" s="42"/>
      <c r="QMP213" s="42"/>
      <c r="QMQ213" s="48"/>
      <c r="QMR213" s="48"/>
      <c r="QMS213" s="46"/>
      <c r="QMT213" s="42"/>
      <c r="QMU213" s="42"/>
      <c r="QMV213" s="48"/>
      <c r="QMW213" s="48"/>
      <c r="QMX213" s="46"/>
      <c r="QMY213" s="42"/>
      <c r="QMZ213" s="42"/>
      <c r="QNA213" s="48"/>
      <c r="QNB213" s="48"/>
      <c r="QNC213" s="46"/>
      <c r="QND213" s="42"/>
      <c r="QNE213" s="42"/>
      <c r="QNF213" s="48"/>
      <c r="QNG213" s="48"/>
      <c r="QNH213" s="46"/>
      <c r="QNI213" s="42"/>
      <c r="QNJ213" s="42"/>
      <c r="QNK213" s="48"/>
      <c r="QNL213" s="48"/>
      <c r="QNM213" s="46"/>
      <c r="QNN213" s="42"/>
      <c r="QNO213" s="42"/>
      <c r="QNP213" s="48"/>
      <c r="QNQ213" s="48"/>
      <c r="QNR213" s="46"/>
      <c r="QNS213" s="42"/>
      <c r="QNT213" s="42"/>
      <c r="QNU213" s="48"/>
      <c r="QNV213" s="48"/>
      <c r="QNW213" s="46"/>
      <c r="QNX213" s="42"/>
      <c r="QNY213" s="42"/>
      <c r="QNZ213" s="48"/>
      <c r="QOA213" s="48"/>
      <c r="QOB213" s="46"/>
      <c r="QOC213" s="42"/>
      <c r="QOD213" s="42"/>
      <c r="QOE213" s="48"/>
      <c r="QOF213" s="48"/>
      <c r="QOG213" s="46"/>
      <c r="QOH213" s="42"/>
      <c r="QOI213" s="42"/>
      <c r="QOJ213" s="48"/>
      <c r="QOK213" s="48"/>
      <c r="QOL213" s="46"/>
      <c r="QOM213" s="42"/>
      <c r="QON213" s="42"/>
      <c r="QOO213" s="48"/>
      <c r="QOP213" s="48"/>
      <c r="QOQ213" s="46"/>
      <c r="QOR213" s="42"/>
      <c r="QOS213" s="42"/>
      <c r="QOT213" s="48"/>
      <c r="QOU213" s="48"/>
      <c r="QOV213" s="46"/>
      <c r="QOW213" s="42"/>
      <c r="QOX213" s="42"/>
      <c r="QOY213" s="48"/>
      <c r="QOZ213" s="48"/>
      <c r="QPA213" s="46"/>
      <c r="QPB213" s="42"/>
      <c r="QPC213" s="42"/>
      <c r="QPD213" s="48"/>
      <c r="QPE213" s="48"/>
      <c r="QPF213" s="46"/>
      <c r="QPG213" s="42"/>
      <c r="QPH213" s="42"/>
      <c r="QPI213" s="48"/>
      <c r="QPJ213" s="48"/>
      <c r="QPK213" s="46"/>
      <c r="QPL213" s="42"/>
      <c r="QPM213" s="42"/>
      <c r="QPN213" s="48"/>
      <c r="QPO213" s="48"/>
      <c r="QPP213" s="46"/>
      <c r="QPQ213" s="42"/>
      <c r="QPR213" s="42"/>
      <c r="QPS213" s="48"/>
      <c r="QPT213" s="48"/>
      <c r="QPU213" s="46"/>
      <c r="QPV213" s="42"/>
      <c r="QPW213" s="42"/>
      <c r="QPX213" s="48"/>
      <c r="QPY213" s="48"/>
      <c r="QPZ213" s="46"/>
      <c r="QQA213" s="42"/>
      <c r="QQB213" s="42"/>
      <c r="QQC213" s="48"/>
      <c r="QQD213" s="48"/>
      <c r="QQE213" s="46"/>
      <c r="QQF213" s="42"/>
      <c r="QQG213" s="42"/>
      <c r="QQH213" s="48"/>
      <c r="QQI213" s="48"/>
      <c r="QQJ213" s="46"/>
      <c r="QQK213" s="42"/>
      <c r="QQL213" s="42"/>
      <c r="QQM213" s="48"/>
      <c r="QQN213" s="48"/>
      <c r="QQO213" s="46"/>
      <c r="QQP213" s="42"/>
      <c r="QQQ213" s="42"/>
      <c r="QQR213" s="48"/>
      <c r="QQS213" s="48"/>
      <c r="QQT213" s="46"/>
      <c r="QQU213" s="42"/>
      <c r="QQV213" s="42"/>
      <c r="QQW213" s="48"/>
      <c r="QQX213" s="48"/>
      <c r="QQY213" s="46"/>
      <c r="QQZ213" s="42"/>
      <c r="QRA213" s="42"/>
      <c r="QRB213" s="48"/>
      <c r="QRC213" s="48"/>
      <c r="QRD213" s="46"/>
      <c r="QRE213" s="42"/>
      <c r="QRF213" s="42"/>
      <c r="QRG213" s="48"/>
      <c r="QRH213" s="48"/>
      <c r="QRI213" s="46"/>
      <c r="QRJ213" s="42"/>
      <c r="QRK213" s="42"/>
      <c r="QRL213" s="48"/>
      <c r="QRM213" s="48"/>
      <c r="QRN213" s="46"/>
      <c r="QRO213" s="42"/>
      <c r="QRP213" s="42"/>
      <c r="QRQ213" s="48"/>
      <c r="QRR213" s="48"/>
      <c r="QRS213" s="46"/>
      <c r="QRT213" s="42"/>
      <c r="QRU213" s="42"/>
      <c r="QRV213" s="48"/>
      <c r="QRW213" s="48"/>
      <c r="QRX213" s="46"/>
      <c r="QRY213" s="42"/>
      <c r="QRZ213" s="42"/>
      <c r="QSA213" s="48"/>
      <c r="QSB213" s="48"/>
      <c r="QSC213" s="46"/>
      <c r="QSD213" s="42"/>
      <c r="QSE213" s="42"/>
      <c r="QSF213" s="48"/>
      <c r="QSG213" s="48"/>
      <c r="QSH213" s="46"/>
      <c r="QSI213" s="42"/>
      <c r="QSJ213" s="42"/>
      <c r="QSK213" s="48"/>
      <c r="QSL213" s="48"/>
      <c r="QSM213" s="46"/>
      <c r="QSN213" s="42"/>
      <c r="QSO213" s="42"/>
      <c r="QSP213" s="48"/>
      <c r="QSQ213" s="48"/>
      <c r="QSR213" s="46"/>
      <c r="QSS213" s="42"/>
      <c r="QST213" s="42"/>
      <c r="QSU213" s="48"/>
      <c r="QSV213" s="48"/>
      <c r="QSW213" s="46"/>
      <c r="QSX213" s="42"/>
      <c r="QSY213" s="42"/>
      <c r="QSZ213" s="48"/>
      <c r="QTA213" s="48"/>
      <c r="QTB213" s="46"/>
      <c r="QTC213" s="42"/>
      <c r="QTD213" s="42"/>
      <c r="QTE213" s="48"/>
      <c r="QTF213" s="48"/>
      <c r="QTG213" s="46"/>
      <c r="QTH213" s="42"/>
      <c r="QTI213" s="42"/>
      <c r="QTJ213" s="48"/>
      <c r="QTK213" s="48"/>
      <c r="QTL213" s="46"/>
      <c r="QTM213" s="42"/>
      <c r="QTN213" s="42"/>
      <c r="QTO213" s="48"/>
      <c r="QTP213" s="48"/>
      <c r="QTQ213" s="46"/>
      <c r="QTR213" s="42"/>
      <c r="QTS213" s="42"/>
      <c r="QTT213" s="48"/>
      <c r="QTU213" s="48"/>
      <c r="QTV213" s="46"/>
      <c r="QTW213" s="42"/>
      <c r="QTX213" s="42"/>
      <c r="QTY213" s="48"/>
      <c r="QTZ213" s="48"/>
      <c r="QUA213" s="46"/>
      <c r="QUB213" s="42"/>
      <c r="QUC213" s="42"/>
      <c r="QUD213" s="48"/>
      <c r="QUE213" s="48"/>
      <c r="QUF213" s="46"/>
      <c r="QUG213" s="42"/>
      <c r="QUH213" s="42"/>
      <c r="QUI213" s="48"/>
      <c r="QUJ213" s="48"/>
      <c r="QUK213" s="46"/>
      <c r="QUL213" s="42"/>
      <c r="QUM213" s="42"/>
      <c r="QUN213" s="48"/>
      <c r="QUO213" s="48"/>
      <c r="QUP213" s="46"/>
      <c r="QUQ213" s="42"/>
      <c r="QUR213" s="42"/>
      <c r="QUS213" s="48"/>
      <c r="QUT213" s="48"/>
      <c r="QUU213" s="46"/>
      <c r="QUV213" s="42"/>
      <c r="QUW213" s="42"/>
      <c r="QUX213" s="48"/>
      <c r="QUY213" s="48"/>
      <c r="QUZ213" s="46"/>
      <c r="QVA213" s="42"/>
      <c r="QVB213" s="42"/>
      <c r="QVC213" s="48"/>
      <c r="QVD213" s="48"/>
      <c r="QVE213" s="46"/>
      <c r="QVF213" s="42"/>
      <c r="QVG213" s="42"/>
      <c r="QVH213" s="48"/>
      <c r="QVI213" s="48"/>
      <c r="QVJ213" s="46"/>
      <c r="QVK213" s="42"/>
      <c r="QVL213" s="42"/>
      <c r="QVM213" s="48"/>
      <c r="QVN213" s="48"/>
      <c r="QVO213" s="46"/>
      <c r="QVP213" s="42"/>
      <c r="QVQ213" s="42"/>
      <c r="QVR213" s="48"/>
      <c r="QVS213" s="48"/>
      <c r="QVT213" s="46"/>
      <c r="QVU213" s="42"/>
      <c r="QVV213" s="42"/>
      <c r="QVW213" s="48"/>
      <c r="QVX213" s="48"/>
      <c r="QVY213" s="46"/>
      <c r="QVZ213" s="42"/>
      <c r="QWA213" s="42"/>
      <c r="QWB213" s="48"/>
      <c r="QWC213" s="48"/>
      <c r="QWD213" s="46"/>
      <c r="QWE213" s="42"/>
      <c r="QWF213" s="42"/>
      <c r="QWG213" s="48"/>
      <c r="QWH213" s="48"/>
      <c r="QWI213" s="46"/>
      <c r="QWJ213" s="42"/>
      <c r="QWK213" s="42"/>
      <c r="QWL213" s="48"/>
      <c r="QWM213" s="48"/>
      <c r="QWN213" s="46"/>
      <c r="QWO213" s="42"/>
      <c r="QWP213" s="42"/>
      <c r="QWQ213" s="48"/>
      <c r="QWR213" s="48"/>
      <c r="QWS213" s="46"/>
      <c r="QWT213" s="42"/>
      <c r="QWU213" s="42"/>
      <c r="QWV213" s="48"/>
      <c r="QWW213" s="48"/>
      <c r="QWX213" s="46"/>
      <c r="QWY213" s="42"/>
      <c r="QWZ213" s="42"/>
      <c r="QXA213" s="48"/>
      <c r="QXB213" s="48"/>
      <c r="QXC213" s="46"/>
      <c r="QXD213" s="42"/>
      <c r="QXE213" s="42"/>
      <c r="QXF213" s="48"/>
      <c r="QXG213" s="48"/>
      <c r="QXH213" s="46"/>
      <c r="QXI213" s="42"/>
      <c r="QXJ213" s="42"/>
      <c r="QXK213" s="48"/>
      <c r="QXL213" s="48"/>
      <c r="QXM213" s="46"/>
      <c r="QXN213" s="42"/>
      <c r="QXO213" s="42"/>
      <c r="QXP213" s="48"/>
      <c r="QXQ213" s="48"/>
      <c r="QXR213" s="46"/>
      <c r="QXS213" s="42"/>
      <c r="QXT213" s="42"/>
      <c r="QXU213" s="48"/>
      <c r="QXV213" s="48"/>
      <c r="QXW213" s="46"/>
      <c r="QXX213" s="42"/>
      <c r="QXY213" s="42"/>
      <c r="QXZ213" s="48"/>
      <c r="QYA213" s="48"/>
      <c r="QYB213" s="46"/>
      <c r="QYC213" s="42"/>
      <c r="QYD213" s="42"/>
      <c r="QYE213" s="48"/>
      <c r="QYF213" s="48"/>
      <c r="QYG213" s="46"/>
      <c r="QYH213" s="42"/>
      <c r="QYI213" s="42"/>
      <c r="QYJ213" s="48"/>
      <c r="QYK213" s="48"/>
      <c r="QYL213" s="46"/>
      <c r="QYM213" s="42"/>
      <c r="QYN213" s="42"/>
      <c r="QYO213" s="48"/>
      <c r="QYP213" s="48"/>
      <c r="QYQ213" s="46"/>
      <c r="QYR213" s="42"/>
      <c r="QYS213" s="42"/>
      <c r="QYT213" s="48"/>
      <c r="QYU213" s="48"/>
      <c r="QYV213" s="46"/>
      <c r="QYW213" s="42"/>
      <c r="QYX213" s="42"/>
      <c r="QYY213" s="48"/>
      <c r="QYZ213" s="48"/>
      <c r="QZA213" s="46"/>
      <c r="QZB213" s="42"/>
      <c r="QZC213" s="42"/>
      <c r="QZD213" s="48"/>
      <c r="QZE213" s="48"/>
      <c r="QZF213" s="46"/>
      <c r="QZG213" s="42"/>
      <c r="QZH213" s="42"/>
      <c r="QZI213" s="48"/>
      <c r="QZJ213" s="48"/>
      <c r="QZK213" s="46"/>
      <c r="QZL213" s="42"/>
      <c r="QZM213" s="42"/>
      <c r="QZN213" s="48"/>
      <c r="QZO213" s="48"/>
      <c r="QZP213" s="46"/>
      <c r="QZQ213" s="42"/>
      <c r="QZR213" s="42"/>
      <c r="QZS213" s="48"/>
      <c r="QZT213" s="48"/>
      <c r="QZU213" s="46"/>
      <c r="QZV213" s="42"/>
      <c r="QZW213" s="42"/>
      <c r="QZX213" s="48"/>
      <c r="QZY213" s="48"/>
      <c r="QZZ213" s="46"/>
      <c r="RAA213" s="42"/>
      <c r="RAB213" s="42"/>
      <c r="RAC213" s="48"/>
      <c r="RAD213" s="48"/>
      <c r="RAE213" s="46"/>
      <c r="RAF213" s="42"/>
      <c r="RAG213" s="42"/>
      <c r="RAH213" s="48"/>
      <c r="RAI213" s="48"/>
      <c r="RAJ213" s="46"/>
      <c r="RAK213" s="42"/>
      <c r="RAL213" s="42"/>
      <c r="RAM213" s="48"/>
      <c r="RAN213" s="48"/>
      <c r="RAO213" s="46"/>
      <c r="RAP213" s="42"/>
      <c r="RAQ213" s="42"/>
      <c r="RAR213" s="48"/>
      <c r="RAS213" s="48"/>
      <c r="RAT213" s="46"/>
      <c r="RAU213" s="42"/>
      <c r="RAV213" s="42"/>
      <c r="RAW213" s="48"/>
      <c r="RAX213" s="48"/>
      <c r="RAY213" s="46"/>
      <c r="RAZ213" s="42"/>
      <c r="RBA213" s="42"/>
      <c r="RBB213" s="48"/>
      <c r="RBC213" s="48"/>
      <c r="RBD213" s="46"/>
      <c r="RBE213" s="42"/>
      <c r="RBF213" s="42"/>
      <c r="RBG213" s="48"/>
      <c r="RBH213" s="48"/>
      <c r="RBI213" s="46"/>
      <c r="RBJ213" s="42"/>
      <c r="RBK213" s="42"/>
      <c r="RBL213" s="48"/>
      <c r="RBM213" s="48"/>
      <c r="RBN213" s="46"/>
      <c r="RBO213" s="42"/>
      <c r="RBP213" s="42"/>
      <c r="RBQ213" s="48"/>
      <c r="RBR213" s="48"/>
      <c r="RBS213" s="46"/>
      <c r="RBT213" s="42"/>
      <c r="RBU213" s="42"/>
      <c r="RBV213" s="48"/>
      <c r="RBW213" s="48"/>
      <c r="RBX213" s="46"/>
      <c r="RBY213" s="42"/>
      <c r="RBZ213" s="42"/>
      <c r="RCA213" s="48"/>
      <c r="RCB213" s="48"/>
      <c r="RCC213" s="46"/>
      <c r="RCD213" s="42"/>
      <c r="RCE213" s="42"/>
      <c r="RCF213" s="48"/>
      <c r="RCG213" s="48"/>
      <c r="RCH213" s="46"/>
      <c r="RCI213" s="42"/>
      <c r="RCJ213" s="42"/>
      <c r="RCK213" s="48"/>
      <c r="RCL213" s="48"/>
      <c r="RCM213" s="46"/>
      <c r="RCN213" s="42"/>
      <c r="RCO213" s="42"/>
      <c r="RCP213" s="48"/>
      <c r="RCQ213" s="48"/>
      <c r="RCR213" s="46"/>
      <c r="RCS213" s="42"/>
      <c r="RCT213" s="42"/>
      <c r="RCU213" s="48"/>
      <c r="RCV213" s="48"/>
      <c r="RCW213" s="46"/>
      <c r="RCX213" s="42"/>
      <c r="RCY213" s="42"/>
      <c r="RCZ213" s="48"/>
      <c r="RDA213" s="48"/>
      <c r="RDB213" s="46"/>
      <c r="RDC213" s="42"/>
      <c r="RDD213" s="42"/>
      <c r="RDE213" s="48"/>
      <c r="RDF213" s="48"/>
      <c r="RDG213" s="46"/>
      <c r="RDH213" s="42"/>
      <c r="RDI213" s="42"/>
      <c r="RDJ213" s="48"/>
      <c r="RDK213" s="48"/>
      <c r="RDL213" s="46"/>
      <c r="RDM213" s="42"/>
      <c r="RDN213" s="42"/>
      <c r="RDO213" s="48"/>
      <c r="RDP213" s="48"/>
      <c r="RDQ213" s="46"/>
      <c r="RDR213" s="42"/>
      <c r="RDS213" s="42"/>
      <c r="RDT213" s="48"/>
      <c r="RDU213" s="48"/>
      <c r="RDV213" s="46"/>
      <c r="RDW213" s="42"/>
      <c r="RDX213" s="42"/>
      <c r="RDY213" s="48"/>
      <c r="RDZ213" s="48"/>
      <c r="REA213" s="46"/>
      <c r="REB213" s="42"/>
      <c r="REC213" s="42"/>
      <c r="RED213" s="48"/>
      <c r="REE213" s="48"/>
      <c r="REF213" s="46"/>
      <c r="REG213" s="42"/>
      <c r="REH213" s="42"/>
      <c r="REI213" s="48"/>
      <c r="REJ213" s="48"/>
      <c r="REK213" s="46"/>
      <c r="REL213" s="42"/>
      <c r="REM213" s="42"/>
      <c r="REN213" s="48"/>
      <c r="REO213" s="48"/>
      <c r="REP213" s="46"/>
      <c r="REQ213" s="42"/>
      <c r="RER213" s="42"/>
      <c r="RES213" s="48"/>
      <c r="RET213" s="48"/>
      <c r="REU213" s="46"/>
      <c r="REV213" s="42"/>
      <c r="REW213" s="42"/>
      <c r="REX213" s="48"/>
      <c r="REY213" s="48"/>
      <c r="REZ213" s="46"/>
      <c r="RFA213" s="42"/>
      <c r="RFB213" s="42"/>
      <c r="RFC213" s="48"/>
      <c r="RFD213" s="48"/>
      <c r="RFE213" s="46"/>
      <c r="RFF213" s="42"/>
      <c r="RFG213" s="42"/>
      <c r="RFH213" s="48"/>
      <c r="RFI213" s="48"/>
      <c r="RFJ213" s="46"/>
      <c r="RFK213" s="42"/>
      <c r="RFL213" s="42"/>
      <c r="RFM213" s="48"/>
      <c r="RFN213" s="48"/>
      <c r="RFO213" s="46"/>
      <c r="RFP213" s="42"/>
      <c r="RFQ213" s="42"/>
      <c r="RFR213" s="48"/>
      <c r="RFS213" s="48"/>
      <c r="RFT213" s="46"/>
      <c r="RFU213" s="42"/>
      <c r="RFV213" s="42"/>
      <c r="RFW213" s="48"/>
      <c r="RFX213" s="48"/>
      <c r="RFY213" s="46"/>
      <c r="RFZ213" s="42"/>
      <c r="RGA213" s="42"/>
      <c r="RGB213" s="48"/>
      <c r="RGC213" s="48"/>
      <c r="RGD213" s="46"/>
      <c r="RGE213" s="42"/>
      <c r="RGF213" s="42"/>
      <c r="RGG213" s="48"/>
      <c r="RGH213" s="48"/>
      <c r="RGI213" s="46"/>
      <c r="RGJ213" s="42"/>
      <c r="RGK213" s="42"/>
      <c r="RGL213" s="48"/>
      <c r="RGM213" s="48"/>
      <c r="RGN213" s="46"/>
      <c r="RGO213" s="42"/>
      <c r="RGP213" s="42"/>
      <c r="RGQ213" s="48"/>
      <c r="RGR213" s="48"/>
      <c r="RGS213" s="46"/>
      <c r="RGT213" s="42"/>
      <c r="RGU213" s="42"/>
      <c r="RGV213" s="48"/>
      <c r="RGW213" s="48"/>
      <c r="RGX213" s="46"/>
      <c r="RGY213" s="42"/>
      <c r="RGZ213" s="42"/>
      <c r="RHA213" s="48"/>
      <c r="RHB213" s="48"/>
      <c r="RHC213" s="46"/>
      <c r="RHD213" s="42"/>
      <c r="RHE213" s="42"/>
      <c r="RHF213" s="48"/>
      <c r="RHG213" s="48"/>
      <c r="RHH213" s="46"/>
      <c r="RHI213" s="42"/>
      <c r="RHJ213" s="42"/>
      <c r="RHK213" s="48"/>
      <c r="RHL213" s="48"/>
      <c r="RHM213" s="46"/>
      <c r="RHN213" s="42"/>
      <c r="RHO213" s="42"/>
      <c r="RHP213" s="48"/>
      <c r="RHQ213" s="48"/>
      <c r="RHR213" s="46"/>
      <c r="RHS213" s="42"/>
      <c r="RHT213" s="42"/>
      <c r="RHU213" s="48"/>
      <c r="RHV213" s="48"/>
      <c r="RHW213" s="46"/>
      <c r="RHX213" s="42"/>
      <c r="RHY213" s="42"/>
      <c r="RHZ213" s="48"/>
      <c r="RIA213" s="48"/>
      <c r="RIB213" s="46"/>
      <c r="RIC213" s="42"/>
      <c r="RID213" s="42"/>
      <c r="RIE213" s="48"/>
      <c r="RIF213" s="48"/>
      <c r="RIG213" s="46"/>
      <c r="RIH213" s="42"/>
      <c r="RII213" s="42"/>
      <c r="RIJ213" s="48"/>
      <c r="RIK213" s="48"/>
      <c r="RIL213" s="46"/>
      <c r="RIM213" s="42"/>
      <c r="RIN213" s="42"/>
      <c r="RIO213" s="48"/>
      <c r="RIP213" s="48"/>
      <c r="RIQ213" s="46"/>
      <c r="RIR213" s="42"/>
      <c r="RIS213" s="42"/>
      <c r="RIT213" s="48"/>
      <c r="RIU213" s="48"/>
      <c r="RIV213" s="46"/>
      <c r="RIW213" s="42"/>
      <c r="RIX213" s="42"/>
      <c r="RIY213" s="48"/>
      <c r="RIZ213" s="48"/>
      <c r="RJA213" s="46"/>
      <c r="RJB213" s="42"/>
      <c r="RJC213" s="42"/>
      <c r="RJD213" s="48"/>
      <c r="RJE213" s="48"/>
      <c r="RJF213" s="46"/>
      <c r="RJG213" s="42"/>
      <c r="RJH213" s="42"/>
      <c r="RJI213" s="48"/>
      <c r="RJJ213" s="48"/>
      <c r="RJK213" s="46"/>
      <c r="RJL213" s="42"/>
      <c r="RJM213" s="42"/>
      <c r="RJN213" s="48"/>
      <c r="RJO213" s="48"/>
      <c r="RJP213" s="46"/>
      <c r="RJQ213" s="42"/>
      <c r="RJR213" s="42"/>
      <c r="RJS213" s="48"/>
      <c r="RJT213" s="48"/>
      <c r="RJU213" s="46"/>
      <c r="RJV213" s="42"/>
      <c r="RJW213" s="42"/>
      <c r="RJX213" s="48"/>
      <c r="RJY213" s="48"/>
      <c r="RJZ213" s="46"/>
      <c r="RKA213" s="42"/>
      <c r="RKB213" s="42"/>
      <c r="RKC213" s="48"/>
      <c r="RKD213" s="48"/>
      <c r="RKE213" s="46"/>
      <c r="RKF213" s="42"/>
      <c r="RKG213" s="42"/>
      <c r="RKH213" s="48"/>
      <c r="RKI213" s="48"/>
      <c r="RKJ213" s="46"/>
      <c r="RKK213" s="42"/>
      <c r="RKL213" s="42"/>
      <c r="RKM213" s="48"/>
      <c r="RKN213" s="48"/>
      <c r="RKO213" s="46"/>
      <c r="RKP213" s="42"/>
      <c r="RKQ213" s="42"/>
      <c r="RKR213" s="48"/>
      <c r="RKS213" s="48"/>
      <c r="RKT213" s="46"/>
      <c r="RKU213" s="42"/>
      <c r="RKV213" s="42"/>
      <c r="RKW213" s="48"/>
      <c r="RKX213" s="48"/>
      <c r="RKY213" s="46"/>
      <c r="RKZ213" s="42"/>
      <c r="RLA213" s="42"/>
      <c r="RLB213" s="48"/>
      <c r="RLC213" s="48"/>
      <c r="RLD213" s="46"/>
      <c r="RLE213" s="42"/>
      <c r="RLF213" s="42"/>
      <c r="RLG213" s="48"/>
      <c r="RLH213" s="48"/>
      <c r="RLI213" s="46"/>
      <c r="RLJ213" s="42"/>
      <c r="RLK213" s="42"/>
      <c r="RLL213" s="48"/>
      <c r="RLM213" s="48"/>
      <c r="RLN213" s="46"/>
      <c r="RLO213" s="42"/>
      <c r="RLP213" s="42"/>
      <c r="RLQ213" s="48"/>
      <c r="RLR213" s="48"/>
      <c r="RLS213" s="46"/>
      <c r="RLT213" s="42"/>
      <c r="RLU213" s="42"/>
      <c r="RLV213" s="48"/>
      <c r="RLW213" s="48"/>
      <c r="RLX213" s="46"/>
      <c r="RLY213" s="42"/>
      <c r="RLZ213" s="42"/>
      <c r="RMA213" s="48"/>
      <c r="RMB213" s="48"/>
      <c r="RMC213" s="46"/>
      <c r="RMD213" s="42"/>
      <c r="RME213" s="42"/>
      <c r="RMF213" s="48"/>
      <c r="RMG213" s="48"/>
      <c r="RMH213" s="46"/>
      <c r="RMI213" s="42"/>
      <c r="RMJ213" s="42"/>
      <c r="RMK213" s="48"/>
      <c r="RML213" s="48"/>
      <c r="RMM213" s="46"/>
      <c r="RMN213" s="42"/>
      <c r="RMO213" s="42"/>
      <c r="RMP213" s="48"/>
      <c r="RMQ213" s="48"/>
      <c r="RMR213" s="46"/>
      <c r="RMS213" s="42"/>
      <c r="RMT213" s="42"/>
      <c r="RMU213" s="48"/>
      <c r="RMV213" s="48"/>
      <c r="RMW213" s="46"/>
      <c r="RMX213" s="42"/>
      <c r="RMY213" s="42"/>
      <c r="RMZ213" s="48"/>
      <c r="RNA213" s="48"/>
      <c r="RNB213" s="46"/>
      <c r="RNC213" s="42"/>
      <c r="RND213" s="42"/>
      <c r="RNE213" s="48"/>
      <c r="RNF213" s="48"/>
      <c r="RNG213" s="46"/>
      <c r="RNH213" s="42"/>
      <c r="RNI213" s="42"/>
      <c r="RNJ213" s="48"/>
      <c r="RNK213" s="48"/>
      <c r="RNL213" s="46"/>
      <c r="RNM213" s="42"/>
      <c r="RNN213" s="42"/>
      <c r="RNO213" s="48"/>
      <c r="RNP213" s="48"/>
      <c r="RNQ213" s="46"/>
      <c r="RNR213" s="42"/>
      <c r="RNS213" s="42"/>
      <c r="RNT213" s="48"/>
      <c r="RNU213" s="48"/>
      <c r="RNV213" s="46"/>
      <c r="RNW213" s="42"/>
      <c r="RNX213" s="42"/>
      <c r="RNY213" s="48"/>
      <c r="RNZ213" s="48"/>
      <c r="ROA213" s="46"/>
      <c r="ROB213" s="42"/>
      <c r="ROC213" s="42"/>
      <c r="ROD213" s="48"/>
      <c r="ROE213" s="48"/>
      <c r="ROF213" s="46"/>
      <c r="ROG213" s="42"/>
      <c r="ROH213" s="42"/>
      <c r="ROI213" s="48"/>
      <c r="ROJ213" s="48"/>
      <c r="ROK213" s="46"/>
      <c r="ROL213" s="42"/>
      <c r="ROM213" s="42"/>
      <c r="RON213" s="48"/>
      <c r="ROO213" s="48"/>
      <c r="ROP213" s="46"/>
      <c r="ROQ213" s="42"/>
      <c r="ROR213" s="42"/>
      <c r="ROS213" s="48"/>
      <c r="ROT213" s="48"/>
      <c r="ROU213" s="46"/>
      <c r="ROV213" s="42"/>
      <c r="ROW213" s="42"/>
      <c r="ROX213" s="48"/>
      <c r="ROY213" s="48"/>
      <c r="ROZ213" s="46"/>
      <c r="RPA213" s="42"/>
      <c r="RPB213" s="42"/>
      <c r="RPC213" s="48"/>
      <c r="RPD213" s="48"/>
      <c r="RPE213" s="46"/>
      <c r="RPF213" s="42"/>
      <c r="RPG213" s="42"/>
      <c r="RPH213" s="48"/>
      <c r="RPI213" s="48"/>
      <c r="RPJ213" s="46"/>
      <c r="RPK213" s="42"/>
      <c r="RPL213" s="42"/>
      <c r="RPM213" s="48"/>
      <c r="RPN213" s="48"/>
      <c r="RPO213" s="46"/>
      <c r="RPP213" s="42"/>
      <c r="RPQ213" s="42"/>
      <c r="RPR213" s="48"/>
      <c r="RPS213" s="48"/>
      <c r="RPT213" s="46"/>
      <c r="RPU213" s="42"/>
      <c r="RPV213" s="42"/>
      <c r="RPW213" s="48"/>
      <c r="RPX213" s="48"/>
      <c r="RPY213" s="46"/>
      <c r="RPZ213" s="42"/>
      <c r="RQA213" s="42"/>
      <c r="RQB213" s="48"/>
      <c r="RQC213" s="48"/>
      <c r="RQD213" s="46"/>
      <c r="RQE213" s="42"/>
      <c r="RQF213" s="42"/>
      <c r="RQG213" s="48"/>
      <c r="RQH213" s="48"/>
      <c r="RQI213" s="46"/>
      <c r="RQJ213" s="42"/>
      <c r="RQK213" s="42"/>
      <c r="RQL213" s="48"/>
      <c r="RQM213" s="48"/>
      <c r="RQN213" s="46"/>
      <c r="RQO213" s="42"/>
      <c r="RQP213" s="42"/>
      <c r="RQQ213" s="48"/>
      <c r="RQR213" s="48"/>
      <c r="RQS213" s="46"/>
      <c r="RQT213" s="42"/>
      <c r="RQU213" s="42"/>
      <c r="RQV213" s="48"/>
      <c r="RQW213" s="48"/>
      <c r="RQX213" s="46"/>
      <c r="RQY213" s="42"/>
      <c r="RQZ213" s="42"/>
      <c r="RRA213" s="48"/>
      <c r="RRB213" s="48"/>
      <c r="RRC213" s="46"/>
      <c r="RRD213" s="42"/>
      <c r="RRE213" s="42"/>
      <c r="RRF213" s="48"/>
      <c r="RRG213" s="48"/>
      <c r="RRH213" s="46"/>
      <c r="RRI213" s="42"/>
      <c r="RRJ213" s="42"/>
      <c r="RRK213" s="48"/>
      <c r="RRL213" s="48"/>
      <c r="RRM213" s="46"/>
      <c r="RRN213" s="42"/>
      <c r="RRO213" s="42"/>
      <c r="RRP213" s="48"/>
      <c r="RRQ213" s="48"/>
      <c r="RRR213" s="46"/>
      <c r="RRS213" s="42"/>
      <c r="RRT213" s="42"/>
      <c r="RRU213" s="48"/>
      <c r="RRV213" s="48"/>
      <c r="RRW213" s="46"/>
      <c r="RRX213" s="42"/>
      <c r="RRY213" s="42"/>
      <c r="RRZ213" s="48"/>
      <c r="RSA213" s="48"/>
      <c r="RSB213" s="46"/>
      <c r="RSC213" s="42"/>
      <c r="RSD213" s="42"/>
      <c r="RSE213" s="48"/>
      <c r="RSF213" s="48"/>
      <c r="RSG213" s="46"/>
      <c r="RSH213" s="42"/>
      <c r="RSI213" s="42"/>
      <c r="RSJ213" s="48"/>
      <c r="RSK213" s="48"/>
      <c r="RSL213" s="46"/>
      <c r="RSM213" s="42"/>
      <c r="RSN213" s="42"/>
      <c r="RSO213" s="48"/>
      <c r="RSP213" s="48"/>
      <c r="RSQ213" s="46"/>
      <c r="RSR213" s="42"/>
      <c r="RSS213" s="42"/>
      <c r="RST213" s="48"/>
      <c r="RSU213" s="48"/>
      <c r="RSV213" s="46"/>
      <c r="RSW213" s="42"/>
      <c r="RSX213" s="42"/>
      <c r="RSY213" s="48"/>
      <c r="RSZ213" s="48"/>
      <c r="RTA213" s="46"/>
      <c r="RTB213" s="42"/>
      <c r="RTC213" s="42"/>
      <c r="RTD213" s="48"/>
      <c r="RTE213" s="48"/>
      <c r="RTF213" s="46"/>
      <c r="RTG213" s="42"/>
      <c r="RTH213" s="42"/>
      <c r="RTI213" s="48"/>
      <c r="RTJ213" s="48"/>
      <c r="RTK213" s="46"/>
      <c r="RTL213" s="42"/>
      <c r="RTM213" s="42"/>
      <c r="RTN213" s="48"/>
      <c r="RTO213" s="48"/>
      <c r="RTP213" s="46"/>
      <c r="RTQ213" s="42"/>
      <c r="RTR213" s="42"/>
      <c r="RTS213" s="48"/>
      <c r="RTT213" s="48"/>
      <c r="RTU213" s="46"/>
      <c r="RTV213" s="42"/>
      <c r="RTW213" s="42"/>
      <c r="RTX213" s="48"/>
      <c r="RTY213" s="48"/>
      <c r="RTZ213" s="46"/>
      <c r="RUA213" s="42"/>
      <c r="RUB213" s="42"/>
      <c r="RUC213" s="48"/>
      <c r="RUD213" s="48"/>
      <c r="RUE213" s="46"/>
      <c r="RUF213" s="42"/>
      <c r="RUG213" s="42"/>
      <c r="RUH213" s="48"/>
      <c r="RUI213" s="48"/>
      <c r="RUJ213" s="46"/>
      <c r="RUK213" s="42"/>
      <c r="RUL213" s="42"/>
      <c r="RUM213" s="48"/>
      <c r="RUN213" s="48"/>
      <c r="RUO213" s="46"/>
      <c r="RUP213" s="42"/>
      <c r="RUQ213" s="42"/>
      <c r="RUR213" s="48"/>
      <c r="RUS213" s="48"/>
      <c r="RUT213" s="46"/>
      <c r="RUU213" s="42"/>
      <c r="RUV213" s="42"/>
      <c r="RUW213" s="48"/>
      <c r="RUX213" s="48"/>
      <c r="RUY213" s="46"/>
      <c r="RUZ213" s="42"/>
      <c r="RVA213" s="42"/>
      <c r="RVB213" s="48"/>
      <c r="RVC213" s="48"/>
      <c r="RVD213" s="46"/>
      <c r="RVE213" s="42"/>
      <c r="RVF213" s="42"/>
      <c r="RVG213" s="48"/>
      <c r="RVH213" s="48"/>
      <c r="RVI213" s="46"/>
      <c r="RVJ213" s="42"/>
      <c r="RVK213" s="42"/>
      <c r="RVL213" s="48"/>
      <c r="RVM213" s="48"/>
      <c r="RVN213" s="46"/>
      <c r="RVO213" s="42"/>
      <c r="RVP213" s="42"/>
      <c r="RVQ213" s="48"/>
      <c r="RVR213" s="48"/>
      <c r="RVS213" s="46"/>
      <c r="RVT213" s="42"/>
      <c r="RVU213" s="42"/>
      <c r="RVV213" s="48"/>
      <c r="RVW213" s="48"/>
      <c r="RVX213" s="46"/>
      <c r="RVY213" s="42"/>
      <c r="RVZ213" s="42"/>
      <c r="RWA213" s="48"/>
      <c r="RWB213" s="48"/>
      <c r="RWC213" s="46"/>
      <c r="RWD213" s="42"/>
      <c r="RWE213" s="42"/>
      <c r="RWF213" s="48"/>
      <c r="RWG213" s="48"/>
      <c r="RWH213" s="46"/>
      <c r="RWI213" s="42"/>
      <c r="RWJ213" s="42"/>
      <c r="RWK213" s="48"/>
      <c r="RWL213" s="48"/>
      <c r="RWM213" s="46"/>
      <c r="RWN213" s="42"/>
      <c r="RWO213" s="42"/>
      <c r="RWP213" s="48"/>
      <c r="RWQ213" s="48"/>
      <c r="RWR213" s="46"/>
      <c r="RWS213" s="42"/>
      <c r="RWT213" s="42"/>
      <c r="RWU213" s="48"/>
      <c r="RWV213" s="48"/>
      <c r="RWW213" s="46"/>
      <c r="RWX213" s="42"/>
      <c r="RWY213" s="42"/>
      <c r="RWZ213" s="48"/>
      <c r="RXA213" s="48"/>
      <c r="RXB213" s="46"/>
      <c r="RXC213" s="42"/>
      <c r="RXD213" s="42"/>
      <c r="RXE213" s="48"/>
      <c r="RXF213" s="48"/>
      <c r="RXG213" s="46"/>
      <c r="RXH213" s="42"/>
      <c r="RXI213" s="42"/>
      <c r="RXJ213" s="48"/>
      <c r="RXK213" s="48"/>
      <c r="RXL213" s="46"/>
      <c r="RXM213" s="42"/>
      <c r="RXN213" s="42"/>
      <c r="RXO213" s="48"/>
      <c r="RXP213" s="48"/>
      <c r="RXQ213" s="46"/>
      <c r="RXR213" s="42"/>
      <c r="RXS213" s="42"/>
      <c r="RXT213" s="48"/>
      <c r="RXU213" s="48"/>
      <c r="RXV213" s="46"/>
      <c r="RXW213" s="42"/>
      <c r="RXX213" s="42"/>
      <c r="RXY213" s="48"/>
      <c r="RXZ213" s="48"/>
      <c r="RYA213" s="46"/>
      <c r="RYB213" s="42"/>
      <c r="RYC213" s="42"/>
      <c r="RYD213" s="48"/>
      <c r="RYE213" s="48"/>
      <c r="RYF213" s="46"/>
      <c r="RYG213" s="42"/>
      <c r="RYH213" s="42"/>
      <c r="RYI213" s="48"/>
      <c r="RYJ213" s="48"/>
      <c r="RYK213" s="46"/>
      <c r="RYL213" s="42"/>
      <c r="RYM213" s="42"/>
      <c r="RYN213" s="48"/>
      <c r="RYO213" s="48"/>
      <c r="RYP213" s="46"/>
      <c r="RYQ213" s="42"/>
      <c r="RYR213" s="42"/>
      <c r="RYS213" s="48"/>
      <c r="RYT213" s="48"/>
      <c r="RYU213" s="46"/>
      <c r="RYV213" s="42"/>
      <c r="RYW213" s="42"/>
      <c r="RYX213" s="48"/>
      <c r="RYY213" s="48"/>
      <c r="RYZ213" s="46"/>
      <c r="RZA213" s="42"/>
      <c r="RZB213" s="42"/>
      <c r="RZC213" s="48"/>
      <c r="RZD213" s="48"/>
      <c r="RZE213" s="46"/>
      <c r="RZF213" s="42"/>
      <c r="RZG213" s="42"/>
      <c r="RZH213" s="48"/>
      <c r="RZI213" s="48"/>
      <c r="RZJ213" s="46"/>
      <c r="RZK213" s="42"/>
      <c r="RZL213" s="42"/>
      <c r="RZM213" s="48"/>
      <c r="RZN213" s="48"/>
      <c r="RZO213" s="46"/>
      <c r="RZP213" s="42"/>
      <c r="RZQ213" s="42"/>
      <c r="RZR213" s="48"/>
      <c r="RZS213" s="48"/>
      <c r="RZT213" s="46"/>
      <c r="RZU213" s="42"/>
      <c r="RZV213" s="42"/>
      <c r="RZW213" s="48"/>
      <c r="RZX213" s="48"/>
      <c r="RZY213" s="46"/>
      <c r="RZZ213" s="42"/>
      <c r="SAA213" s="42"/>
      <c r="SAB213" s="48"/>
      <c r="SAC213" s="48"/>
      <c r="SAD213" s="46"/>
      <c r="SAE213" s="42"/>
      <c r="SAF213" s="42"/>
      <c r="SAG213" s="48"/>
      <c r="SAH213" s="48"/>
      <c r="SAI213" s="46"/>
      <c r="SAJ213" s="42"/>
      <c r="SAK213" s="42"/>
      <c r="SAL213" s="48"/>
      <c r="SAM213" s="48"/>
      <c r="SAN213" s="46"/>
      <c r="SAO213" s="42"/>
      <c r="SAP213" s="42"/>
      <c r="SAQ213" s="48"/>
      <c r="SAR213" s="48"/>
      <c r="SAS213" s="46"/>
      <c r="SAT213" s="42"/>
      <c r="SAU213" s="42"/>
      <c r="SAV213" s="48"/>
      <c r="SAW213" s="48"/>
      <c r="SAX213" s="46"/>
      <c r="SAY213" s="42"/>
      <c r="SAZ213" s="42"/>
      <c r="SBA213" s="48"/>
      <c r="SBB213" s="48"/>
      <c r="SBC213" s="46"/>
      <c r="SBD213" s="42"/>
      <c r="SBE213" s="42"/>
      <c r="SBF213" s="48"/>
      <c r="SBG213" s="48"/>
      <c r="SBH213" s="46"/>
      <c r="SBI213" s="42"/>
      <c r="SBJ213" s="42"/>
      <c r="SBK213" s="48"/>
      <c r="SBL213" s="48"/>
      <c r="SBM213" s="46"/>
      <c r="SBN213" s="42"/>
      <c r="SBO213" s="42"/>
      <c r="SBP213" s="48"/>
      <c r="SBQ213" s="48"/>
      <c r="SBR213" s="46"/>
      <c r="SBS213" s="42"/>
      <c r="SBT213" s="42"/>
      <c r="SBU213" s="48"/>
      <c r="SBV213" s="48"/>
      <c r="SBW213" s="46"/>
      <c r="SBX213" s="42"/>
      <c r="SBY213" s="42"/>
      <c r="SBZ213" s="48"/>
      <c r="SCA213" s="48"/>
      <c r="SCB213" s="46"/>
      <c r="SCC213" s="42"/>
      <c r="SCD213" s="42"/>
      <c r="SCE213" s="48"/>
      <c r="SCF213" s="48"/>
      <c r="SCG213" s="46"/>
      <c r="SCH213" s="42"/>
      <c r="SCI213" s="42"/>
      <c r="SCJ213" s="48"/>
      <c r="SCK213" s="48"/>
      <c r="SCL213" s="46"/>
      <c r="SCM213" s="42"/>
      <c r="SCN213" s="42"/>
      <c r="SCO213" s="48"/>
      <c r="SCP213" s="48"/>
      <c r="SCQ213" s="46"/>
      <c r="SCR213" s="42"/>
      <c r="SCS213" s="42"/>
      <c r="SCT213" s="48"/>
      <c r="SCU213" s="48"/>
      <c r="SCV213" s="46"/>
      <c r="SCW213" s="42"/>
      <c r="SCX213" s="42"/>
      <c r="SCY213" s="48"/>
      <c r="SCZ213" s="48"/>
      <c r="SDA213" s="46"/>
      <c r="SDB213" s="42"/>
      <c r="SDC213" s="42"/>
      <c r="SDD213" s="48"/>
      <c r="SDE213" s="48"/>
      <c r="SDF213" s="46"/>
      <c r="SDG213" s="42"/>
      <c r="SDH213" s="42"/>
      <c r="SDI213" s="48"/>
      <c r="SDJ213" s="48"/>
      <c r="SDK213" s="46"/>
      <c r="SDL213" s="42"/>
      <c r="SDM213" s="42"/>
      <c r="SDN213" s="48"/>
      <c r="SDO213" s="48"/>
      <c r="SDP213" s="46"/>
      <c r="SDQ213" s="42"/>
      <c r="SDR213" s="42"/>
      <c r="SDS213" s="48"/>
      <c r="SDT213" s="48"/>
      <c r="SDU213" s="46"/>
      <c r="SDV213" s="42"/>
      <c r="SDW213" s="42"/>
      <c r="SDX213" s="48"/>
      <c r="SDY213" s="48"/>
      <c r="SDZ213" s="46"/>
      <c r="SEA213" s="42"/>
      <c r="SEB213" s="42"/>
      <c r="SEC213" s="48"/>
      <c r="SED213" s="48"/>
      <c r="SEE213" s="46"/>
      <c r="SEF213" s="42"/>
      <c r="SEG213" s="42"/>
      <c r="SEH213" s="48"/>
      <c r="SEI213" s="48"/>
      <c r="SEJ213" s="46"/>
      <c r="SEK213" s="42"/>
      <c r="SEL213" s="42"/>
      <c r="SEM213" s="48"/>
      <c r="SEN213" s="48"/>
      <c r="SEO213" s="46"/>
      <c r="SEP213" s="42"/>
      <c r="SEQ213" s="42"/>
      <c r="SER213" s="48"/>
      <c r="SES213" s="48"/>
      <c r="SET213" s="46"/>
      <c r="SEU213" s="42"/>
      <c r="SEV213" s="42"/>
      <c r="SEW213" s="48"/>
      <c r="SEX213" s="48"/>
      <c r="SEY213" s="46"/>
      <c r="SEZ213" s="42"/>
      <c r="SFA213" s="42"/>
      <c r="SFB213" s="48"/>
      <c r="SFC213" s="48"/>
      <c r="SFD213" s="46"/>
      <c r="SFE213" s="42"/>
      <c r="SFF213" s="42"/>
      <c r="SFG213" s="48"/>
      <c r="SFH213" s="48"/>
      <c r="SFI213" s="46"/>
      <c r="SFJ213" s="42"/>
      <c r="SFK213" s="42"/>
      <c r="SFL213" s="48"/>
      <c r="SFM213" s="48"/>
      <c r="SFN213" s="46"/>
      <c r="SFO213" s="42"/>
      <c r="SFP213" s="42"/>
      <c r="SFQ213" s="48"/>
      <c r="SFR213" s="48"/>
      <c r="SFS213" s="46"/>
      <c r="SFT213" s="42"/>
      <c r="SFU213" s="42"/>
      <c r="SFV213" s="48"/>
      <c r="SFW213" s="48"/>
      <c r="SFX213" s="46"/>
      <c r="SFY213" s="42"/>
      <c r="SFZ213" s="42"/>
      <c r="SGA213" s="48"/>
      <c r="SGB213" s="48"/>
      <c r="SGC213" s="46"/>
      <c r="SGD213" s="42"/>
      <c r="SGE213" s="42"/>
      <c r="SGF213" s="48"/>
      <c r="SGG213" s="48"/>
      <c r="SGH213" s="46"/>
      <c r="SGI213" s="42"/>
      <c r="SGJ213" s="42"/>
      <c r="SGK213" s="48"/>
      <c r="SGL213" s="48"/>
      <c r="SGM213" s="46"/>
      <c r="SGN213" s="42"/>
      <c r="SGO213" s="42"/>
      <c r="SGP213" s="48"/>
      <c r="SGQ213" s="48"/>
      <c r="SGR213" s="46"/>
      <c r="SGS213" s="42"/>
      <c r="SGT213" s="42"/>
      <c r="SGU213" s="48"/>
      <c r="SGV213" s="48"/>
      <c r="SGW213" s="46"/>
      <c r="SGX213" s="42"/>
      <c r="SGY213" s="42"/>
      <c r="SGZ213" s="48"/>
      <c r="SHA213" s="48"/>
      <c r="SHB213" s="46"/>
      <c r="SHC213" s="42"/>
      <c r="SHD213" s="42"/>
      <c r="SHE213" s="48"/>
      <c r="SHF213" s="48"/>
      <c r="SHG213" s="46"/>
      <c r="SHH213" s="42"/>
      <c r="SHI213" s="42"/>
      <c r="SHJ213" s="48"/>
      <c r="SHK213" s="48"/>
      <c r="SHL213" s="46"/>
      <c r="SHM213" s="42"/>
      <c r="SHN213" s="42"/>
      <c r="SHO213" s="48"/>
      <c r="SHP213" s="48"/>
      <c r="SHQ213" s="46"/>
      <c r="SHR213" s="42"/>
      <c r="SHS213" s="42"/>
      <c r="SHT213" s="48"/>
      <c r="SHU213" s="48"/>
      <c r="SHV213" s="46"/>
      <c r="SHW213" s="42"/>
      <c r="SHX213" s="42"/>
      <c r="SHY213" s="48"/>
      <c r="SHZ213" s="48"/>
      <c r="SIA213" s="46"/>
      <c r="SIB213" s="42"/>
      <c r="SIC213" s="42"/>
      <c r="SID213" s="48"/>
      <c r="SIE213" s="48"/>
      <c r="SIF213" s="46"/>
      <c r="SIG213" s="42"/>
      <c r="SIH213" s="42"/>
      <c r="SII213" s="48"/>
      <c r="SIJ213" s="48"/>
      <c r="SIK213" s="46"/>
      <c r="SIL213" s="42"/>
      <c r="SIM213" s="42"/>
      <c r="SIN213" s="48"/>
      <c r="SIO213" s="48"/>
      <c r="SIP213" s="46"/>
      <c r="SIQ213" s="42"/>
      <c r="SIR213" s="42"/>
      <c r="SIS213" s="48"/>
      <c r="SIT213" s="48"/>
      <c r="SIU213" s="46"/>
      <c r="SIV213" s="42"/>
      <c r="SIW213" s="42"/>
      <c r="SIX213" s="48"/>
      <c r="SIY213" s="48"/>
      <c r="SIZ213" s="46"/>
      <c r="SJA213" s="42"/>
      <c r="SJB213" s="42"/>
      <c r="SJC213" s="48"/>
      <c r="SJD213" s="48"/>
      <c r="SJE213" s="46"/>
      <c r="SJF213" s="42"/>
      <c r="SJG213" s="42"/>
      <c r="SJH213" s="48"/>
      <c r="SJI213" s="48"/>
      <c r="SJJ213" s="46"/>
      <c r="SJK213" s="42"/>
      <c r="SJL213" s="42"/>
      <c r="SJM213" s="48"/>
      <c r="SJN213" s="48"/>
      <c r="SJO213" s="46"/>
      <c r="SJP213" s="42"/>
      <c r="SJQ213" s="42"/>
      <c r="SJR213" s="48"/>
      <c r="SJS213" s="48"/>
      <c r="SJT213" s="46"/>
      <c r="SJU213" s="42"/>
      <c r="SJV213" s="42"/>
      <c r="SJW213" s="48"/>
      <c r="SJX213" s="48"/>
      <c r="SJY213" s="46"/>
      <c r="SJZ213" s="42"/>
      <c r="SKA213" s="42"/>
      <c r="SKB213" s="48"/>
      <c r="SKC213" s="48"/>
      <c r="SKD213" s="46"/>
      <c r="SKE213" s="42"/>
      <c r="SKF213" s="42"/>
      <c r="SKG213" s="48"/>
      <c r="SKH213" s="48"/>
      <c r="SKI213" s="46"/>
      <c r="SKJ213" s="42"/>
      <c r="SKK213" s="42"/>
      <c r="SKL213" s="48"/>
      <c r="SKM213" s="48"/>
      <c r="SKN213" s="46"/>
      <c r="SKO213" s="42"/>
      <c r="SKP213" s="42"/>
      <c r="SKQ213" s="48"/>
      <c r="SKR213" s="48"/>
      <c r="SKS213" s="46"/>
      <c r="SKT213" s="42"/>
      <c r="SKU213" s="42"/>
      <c r="SKV213" s="48"/>
      <c r="SKW213" s="48"/>
      <c r="SKX213" s="46"/>
      <c r="SKY213" s="42"/>
      <c r="SKZ213" s="42"/>
      <c r="SLA213" s="48"/>
      <c r="SLB213" s="48"/>
      <c r="SLC213" s="46"/>
      <c r="SLD213" s="42"/>
      <c r="SLE213" s="42"/>
      <c r="SLF213" s="48"/>
      <c r="SLG213" s="48"/>
      <c r="SLH213" s="46"/>
      <c r="SLI213" s="42"/>
      <c r="SLJ213" s="42"/>
      <c r="SLK213" s="48"/>
      <c r="SLL213" s="48"/>
      <c r="SLM213" s="46"/>
      <c r="SLN213" s="42"/>
      <c r="SLO213" s="42"/>
      <c r="SLP213" s="48"/>
      <c r="SLQ213" s="48"/>
      <c r="SLR213" s="46"/>
      <c r="SLS213" s="42"/>
      <c r="SLT213" s="42"/>
      <c r="SLU213" s="48"/>
      <c r="SLV213" s="48"/>
      <c r="SLW213" s="46"/>
      <c r="SLX213" s="42"/>
      <c r="SLY213" s="42"/>
      <c r="SLZ213" s="48"/>
      <c r="SMA213" s="48"/>
      <c r="SMB213" s="46"/>
      <c r="SMC213" s="42"/>
      <c r="SMD213" s="42"/>
      <c r="SME213" s="48"/>
      <c r="SMF213" s="48"/>
      <c r="SMG213" s="46"/>
      <c r="SMH213" s="42"/>
      <c r="SMI213" s="42"/>
      <c r="SMJ213" s="48"/>
      <c r="SMK213" s="48"/>
      <c r="SML213" s="46"/>
      <c r="SMM213" s="42"/>
      <c r="SMN213" s="42"/>
      <c r="SMO213" s="48"/>
      <c r="SMP213" s="48"/>
      <c r="SMQ213" s="46"/>
      <c r="SMR213" s="42"/>
      <c r="SMS213" s="42"/>
      <c r="SMT213" s="48"/>
      <c r="SMU213" s="48"/>
      <c r="SMV213" s="46"/>
      <c r="SMW213" s="42"/>
      <c r="SMX213" s="42"/>
      <c r="SMY213" s="48"/>
      <c r="SMZ213" s="48"/>
      <c r="SNA213" s="46"/>
      <c r="SNB213" s="42"/>
      <c r="SNC213" s="42"/>
      <c r="SND213" s="48"/>
      <c r="SNE213" s="48"/>
      <c r="SNF213" s="46"/>
      <c r="SNG213" s="42"/>
      <c r="SNH213" s="42"/>
      <c r="SNI213" s="48"/>
      <c r="SNJ213" s="48"/>
      <c r="SNK213" s="46"/>
      <c r="SNL213" s="42"/>
      <c r="SNM213" s="42"/>
      <c r="SNN213" s="48"/>
      <c r="SNO213" s="48"/>
      <c r="SNP213" s="46"/>
      <c r="SNQ213" s="42"/>
      <c r="SNR213" s="42"/>
      <c r="SNS213" s="48"/>
      <c r="SNT213" s="48"/>
      <c r="SNU213" s="46"/>
      <c r="SNV213" s="42"/>
      <c r="SNW213" s="42"/>
      <c r="SNX213" s="48"/>
      <c r="SNY213" s="48"/>
      <c r="SNZ213" s="46"/>
      <c r="SOA213" s="42"/>
      <c r="SOB213" s="42"/>
      <c r="SOC213" s="48"/>
      <c r="SOD213" s="48"/>
      <c r="SOE213" s="46"/>
      <c r="SOF213" s="42"/>
      <c r="SOG213" s="42"/>
      <c r="SOH213" s="48"/>
      <c r="SOI213" s="48"/>
      <c r="SOJ213" s="46"/>
      <c r="SOK213" s="42"/>
      <c r="SOL213" s="42"/>
      <c r="SOM213" s="48"/>
      <c r="SON213" s="48"/>
      <c r="SOO213" s="46"/>
      <c r="SOP213" s="42"/>
      <c r="SOQ213" s="42"/>
      <c r="SOR213" s="48"/>
      <c r="SOS213" s="48"/>
      <c r="SOT213" s="46"/>
      <c r="SOU213" s="42"/>
      <c r="SOV213" s="42"/>
      <c r="SOW213" s="48"/>
      <c r="SOX213" s="48"/>
      <c r="SOY213" s="46"/>
      <c r="SOZ213" s="42"/>
      <c r="SPA213" s="42"/>
      <c r="SPB213" s="48"/>
      <c r="SPC213" s="48"/>
      <c r="SPD213" s="46"/>
      <c r="SPE213" s="42"/>
      <c r="SPF213" s="42"/>
      <c r="SPG213" s="48"/>
      <c r="SPH213" s="48"/>
      <c r="SPI213" s="46"/>
      <c r="SPJ213" s="42"/>
      <c r="SPK213" s="42"/>
      <c r="SPL213" s="48"/>
      <c r="SPM213" s="48"/>
      <c r="SPN213" s="46"/>
      <c r="SPO213" s="42"/>
      <c r="SPP213" s="42"/>
      <c r="SPQ213" s="48"/>
      <c r="SPR213" s="48"/>
      <c r="SPS213" s="46"/>
      <c r="SPT213" s="42"/>
      <c r="SPU213" s="42"/>
      <c r="SPV213" s="48"/>
      <c r="SPW213" s="48"/>
      <c r="SPX213" s="46"/>
      <c r="SPY213" s="42"/>
      <c r="SPZ213" s="42"/>
      <c r="SQA213" s="48"/>
      <c r="SQB213" s="48"/>
      <c r="SQC213" s="46"/>
      <c r="SQD213" s="42"/>
      <c r="SQE213" s="42"/>
      <c r="SQF213" s="48"/>
      <c r="SQG213" s="48"/>
      <c r="SQH213" s="46"/>
      <c r="SQI213" s="42"/>
      <c r="SQJ213" s="42"/>
      <c r="SQK213" s="48"/>
      <c r="SQL213" s="48"/>
      <c r="SQM213" s="46"/>
      <c r="SQN213" s="42"/>
      <c r="SQO213" s="42"/>
      <c r="SQP213" s="48"/>
      <c r="SQQ213" s="48"/>
      <c r="SQR213" s="46"/>
      <c r="SQS213" s="42"/>
      <c r="SQT213" s="42"/>
      <c r="SQU213" s="48"/>
      <c r="SQV213" s="48"/>
      <c r="SQW213" s="46"/>
      <c r="SQX213" s="42"/>
      <c r="SQY213" s="42"/>
      <c r="SQZ213" s="48"/>
      <c r="SRA213" s="48"/>
      <c r="SRB213" s="46"/>
      <c r="SRC213" s="42"/>
      <c r="SRD213" s="42"/>
      <c r="SRE213" s="48"/>
      <c r="SRF213" s="48"/>
      <c r="SRG213" s="46"/>
      <c r="SRH213" s="42"/>
      <c r="SRI213" s="42"/>
      <c r="SRJ213" s="48"/>
      <c r="SRK213" s="48"/>
      <c r="SRL213" s="46"/>
      <c r="SRM213" s="42"/>
      <c r="SRN213" s="42"/>
      <c r="SRO213" s="48"/>
      <c r="SRP213" s="48"/>
      <c r="SRQ213" s="46"/>
      <c r="SRR213" s="42"/>
      <c r="SRS213" s="42"/>
      <c r="SRT213" s="48"/>
      <c r="SRU213" s="48"/>
      <c r="SRV213" s="46"/>
      <c r="SRW213" s="42"/>
      <c r="SRX213" s="42"/>
      <c r="SRY213" s="48"/>
      <c r="SRZ213" s="48"/>
      <c r="SSA213" s="46"/>
      <c r="SSB213" s="42"/>
      <c r="SSC213" s="42"/>
      <c r="SSD213" s="48"/>
      <c r="SSE213" s="48"/>
      <c r="SSF213" s="46"/>
      <c r="SSG213" s="42"/>
      <c r="SSH213" s="42"/>
      <c r="SSI213" s="48"/>
      <c r="SSJ213" s="48"/>
      <c r="SSK213" s="46"/>
      <c r="SSL213" s="42"/>
      <c r="SSM213" s="42"/>
      <c r="SSN213" s="48"/>
      <c r="SSO213" s="48"/>
      <c r="SSP213" s="46"/>
      <c r="SSQ213" s="42"/>
      <c r="SSR213" s="42"/>
      <c r="SSS213" s="48"/>
      <c r="SST213" s="48"/>
      <c r="SSU213" s="46"/>
      <c r="SSV213" s="42"/>
      <c r="SSW213" s="42"/>
      <c r="SSX213" s="48"/>
      <c r="SSY213" s="48"/>
      <c r="SSZ213" s="46"/>
      <c r="STA213" s="42"/>
      <c r="STB213" s="42"/>
      <c r="STC213" s="48"/>
      <c r="STD213" s="48"/>
      <c r="STE213" s="46"/>
      <c r="STF213" s="42"/>
      <c r="STG213" s="42"/>
      <c r="STH213" s="48"/>
      <c r="STI213" s="48"/>
      <c r="STJ213" s="46"/>
      <c r="STK213" s="42"/>
      <c r="STL213" s="42"/>
      <c r="STM213" s="48"/>
      <c r="STN213" s="48"/>
      <c r="STO213" s="46"/>
      <c r="STP213" s="42"/>
      <c r="STQ213" s="42"/>
      <c r="STR213" s="48"/>
      <c r="STS213" s="48"/>
      <c r="STT213" s="46"/>
      <c r="STU213" s="42"/>
      <c r="STV213" s="42"/>
      <c r="STW213" s="48"/>
      <c r="STX213" s="48"/>
      <c r="STY213" s="46"/>
      <c r="STZ213" s="42"/>
      <c r="SUA213" s="42"/>
      <c r="SUB213" s="48"/>
      <c r="SUC213" s="48"/>
      <c r="SUD213" s="46"/>
      <c r="SUE213" s="42"/>
      <c r="SUF213" s="42"/>
      <c r="SUG213" s="48"/>
      <c r="SUH213" s="48"/>
      <c r="SUI213" s="46"/>
      <c r="SUJ213" s="42"/>
      <c r="SUK213" s="42"/>
      <c r="SUL213" s="48"/>
      <c r="SUM213" s="48"/>
      <c r="SUN213" s="46"/>
      <c r="SUO213" s="42"/>
      <c r="SUP213" s="42"/>
      <c r="SUQ213" s="48"/>
      <c r="SUR213" s="48"/>
      <c r="SUS213" s="46"/>
      <c r="SUT213" s="42"/>
      <c r="SUU213" s="42"/>
      <c r="SUV213" s="48"/>
      <c r="SUW213" s="48"/>
      <c r="SUX213" s="46"/>
      <c r="SUY213" s="42"/>
      <c r="SUZ213" s="42"/>
      <c r="SVA213" s="48"/>
      <c r="SVB213" s="48"/>
      <c r="SVC213" s="46"/>
      <c r="SVD213" s="42"/>
      <c r="SVE213" s="42"/>
      <c r="SVF213" s="48"/>
      <c r="SVG213" s="48"/>
      <c r="SVH213" s="46"/>
      <c r="SVI213" s="42"/>
      <c r="SVJ213" s="42"/>
      <c r="SVK213" s="48"/>
      <c r="SVL213" s="48"/>
      <c r="SVM213" s="46"/>
      <c r="SVN213" s="42"/>
      <c r="SVO213" s="42"/>
      <c r="SVP213" s="48"/>
      <c r="SVQ213" s="48"/>
      <c r="SVR213" s="46"/>
      <c r="SVS213" s="42"/>
      <c r="SVT213" s="42"/>
      <c r="SVU213" s="48"/>
      <c r="SVV213" s="48"/>
      <c r="SVW213" s="46"/>
      <c r="SVX213" s="42"/>
      <c r="SVY213" s="42"/>
      <c r="SVZ213" s="48"/>
      <c r="SWA213" s="48"/>
      <c r="SWB213" s="46"/>
      <c r="SWC213" s="42"/>
      <c r="SWD213" s="42"/>
      <c r="SWE213" s="48"/>
      <c r="SWF213" s="48"/>
      <c r="SWG213" s="46"/>
      <c r="SWH213" s="42"/>
      <c r="SWI213" s="42"/>
      <c r="SWJ213" s="48"/>
      <c r="SWK213" s="48"/>
      <c r="SWL213" s="46"/>
      <c r="SWM213" s="42"/>
      <c r="SWN213" s="42"/>
      <c r="SWO213" s="48"/>
      <c r="SWP213" s="48"/>
      <c r="SWQ213" s="46"/>
      <c r="SWR213" s="42"/>
      <c r="SWS213" s="42"/>
      <c r="SWT213" s="48"/>
      <c r="SWU213" s="48"/>
      <c r="SWV213" s="46"/>
      <c r="SWW213" s="42"/>
      <c r="SWX213" s="42"/>
      <c r="SWY213" s="48"/>
      <c r="SWZ213" s="48"/>
      <c r="SXA213" s="46"/>
      <c r="SXB213" s="42"/>
      <c r="SXC213" s="42"/>
      <c r="SXD213" s="48"/>
      <c r="SXE213" s="48"/>
      <c r="SXF213" s="46"/>
      <c r="SXG213" s="42"/>
      <c r="SXH213" s="42"/>
      <c r="SXI213" s="48"/>
      <c r="SXJ213" s="48"/>
      <c r="SXK213" s="46"/>
      <c r="SXL213" s="42"/>
      <c r="SXM213" s="42"/>
      <c r="SXN213" s="48"/>
      <c r="SXO213" s="48"/>
      <c r="SXP213" s="46"/>
      <c r="SXQ213" s="42"/>
      <c r="SXR213" s="42"/>
      <c r="SXS213" s="48"/>
      <c r="SXT213" s="48"/>
      <c r="SXU213" s="46"/>
      <c r="SXV213" s="42"/>
      <c r="SXW213" s="42"/>
      <c r="SXX213" s="48"/>
      <c r="SXY213" s="48"/>
      <c r="SXZ213" s="46"/>
      <c r="SYA213" s="42"/>
      <c r="SYB213" s="42"/>
      <c r="SYC213" s="48"/>
      <c r="SYD213" s="48"/>
      <c r="SYE213" s="46"/>
      <c r="SYF213" s="42"/>
      <c r="SYG213" s="42"/>
      <c r="SYH213" s="48"/>
      <c r="SYI213" s="48"/>
      <c r="SYJ213" s="46"/>
      <c r="SYK213" s="42"/>
      <c r="SYL213" s="42"/>
      <c r="SYM213" s="48"/>
      <c r="SYN213" s="48"/>
      <c r="SYO213" s="46"/>
      <c r="SYP213" s="42"/>
      <c r="SYQ213" s="42"/>
      <c r="SYR213" s="48"/>
      <c r="SYS213" s="48"/>
      <c r="SYT213" s="46"/>
      <c r="SYU213" s="42"/>
      <c r="SYV213" s="42"/>
      <c r="SYW213" s="48"/>
      <c r="SYX213" s="48"/>
      <c r="SYY213" s="46"/>
      <c r="SYZ213" s="42"/>
      <c r="SZA213" s="42"/>
      <c r="SZB213" s="48"/>
      <c r="SZC213" s="48"/>
      <c r="SZD213" s="46"/>
      <c r="SZE213" s="42"/>
      <c r="SZF213" s="42"/>
      <c r="SZG213" s="48"/>
      <c r="SZH213" s="48"/>
      <c r="SZI213" s="46"/>
      <c r="SZJ213" s="42"/>
      <c r="SZK213" s="42"/>
      <c r="SZL213" s="48"/>
      <c r="SZM213" s="48"/>
      <c r="SZN213" s="46"/>
      <c r="SZO213" s="42"/>
      <c r="SZP213" s="42"/>
      <c r="SZQ213" s="48"/>
      <c r="SZR213" s="48"/>
      <c r="SZS213" s="46"/>
      <c r="SZT213" s="42"/>
      <c r="SZU213" s="42"/>
      <c r="SZV213" s="48"/>
      <c r="SZW213" s="48"/>
      <c r="SZX213" s="46"/>
      <c r="SZY213" s="42"/>
      <c r="SZZ213" s="42"/>
      <c r="TAA213" s="48"/>
      <c r="TAB213" s="48"/>
      <c r="TAC213" s="46"/>
      <c r="TAD213" s="42"/>
      <c r="TAE213" s="42"/>
      <c r="TAF213" s="48"/>
      <c r="TAG213" s="48"/>
      <c r="TAH213" s="46"/>
      <c r="TAI213" s="42"/>
      <c r="TAJ213" s="42"/>
      <c r="TAK213" s="48"/>
      <c r="TAL213" s="48"/>
      <c r="TAM213" s="46"/>
      <c r="TAN213" s="42"/>
      <c r="TAO213" s="42"/>
      <c r="TAP213" s="48"/>
      <c r="TAQ213" s="48"/>
      <c r="TAR213" s="46"/>
      <c r="TAS213" s="42"/>
      <c r="TAT213" s="42"/>
      <c r="TAU213" s="48"/>
      <c r="TAV213" s="48"/>
      <c r="TAW213" s="46"/>
      <c r="TAX213" s="42"/>
      <c r="TAY213" s="42"/>
      <c r="TAZ213" s="48"/>
      <c r="TBA213" s="48"/>
      <c r="TBB213" s="46"/>
      <c r="TBC213" s="42"/>
      <c r="TBD213" s="42"/>
      <c r="TBE213" s="48"/>
      <c r="TBF213" s="48"/>
      <c r="TBG213" s="46"/>
      <c r="TBH213" s="42"/>
      <c r="TBI213" s="42"/>
      <c r="TBJ213" s="48"/>
      <c r="TBK213" s="48"/>
      <c r="TBL213" s="46"/>
      <c r="TBM213" s="42"/>
      <c r="TBN213" s="42"/>
      <c r="TBO213" s="48"/>
      <c r="TBP213" s="48"/>
      <c r="TBQ213" s="46"/>
      <c r="TBR213" s="42"/>
      <c r="TBS213" s="42"/>
      <c r="TBT213" s="48"/>
      <c r="TBU213" s="48"/>
      <c r="TBV213" s="46"/>
      <c r="TBW213" s="42"/>
      <c r="TBX213" s="42"/>
      <c r="TBY213" s="48"/>
      <c r="TBZ213" s="48"/>
      <c r="TCA213" s="46"/>
      <c r="TCB213" s="42"/>
      <c r="TCC213" s="42"/>
      <c r="TCD213" s="48"/>
      <c r="TCE213" s="48"/>
      <c r="TCF213" s="46"/>
      <c r="TCG213" s="42"/>
      <c r="TCH213" s="42"/>
      <c r="TCI213" s="48"/>
      <c r="TCJ213" s="48"/>
      <c r="TCK213" s="46"/>
      <c r="TCL213" s="42"/>
      <c r="TCM213" s="42"/>
      <c r="TCN213" s="48"/>
      <c r="TCO213" s="48"/>
      <c r="TCP213" s="46"/>
      <c r="TCQ213" s="42"/>
      <c r="TCR213" s="42"/>
      <c r="TCS213" s="48"/>
      <c r="TCT213" s="48"/>
      <c r="TCU213" s="46"/>
      <c r="TCV213" s="42"/>
      <c r="TCW213" s="42"/>
      <c r="TCX213" s="48"/>
      <c r="TCY213" s="48"/>
      <c r="TCZ213" s="46"/>
      <c r="TDA213" s="42"/>
      <c r="TDB213" s="42"/>
      <c r="TDC213" s="48"/>
      <c r="TDD213" s="48"/>
      <c r="TDE213" s="46"/>
      <c r="TDF213" s="42"/>
      <c r="TDG213" s="42"/>
      <c r="TDH213" s="48"/>
      <c r="TDI213" s="48"/>
      <c r="TDJ213" s="46"/>
      <c r="TDK213" s="42"/>
      <c r="TDL213" s="42"/>
      <c r="TDM213" s="48"/>
      <c r="TDN213" s="48"/>
      <c r="TDO213" s="46"/>
      <c r="TDP213" s="42"/>
      <c r="TDQ213" s="42"/>
      <c r="TDR213" s="48"/>
      <c r="TDS213" s="48"/>
      <c r="TDT213" s="46"/>
      <c r="TDU213" s="42"/>
      <c r="TDV213" s="42"/>
      <c r="TDW213" s="48"/>
      <c r="TDX213" s="48"/>
      <c r="TDY213" s="46"/>
      <c r="TDZ213" s="42"/>
      <c r="TEA213" s="42"/>
      <c r="TEB213" s="48"/>
      <c r="TEC213" s="48"/>
      <c r="TED213" s="46"/>
      <c r="TEE213" s="42"/>
      <c r="TEF213" s="42"/>
      <c r="TEG213" s="48"/>
      <c r="TEH213" s="48"/>
      <c r="TEI213" s="46"/>
      <c r="TEJ213" s="42"/>
      <c r="TEK213" s="42"/>
      <c r="TEL213" s="48"/>
      <c r="TEM213" s="48"/>
      <c r="TEN213" s="46"/>
      <c r="TEO213" s="42"/>
      <c r="TEP213" s="42"/>
      <c r="TEQ213" s="48"/>
      <c r="TER213" s="48"/>
      <c r="TES213" s="46"/>
      <c r="TET213" s="42"/>
      <c r="TEU213" s="42"/>
      <c r="TEV213" s="48"/>
      <c r="TEW213" s="48"/>
      <c r="TEX213" s="46"/>
      <c r="TEY213" s="42"/>
      <c r="TEZ213" s="42"/>
      <c r="TFA213" s="48"/>
      <c r="TFB213" s="48"/>
      <c r="TFC213" s="46"/>
      <c r="TFD213" s="42"/>
      <c r="TFE213" s="42"/>
      <c r="TFF213" s="48"/>
      <c r="TFG213" s="48"/>
      <c r="TFH213" s="46"/>
      <c r="TFI213" s="42"/>
      <c r="TFJ213" s="42"/>
      <c r="TFK213" s="48"/>
      <c r="TFL213" s="48"/>
      <c r="TFM213" s="46"/>
      <c r="TFN213" s="42"/>
      <c r="TFO213" s="42"/>
      <c r="TFP213" s="48"/>
      <c r="TFQ213" s="48"/>
      <c r="TFR213" s="46"/>
      <c r="TFS213" s="42"/>
      <c r="TFT213" s="42"/>
      <c r="TFU213" s="48"/>
      <c r="TFV213" s="48"/>
      <c r="TFW213" s="46"/>
      <c r="TFX213" s="42"/>
      <c r="TFY213" s="42"/>
      <c r="TFZ213" s="48"/>
      <c r="TGA213" s="48"/>
      <c r="TGB213" s="46"/>
      <c r="TGC213" s="42"/>
      <c r="TGD213" s="42"/>
      <c r="TGE213" s="48"/>
      <c r="TGF213" s="48"/>
      <c r="TGG213" s="46"/>
      <c r="TGH213" s="42"/>
      <c r="TGI213" s="42"/>
      <c r="TGJ213" s="48"/>
      <c r="TGK213" s="48"/>
      <c r="TGL213" s="46"/>
      <c r="TGM213" s="42"/>
      <c r="TGN213" s="42"/>
      <c r="TGO213" s="48"/>
      <c r="TGP213" s="48"/>
      <c r="TGQ213" s="46"/>
      <c r="TGR213" s="42"/>
      <c r="TGS213" s="42"/>
      <c r="TGT213" s="48"/>
      <c r="TGU213" s="48"/>
      <c r="TGV213" s="46"/>
      <c r="TGW213" s="42"/>
      <c r="TGX213" s="42"/>
      <c r="TGY213" s="48"/>
      <c r="TGZ213" s="48"/>
      <c r="THA213" s="46"/>
      <c r="THB213" s="42"/>
      <c r="THC213" s="42"/>
      <c r="THD213" s="48"/>
      <c r="THE213" s="48"/>
      <c r="THF213" s="46"/>
      <c r="THG213" s="42"/>
      <c r="THH213" s="42"/>
      <c r="THI213" s="48"/>
      <c r="THJ213" s="48"/>
      <c r="THK213" s="46"/>
      <c r="THL213" s="42"/>
      <c r="THM213" s="42"/>
      <c r="THN213" s="48"/>
      <c r="THO213" s="48"/>
      <c r="THP213" s="46"/>
      <c r="THQ213" s="42"/>
      <c r="THR213" s="42"/>
      <c r="THS213" s="48"/>
      <c r="THT213" s="48"/>
      <c r="THU213" s="46"/>
      <c r="THV213" s="42"/>
      <c r="THW213" s="42"/>
      <c r="THX213" s="48"/>
      <c r="THY213" s="48"/>
      <c r="THZ213" s="46"/>
      <c r="TIA213" s="42"/>
      <c r="TIB213" s="42"/>
      <c r="TIC213" s="48"/>
      <c r="TID213" s="48"/>
      <c r="TIE213" s="46"/>
      <c r="TIF213" s="42"/>
      <c r="TIG213" s="42"/>
      <c r="TIH213" s="48"/>
      <c r="TII213" s="48"/>
      <c r="TIJ213" s="46"/>
      <c r="TIK213" s="42"/>
      <c r="TIL213" s="42"/>
      <c r="TIM213" s="48"/>
      <c r="TIN213" s="48"/>
      <c r="TIO213" s="46"/>
      <c r="TIP213" s="42"/>
      <c r="TIQ213" s="42"/>
      <c r="TIR213" s="48"/>
      <c r="TIS213" s="48"/>
      <c r="TIT213" s="46"/>
      <c r="TIU213" s="42"/>
      <c r="TIV213" s="42"/>
      <c r="TIW213" s="48"/>
      <c r="TIX213" s="48"/>
      <c r="TIY213" s="46"/>
      <c r="TIZ213" s="42"/>
      <c r="TJA213" s="42"/>
      <c r="TJB213" s="48"/>
      <c r="TJC213" s="48"/>
      <c r="TJD213" s="46"/>
      <c r="TJE213" s="42"/>
      <c r="TJF213" s="42"/>
      <c r="TJG213" s="48"/>
      <c r="TJH213" s="48"/>
      <c r="TJI213" s="46"/>
      <c r="TJJ213" s="42"/>
      <c r="TJK213" s="42"/>
      <c r="TJL213" s="48"/>
      <c r="TJM213" s="48"/>
      <c r="TJN213" s="46"/>
      <c r="TJO213" s="42"/>
      <c r="TJP213" s="42"/>
      <c r="TJQ213" s="48"/>
      <c r="TJR213" s="48"/>
      <c r="TJS213" s="46"/>
      <c r="TJT213" s="42"/>
      <c r="TJU213" s="42"/>
      <c r="TJV213" s="48"/>
      <c r="TJW213" s="48"/>
      <c r="TJX213" s="46"/>
      <c r="TJY213" s="42"/>
      <c r="TJZ213" s="42"/>
      <c r="TKA213" s="48"/>
      <c r="TKB213" s="48"/>
      <c r="TKC213" s="46"/>
      <c r="TKD213" s="42"/>
      <c r="TKE213" s="42"/>
      <c r="TKF213" s="48"/>
      <c r="TKG213" s="48"/>
      <c r="TKH213" s="46"/>
      <c r="TKI213" s="42"/>
      <c r="TKJ213" s="42"/>
      <c r="TKK213" s="48"/>
      <c r="TKL213" s="48"/>
      <c r="TKM213" s="46"/>
      <c r="TKN213" s="42"/>
      <c r="TKO213" s="42"/>
      <c r="TKP213" s="48"/>
      <c r="TKQ213" s="48"/>
      <c r="TKR213" s="46"/>
      <c r="TKS213" s="42"/>
      <c r="TKT213" s="42"/>
      <c r="TKU213" s="48"/>
      <c r="TKV213" s="48"/>
      <c r="TKW213" s="46"/>
      <c r="TKX213" s="42"/>
      <c r="TKY213" s="42"/>
      <c r="TKZ213" s="48"/>
      <c r="TLA213" s="48"/>
      <c r="TLB213" s="46"/>
      <c r="TLC213" s="42"/>
      <c r="TLD213" s="42"/>
      <c r="TLE213" s="48"/>
      <c r="TLF213" s="48"/>
      <c r="TLG213" s="46"/>
      <c r="TLH213" s="42"/>
      <c r="TLI213" s="42"/>
      <c r="TLJ213" s="48"/>
      <c r="TLK213" s="48"/>
      <c r="TLL213" s="46"/>
      <c r="TLM213" s="42"/>
      <c r="TLN213" s="42"/>
      <c r="TLO213" s="48"/>
      <c r="TLP213" s="48"/>
      <c r="TLQ213" s="46"/>
      <c r="TLR213" s="42"/>
      <c r="TLS213" s="42"/>
      <c r="TLT213" s="48"/>
      <c r="TLU213" s="48"/>
      <c r="TLV213" s="46"/>
      <c r="TLW213" s="42"/>
      <c r="TLX213" s="42"/>
      <c r="TLY213" s="48"/>
      <c r="TLZ213" s="48"/>
      <c r="TMA213" s="46"/>
      <c r="TMB213" s="42"/>
      <c r="TMC213" s="42"/>
      <c r="TMD213" s="48"/>
      <c r="TME213" s="48"/>
      <c r="TMF213" s="46"/>
      <c r="TMG213" s="42"/>
      <c r="TMH213" s="42"/>
      <c r="TMI213" s="48"/>
      <c r="TMJ213" s="48"/>
      <c r="TMK213" s="46"/>
      <c r="TML213" s="42"/>
      <c r="TMM213" s="42"/>
      <c r="TMN213" s="48"/>
      <c r="TMO213" s="48"/>
      <c r="TMP213" s="46"/>
      <c r="TMQ213" s="42"/>
      <c r="TMR213" s="42"/>
      <c r="TMS213" s="48"/>
      <c r="TMT213" s="48"/>
      <c r="TMU213" s="46"/>
      <c r="TMV213" s="42"/>
      <c r="TMW213" s="42"/>
      <c r="TMX213" s="48"/>
      <c r="TMY213" s="48"/>
      <c r="TMZ213" s="46"/>
      <c r="TNA213" s="42"/>
      <c r="TNB213" s="42"/>
      <c r="TNC213" s="48"/>
      <c r="TND213" s="48"/>
      <c r="TNE213" s="46"/>
      <c r="TNF213" s="42"/>
      <c r="TNG213" s="42"/>
      <c r="TNH213" s="48"/>
      <c r="TNI213" s="48"/>
      <c r="TNJ213" s="46"/>
      <c r="TNK213" s="42"/>
      <c r="TNL213" s="42"/>
      <c r="TNM213" s="48"/>
      <c r="TNN213" s="48"/>
      <c r="TNO213" s="46"/>
      <c r="TNP213" s="42"/>
      <c r="TNQ213" s="42"/>
      <c r="TNR213" s="48"/>
      <c r="TNS213" s="48"/>
      <c r="TNT213" s="46"/>
      <c r="TNU213" s="42"/>
      <c r="TNV213" s="42"/>
      <c r="TNW213" s="48"/>
      <c r="TNX213" s="48"/>
      <c r="TNY213" s="46"/>
      <c r="TNZ213" s="42"/>
      <c r="TOA213" s="42"/>
      <c r="TOB213" s="48"/>
      <c r="TOC213" s="48"/>
      <c r="TOD213" s="46"/>
      <c r="TOE213" s="42"/>
      <c r="TOF213" s="42"/>
      <c r="TOG213" s="48"/>
      <c r="TOH213" s="48"/>
      <c r="TOI213" s="46"/>
      <c r="TOJ213" s="42"/>
      <c r="TOK213" s="42"/>
      <c r="TOL213" s="48"/>
      <c r="TOM213" s="48"/>
      <c r="TON213" s="46"/>
      <c r="TOO213" s="42"/>
      <c r="TOP213" s="42"/>
      <c r="TOQ213" s="48"/>
      <c r="TOR213" s="48"/>
      <c r="TOS213" s="46"/>
      <c r="TOT213" s="42"/>
      <c r="TOU213" s="42"/>
      <c r="TOV213" s="48"/>
      <c r="TOW213" s="48"/>
      <c r="TOX213" s="46"/>
      <c r="TOY213" s="42"/>
      <c r="TOZ213" s="42"/>
      <c r="TPA213" s="48"/>
      <c r="TPB213" s="48"/>
      <c r="TPC213" s="46"/>
      <c r="TPD213" s="42"/>
      <c r="TPE213" s="42"/>
      <c r="TPF213" s="48"/>
      <c r="TPG213" s="48"/>
      <c r="TPH213" s="46"/>
      <c r="TPI213" s="42"/>
      <c r="TPJ213" s="42"/>
      <c r="TPK213" s="48"/>
      <c r="TPL213" s="48"/>
      <c r="TPM213" s="46"/>
      <c r="TPN213" s="42"/>
      <c r="TPO213" s="42"/>
      <c r="TPP213" s="48"/>
      <c r="TPQ213" s="48"/>
      <c r="TPR213" s="46"/>
      <c r="TPS213" s="42"/>
      <c r="TPT213" s="42"/>
      <c r="TPU213" s="48"/>
      <c r="TPV213" s="48"/>
      <c r="TPW213" s="46"/>
      <c r="TPX213" s="42"/>
      <c r="TPY213" s="42"/>
      <c r="TPZ213" s="48"/>
      <c r="TQA213" s="48"/>
      <c r="TQB213" s="46"/>
      <c r="TQC213" s="42"/>
      <c r="TQD213" s="42"/>
      <c r="TQE213" s="48"/>
      <c r="TQF213" s="48"/>
      <c r="TQG213" s="46"/>
      <c r="TQH213" s="42"/>
      <c r="TQI213" s="42"/>
      <c r="TQJ213" s="48"/>
      <c r="TQK213" s="48"/>
      <c r="TQL213" s="46"/>
      <c r="TQM213" s="42"/>
      <c r="TQN213" s="42"/>
      <c r="TQO213" s="48"/>
      <c r="TQP213" s="48"/>
      <c r="TQQ213" s="46"/>
      <c r="TQR213" s="42"/>
      <c r="TQS213" s="42"/>
      <c r="TQT213" s="48"/>
      <c r="TQU213" s="48"/>
      <c r="TQV213" s="46"/>
      <c r="TQW213" s="42"/>
      <c r="TQX213" s="42"/>
      <c r="TQY213" s="48"/>
      <c r="TQZ213" s="48"/>
      <c r="TRA213" s="46"/>
      <c r="TRB213" s="42"/>
      <c r="TRC213" s="42"/>
      <c r="TRD213" s="48"/>
      <c r="TRE213" s="48"/>
      <c r="TRF213" s="46"/>
      <c r="TRG213" s="42"/>
      <c r="TRH213" s="42"/>
      <c r="TRI213" s="48"/>
      <c r="TRJ213" s="48"/>
      <c r="TRK213" s="46"/>
      <c r="TRL213" s="42"/>
      <c r="TRM213" s="42"/>
      <c r="TRN213" s="48"/>
      <c r="TRO213" s="48"/>
      <c r="TRP213" s="46"/>
      <c r="TRQ213" s="42"/>
      <c r="TRR213" s="42"/>
      <c r="TRS213" s="48"/>
      <c r="TRT213" s="48"/>
      <c r="TRU213" s="46"/>
      <c r="TRV213" s="42"/>
      <c r="TRW213" s="42"/>
      <c r="TRX213" s="48"/>
      <c r="TRY213" s="48"/>
      <c r="TRZ213" s="46"/>
      <c r="TSA213" s="42"/>
      <c r="TSB213" s="42"/>
      <c r="TSC213" s="48"/>
      <c r="TSD213" s="48"/>
      <c r="TSE213" s="46"/>
      <c r="TSF213" s="42"/>
      <c r="TSG213" s="42"/>
      <c r="TSH213" s="48"/>
      <c r="TSI213" s="48"/>
      <c r="TSJ213" s="46"/>
      <c r="TSK213" s="42"/>
      <c r="TSL213" s="42"/>
      <c r="TSM213" s="48"/>
      <c r="TSN213" s="48"/>
      <c r="TSO213" s="46"/>
      <c r="TSP213" s="42"/>
      <c r="TSQ213" s="42"/>
      <c r="TSR213" s="48"/>
      <c r="TSS213" s="48"/>
      <c r="TST213" s="46"/>
      <c r="TSU213" s="42"/>
      <c r="TSV213" s="42"/>
      <c r="TSW213" s="48"/>
      <c r="TSX213" s="48"/>
      <c r="TSY213" s="46"/>
      <c r="TSZ213" s="42"/>
      <c r="TTA213" s="42"/>
      <c r="TTB213" s="48"/>
      <c r="TTC213" s="48"/>
      <c r="TTD213" s="46"/>
      <c r="TTE213" s="42"/>
      <c r="TTF213" s="42"/>
      <c r="TTG213" s="48"/>
      <c r="TTH213" s="48"/>
      <c r="TTI213" s="46"/>
      <c r="TTJ213" s="42"/>
      <c r="TTK213" s="42"/>
      <c r="TTL213" s="48"/>
      <c r="TTM213" s="48"/>
      <c r="TTN213" s="46"/>
      <c r="TTO213" s="42"/>
      <c r="TTP213" s="42"/>
      <c r="TTQ213" s="48"/>
      <c r="TTR213" s="48"/>
      <c r="TTS213" s="46"/>
      <c r="TTT213" s="42"/>
      <c r="TTU213" s="42"/>
      <c r="TTV213" s="48"/>
      <c r="TTW213" s="48"/>
      <c r="TTX213" s="46"/>
      <c r="TTY213" s="42"/>
      <c r="TTZ213" s="42"/>
      <c r="TUA213" s="48"/>
      <c r="TUB213" s="48"/>
      <c r="TUC213" s="46"/>
      <c r="TUD213" s="42"/>
      <c r="TUE213" s="42"/>
      <c r="TUF213" s="48"/>
      <c r="TUG213" s="48"/>
      <c r="TUH213" s="46"/>
      <c r="TUI213" s="42"/>
      <c r="TUJ213" s="42"/>
      <c r="TUK213" s="48"/>
      <c r="TUL213" s="48"/>
      <c r="TUM213" s="46"/>
      <c r="TUN213" s="42"/>
      <c r="TUO213" s="42"/>
      <c r="TUP213" s="48"/>
      <c r="TUQ213" s="48"/>
      <c r="TUR213" s="46"/>
      <c r="TUS213" s="42"/>
      <c r="TUT213" s="42"/>
      <c r="TUU213" s="48"/>
      <c r="TUV213" s="48"/>
      <c r="TUW213" s="46"/>
      <c r="TUX213" s="42"/>
      <c r="TUY213" s="42"/>
      <c r="TUZ213" s="48"/>
      <c r="TVA213" s="48"/>
      <c r="TVB213" s="46"/>
      <c r="TVC213" s="42"/>
      <c r="TVD213" s="42"/>
      <c r="TVE213" s="48"/>
      <c r="TVF213" s="48"/>
      <c r="TVG213" s="46"/>
      <c r="TVH213" s="42"/>
      <c r="TVI213" s="42"/>
      <c r="TVJ213" s="48"/>
      <c r="TVK213" s="48"/>
      <c r="TVL213" s="46"/>
      <c r="TVM213" s="42"/>
      <c r="TVN213" s="42"/>
      <c r="TVO213" s="48"/>
      <c r="TVP213" s="48"/>
      <c r="TVQ213" s="46"/>
      <c r="TVR213" s="42"/>
      <c r="TVS213" s="42"/>
      <c r="TVT213" s="48"/>
      <c r="TVU213" s="48"/>
      <c r="TVV213" s="46"/>
      <c r="TVW213" s="42"/>
      <c r="TVX213" s="42"/>
      <c r="TVY213" s="48"/>
      <c r="TVZ213" s="48"/>
      <c r="TWA213" s="46"/>
      <c r="TWB213" s="42"/>
      <c r="TWC213" s="42"/>
      <c r="TWD213" s="48"/>
      <c r="TWE213" s="48"/>
      <c r="TWF213" s="46"/>
      <c r="TWG213" s="42"/>
      <c r="TWH213" s="42"/>
      <c r="TWI213" s="48"/>
      <c r="TWJ213" s="48"/>
      <c r="TWK213" s="46"/>
      <c r="TWL213" s="42"/>
      <c r="TWM213" s="42"/>
      <c r="TWN213" s="48"/>
      <c r="TWO213" s="48"/>
      <c r="TWP213" s="46"/>
      <c r="TWQ213" s="42"/>
      <c r="TWR213" s="42"/>
      <c r="TWS213" s="48"/>
      <c r="TWT213" s="48"/>
      <c r="TWU213" s="46"/>
      <c r="TWV213" s="42"/>
      <c r="TWW213" s="42"/>
      <c r="TWX213" s="48"/>
      <c r="TWY213" s="48"/>
      <c r="TWZ213" s="46"/>
      <c r="TXA213" s="42"/>
      <c r="TXB213" s="42"/>
      <c r="TXC213" s="48"/>
      <c r="TXD213" s="48"/>
      <c r="TXE213" s="46"/>
      <c r="TXF213" s="42"/>
      <c r="TXG213" s="42"/>
      <c r="TXH213" s="48"/>
      <c r="TXI213" s="48"/>
      <c r="TXJ213" s="46"/>
      <c r="TXK213" s="42"/>
      <c r="TXL213" s="42"/>
      <c r="TXM213" s="48"/>
      <c r="TXN213" s="48"/>
      <c r="TXO213" s="46"/>
      <c r="TXP213" s="42"/>
      <c r="TXQ213" s="42"/>
      <c r="TXR213" s="48"/>
      <c r="TXS213" s="48"/>
      <c r="TXT213" s="46"/>
      <c r="TXU213" s="42"/>
      <c r="TXV213" s="42"/>
      <c r="TXW213" s="48"/>
      <c r="TXX213" s="48"/>
      <c r="TXY213" s="46"/>
      <c r="TXZ213" s="42"/>
      <c r="TYA213" s="42"/>
      <c r="TYB213" s="48"/>
      <c r="TYC213" s="48"/>
      <c r="TYD213" s="46"/>
      <c r="TYE213" s="42"/>
      <c r="TYF213" s="42"/>
      <c r="TYG213" s="48"/>
      <c r="TYH213" s="48"/>
      <c r="TYI213" s="46"/>
      <c r="TYJ213" s="42"/>
      <c r="TYK213" s="42"/>
      <c r="TYL213" s="48"/>
      <c r="TYM213" s="48"/>
      <c r="TYN213" s="46"/>
      <c r="TYO213" s="42"/>
      <c r="TYP213" s="42"/>
      <c r="TYQ213" s="48"/>
      <c r="TYR213" s="48"/>
      <c r="TYS213" s="46"/>
      <c r="TYT213" s="42"/>
      <c r="TYU213" s="42"/>
      <c r="TYV213" s="48"/>
      <c r="TYW213" s="48"/>
      <c r="TYX213" s="46"/>
      <c r="TYY213" s="42"/>
      <c r="TYZ213" s="42"/>
      <c r="TZA213" s="48"/>
      <c r="TZB213" s="48"/>
      <c r="TZC213" s="46"/>
      <c r="TZD213" s="42"/>
      <c r="TZE213" s="42"/>
      <c r="TZF213" s="48"/>
      <c r="TZG213" s="48"/>
      <c r="TZH213" s="46"/>
      <c r="TZI213" s="42"/>
      <c r="TZJ213" s="42"/>
      <c r="TZK213" s="48"/>
      <c r="TZL213" s="48"/>
      <c r="TZM213" s="46"/>
      <c r="TZN213" s="42"/>
      <c r="TZO213" s="42"/>
      <c r="TZP213" s="48"/>
      <c r="TZQ213" s="48"/>
      <c r="TZR213" s="46"/>
      <c r="TZS213" s="42"/>
      <c r="TZT213" s="42"/>
      <c r="TZU213" s="48"/>
      <c r="TZV213" s="48"/>
      <c r="TZW213" s="46"/>
      <c r="TZX213" s="42"/>
      <c r="TZY213" s="42"/>
      <c r="TZZ213" s="48"/>
      <c r="UAA213" s="48"/>
      <c r="UAB213" s="46"/>
      <c r="UAC213" s="42"/>
      <c r="UAD213" s="42"/>
      <c r="UAE213" s="48"/>
      <c r="UAF213" s="48"/>
      <c r="UAG213" s="46"/>
      <c r="UAH213" s="42"/>
      <c r="UAI213" s="42"/>
      <c r="UAJ213" s="48"/>
      <c r="UAK213" s="48"/>
      <c r="UAL213" s="46"/>
      <c r="UAM213" s="42"/>
      <c r="UAN213" s="42"/>
      <c r="UAO213" s="48"/>
      <c r="UAP213" s="48"/>
      <c r="UAQ213" s="46"/>
      <c r="UAR213" s="42"/>
      <c r="UAS213" s="42"/>
      <c r="UAT213" s="48"/>
      <c r="UAU213" s="48"/>
      <c r="UAV213" s="46"/>
      <c r="UAW213" s="42"/>
      <c r="UAX213" s="42"/>
      <c r="UAY213" s="48"/>
      <c r="UAZ213" s="48"/>
      <c r="UBA213" s="46"/>
      <c r="UBB213" s="42"/>
      <c r="UBC213" s="42"/>
      <c r="UBD213" s="48"/>
      <c r="UBE213" s="48"/>
      <c r="UBF213" s="46"/>
      <c r="UBG213" s="42"/>
      <c r="UBH213" s="42"/>
      <c r="UBI213" s="48"/>
      <c r="UBJ213" s="48"/>
      <c r="UBK213" s="46"/>
      <c r="UBL213" s="42"/>
      <c r="UBM213" s="42"/>
      <c r="UBN213" s="48"/>
      <c r="UBO213" s="48"/>
      <c r="UBP213" s="46"/>
      <c r="UBQ213" s="42"/>
      <c r="UBR213" s="42"/>
      <c r="UBS213" s="48"/>
      <c r="UBT213" s="48"/>
      <c r="UBU213" s="46"/>
      <c r="UBV213" s="42"/>
      <c r="UBW213" s="42"/>
      <c r="UBX213" s="48"/>
      <c r="UBY213" s="48"/>
      <c r="UBZ213" s="46"/>
      <c r="UCA213" s="42"/>
      <c r="UCB213" s="42"/>
      <c r="UCC213" s="48"/>
      <c r="UCD213" s="48"/>
      <c r="UCE213" s="46"/>
      <c r="UCF213" s="42"/>
      <c r="UCG213" s="42"/>
      <c r="UCH213" s="48"/>
      <c r="UCI213" s="48"/>
      <c r="UCJ213" s="46"/>
      <c r="UCK213" s="42"/>
      <c r="UCL213" s="42"/>
      <c r="UCM213" s="48"/>
      <c r="UCN213" s="48"/>
      <c r="UCO213" s="46"/>
      <c r="UCP213" s="42"/>
      <c r="UCQ213" s="42"/>
      <c r="UCR213" s="48"/>
      <c r="UCS213" s="48"/>
      <c r="UCT213" s="46"/>
      <c r="UCU213" s="42"/>
      <c r="UCV213" s="42"/>
      <c r="UCW213" s="48"/>
      <c r="UCX213" s="48"/>
      <c r="UCY213" s="46"/>
      <c r="UCZ213" s="42"/>
      <c r="UDA213" s="42"/>
      <c r="UDB213" s="48"/>
      <c r="UDC213" s="48"/>
      <c r="UDD213" s="46"/>
      <c r="UDE213" s="42"/>
      <c r="UDF213" s="42"/>
      <c r="UDG213" s="48"/>
      <c r="UDH213" s="48"/>
      <c r="UDI213" s="46"/>
      <c r="UDJ213" s="42"/>
      <c r="UDK213" s="42"/>
      <c r="UDL213" s="48"/>
      <c r="UDM213" s="48"/>
      <c r="UDN213" s="46"/>
      <c r="UDO213" s="42"/>
      <c r="UDP213" s="42"/>
      <c r="UDQ213" s="48"/>
      <c r="UDR213" s="48"/>
      <c r="UDS213" s="46"/>
      <c r="UDT213" s="42"/>
      <c r="UDU213" s="42"/>
      <c r="UDV213" s="48"/>
      <c r="UDW213" s="48"/>
      <c r="UDX213" s="46"/>
      <c r="UDY213" s="42"/>
      <c r="UDZ213" s="42"/>
      <c r="UEA213" s="48"/>
      <c r="UEB213" s="48"/>
      <c r="UEC213" s="46"/>
      <c r="UED213" s="42"/>
      <c r="UEE213" s="42"/>
      <c r="UEF213" s="48"/>
      <c r="UEG213" s="48"/>
      <c r="UEH213" s="46"/>
      <c r="UEI213" s="42"/>
      <c r="UEJ213" s="42"/>
      <c r="UEK213" s="48"/>
      <c r="UEL213" s="48"/>
      <c r="UEM213" s="46"/>
      <c r="UEN213" s="42"/>
      <c r="UEO213" s="42"/>
      <c r="UEP213" s="48"/>
      <c r="UEQ213" s="48"/>
      <c r="UER213" s="46"/>
      <c r="UES213" s="42"/>
      <c r="UET213" s="42"/>
      <c r="UEU213" s="48"/>
      <c r="UEV213" s="48"/>
      <c r="UEW213" s="46"/>
      <c r="UEX213" s="42"/>
      <c r="UEY213" s="42"/>
      <c r="UEZ213" s="48"/>
      <c r="UFA213" s="48"/>
      <c r="UFB213" s="46"/>
      <c r="UFC213" s="42"/>
      <c r="UFD213" s="42"/>
      <c r="UFE213" s="48"/>
      <c r="UFF213" s="48"/>
      <c r="UFG213" s="46"/>
      <c r="UFH213" s="42"/>
      <c r="UFI213" s="42"/>
      <c r="UFJ213" s="48"/>
      <c r="UFK213" s="48"/>
      <c r="UFL213" s="46"/>
      <c r="UFM213" s="42"/>
      <c r="UFN213" s="42"/>
      <c r="UFO213" s="48"/>
      <c r="UFP213" s="48"/>
      <c r="UFQ213" s="46"/>
      <c r="UFR213" s="42"/>
      <c r="UFS213" s="42"/>
      <c r="UFT213" s="48"/>
      <c r="UFU213" s="48"/>
      <c r="UFV213" s="46"/>
      <c r="UFW213" s="42"/>
      <c r="UFX213" s="42"/>
      <c r="UFY213" s="48"/>
      <c r="UFZ213" s="48"/>
      <c r="UGA213" s="46"/>
      <c r="UGB213" s="42"/>
      <c r="UGC213" s="42"/>
      <c r="UGD213" s="48"/>
      <c r="UGE213" s="48"/>
      <c r="UGF213" s="46"/>
      <c r="UGG213" s="42"/>
      <c r="UGH213" s="42"/>
      <c r="UGI213" s="48"/>
      <c r="UGJ213" s="48"/>
      <c r="UGK213" s="46"/>
      <c r="UGL213" s="42"/>
      <c r="UGM213" s="42"/>
      <c r="UGN213" s="48"/>
      <c r="UGO213" s="48"/>
      <c r="UGP213" s="46"/>
      <c r="UGQ213" s="42"/>
      <c r="UGR213" s="42"/>
      <c r="UGS213" s="48"/>
      <c r="UGT213" s="48"/>
      <c r="UGU213" s="46"/>
      <c r="UGV213" s="42"/>
      <c r="UGW213" s="42"/>
      <c r="UGX213" s="48"/>
      <c r="UGY213" s="48"/>
      <c r="UGZ213" s="46"/>
      <c r="UHA213" s="42"/>
      <c r="UHB213" s="42"/>
      <c r="UHC213" s="48"/>
      <c r="UHD213" s="48"/>
      <c r="UHE213" s="46"/>
      <c r="UHF213" s="42"/>
      <c r="UHG213" s="42"/>
      <c r="UHH213" s="48"/>
      <c r="UHI213" s="48"/>
      <c r="UHJ213" s="46"/>
      <c r="UHK213" s="42"/>
      <c r="UHL213" s="42"/>
      <c r="UHM213" s="48"/>
      <c r="UHN213" s="48"/>
      <c r="UHO213" s="46"/>
      <c r="UHP213" s="42"/>
      <c r="UHQ213" s="42"/>
      <c r="UHR213" s="48"/>
      <c r="UHS213" s="48"/>
      <c r="UHT213" s="46"/>
      <c r="UHU213" s="42"/>
      <c r="UHV213" s="42"/>
      <c r="UHW213" s="48"/>
      <c r="UHX213" s="48"/>
      <c r="UHY213" s="46"/>
      <c r="UHZ213" s="42"/>
      <c r="UIA213" s="42"/>
      <c r="UIB213" s="48"/>
      <c r="UIC213" s="48"/>
      <c r="UID213" s="46"/>
      <c r="UIE213" s="42"/>
      <c r="UIF213" s="42"/>
      <c r="UIG213" s="48"/>
      <c r="UIH213" s="48"/>
      <c r="UII213" s="46"/>
      <c r="UIJ213" s="42"/>
      <c r="UIK213" s="42"/>
      <c r="UIL213" s="48"/>
      <c r="UIM213" s="48"/>
      <c r="UIN213" s="46"/>
      <c r="UIO213" s="42"/>
      <c r="UIP213" s="42"/>
      <c r="UIQ213" s="48"/>
      <c r="UIR213" s="48"/>
      <c r="UIS213" s="46"/>
      <c r="UIT213" s="42"/>
      <c r="UIU213" s="42"/>
      <c r="UIV213" s="48"/>
      <c r="UIW213" s="48"/>
      <c r="UIX213" s="46"/>
      <c r="UIY213" s="42"/>
      <c r="UIZ213" s="42"/>
      <c r="UJA213" s="48"/>
      <c r="UJB213" s="48"/>
      <c r="UJC213" s="46"/>
      <c r="UJD213" s="42"/>
      <c r="UJE213" s="42"/>
      <c r="UJF213" s="48"/>
      <c r="UJG213" s="48"/>
      <c r="UJH213" s="46"/>
      <c r="UJI213" s="42"/>
      <c r="UJJ213" s="42"/>
      <c r="UJK213" s="48"/>
      <c r="UJL213" s="48"/>
      <c r="UJM213" s="46"/>
      <c r="UJN213" s="42"/>
      <c r="UJO213" s="42"/>
      <c r="UJP213" s="48"/>
      <c r="UJQ213" s="48"/>
      <c r="UJR213" s="46"/>
      <c r="UJS213" s="42"/>
      <c r="UJT213" s="42"/>
      <c r="UJU213" s="48"/>
      <c r="UJV213" s="48"/>
      <c r="UJW213" s="46"/>
      <c r="UJX213" s="42"/>
      <c r="UJY213" s="42"/>
      <c r="UJZ213" s="48"/>
      <c r="UKA213" s="48"/>
      <c r="UKB213" s="46"/>
      <c r="UKC213" s="42"/>
      <c r="UKD213" s="42"/>
      <c r="UKE213" s="48"/>
      <c r="UKF213" s="48"/>
      <c r="UKG213" s="46"/>
      <c r="UKH213" s="42"/>
      <c r="UKI213" s="42"/>
      <c r="UKJ213" s="48"/>
      <c r="UKK213" s="48"/>
      <c r="UKL213" s="46"/>
      <c r="UKM213" s="42"/>
      <c r="UKN213" s="42"/>
      <c r="UKO213" s="48"/>
      <c r="UKP213" s="48"/>
      <c r="UKQ213" s="46"/>
      <c r="UKR213" s="42"/>
      <c r="UKS213" s="42"/>
      <c r="UKT213" s="48"/>
      <c r="UKU213" s="48"/>
      <c r="UKV213" s="46"/>
      <c r="UKW213" s="42"/>
      <c r="UKX213" s="42"/>
      <c r="UKY213" s="48"/>
      <c r="UKZ213" s="48"/>
      <c r="ULA213" s="46"/>
      <c r="ULB213" s="42"/>
      <c r="ULC213" s="42"/>
      <c r="ULD213" s="48"/>
      <c r="ULE213" s="48"/>
      <c r="ULF213" s="46"/>
      <c r="ULG213" s="42"/>
      <c r="ULH213" s="42"/>
      <c r="ULI213" s="48"/>
      <c r="ULJ213" s="48"/>
      <c r="ULK213" s="46"/>
      <c r="ULL213" s="42"/>
      <c r="ULM213" s="42"/>
      <c r="ULN213" s="48"/>
      <c r="ULO213" s="48"/>
      <c r="ULP213" s="46"/>
      <c r="ULQ213" s="42"/>
      <c r="ULR213" s="42"/>
      <c r="ULS213" s="48"/>
      <c r="ULT213" s="48"/>
      <c r="ULU213" s="46"/>
      <c r="ULV213" s="42"/>
      <c r="ULW213" s="42"/>
      <c r="ULX213" s="48"/>
      <c r="ULY213" s="48"/>
      <c r="ULZ213" s="46"/>
      <c r="UMA213" s="42"/>
      <c r="UMB213" s="42"/>
      <c r="UMC213" s="48"/>
      <c r="UMD213" s="48"/>
      <c r="UME213" s="46"/>
      <c r="UMF213" s="42"/>
      <c r="UMG213" s="42"/>
      <c r="UMH213" s="48"/>
      <c r="UMI213" s="48"/>
      <c r="UMJ213" s="46"/>
      <c r="UMK213" s="42"/>
      <c r="UML213" s="42"/>
      <c r="UMM213" s="48"/>
      <c r="UMN213" s="48"/>
      <c r="UMO213" s="46"/>
      <c r="UMP213" s="42"/>
      <c r="UMQ213" s="42"/>
      <c r="UMR213" s="48"/>
      <c r="UMS213" s="48"/>
      <c r="UMT213" s="46"/>
      <c r="UMU213" s="42"/>
      <c r="UMV213" s="42"/>
      <c r="UMW213" s="48"/>
      <c r="UMX213" s="48"/>
      <c r="UMY213" s="46"/>
      <c r="UMZ213" s="42"/>
      <c r="UNA213" s="42"/>
      <c r="UNB213" s="48"/>
      <c r="UNC213" s="48"/>
      <c r="UND213" s="46"/>
      <c r="UNE213" s="42"/>
      <c r="UNF213" s="42"/>
      <c r="UNG213" s="48"/>
      <c r="UNH213" s="48"/>
      <c r="UNI213" s="46"/>
      <c r="UNJ213" s="42"/>
      <c r="UNK213" s="42"/>
      <c r="UNL213" s="48"/>
      <c r="UNM213" s="48"/>
      <c r="UNN213" s="46"/>
      <c r="UNO213" s="42"/>
      <c r="UNP213" s="42"/>
      <c r="UNQ213" s="48"/>
      <c r="UNR213" s="48"/>
      <c r="UNS213" s="46"/>
      <c r="UNT213" s="42"/>
      <c r="UNU213" s="42"/>
      <c r="UNV213" s="48"/>
      <c r="UNW213" s="48"/>
      <c r="UNX213" s="46"/>
      <c r="UNY213" s="42"/>
      <c r="UNZ213" s="42"/>
      <c r="UOA213" s="48"/>
      <c r="UOB213" s="48"/>
      <c r="UOC213" s="46"/>
      <c r="UOD213" s="42"/>
      <c r="UOE213" s="42"/>
      <c r="UOF213" s="48"/>
      <c r="UOG213" s="48"/>
      <c r="UOH213" s="46"/>
      <c r="UOI213" s="42"/>
      <c r="UOJ213" s="42"/>
      <c r="UOK213" s="48"/>
      <c r="UOL213" s="48"/>
      <c r="UOM213" s="46"/>
      <c r="UON213" s="42"/>
      <c r="UOO213" s="42"/>
      <c r="UOP213" s="48"/>
      <c r="UOQ213" s="48"/>
      <c r="UOR213" s="46"/>
      <c r="UOS213" s="42"/>
      <c r="UOT213" s="42"/>
      <c r="UOU213" s="48"/>
      <c r="UOV213" s="48"/>
      <c r="UOW213" s="46"/>
      <c r="UOX213" s="42"/>
      <c r="UOY213" s="42"/>
      <c r="UOZ213" s="48"/>
      <c r="UPA213" s="48"/>
      <c r="UPB213" s="46"/>
      <c r="UPC213" s="42"/>
      <c r="UPD213" s="42"/>
      <c r="UPE213" s="48"/>
      <c r="UPF213" s="48"/>
      <c r="UPG213" s="46"/>
      <c r="UPH213" s="42"/>
      <c r="UPI213" s="42"/>
      <c r="UPJ213" s="48"/>
      <c r="UPK213" s="48"/>
      <c r="UPL213" s="46"/>
      <c r="UPM213" s="42"/>
      <c r="UPN213" s="42"/>
      <c r="UPO213" s="48"/>
      <c r="UPP213" s="48"/>
      <c r="UPQ213" s="46"/>
      <c r="UPR213" s="42"/>
      <c r="UPS213" s="42"/>
      <c r="UPT213" s="48"/>
      <c r="UPU213" s="48"/>
      <c r="UPV213" s="46"/>
      <c r="UPW213" s="42"/>
      <c r="UPX213" s="42"/>
      <c r="UPY213" s="48"/>
      <c r="UPZ213" s="48"/>
      <c r="UQA213" s="46"/>
      <c r="UQB213" s="42"/>
      <c r="UQC213" s="42"/>
      <c r="UQD213" s="48"/>
      <c r="UQE213" s="48"/>
      <c r="UQF213" s="46"/>
      <c r="UQG213" s="42"/>
      <c r="UQH213" s="42"/>
      <c r="UQI213" s="48"/>
      <c r="UQJ213" s="48"/>
      <c r="UQK213" s="46"/>
      <c r="UQL213" s="42"/>
      <c r="UQM213" s="42"/>
      <c r="UQN213" s="48"/>
      <c r="UQO213" s="48"/>
      <c r="UQP213" s="46"/>
      <c r="UQQ213" s="42"/>
      <c r="UQR213" s="42"/>
      <c r="UQS213" s="48"/>
      <c r="UQT213" s="48"/>
      <c r="UQU213" s="46"/>
      <c r="UQV213" s="42"/>
      <c r="UQW213" s="42"/>
      <c r="UQX213" s="48"/>
      <c r="UQY213" s="48"/>
      <c r="UQZ213" s="46"/>
      <c r="URA213" s="42"/>
      <c r="URB213" s="42"/>
      <c r="URC213" s="48"/>
      <c r="URD213" s="48"/>
      <c r="URE213" s="46"/>
      <c r="URF213" s="42"/>
      <c r="URG213" s="42"/>
      <c r="URH213" s="48"/>
      <c r="URI213" s="48"/>
      <c r="URJ213" s="46"/>
      <c r="URK213" s="42"/>
      <c r="URL213" s="42"/>
      <c r="URM213" s="48"/>
      <c r="URN213" s="48"/>
      <c r="URO213" s="46"/>
      <c r="URP213" s="42"/>
      <c r="URQ213" s="42"/>
      <c r="URR213" s="48"/>
      <c r="URS213" s="48"/>
      <c r="URT213" s="46"/>
      <c r="URU213" s="42"/>
      <c r="URV213" s="42"/>
      <c r="URW213" s="48"/>
      <c r="URX213" s="48"/>
      <c r="URY213" s="46"/>
      <c r="URZ213" s="42"/>
      <c r="USA213" s="42"/>
      <c r="USB213" s="48"/>
      <c r="USC213" s="48"/>
      <c r="USD213" s="46"/>
      <c r="USE213" s="42"/>
      <c r="USF213" s="42"/>
      <c r="USG213" s="48"/>
      <c r="USH213" s="48"/>
      <c r="USI213" s="46"/>
      <c r="USJ213" s="42"/>
      <c r="USK213" s="42"/>
      <c r="USL213" s="48"/>
      <c r="USM213" s="48"/>
      <c r="USN213" s="46"/>
      <c r="USO213" s="42"/>
      <c r="USP213" s="42"/>
      <c r="USQ213" s="48"/>
      <c r="USR213" s="48"/>
      <c r="USS213" s="46"/>
      <c r="UST213" s="42"/>
      <c r="USU213" s="42"/>
      <c r="USV213" s="48"/>
      <c r="USW213" s="48"/>
      <c r="USX213" s="46"/>
      <c r="USY213" s="42"/>
      <c r="USZ213" s="42"/>
      <c r="UTA213" s="48"/>
      <c r="UTB213" s="48"/>
      <c r="UTC213" s="46"/>
      <c r="UTD213" s="42"/>
      <c r="UTE213" s="42"/>
      <c r="UTF213" s="48"/>
      <c r="UTG213" s="48"/>
      <c r="UTH213" s="46"/>
      <c r="UTI213" s="42"/>
      <c r="UTJ213" s="42"/>
      <c r="UTK213" s="48"/>
      <c r="UTL213" s="48"/>
      <c r="UTM213" s="46"/>
      <c r="UTN213" s="42"/>
      <c r="UTO213" s="42"/>
      <c r="UTP213" s="48"/>
      <c r="UTQ213" s="48"/>
      <c r="UTR213" s="46"/>
      <c r="UTS213" s="42"/>
      <c r="UTT213" s="42"/>
      <c r="UTU213" s="48"/>
      <c r="UTV213" s="48"/>
      <c r="UTW213" s="46"/>
      <c r="UTX213" s="42"/>
      <c r="UTY213" s="42"/>
      <c r="UTZ213" s="48"/>
      <c r="UUA213" s="48"/>
      <c r="UUB213" s="46"/>
      <c r="UUC213" s="42"/>
      <c r="UUD213" s="42"/>
      <c r="UUE213" s="48"/>
      <c r="UUF213" s="48"/>
      <c r="UUG213" s="46"/>
      <c r="UUH213" s="42"/>
      <c r="UUI213" s="42"/>
      <c r="UUJ213" s="48"/>
      <c r="UUK213" s="48"/>
      <c r="UUL213" s="46"/>
      <c r="UUM213" s="42"/>
      <c r="UUN213" s="42"/>
      <c r="UUO213" s="48"/>
      <c r="UUP213" s="48"/>
      <c r="UUQ213" s="46"/>
      <c r="UUR213" s="42"/>
      <c r="UUS213" s="42"/>
      <c r="UUT213" s="48"/>
      <c r="UUU213" s="48"/>
      <c r="UUV213" s="46"/>
      <c r="UUW213" s="42"/>
      <c r="UUX213" s="42"/>
      <c r="UUY213" s="48"/>
      <c r="UUZ213" s="48"/>
      <c r="UVA213" s="46"/>
      <c r="UVB213" s="42"/>
      <c r="UVC213" s="42"/>
      <c r="UVD213" s="48"/>
      <c r="UVE213" s="48"/>
      <c r="UVF213" s="46"/>
      <c r="UVG213" s="42"/>
      <c r="UVH213" s="42"/>
      <c r="UVI213" s="48"/>
      <c r="UVJ213" s="48"/>
      <c r="UVK213" s="46"/>
      <c r="UVL213" s="42"/>
      <c r="UVM213" s="42"/>
      <c r="UVN213" s="48"/>
      <c r="UVO213" s="48"/>
      <c r="UVP213" s="46"/>
      <c r="UVQ213" s="42"/>
      <c r="UVR213" s="42"/>
      <c r="UVS213" s="48"/>
      <c r="UVT213" s="48"/>
      <c r="UVU213" s="46"/>
      <c r="UVV213" s="42"/>
      <c r="UVW213" s="42"/>
      <c r="UVX213" s="48"/>
      <c r="UVY213" s="48"/>
      <c r="UVZ213" s="46"/>
      <c r="UWA213" s="42"/>
      <c r="UWB213" s="42"/>
      <c r="UWC213" s="48"/>
      <c r="UWD213" s="48"/>
      <c r="UWE213" s="46"/>
      <c r="UWF213" s="42"/>
      <c r="UWG213" s="42"/>
      <c r="UWH213" s="48"/>
      <c r="UWI213" s="48"/>
      <c r="UWJ213" s="46"/>
      <c r="UWK213" s="42"/>
      <c r="UWL213" s="42"/>
      <c r="UWM213" s="48"/>
      <c r="UWN213" s="48"/>
      <c r="UWO213" s="46"/>
      <c r="UWP213" s="42"/>
      <c r="UWQ213" s="42"/>
      <c r="UWR213" s="48"/>
      <c r="UWS213" s="48"/>
      <c r="UWT213" s="46"/>
      <c r="UWU213" s="42"/>
      <c r="UWV213" s="42"/>
      <c r="UWW213" s="48"/>
      <c r="UWX213" s="48"/>
      <c r="UWY213" s="46"/>
      <c r="UWZ213" s="42"/>
      <c r="UXA213" s="42"/>
      <c r="UXB213" s="48"/>
      <c r="UXC213" s="48"/>
      <c r="UXD213" s="46"/>
      <c r="UXE213" s="42"/>
      <c r="UXF213" s="42"/>
      <c r="UXG213" s="48"/>
      <c r="UXH213" s="48"/>
      <c r="UXI213" s="46"/>
      <c r="UXJ213" s="42"/>
      <c r="UXK213" s="42"/>
      <c r="UXL213" s="48"/>
      <c r="UXM213" s="48"/>
      <c r="UXN213" s="46"/>
      <c r="UXO213" s="42"/>
      <c r="UXP213" s="42"/>
      <c r="UXQ213" s="48"/>
      <c r="UXR213" s="48"/>
      <c r="UXS213" s="46"/>
      <c r="UXT213" s="42"/>
      <c r="UXU213" s="42"/>
      <c r="UXV213" s="48"/>
      <c r="UXW213" s="48"/>
      <c r="UXX213" s="46"/>
      <c r="UXY213" s="42"/>
      <c r="UXZ213" s="42"/>
      <c r="UYA213" s="48"/>
      <c r="UYB213" s="48"/>
      <c r="UYC213" s="46"/>
      <c r="UYD213" s="42"/>
      <c r="UYE213" s="42"/>
      <c r="UYF213" s="48"/>
      <c r="UYG213" s="48"/>
      <c r="UYH213" s="46"/>
      <c r="UYI213" s="42"/>
      <c r="UYJ213" s="42"/>
      <c r="UYK213" s="48"/>
      <c r="UYL213" s="48"/>
      <c r="UYM213" s="46"/>
      <c r="UYN213" s="42"/>
      <c r="UYO213" s="42"/>
      <c r="UYP213" s="48"/>
      <c r="UYQ213" s="48"/>
      <c r="UYR213" s="46"/>
      <c r="UYS213" s="42"/>
      <c r="UYT213" s="42"/>
      <c r="UYU213" s="48"/>
      <c r="UYV213" s="48"/>
      <c r="UYW213" s="46"/>
      <c r="UYX213" s="42"/>
      <c r="UYY213" s="42"/>
      <c r="UYZ213" s="48"/>
      <c r="UZA213" s="48"/>
      <c r="UZB213" s="46"/>
      <c r="UZC213" s="42"/>
      <c r="UZD213" s="42"/>
      <c r="UZE213" s="48"/>
      <c r="UZF213" s="48"/>
      <c r="UZG213" s="46"/>
      <c r="UZH213" s="42"/>
      <c r="UZI213" s="42"/>
      <c r="UZJ213" s="48"/>
      <c r="UZK213" s="48"/>
      <c r="UZL213" s="46"/>
      <c r="UZM213" s="42"/>
      <c r="UZN213" s="42"/>
      <c r="UZO213" s="48"/>
      <c r="UZP213" s="48"/>
      <c r="UZQ213" s="46"/>
      <c r="UZR213" s="42"/>
      <c r="UZS213" s="42"/>
      <c r="UZT213" s="48"/>
      <c r="UZU213" s="48"/>
      <c r="UZV213" s="46"/>
      <c r="UZW213" s="42"/>
      <c r="UZX213" s="42"/>
      <c r="UZY213" s="48"/>
      <c r="UZZ213" s="48"/>
      <c r="VAA213" s="46"/>
      <c r="VAB213" s="42"/>
      <c r="VAC213" s="42"/>
      <c r="VAD213" s="48"/>
      <c r="VAE213" s="48"/>
      <c r="VAF213" s="46"/>
      <c r="VAG213" s="42"/>
      <c r="VAH213" s="42"/>
      <c r="VAI213" s="48"/>
      <c r="VAJ213" s="48"/>
      <c r="VAK213" s="46"/>
      <c r="VAL213" s="42"/>
      <c r="VAM213" s="42"/>
      <c r="VAN213" s="48"/>
      <c r="VAO213" s="48"/>
      <c r="VAP213" s="46"/>
      <c r="VAQ213" s="42"/>
      <c r="VAR213" s="42"/>
      <c r="VAS213" s="48"/>
      <c r="VAT213" s="48"/>
      <c r="VAU213" s="46"/>
      <c r="VAV213" s="42"/>
      <c r="VAW213" s="42"/>
      <c r="VAX213" s="48"/>
      <c r="VAY213" s="48"/>
      <c r="VAZ213" s="46"/>
      <c r="VBA213" s="42"/>
      <c r="VBB213" s="42"/>
      <c r="VBC213" s="48"/>
      <c r="VBD213" s="48"/>
      <c r="VBE213" s="46"/>
      <c r="VBF213" s="42"/>
      <c r="VBG213" s="42"/>
      <c r="VBH213" s="48"/>
      <c r="VBI213" s="48"/>
      <c r="VBJ213" s="46"/>
      <c r="VBK213" s="42"/>
      <c r="VBL213" s="42"/>
      <c r="VBM213" s="48"/>
      <c r="VBN213" s="48"/>
      <c r="VBO213" s="46"/>
      <c r="VBP213" s="42"/>
      <c r="VBQ213" s="42"/>
      <c r="VBR213" s="48"/>
      <c r="VBS213" s="48"/>
      <c r="VBT213" s="46"/>
      <c r="VBU213" s="42"/>
      <c r="VBV213" s="42"/>
      <c r="VBW213" s="48"/>
      <c r="VBX213" s="48"/>
      <c r="VBY213" s="46"/>
      <c r="VBZ213" s="42"/>
      <c r="VCA213" s="42"/>
      <c r="VCB213" s="48"/>
      <c r="VCC213" s="48"/>
      <c r="VCD213" s="46"/>
      <c r="VCE213" s="42"/>
      <c r="VCF213" s="42"/>
      <c r="VCG213" s="48"/>
      <c r="VCH213" s="48"/>
      <c r="VCI213" s="46"/>
      <c r="VCJ213" s="42"/>
      <c r="VCK213" s="42"/>
      <c r="VCL213" s="48"/>
      <c r="VCM213" s="48"/>
      <c r="VCN213" s="46"/>
      <c r="VCO213" s="42"/>
      <c r="VCP213" s="42"/>
      <c r="VCQ213" s="48"/>
      <c r="VCR213" s="48"/>
      <c r="VCS213" s="46"/>
      <c r="VCT213" s="42"/>
      <c r="VCU213" s="42"/>
      <c r="VCV213" s="48"/>
      <c r="VCW213" s="48"/>
      <c r="VCX213" s="46"/>
      <c r="VCY213" s="42"/>
      <c r="VCZ213" s="42"/>
      <c r="VDA213" s="48"/>
      <c r="VDB213" s="48"/>
      <c r="VDC213" s="46"/>
      <c r="VDD213" s="42"/>
      <c r="VDE213" s="42"/>
      <c r="VDF213" s="48"/>
      <c r="VDG213" s="48"/>
      <c r="VDH213" s="46"/>
      <c r="VDI213" s="42"/>
      <c r="VDJ213" s="42"/>
      <c r="VDK213" s="48"/>
      <c r="VDL213" s="48"/>
      <c r="VDM213" s="46"/>
      <c r="VDN213" s="42"/>
      <c r="VDO213" s="42"/>
      <c r="VDP213" s="48"/>
      <c r="VDQ213" s="48"/>
      <c r="VDR213" s="46"/>
      <c r="VDS213" s="42"/>
      <c r="VDT213" s="42"/>
      <c r="VDU213" s="48"/>
      <c r="VDV213" s="48"/>
      <c r="VDW213" s="46"/>
      <c r="VDX213" s="42"/>
      <c r="VDY213" s="42"/>
      <c r="VDZ213" s="48"/>
      <c r="VEA213" s="48"/>
      <c r="VEB213" s="46"/>
      <c r="VEC213" s="42"/>
      <c r="VED213" s="42"/>
      <c r="VEE213" s="48"/>
      <c r="VEF213" s="48"/>
      <c r="VEG213" s="46"/>
      <c r="VEH213" s="42"/>
      <c r="VEI213" s="42"/>
      <c r="VEJ213" s="48"/>
      <c r="VEK213" s="48"/>
      <c r="VEL213" s="46"/>
      <c r="VEM213" s="42"/>
      <c r="VEN213" s="42"/>
      <c r="VEO213" s="48"/>
      <c r="VEP213" s="48"/>
      <c r="VEQ213" s="46"/>
      <c r="VER213" s="42"/>
      <c r="VES213" s="42"/>
      <c r="VET213" s="48"/>
      <c r="VEU213" s="48"/>
      <c r="VEV213" s="46"/>
      <c r="VEW213" s="42"/>
      <c r="VEX213" s="42"/>
      <c r="VEY213" s="48"/>
      <c r="VEZ213" s="48"/>
      <c r="VFA213" s="46"/>
      <c r="VFB213" s="42"/>
      <c r="VFC213" s="42"/>
      <c r="VFD213" s="48"/>
      <c r="VFE213" s="48"/>
      <c r="VFF213" s="46"/>
      <c r="VFG213" s="42"/>
      <c r="VFH213" s="42"/>
      <c r="VFI213" s="48"/>
      <c r="VFJ213" s="48"/>
      <c r="VFK213" s="46"/>
      <c r="VFL213" s="42"/>
      <c r="VFM213" s="42"/>
      <c r="VFN213" s="48"/>
      <c r="VFO213" s="48"/>
      <c r="VFP213" s="46"/>
      <c r="VFQ213" s="42"/>
      <c r="VFR213" s="42"/>
      <c r="VFS213" s="48"/>
      <c r="VFT213" s="48"/>
      <c r="VFU213" s="46"/>
      <c r="VFV213" s="42"/>
      <c r="VFW213" s="42"/>
      <c r="VFX213" s="48"/>
      <c r="VFY213" s="48"/>
      <c r="VFZ213" s="46"/>
      <c r="VGA213" s="42"/>
      <c r="VGB213" s="42"/>
      <c r="VGC213" s="48"/>
      <c r="VGD213" s="48"/>
      <c r="VGE213" s="46"/>
      <c r="VGF213" s="42"/>
      <c r="VGG213" s="42"/>
      <c r="VGH213" s="48"/>
      <c r="VGI213" s="48"/>
      <c r="VGJ213" s="46"/>
      <c r="VGK213" s="42"/>
      <c r="VGL213" s="42"/>
      <c r="VGM213" s="48"/>
      <c r="VGN213" s="48"/>
      <c r="VGO213" s="46"/>
      <c r="VGP213" s="42"/>
      <c r="VGQ213" s="42"/>
      <c r="VGR213" s="48"/>
      <c r="VGS213" s="48"/>
      <c r="VGT213" s="46"/>
      <c r="VGU213" s="42"/>
      <c r="VGV213" s="42"/>
      <c r="VGW213" s="48"/>
      <c r="VGX213" s="48"/>
      <c r="VGY213" s="46"/>
      <c r="VGZ213" s="42"/>
      <c r="VHA213" s="42"/>
      <c r="VHB213" s="48"/>
      <c r="VHC213" s="48"/>
      <c r="VHD213" s="46"/>
      <c r="VHE213" s="42"/>
      <c r="VHF213" s="42"/>
      <c r="VHG213" s="48"/>
      <c r="VHH213" s="48"/>
      <c r="VHI213" s="46"/>
      <c r="VHJ213" s="42"/>
      <c r="VHK213" s="42"/>
      <c r="VHL213" s="48"/>
      <c r="VHM213" s="48"/>
      <c r="VHN213" s="46"/>
      <c r="VHO213" s="42"/>
      <c r="VHP213" s="42"/>
      <c r="VHQ213" s="48"/>
      <c r="VHR213" s="48"/>
      <c r="VHS213" s="46"/>
      <c r="VHT213" s="42"/>
      <c r="VHU213" s="42"/>
      <c r="VHV213" s="48"/>
      <c r="VHW213" s="48"/>
      <c r="VHX213" s="46"/>
      <c r="VHY213" s="42"/>
      <c r="VHZ213" s="42"/>
      <c r="VIA213" s="48"/>
      <c r="VIB213" s="48"/>
      <c r="VIC213" s="46"/>
      <c r="VID213" s="42"/>
      <c r="VIE213" s="42"/>
      <c r="VIF213" s="48"/>
      <c r="VIG213" s="48"/>
      <c r="VIH213" s="46"/>
      <c r="VII213" s="42"/>
      <c r="VIJ213" s="42"/>
      <c r="VIK213" s="48"/>
      <c r="VIL213" s="48"/>
      <c r="VIM213" s="46"/>
      <c r="VIN213" s="42"/>
      <c r="VIO213" s="42"/>
      <c r="VIP213" s="48"/>
      <c r="VIQ213" s="48"/>
      <c r="VIR213" s="46"/>
      <c r="VIS213" s="42"/>
      <c r="VIT213" s="42"/>
      <c r="VIU213" s="48"/>
      <c r="VIV213" s="48"/>
      <c r="VIW213" s="46"/>
      <c r="VIX213" s="42"/>
      <c r="VIY213" s="42"/>
      <c r="VIZ213" s="48"/>
      <c r="VJA213" s="48"/>
      <c r="VJB213" s="46"/>
      <c r="VJC213" s="42"/>
      <c r="VJD213" s="42"/>
      <c r="VJE213" s="48"/>
      <c r="VJF213" s="48"/>
      <c r="VJG213" s="46"/>
      <c r="VJH213" s="42"/>
      <c r="VJI213" s="42"/>
      <c r="VJJ213" s="48"/>
      <c r="VJK213" s="48"/>
      <c r="VJL213" s="46"/>
      <c r="VJM213" s="42"/>
      <c r="VJN213" s="42"/>
      <c r="VJO213" s="48"/>
      <c r="VJP213" s="48"/>
      <c r="VJQ213" s="46"/>
      <c r="VJR213" s="42"/>
      <c r="VJS213" s="42"/>
      <c r="VJT213" s="48"/>
      <c r="VJU213" s="48"/>
      <c r="VJV213" s="46"/>
      <c r="VJW213" s="42"/>
      <c r="VJX213" s="42"/>
      <c r="VJY213" s="48"/>
      <c r="VJZ213" s="48"/>
      <c r="VKA213" s="46"/>
      <c r="VKB213" s="42"/>
      <c r="VKC213" s="42"/>
      <c r="VKD213" s="48"/>
      <c r="VKE213" s="48"/>
      <c r="VKF213" s="46"/>
      <c r="VKG213" s="42"/>
      <c r="VKH213" s="42"/>
      <c r="VKI213" s="48"/>
      <c r="VKJ213" s="48"/>
      <c r="VKK213" s="46"/>
      <c r="VKL213" s="42"/>
      <c r="VKM213" s="42"/>
      <c r="VKN213" s="48"/>
      <c r="VKO213" s="48"/>
      <c r="VKP213" s="46"/>
      <c r="VKQ213" s="42"/>
      <c r="VKR213" s="42"/>
      <c r="VKS213" s="48"/>
      <c r="VKT213" s="48"/>
      <c r="VKU213" s="46"/>
      <c r="VKV213" s="42"/>
      <c r="VKW213" s="42"/>
      <c r="VKX213" s="48"/>
      <c r="VKY213" s="48"/>
      <c r="VKZ213" s="46"/>
      <c r="VLA213" s="42"/>
      <c r="VLB213" s="42"/>
      <c r="VLC213" s="48"/>
      <c r="VLD213" s="48"/>
      <c r="VLE213" s="46"/>
      <c r="VLF213" s="42"/>
      <c r="VLG213" s="42"/>
      <c r="VLH213" s="48"/>
      <c r="VLI213" s="48"/>
      <c r="VLJ213" s="46"/>
      <c r="VLK213" s="42"/>
      <c r="VLL213" s="42"/>
      <c r="VLM213" s="48"/>
      <c r="VLN213" s="48"/>
      <c r="VLO213" s="46"/>
      <c r="VLP213" s="42"/>
      <c r="VLQ213" s="42"/>
      <c r="VLR213" s="48"/>
      <c r="VLS213" s="48"/>
      <c r="VLT213" s="46"/>
      <c r="VLU213" s="42"/>
      <c r="VLV213" s="42"/>
      <c r="VLW213" s="48"/>
      <c r="VLX213" s="48"/>
      <c r="VLY213" s="46"/>
      <c r="VLZ213" s="42"/>
      <c r="VMA213" s="42"/>
      <c r="VMB213" s="48"/>
      <c r="VMC213" s="48"/>
      <c r="VMD213" s="46"/>
      <c r="VME213" s="42"/>
      <c r="VMF213" s="42"/>
      <c r="VMG213" s="48"/>
      <c r="VMH213" s="48"/>
      <c r="VMI213" s="46"/>
      <c r="VMJ213" s="42"/>
      <c r="VMK213" s="42"/>
      <c r="VML213" s="48"/>
      <c r="VMM213" s="48"/>
      <c r="VMN213" s="46"/>
      <c r="VMO213" s="42"/>
      <c r="VMP213" s="42"/>
      <c r="VMQ213" s="48"/>
      <c r="VMR213" s="48"/>
      <c r="VMS213" s="46"/>
      <c r="VMT213" s="42"/>
      <c r="VMU213" s="42"/>
      <c r="VMV213" s="48"/>
      <c r="VMW213" s="48"/>
      <c r="VMX213" s="46"/>
      <c r="VMY213" s="42"/>
      <c r="VMZ213" s="42"/>
      <c r="VNA213" s="48"/>
      <c r="VNB213" s="48"/>
      <c r="VNC213" s="46"/>
      <c r="VND213" s="42"/>
      <c r="VNE213" s="42"/>
      <c r="VNF213" s="48"/>
      <c r="VNG213" s="48"/>
      <c r="VNH213" s="46"/>
      <c r="VNI213" s="42"/>
      <c r="VNJ213" s="42"/>
      <c r="VNK213" s="48"/>
      <c r="VNL213" s="48"/>
      <c r="VNM213" s="46"/>
      <c r="VNN213" s="42"/>
      <c r="VNO213" s="42"/>
      <c r="VNP213" s="48"/>
      <c r="VNQ213" s="48"/>
      <c r="VNR213" s="46"/>
      <c r="VNS213" s="42"/>
      <c r="VNT213" s="42"/>
      <c r="VNU213" s="48"/>
      <c r="VNV213" s="48"/>
      <c r="VNW213" s="46"/>
      <c r="VNX213" s="42"/>
      <c r="VNY213" s="42"/>
      <c r="VNZ213" s="48"/>
      <c r="VOA213" s="48"/>
      <c r="VOB213" s="46"/>
      <c r="VOC213" s="42"/>
      <c r="VOD213" s="42"/>
      <c r="VOE213" s="48"/>
      <c r="VOF213" s="48"/>
      <c r="VOG213" s="46"/>
      <c r="VOH213" s="42"/>
      <c r="VOI213" s="42"/>
      <c r="VOJ213" s="48"/>
      <c r="VOK213" s="48"/>
      <c r="VOL213" s="46"/>
      <c r="VOM213" s="42"/>
      <c r="VON213" s="42"/>
      <c r="VOO213" s="48"/>
      <c r="VOP213" s="48"/>
      <c r="VOQ213" s="46"/>
      <c r="VOR213" s="42"/>
      <c r="VOS213" s="42"/>
      <c r="VOT213" s="48"/>
      <c r="VOU213" s="48"/>
      <c r="VOV213" s="46"/>
      <c r="VOW213" s="42"/>
      <c r="VOX213" s="42"/>
      <c r="VOY213" s="48"/>
      <c r="VOZ213" s="48"/>
      <c r="VPA213" s="46"/>
      <c r="VPB213" s="42"/>
      <c r="VPC213" s="42"/>
      <c r="VPD213" s="48"/>
      <c r="VPE213" s="48"/>
      <c r="VPF213" s="46"/>
      <c r="VPG213" s="42"/>
      <c r="VPH213" s="42"/>
      <c r="VPI213" s="48"/>
      <c r="VPJ213" s="48"/>
      <c r="VPK213" s="46"/>
      <c r="VPL213" s="42"/>
      <c r="VPM213" s="42"/>
      <c r="VPN213" s="48"/>
      <c r="VPO213" s="48"/>
      <c r="VPP213" s="46"/>
      <c r="VPQ213" s="42"/>
      <c r="VPR213" s="42"/>
      <c r="VPS213" s="48"/>
      <c r="VPT213" s="48"/>
      <c r="VPU213" s="46"/>
      <c r="VPV213" s="42"/>
      <c r="VPW213" s="42"/>
      <c r="VPX213" s="48"/>
      <c r="VPY213" s="48"/>
      <c r="VPZ213" s="46"/>
      <c r="VQA213" s="42"/>
      <c r="VQB213" s="42"/>
      <c r="VQC213" s="48"/>
      <c r="VQD213" s="48"/>
      <c r="VQE213" s="46"/>
      <c r="VQF213" s="42"/>
      <c r="VQG213" s="42"/>
      <c r="VQH213" s="48"/>
      <c r="VQI213" s="48"/>
      <c r="VQJ213" s="46"/>
      <c r="VQK213" s="42"/>
      <c r="VQL213" s="42"/>
      <c r="VQM213" s="48"/>
      <c r="VQN213" s="48"/>
      <c r="VQO213" s="46"/>
      <c r="VQP213" s="42"/>
      <c r="VQQ213" s="42"/>
      <c r="VQR213" s="48"/>
      <c r="VQS213" s="48"/>
      <c r="VQT213" s="46"/>
      <c r="VQU213" s="42"/>
      <c r="VQV213" s="42"/>
      <c r="VQW213" s="48"/>
      <c r="VQX213" s="48"/>
      <c r="VQY213" s="46"/>
      <c r="VQZ213" s="42"/>
      <c r="VRA213" s="42"/>
      <c r="VRB213" s="48"/>
      <c r="VRC213" s="48"/>
      <c r="VRD213" s="46"/>
      <c r="VRE213" s="42"/>
      <c r="VRF213" s="42"/>
      <c r="VRG213" s="48"/>
      <c r="VRH213" s="48"/>
      <c r="VRI213" s="46"/>
      <c r="VRJ213" s="42"/>
      <c r="VRK213" s="42"/>
      <c r="VRL213" s="48"/>
      <c r="VRM213" s="48"/>
      <c r="VRN213" s="46"/>
      <c r="VRO213" s="42"/>
      <c r="VRP213" s="42"/>
      <c r="VRQ213" s="48"/>
      <c r="VRR213" s="48"/>
      <c r="VRS213" s="46"/>
      <c r="VRT213" s="42"/>
      <c r="VRU213" s="42"/>
      <c r="VRV213" s="48"/>
      <c r="VRW213" s="48"/>
      <c r="VRX213" s="46"/>
      <c r="VRY213" s="42"/>
      <c r="VRZ213" s="42"/>
      <c r="VSA213" s="48"/>
      <c r="VSB213" s="48"/>
      <c r="VSC213" s="46"/>
      <c r="VSD213" s="42"/>
      <c r="VSE213" s="42"/>
      <c r="VSF213" s="48"/>
      <c r="VSG213" s="48"/>
      <c r="VSH213" s="46"/>
      <c r="VSI213" s="42"/>
      <c r="VSJ213" s="42"/>
      <c r="VSK213" s="48"/>
      <c r="VSL213" s="48"/>
      <c r="VSM213" s="46"/>
      <c r="VSN213" s="42"/>
      <c r="VSO213" s="42"/>
      <c r="VSP213" s="48"/>
      <c r="VSQ213" s="48"/>
      <c r="VSR213" s="46"/>
      <c r="VSS213" s="42"/>
      <c r="VST213" s="42"/>
      <c r="VSU213" s="48"/>
      <c r="VSV213" s="48"/>
      <c r="VSW213" s="46"/>
      <c r="VSX213" s="42"/>
      <c r="VSY213" s="42"/>
      <c r="VSZ213" s="48"/>
      <c r="VTA213" s="48"/>
      <c r="VTB213" s="46"/>
      <c r="VTC213" s="42"/>
      <c r="VTD213" s="42"/>
      <c r="VTE213" s="48"/>
      <c r="VTF213" s="48"/>
      <c r="VTG213" s="46"/>
      <c r="VTH213" s="42"/>
      <c r="VTI213" s="42"/>
      <c r="VTJ213" s="48"/>
      <c r="VTK213" s="48"/>
      <c r="VTL213" s="46"/>
      <c r="VTM213" s="42"/>
      <c r="VTN213" s="42"/>
      <c r="VTO213" s="48"/>
      <c r="VTP213" s="48"/>
      <c r="VTQ213" s="46"/>
      <c r="VTR213" s="42"/>
      <c r="VTS213" s="42"/>
      <c r="VTT213" s="48"/>
      <c r="VTU213" s="48"/>
      <c r="VTV213" s="46"/>
      <c r="VTW213" s="42"/>
      <c r="VTX213" s="42"/>
      <c r="VTY213" s="48"/>
      <c r="VTZ213" s="48"/>
      <c r="VUA213" s="46"/>
      <c r="VUB213" s="42"/>
      <c r="VUC213" s="42"/>
      <c r="VUD213" s="48"/>
      <c r="VUE213" s="48"/>
      <c r="VUF213" s="46"/>
      <c r="VUG213" s="42"/>
      <c r="VUH213" s="42"/>
      <c r="VUI213" s="48"/>
      <c r="VUJ213" s="48"/>
      <c r="VUK213" s="46"/>
      <c r="VUL213" s="42"/>
      <c r="VUM213" s="42"/>
      <c r="VUN213" s="48"/>
      <c r="VUO213" s="48"/>
      <c r="VUP213" s="46"/>
      <c r="VUQ213" s="42"/>
      <c r="VUR213" s="42"/>
      <c r="VUS213" s="48"/>
      <c r="VUT213" s="48"/>
      <c r="VUU213" s="46"/>
      <c r="VUV213" s="42"/>
      <c r="VUW213" s="42"/>
      <c r="VUX213" s="48"/>
      <c r="VUY213" s="48"/>
      <c r="VUZ213" s="46"/>
      <c r="VVA213" s="42"/>
      <c r="VVB213" s="42"/>
      <c r="VVC213" s="48"/>
      <c r="VVD213" s="48"/>
      <c r="VVE213" s="46"/>
      <c r="VVF213" s="42"/>
      <c r="VVG213" s="42"/>
      <c r="VVH213" s="48"/>
      <c r="VVI213" s="48"/>
      <c r="VVJ213" s="46"/>
      <c r="VVK213" s="42"/>
      <c r="VVL213" s="42"/>
      <c r="VVM213" s="48"/>
      <c r="VVN213" s="48"/>
      <c r="VVO213" s="46"/>
      <c r="VVP213" s="42"/>
      <c r="VVQ213" s="42"/>
      <c r="VVR213" s="48"/>
      <c r="VVS213" s="48"/>
      <c r="VVT213" s="46"/>
      <c r="VVU213" s="42"/>
      <c r="VVV213" s="42"/>
      <c r="VVW213" s="48"/>
      <c r="VVX213" s="48"/>
      <c r="VVY213" s="46"/>
      <c r="VVZ213" s="42"/>
      <c r="VWA213" s="42"/>
      <c r="VWB213" s="48"/>
      <c r="VWC213" s="48"/>
      <c r="VWD213" s="46"/>
      <c r="VWE213" s="42"/>
      <c r="VWF213" s="42"/>
      <c r="VWG213" s="48"/>
      <c r="VWH213" s="48"/>
      <c r="VWI213" s="46"/>
      <c r="VWJ213" s="42"/>
      <c r="VWK213" s="42"/>
      <c r="VWL213" s="48"/>
      <c r="VWM213" s="48"/>
      <c r="VWN213" s="46"/>
      <c r="VWO213" s="42"/>
      <c r="VWP213" s="42"/>
      <c r="VWQ213" s="48"/>
      <c r="VWR213" s="48"/>
      <c r="VWS213" s="46"/>
      <c r="VWT213" s="42"/>
      <c r="VWU213" s="42"/>
      <c r="VWV213" s="48"/>
      <c r="VWW213" s="48"/>
      <c r="VWX213" s="46"/>
      <c r="VWY213" s="42"/>
      <c r="VWZ213" s="42"/>
      <c r="VXA213" s="48"/>
      <c r="VXB213" s="48"/>
      <c r="VXC213" s="46"/>
      <c r="VXD213" s="42"/>
      <c r="VXE213" s="42"/>
      <c r="VXF213" s="48"/>
      <c r="VXG213" s="48"/>
      <c r="VXH213" s="46"/>
      <c r="VXI213" s="42"/>
      <c r="VXJ213" s="42"/>
      <c r="VXK213" s="48"/>
      <c r="VXL213" s="48"/>
      <c r="VXM213" s="46"/>
      <c r="VXN213" s="42"/>
      <c r="VXO213" s="42"/>
      <c r="VXP213" s="48"/>
      <c r="VXQ213" s="48"/>
      <c r="VXR213" s="46"/>
      <c r="VXS213" s="42"/>
      <c r="VXT213" s="42"/>
      <c r="VXU213" s="48"/>
      <c r="VXV213" s="48"/>
      <c r="VXW213" s="46"/>
      <c r="VXX213" s="42"/>
      <c r="VXY213" s="42"/>
      <c r="VXZ213" s="48"/>
      <c r="VYA213" s="48"/>
      <c r="VYB213" s="46"/>
      <c r="VYC213" s="42"/>
      <c r="VYD213" s="42"/>
      <c r="VYE213" s="48"/>
      <c r="VYF213" s="48"/>
      <c r="VYG213" s="46"/>
      <c r="VYH213" s="42"/>
      <c r="VYI213" s="42"/>
      <c r="VYJ213" s="48"/>
      <c r="VYK213" s="48"/>
      <c r="VYL213" s="46"/>
      <c r="VYM213" s="42"/>
      <c r="VYN213" s="42"/>
      <c r="VYO213" s="48"/>
      <c r="VYP213" s="48"/>
      <c r="VYQ213" s="46"/>
      <c r="VYR213" s="42"/>
      <c r="VYS213" s="42"/>
      <c r="VYT213" s="48"/>
      <c r="VYU213" s="48"/>
      <c r="VYV213" s="46"/>
      <c r="VYW213" s="42"/>
      <c r="VYX213" s="42"/>
      <c r="VYY213" s="48"/>
      <c r="VYZ213" s="48"/>
      <c r="VZA213" s="46"/>
      <c r="VZB213" s="42"/>
      <c r="VZC213" s="42"/>
      <c r="VZD213" s="48"/>
      <c r="VZE213" s="48"/>
      <c r="VZF213" s="46"/>
      <c r="VZG213" s="42"/>
      <c r="VZH213" s="42"/>
      <c r="VZI213" s="48"/>
      <c r="VZJ213" s="48"/>
      <c r="VZK213" s="46"/>
      <c r="VZL213" s="42"/>
      <c r="VZM213" s="42"/>
      <c r="VZN213" s="48"/>
      <c r="VZO213" s="48"/>
      <c r="VZP213" s="46"/>
      <c r="VZQ213" s="42"/>
      <c r="VZR213" s="42"/>
      <c r="VZS213" s="48"/>
      <c r="VZT213" s="48"/>
      <c r="VZU213" s="46"/>
      <c r="VZV213" s="42"/>
      <c r="VZW213" s="42"/>
      <c r="VZX213" s="48"/>
      <c r="VZY213" s="48"/>
      <c r="VZZ213" s="46"/>
      <c r="WAA213" s="42"/>
      <c r="WAB213" s="42"/>
      <c r="WAC213" s="48"/>
      <c r="WAD213" s="48"/>
      <c r="WAE213" s="46"/>
      <c r="WAF213" s="42"/>
      <c r="WAG213" s="42"/>
      <c r="WAH213" s="48"/>
      <c r="WAI213" s="48"/>
      <c r="WAJ213" s="46"/>
      <c r="WAK213" s="42"/>
      <c r="WAL213" s="42"/>
      <c r="WAM213" s="48"/>
      <c r="WAN213" s="48"/>
      <c r="WAO213" s="46"/>
      <c r="WAP213" s="42"/>
      <c r="WAQ213" s="42"/>
      <c r="WAR213" s="48"/>
      <c r="WAS213" s="48"/>
      <c r="WAT213" s="46"/>
      <c r="WAU213" s="42"/>
      <c r="WAV213" s="42"/>
      <c r="WAW213" s="48"/>
      <c r="WAX213" s="48"/>
      <c r="WAY213" s="46"/>
      <c r="WAZ213" s="42"/>
      <c r="WBA213" s="42"/>
      <c r="WBB213" s="48"/>
      <c r="WBC213" s="48"/>
      <c r="WBD213" s="46"/>
      <c r="WBE213" s="42"/>
      <c r="WBF213" s="42"/>
      <c r="WBG213" s="48"/>
      <c r="WBH213" s="48"/>
      <c r="WBI213" s="46"/>
      <c r="WBJ213" s="42"/>
      <c r="WBK213" s="42"/>
      <c r="WBL213" s="48"/>
      <c r="WBM213" s="48"/>
      <c r="WBN213" s="46"/>
      <c r="WBO213" s="42"/>
      <c r="WBP213" s="42"/>
      <c r="WBQ213" s="48"/>
      <c r="WBR213" s="48"/>
      <c r="WBS213" s="46"/>
      <c r="WBT213" s="42"/>
      <c r="WBU213" s="42"/>
      <c r="WBV213" s="48"/>
      <c r="WBW213" s="48"/>
      <c r="WBX213" s="46"/>
      <c r="WBY213" s="42"/>
      <c r="WBZ213" s="42"/>
      <c r="WCA213" s="48"/>
      <c r="WCB213" s="48"/>
      <c r="WCC213" s="46"/>
      <c r="WCD213" s="42"/>
      <c r="WCE213" s="42"/>
      <c r="WCF213" s="48"/>
      <c r="WCG213" s="48"/>
      <c r="WCH213" s="46"/>
      <c r="WCI213" s="42"/>
      <c r="WCJ213" s="42"/>
      <c r="WCK213" s="48"/>
      <c r="WCL213" s="48"/>
      <c r="WCM213" s="46"/>
      <c r="WCN213" s="42"/>
      <c r="WCO213" s="42"/>
      <c r="WCP213" s="48"/>
      <c r="WCQ213" s="48"/>
      <c r="WCR213" s="46"/>
      <c r="WCS213" s="42"/>
      <c r="WCT213" s="42"/>
      <c r="WCU213" s="48"/>
      <c r="WCV213" s="48"/>
      <c r="WCW213" s="46"/>
      <c r="WCX213" s="42"/>
      <c r="WCY213" s="42"/>
      <c r="WCZ213" s="48"/>
      <c r="WDA213" s="48"/>
      <c r="WDB213" s="46"/>
      <c r="WDC213" s="42"/>
      <c r="WDD213" s="42"/>
      <c r="WDE213" s="48"/>
      <c r="WDF213" s="48"/>
      <c r="WDG213" s="46"/>
      <c r="WDH213" s="42"/>
      <c r="WDI213" s="42"/>
      <c r="WDJ213" s="48"/>
      <c r="WDK213" s="48"/>
      <c r="WDL213" s="46"/>
      <c r="WDM213" s="42"/>
      <c r="WDN213" s="42"/>
      <c r="WDO213" s="48"/>
      <c r="WDP213" s="48"/>
      <c r="WDQ213" s="46"/>
      <c r="WDR213" s="42"/>
      <c r="WDS213" s="42"/>
      <c r="WDT213" s="48"/>
      <c r="WDU213" s="48"/>
      <c r="WDV213" s="46"/>
      <c r="WDW213" s="42"/>
      <c r="WDX213" s="42"/>
      <c r="WDY213" s="48"/>
      <c r="WDZ213" s="48"/>
      <c r="WEA213" s="46"/>
      <c r="WEB213" s="42"/>
      <c r="WEC213" s="42"/>
      <c r="WED213" s="48"/>
      <c r="WEE213" s="48"/>
      <c r="WEF213" s="46"/>
      <c r="WEG213" s="42"/>
      <c r="WEH213" s="42"/>
      <c r="WEI213" s="48"/>
      <c r="WEJ213" s="48"/>
      <c r="WEK213" s="46"/>
      <c r="WEL213" s="42"/>
      <c r="WEM213" s="42"/>
      <c r="WEN213" s="48"/>
      <c r="WEO213" s="48"/>
      <c r="WEP213" s="46"/>
      <c r="WEQ213" s="42"/>
      <c r="WER213" s="42"/>
      <c r="WES213" s="48"/>
      <c r="WET213" s="48"/>
      <c r="WEU213" s="46"/>
      <c r="WEV213" s="42"/>
      <c r="WEW213" s="42"/>
      <c r="WEX213" s="48"/>
      <c r="WEY213" s="48"/>
      <c r="WEZ213" s="46"/>
      <c r="WFA213" s="42"/>
      <c r="WFB213" s="42"/>
      <c r="WFC213" s="48"/>
      <c r="WFD213" s="48"/>
      <c r="WFE213" s="46"/>
      <c r="WFF213" s="42"/>
      <c r="WFG213" s="42"/>
      <c r="WFH213" s="48"/>
      <c r="WFI213" s="48"/>
      <c r="WFJ213" s="46"/>
      <c r="WFK213" s="42"/>
      <c r="WFL213" s="42"/>
      <c r="WFM213" s="48"/>
      <c r="WFN213" s="48"/>
      <c r="WFO213" s="46"/>
      <c r="WFP213" s="42"/>
      <c r="WFQ213" s="42"/>
      <c r="WFR213" s="48"/>
      <c r="WFS213" s="48"/>
      <c r="WFT213" s="46"/>
      <c r="WFU213" s="42"/>
      <c r="WFV213" s="42"/>
      <c r="WFW213" s="48"/>
      <c r="WFX213" s="48"/>
      <c r="WFY213" s="46"/>
      <c r="WFZ213" s="42"/>
      <c r="WGA213" s="42"/>
      <c r="WGB213" s="48"/>
      <c r="WGC213" s="48"/>
      <c r="WGD213" s="46"/>
      <c r="WGE213" s="42"/>
      <c r="WGF213" s="42"/>
      <c r="WGG213" s="48"/>
      <c r="WGH213" s="48"/>
      <c r="WGI213" s="46"/>
      <c r="WGJ213" s="42"/>
      <c r="WGK213" s="42"/>
      <c r="WGL213" s="48"/>
      <c r="WGM213" s="48"/>
      <c r="WGN213" s="46"/>
      <c r="WGO213" s="42"/>
      <c r="WGP213" s="42"/>
      <c r="WGQ213" s="48"/>
      <c r="WGR213" s="48"/>
      <c r="WGS213" s="46"/>
      <c r="WGT213" s="42"/>
      <c r="WGU213" s="42"/>
      <c r="WGV213" s="48"/>
      <c r="WGW213" s="48"/>
      <c r="WGX213" s="46"/>
      <c r="WGY213" s="42"/>
      <c r="WGZ213" s="42"/>
      <c r="WHA213" s="48"/>
      <c r="WHB213" s="48"/>
      <c r="WHC213" s="46"/>
      <c r="WHD213" s="42"/>
      <c r="WHE213" s="42"/>
      <c r="WHF213" s="48"/>
      <c r="WHG213" s="48"/>
      <c r="WHH213" s="46"/>
      <c r="WHI213" s="42"/>
      <c r="WHJ213" s="42"/>
      <c r="WHK213" s="48"/>
      <c r="WHL213" s="48"/>
      <c r="WHM213" s="46"/>
      <c r="WHN213" s="42"/>
      <c r="WHO213" s="42"/>
      <c r="WHP213" s="48"/>
      <c r="WHQ213" s="48"/>
      <c r="WHR213" s="46"/>
      <c r="WHS213" s="42"/>
      <c r="WHT213" s="42"/>
      <c r="WHU213" s="48"/>
      <c r="WHV213" s="48"/>
      <c r="WHW213" s="46"/>
      <c r="WHX213" s="42"/>
      <c r="WHY213" s="42"/>
      <c r="WHZ213" s="48"/>
      <c r="WIA213" s="48"/>
      <c r="WIB213" s="46"/>
      <c r="WIC213" s="42"/>
      <c r="WID213" s="42"/>
      <c r="WIE213" s="48"/>
      <c r="WIF213" s="48"/>
      <c r="WIG213" s="46"/>
      <c r="WIH213" s="42"/>
      <c r="WII213" s="42"/>
      <c r="WIJ213" s="48"/>
      <c r="WIK213" s="48"/>
      <c r="WIL213" s="46"/>
      <c r="WIM213" s="42"/>
      <c r="WIN213" s="42"/>
      <c r="WIO213" s="48"/>
      <c r="WIP213" s="48"/>
      <c r="WIQ213" s="46"/>
      <c r="WIR213" s="42"/>
      <c r="WIS213" s="42"/>
      <c r="WIT213" s="48"/>
      <c r="WIU213" s="48"/>
      <c r="WIV213" s="46"/>
      <c r="WIW213" s="42"/>
      <c r="WIX213" s="42"/>
      <c r="WIY213" s="48"/>
      <c r="WIZ213" s="48"/>
      <c r="WJA213" s="46"/>
      <c r="WJB213" s="42"/>
      <c r="WJC213" s="42"/>
      <c r="WJD213" s="48"/>
      <c r="WJE213" s="48"/>
      <c r="WJF213" s="46"/>
      <c r="WJG213" s="42"/>
      <c r="WJH213" s="42"/>
      <c r="WJI213" s="48"/>
      <c r="WJJ213" s="48"/>
      <c r="WJK213" s="46"/>
      <c r="WJL213" s="42"/>
      <c r="WJM213" s="42"/>
      <c r="WJN213" s="48"/>
      <c r="WJO213" s="48"/>
      <c r="WJP213" s="46"/>
      <c r="WJQ213" s="42"/>
      <c r="WJR213" s="42"/>
      <c r="WJS213" s="48"/>
      <c r="WJT213" s="48"/>
      <c r="WJU213" s="46"/>
      <c r="WJV213" s="42"/>
      <c r="WJW213" s="42"/>
      <c r="WJX213" s="48"/>
      <c r="WJY213" s="48"/>
      <c r="WJZ213" s="46"/>
      <c r="WKA213" s="42"/>
      <c r="WKB213" s="42"/>
      <c r="WKC213" s="48"/>
      <c r="WKD213" s="48"/>
      <c r="WKE213" s="46"/>
      <c r="WKF213" s="42"/>
      <c r="WKG213" s="42"/>
      <c r="WKH213" s="48"/>
      <c r="WKI213" s="48"/>
      <c r="WKJ213" s="46"/>
      <c r="WKK213" s="42"/>
      <c r="WKL213" s="42"/>
      <c r="WKM213" s="48"/>
      <c r="WKN213" s="48"/>
      <c r="WKO213" s="46"/>
      <c r="WKP213" s="42"/>
      <c r="WKQ213" s="42"/>
      <c r="WKR213" s="48"/>
      <c r="WKS213" s="48"/>
      <c r="WKT213" s="46"/>
      <c r="WKU213" s="42"/>
      <c r="WKV213" s="42"/>
      <c r="WKW213" s="48"/>
      <c r="WKX213" s="48"/>
      <c r="WKY213" s="46"/>
      <c r="WKZ213" s="42"/>
      <c r="WLA213" s="42"/>
      <c r="WLB213" s="48"/>
      <c r="WLC213" s="48"/>
      <c r="WLD213" s="46"/>
      <c r="WLE213" s="42"/>
      <c r="WLF213" s="42"/>
      <c r="WLG213" s="48"/>
      <c r="WLH213" s="48"/>
      <c r="WLI213" s="46"/>
      <c r="WLJ213" s="42"/>
      <c r="WLK213" s="42"/>
      <c r="WLL213" s="48"/>
      <c r="WLM213" s="48"/>
      <c r="WLN213" s="46"/>
      <c r="WLO213" s="42"/>
      <c r="WLP213" s="42"/>
      <c r="WLQ213" s="48"/>
      <c r="WLR213" s="48"/>
      <c r="WLS213" s="46"/>
      <c r="WLT213" s="42"/>
      <c r="WLU213" s="42"/>
      <c r="WLV213" s="48"/>
      <c r="WLW213" s="48"/>
      <c r="WLX213" s="46"/>
      <c r="WLY213" s="42"/>
      <c r="WLZ213" s="42"/>
      <c r="WMA213" s="48"/>
      <c r="WMB213" s="48"/>
      <c r="WMC213" s="46"/>
      <c r="WMD213" s="42"/>
      <c r="WME213" s="42"/>
      <c r="WMF213" s="48"/>
      <c r="WMG213" s="48"/>
      <c r="WMH213" s="46"/>
      <c r="WMI213" s="42"/>
      <c r="WMJ213" s="42"/>
      <c r="WMK213" s="48"/>
      <c r="WML213" s="48"/>
      <c r="WMM213" s="46"/>
      <c r="WMN213" s="42"/>
      <c r="WMO213" s="42"/>
      <c r="WMP213" s="48"/>
      <c r="WMQ213" s="48"/>
      <c r="WMR213" s="46"/>
      <c r="WMS213" s="42"/>
      <c r="WMT213" s="42"/>
      <c r="WMU213" s="48"/>
      <c r="WMV213" s="48"/>
      <c r="WMW213" s="46"/>
      <c r="WMX213" s="42"/>
      <c r="WMY213" s="42"/>
      <c r="WMZ213" s="48"/>
      <c r="WNA213" s="48"/>
      <c r="WNB213" s="46"/>
      <c r="WNC213" s="42"/>
      <c r="WND213" s="42"/>
      <c r="WNE213" s="48"/>
      <c r="WNF213" s="48"/>
      <c r="WNG213" s="46"/>
      <c r="WNH213" s="42"/>
      <c r="WNI213" s="42"/>
      <c r="WNJ213" s="48"/>
      <c r="WNK213" s="48"/>
      <c r="WNL213" s="46"/>
      <c r="WNM213" s="42"/>
      <c r="WNN213" s="42"/>
      <c r="WNO213" s="48"/>
      <c r="WNP213" s="48"/>
      <c r="WNQ213" s="46"/>
      <c r="WNR213" s="42"/>
      <c r="WNS213" s="42"/>
      <c r="WNT213" s="48"/>
      <c r="WNU213" s="48"/>
      <c r="WNV213" s="46"/>
      <c r="WNW213" s="42"/>
      <c r="WNX213" s="42"/>
      <c r="WNY213" s="48"/>
      <c r="WNZ213" s="48"/>
      <c r="WOA213" s="46"/>
      <c r="WOB213" s="42"/>
      <c r="WOC213" s="42"/>
      <c r="WOD213" s="48"/>
      <c r="WOE213" s="48"/>
      <c r="WOF213" s="46"/>
      <c r="WOG213" s="42"/>
      <c r="WOH213" s="42"/>
      <c r="WOI213" s="48"/>
      <c r="WOJ213" s="48"/>
      <c r="WOK213" s="46"/>
      <c r="WOL213" s="42"/>
      <c r="WOM213" s="42"/>
      <c r="WON213" s="48"/>
      <c r="WOO213" s="48"/>
      <c r="WOP213" s="46"/>
      <c r="WOQ213" s="42"/>
      <c r="WOR213" s="42"/>
      <c r="WOS213" s="48"/>
      <c r="WOT213" s="48"/>
      <c r="WOU213" s="46"/>
      <c r="WOV213" s="42"/>
      <c r="WOW213" s="42"/>
      <c r="WOX213" s="48"/>
      <c r="WOY213" s="48"/>
      <c r="WOZ213" s="46"/>
      <c r="WPA213" s="42"/>
      <c r="WPB213" s="42"/>
      <c r="WPC213" s="48"/>
      <c r="WPD213" s="48"/>
      <c r="WPE213" s="46"/>
      <c r="WPF213" s="42"/>
      <c r="WPG213" s="42"/>
      <c r="WPH213" s="48"/>
      <c r="WPI213" s="48"/>
      <c r="WPJ213" s="46"/>
      <c r="WPK213" s="42"/>
      <c r="WPL213" s="42"/>
      <c r="WPM213" s="48"/>
      <c r="WPN213" s="48"/>
      <c r="WPO213" s="46"/>
      <c r="WPP213" s="42"/>
      <c r="WPQ213" s="42"/>
      <c r="WPR213" s="48"/>
      <c r="WPS213" s="48"/>
      <c r="WPT213" s="46"/>
      <c r="WPU213" s="42"/>
      <c r="WPV213" s="42"/>
      <c r="WPW213" s="48"/>
      <c r="WPX213" s="48"/>
      <c r="WPY213" s="46"/>
      <c r="WPZ213" s="42"/>
      <c r="WQA213" s="42"/>
      <c r="WQB213" s="48"/>
      <c r="WQC213" s="48"/>
      <c r="WQD213" s="46"/>
      <c r="WQE213" s="42"/>
      <c r="WQF213" s="42"/>
      <c r="WQG213" s="48"/>
      <c r="WQH213" s="48"/>
      <c r="WQI213" s="46"/>
      <c r="WQJ213" s="42"/>
      <c r="WQK213" s="42"/>
      <c r="WQL213" s="48"/>
      <c r="WQM213" s="48"/>
      <c r="WQN213" s="46"/>
      <c r="WQO213" s="42"/>
      <c r="WQP213" s="42"/>
      <c r="WQQ213" s="48"/>
      <c r="WQR213" s="48"/>
      <c r="WQS213" s="46"/>
      <c r="WQT213" s="42"/>
      <c r="WQU213" s="42"/>
      <c r="WQV213" s="48"/>
      <c r="WQW213" s="48"/>
      <c r="WQX213" s="46"/>
      <c r="WQY213" s="42"/>
      <c r="WQZ213" s="42"/>
      <c r="WRA213" s="48"/>
      <c r="WRB213" s="48"/>
      <c r="WRC213" s="46"/>
      <c r="WRD213" s="42"/>
      <c r="WRE213" s="42"/>
      <c r="WRF213" s="48"/>
      <c r="WRG213" s="48"/>
      <c r="WRH213" s="46"/>
      <c r="WRI213" s="42"/>
      <c r="WRJ213" s="42"/>
      <c r="WRK213" s="48"/>
      <c r="WRL213" s="48"/>
      <c r="WRM213" s="46"/>
      <c r="WRN213" s="42"/>
      <c r="WRO213" s="42"/>
      <c r="WRP213" s="48"/>
      <c r="WRQ213" s="48"/>
      <c r="WRR213" s="46"/>
      <c r="WRS213" s="42"/>
      <c r="WRT213" s="42"/>
      <c r="WRU213" s="48"/>
      <c r="WRV213" s="48"/>
      <c r="WRW213" s="46"/>
      <c r="WRX213" s="42"/>
      <c r="WRY213" s="42"/>
      <c r="WRZ213" s="48"/>
      <c r="WSA213" s="48"/>
      <c r="WSB213" s="46"/>
      <c r="WSC213" s="42"/>
      <c r="WSD213" s="42"/>
      <c r="WSE213" s="48"/>
      <c r="WSF213" s="48"/>
      <c r="WSG213" s="46"/>
      <c r="WSH213" s="42"/>
      <c r="WSI213" s="42"/>
      <c r="WSJ213" s="48"/>
      <c r="WSK213" s="48"/>
      <c r="WSL213" s="46"/>
      <c r="WSM213" s="42"/>
      <c r="WSN213" s="42"/>
      <c r="WSO213" s="48"/>
      <c r="WSP213" s="48"/>
      <c r="WSQ213" s="46"/>
      <c r="WSR213" s="42"/>
      <c r="WSS213" s="42"/>
      <c r="WST213" s="48"/>
      <c r="WSU213" s="48"/>
      <c r="WSV213" s="46"/>
      <c r="WSW213" s="42"/>
      <c r="WSX213" s="42"/>
      <c r="WSY213" s="48"/>
      <c r="WSZ213" s="48"/>
      <c r="WTA213" s="46"/>
      <c r="WTB213" s="42"/>
      <c r="WTC213" s="42"/>
      <c r="WTD213" s="48"/>
      <c r="WTE213" s="48"/>
      <c r="WTF213" s="46"/>
      <c r="WTG213" s="42"/>
      <c r="WTH213" s="42"/>
      <c r="WTI213" s="48"/>
      <c r="WTJ213" s="48"/>
      <c r="WTK213" s="46"/>
      <c r="WTL213" s="42"/>
      <c r="WTM213" s="42"/>
      <c r="WTN213" s="48"/>
      <c r="WTO213" s="48"/>
      <c r="WTP213" s="46"/>
      <c r="WTQ213" s="42"/>
      <c r="WTR213" s="42"/>
      <c r="WTS213" s="48"/>
      <c r="WTT213" s="48"/>
      <c r="WTU213" s="46"/>
      <c r="WTV213" s="42"/>
      <c r="WTW213" s="42"/>
      <c r="WTX213" s="48"/>
      <c r="WTY213" s="48"/>
      <c r="WTZ213" s="46"/>
      <c r="WUA213" s="42"/>
      <c r="WUB213" s="42"/>
      <c r="WUC213" s="48"/>
      <c r="WUD213" s="48"/>
      <c r="WUE213" s="46"/>
      <c r="WUF213" s="42"/>
      <c r="WUG213" s="42"/>
      <c r="WUH213" s="48"/>
      <c r="WUI213" s="48"/>
      <c r="WUJ213" s="46"/>
      <c r="WUK213" s="42"/>
      <c r="WUL213" s="42"/>
      <c r="WUM213" s="48"/>
      <c r="WUN213" s="48"/>
      <c r="WUO213" s="46"/>
      <c r="WUP213" s="42"/>
      <c r="WUQ213" s="42"/>
      <c r="WUR213" s="48"/>
      <c r="WUS213" s="48"/>
      <c r="WUT213" s="46"/>
      <c r="WUU213" s="42"/>
      <c r="WUV213" s="42"/>
      <c r="WUW213" s="48"/>
      <c r="WUX213" s="48"/>
      <c r="WUY213" s="46"/>
      <c r="WUZ213" s="42"/>
      <c r="WVA213" s="42"/>
      <c r="WVB213" s="48"/>
      <c r="WVC213" s="48"/>
      <c r="WVD213" s="46"/>
      <c r="WVE213" s="42"/>
      <c r="WVF213" s="42"/>
      <c r="WVG213" s="48"/>
      <c r="WVH213" s="48"/>
      <c r="WVI213" s="46"/>
      <c r="WVJ213" s="42"/>
      <c r="WVK213" s="42"/>
      <c r="WVL213" s="48"/>
      <c r="WVM213" s="48"/>
      <c r="WVN213" s="46"/>
      <c r="WVO213" s="42"/>
      <c r="WVP213" s="42"/>
      <c r="WVQ213" s="48"/>
      <c r="WVR213" s="48"/>
      <c r="WVS213" s="46"/>
      <c r="WVT213" s="42"/>
      <c r="WVU213" s="42"/>
      <c r="WVV213" s="48"/>
      <c r="WVW213" s="48"/>
      <c r="WVX213" s="46"/>
      <c r="WVY213" s="42"/>
      <c r="WVZ213" s="42"/>
      <c r="WWA213" s="48"/>
      <c r="WWB213" s="48"/>
      <c r="WWC213" s="46"/>
      <c r="WWD213" s="42"/>
      <c r="WWE213" s="42"/>
      <c r="WWF213" s="48"/>
      <c r="WWG213" s="48"/>
      <c r="WWH213" s="46"/>
      <c r="WWI213" s="42"/>
      <c r="WWJ213" s="42"/>
      <c r="WWK213" s="48"/>
      <c r="WWL213" s="48"/>
      <c r="WWM213" s="46"/>
      <c r="WWN213" s="42"/>
      <c r="WWO213" s="42"/>
      <c r="WWP213" s="48"/>
      <c r="WWQ213" s="48"/>
      <c r="WWR213" s="46"/>
      <c r="WWS213" s="42"/>
      <c r="WWT213" s="42"/>
      <c r="WWU213" s="48"/>
      <c r="WWV213" s="48"/>
      <c r="WWW213" s="46"/>
      <c r="WWX213" s="42"/>
      <c r="WWY213" s="42"/>
      <c r="WWZ213" s="48"/>
      <c r="WXA213" s="48"/>
      <c r="WXB213" s="46"/>
      <c r="WXC213" s="42"/>
      <c r="WXD213" s="42"/>
      <c r="WXE213" s="48"/>
      <c r="WXF213" s="48"/>
      <c r="WXG213" s="46"/>
      <c r="WXH213" s="42"/>
      <c r="WXI213" s="42"/>
      <c r="WXJ213" s="48"/>
      <c r="WXK213" s="48"/>
      <c r="WXL213" s="46"/>
      <c r="WXM213" s="42"/>
      <c r="WXN213" s="42"/>
      <c r="WXO213" s="48"/>
      <c r="WXP213" s="48"/>
      <c r="WXQ213" s="46"/>
      <c r="WXR213" s="42"/>
      <c r="WXS213" s="42"/>
      <c r="WXT213" s="48"/>
      <c r="WXU213" s="48"/>
      <c r="WXV213" s="46"/>
      <c r="WXW213" s="42"/>
      <c r="WXX213" s="42"/>
      <c r="WXY213" s="48"/>
      <c r="WXZ213" s="48"/>
      <c r="WYA213" s="46"/>
      <c r="WYB213" s="42"/>
      <c r="WYC213" s="42"/>
      <c r="WYD213" s="48"/>
      <c r="WYE213" s="48"/>
      <c r="WYF213" s="46"/>
      <c r="WYG213" s="42"/>
      <c r="WYH213" s="42"/>
      <c r="WYI213" s="48"/>
      <c r="WYJ213" s="48"/>
      <c r="WYK213" s="46"/>
      <c r="WYL213" s="42"/>
      <c r="WYM213" s="42"/>
      <c r="WYN213" s="48"/>
      <c r="WYO213" s="48"/>
      <c r="WYP213" s="46"/>
      <c r="WYQ213" s="42"/>
      <c r="WYR213" s="42"/>
      <c r="WYS213" s="48"/>
      <c r="WYT213" s="48"/>
      <c r="WYU213" s="46"/>
      <c r="WYV213" s="42"/>
      <c r="WYW213" s="42"/>
      <c r="WYX213" s="48"/>
      <c r="WYY213" s="48"/>
      <c r="WYZ213" s="46"/>
      <c r="WZA213" s="42"/>
      <c r="WZB213" s="42"/>
      <c r="WZC213" s="48"/>
      <c r="WZD213" s="48"/>
      <c r="WZE213" s="46"/>
      <c r="WZF213" s="42"/>
      <c r="WZG213" s="42"/>
      <c r="WZH213" s="48"/>
      <c r="WZI213" s="48"/>
      <c r="WZJ213" s="46"/>
      <c r="WZK213" s="42"/>
      <c r="WZL213" s="42"/>
      <c r="WZM213" s="48"/>
      <c r="WZN213" s="48"/>
      <c r="WZO213" s="46"/>
      <c r="WZP213" s="42"/>
      <c r="WZQ213" s="42"/>
      <c r="WZR213" s="48"/>
      <c r="WZS213" s="48"/>
      <c r="WZT213" s="46"/>
      <c r="WZU213" s="42"/>
      <c r="WZV213" s="42"/>
      <c r="WZW213" s="48"/>
      <c r="WZX213" s="48"/>
      <c r="WZY213" s="46"/>
      <c r="WZZ213" s="42"/>
      <c r="XAA213" s="42"/>
      <c r="XAB213" s="48"/>
      <c r="XAC213" s="48"/>
      <c r="XAD213" s="46"/>
      <c r="XAE213" s="42"/>
      <c r="XAF213" s="42"/>
      <c r="XAG213" s="48"/>
      <c r="XAH213" s="48"/>
      <c r="XAI213" s="46"/>
      <c r="XAJ213" s="42"/>
      <c r="XAK213" s="42"/>
      <c r="XAL213" s="48"/>
      <c r="XAM213" s="48"/>
      <c r="XAN213" s="46"/>
      <c r="XAO213" s="42"/>
      <c r="XAP213" s="42"/>
      <c r="XAQ213" s="48"/>
      <c r="XAR213" s="48"/>
      <c r="XAS213" s="46"/>
      <c r="XAT213" s="42"/>
      <c r="XAU213" s="42"/>
      <c r="XAV213" s="48"/>
      <c r="XAW213" s="48"/>
      <c r="XAX213" s="46"/>
      <c r="XAY213" s="42"/>
      <c r="XAZ213" s="42"/>
      <c r="XBA213" s="48"/>
      <c r="XBB213" s="48"/>
      <c r="XBC213" s="46"/>
      <c r="XBD213" s="42"/>
      <c r="XBE213" s="42"/>
      <c r="XBF213" s="48"/>
      <c r="XBG213" s="48"/>
      <c r="XBH213" s="46"/>
      <c r="XBI213" s="42"/>
      <c r="XBJ213" s="42"/>
      <c r="XBK213" s="48"/>
      <c r="XBL213" s="48"/>
      <c r="XBM213" s="46"/>
      <c r="XBN213" s="42"/>
      <c r="XBO213" s="42"/>
      <c r="XBP213" s="48"/>
      <c r="XBQ213" s="48"/>
      <c r="XBR213" s="46"/>
      <c r="XBS213" s="42"/>
      <c r="XBT213" s="42"/>
      <c r="XBU213" s="48"/>
      <c r="XBV213" s="48"/>
      <c r="XBW213" s="46"/>
      <c r="XBX213" s="42"/>
      <c r="XBY213" s="42"/>
      <c r="XBZ213" s="48"/>
      <c r="XCA213" s="48"/>
      <c r="XCB213" s="46"/>
      <c r="XCC213" s="42"/>
      <c r="XCD213" s="42"/>
      <c r="XCE213" s="48"/>
      <c r="XCF213" s="48"/>
      <c r="XCG213" s="46"/>
      <c r="XCH213" s="42"/>
      <c r="XCI213" s="42"/>
      <c r="XCJ213" s="48"/>
      <c r="XCK213" s="48"/>
      <c r="XCL213" s="46"/>
      <c r="XCM213" s="42"/>
      <c r="XCN213" s="42"/>
      <c r="XCO213" s="48"/>
      <c r="XCP213" s="48"/>
      <c r="XCQ213" s="46"/>
      <c r="XCR213" s="42"/>
      <c r="XCS213" s="42"/>
      <c r="XCT213" s="48"/>
      <c r="XCU213" s="48"/>
      <c r="XCV213" s="46"/>
      <c r="XCW213" s="42"/>
      <c r="XCX213" s="42"/>
      <c r="XCY213" s="48"/>
      <c r="XCZ213" s="48"/>
      <c r="XDA213" s="46"/>
      <c r="XDB213" s="42"/>
      <c r="XDC213" s="42"/>
      <c r="XDD213" s="48"/>
      <c r="XDE213" s="48"/>
      <c r="XDF213" s="46"/>
      <c r="XDG213" s="42"/>
      <c r="XDH213" s="42"/>
      <c r="XDI213" s="48"/>
      <c r="XDJ213" s="48"/>
      <c r="XDK213" s="46"/>
      <c r="XDL213" s="42"/>
      <c r="XDM213" s="42"/>
      <c r="XDN213" s="48"/>
      <c r="XDO213" s="48"/>
      <c r="XDP213" s="46"/>
      <c r="XDQ213" s="42"/>
      <c r="XDR213" s="42"/>
      <c r="XDS213" s="48"/>
      <c r="XDT213" s="48"/>
      <c r="XDU213" s="46"/>
      <c r="XDV213" s="42"/>
      <c r="XDW213" s="42"/>
      <c r="XDX213" s="48"/>
      <c r="XDY213" s="48"/>
      <c r="XDZ213" s="46"/>
      <c r="XEA213" s="42"/>
      <c r="XEB213" s="42"/>
      <c r="XEC213" s="48"/>
      <c r="XED213" s="48"/>
      <c r="XEE213" s="46"/>
      <c r="XEF213" s="42"/>
      <c r="XEG213" s="42"/>
      <c r="XEH213" s="48"/>
      <c r="XEI213" s="48"/>
      <c r="XEJ213" s="46"/>
      <c r="XEK213" s="42"/>
      <c r="XEL213" s="42"/>
      <c r="XEM213" s="48"/>
      <c r="XEN213" s="48"/>
      <c r="XEO213" s="46"/>
      <c r="XEP213" s="42"/>
      <c r="XEQ213" s="42"/>
      <c r="XER213" s="48"/>
      <c r="XES213" s="48"/>
      <c r="XET213" s="46"/>
      <c r="XEU213" s="42"/>
      <c r="XEV213" s="42"/>
      <c r="XEW213" s="48"/>
      <c r="XEX213" s="48"/>
      <c r="XEY213" s="46"/>
      <c r="XEZ213" s="42"/>
      <c r="XFA213" s="42"/>
      <c r="XFB213" s="48"/>
      <c r="XFC213" s="48"/>
    </row>
    <row r="214" spans="1:16383" ht="15" customHeight="1">
      <c r="A214" s="62">
        <v>245907000810</v>
      </c>
      <c r="B214" s="55" t="s">
        <v>209</v>
      </c>
      <c r="C214" s="59" t="s">
        <v>391</v>
      </c>
      <c r="D214" s="59" t="s">
        <v>331</v>
      </c>
      <c r="E214" s="57">
        <f>757.56/1.16</f>
        <v>653.06896551724139</v>
      </c>
      <c r="F214" s="42"/>
      <c r="G214" s="48"/>
      <c r="H214" s="48"/>
      <c r="I214" s="46"/>
      <c r="J214" s="42"/>
      <c r="K214" s="42"/>
      <c r="L214" s="48"/>
      <c r="M214" s="48"/>
      <c r="N214" s="46"/>
      <c r="O214" s="42"/>
      <c r="P214" s="42"/>
      <c r="Q214" s="48"/>
      <c r="R214" s="48"/>
      <c r="S214" s="46"/>
      <c r="T214" s="42"/>
      <c r="U214" s="42"/>
      <c r="V214" s="48"/>
      <c r="W214" s="48"/>
      <c r="X214" s="46"/>
      <c r="Y214" s="42"/>
      <c r="Z214" s="42"/>
      <c r="AA214" s="48"/>
      <c r="AB214" s="48"/>
      <c r="AC214" s="46"/>
      <c r="AD214" s="42"/>
      <c r="AE214" s="42"/>
      <c r="AF214" s="48"/>
      <c r="AG214" s="48"/>
      <c r="AH214" s="46"/>
      <c r="AI214" s="42"/>
      <c r="AJ214" s="42"/>
      <c r="AK214" s="48"/>
      <c r="AL214" s="48"/>
      <c r="AM214" s="46"/>
      <c r="AN214" s="42"/>
      <c r="AO214" s="42"/>
      <c r="AP214" s="48"/>
      <c r="AQ214" s="48"/>
      <c r="AR214" s="46"/>
      <c r="AS214" s="42"/>
      <c r="AT214" s="42"/>
      <c r="AU214" s="48"/>
      <c r="AV214" s="48"/>
      <c r="AW214" s="46"/>
      <c r="AX214" s="42"/>
      <c r="AY214" s="42"/>
      <c r="AZ214" s="48"/>
      <c r="BA214" s="48"/>
      <c r="BB214" s="46"/>
      <c r="BC214" s="42"/>
      <c r="BD214" s="42"/>
      <c r="BE214" s="48"/>
      <c r="BF214" s="48"/>
      <c r="BG214" s="46"/>
      <c r="BH214" s="42"/>
      <c r="BI214" s="42"/>
      <c r="BJ214" s="48"/>
      <c r="BK214" s="48"/>
      <c r="BL214" s="46"/>
      <c r="BM214" s="42"/>
      <c r="BN214" s="42"/>
      <c r="BO214" s="48"/>
      <c r="BP214" s="48"/>
      <c r="BQ214" s="46"/>
      <c r="BR214" s="42"/>
      <c r="BS214" s="42"/>
      <c r="BT214" s="48"/>
      <c r="BU214" s="48"/>
      <c r="BV214" s="46"/>
      <c r="BW214" s="42"/>
      <c r="BX214" s="42"/>
      <c r="BY214" s="48"/>
      <c r="BZ214" s="48"/>
      <c r="CA214" s="46"/>
      <c r="CB214" s="42"/>
      <c r="CC214" s="42"/>
      <c r="CD214" s="48"/>
      <c r="CE214" s="48"/>
      <c r="CF214" s="46"/>
      <c r="CG214" s="42"/>
      <c r="CH214" s="42"/>
      <c r="CI214" s="48"/>
      <c r="CJ214" s="48"/>
      <c r="CK214" s="46"/>
      <c r="CL214" s="42"/>
      <c r="CM214" s="42"/>
      <c r="CN214" s="48"/>
      <c r="CO214" s="48"/>
      <c r="CP214" s="46"/>
      <c r="CQ214" s="42"/>
      <c r="CR214" s="42"/>
      <c r="CS214" s="48"/>
      <c r="CT214" s="48"/>
      <c r="CU214" s="46"/>
      <c r="CV214" s="42"/>
      <c r="CW214" s="42"/>
      <c r="CX214" s="48"/>
      <c r="CY214" s="48"/>
      <c r="CZ214" s="46"/>
      <c r="DA214" s="42"/>
      <c r="DB214" s="42"/>
      <c r="DC214" s="48"/>
      <c r="DD214" s="48"/>
      <c r="DE214" s="46"/>
      <c r="DF214" s="42"/>
      <c r="DG214" s="42"/>
      <c r="DH214" s="48"/>
      <c r="DI214" s="48"/>
      <c r="DJ214" s="46"/>
      <c r="DK214" s="42"/>
      <c r="DL214" s="42"/>
      <c r="DM214" s="48"/>
      <c r="DN214" s="48"/>
      <c r="DO214" s="46"/>
      <c r="DP214" s="42"/>
      <c r="DQ214" s="42"/>
      <c r="DR214" s="48"/>
      <c r="DS214" s="48"/>
      <c r="DT214" s="46"/>
      <c r="DU214" s="42"/>
      <c r="DV214" s="42"/>
      <c r="DW214" s="48"/>
      <c r="DX214" s="48"/>
      <c r="DY214" s="46"/>
      <c r="DZ214" s="42"/>
      <c r="EA214" s="42"/>
      <c r="EB214" s="48"/>
      <c r="EC214" s="48"/>
      <c r="ED214" s="46"/>
      <c r="EE214" s="42"/>
      <c r="EF214" s="42"/>
      <c r="EG214" s="48"/>
      <c r="EH214" s="48"/>
      <c r="EI214" s="46"/>
      <c r="EJ214" s="42"/>
      <c r="EK214" s="42"/>
      <c r="EL214" s="48"/>
      <c r="EM214" s="48"/>
      <c r="EN214" s="46"/>
      <c r="EO214" s="42"/>
      <c r="EP214" s="42"/>
      <c r="EQ214" s="48"/>
      <c r="ER214" s="48"/>
      <c r="ES214" s="46"/>
      <c r="ET214" s="42"/>
      <c r="EU214" s="42"/>
      <c r="EV214" s="48"/>
      <c r="EW214" s="48"/>
      <c r="EX214" s="46"/>
      <c r="EY214" s="42"/>
      <c r="EZ214" s="42"/>
      <c r="FA214" s="48"/>
      <c r="FB214" s="48"/>
      <c r="FC214" s="46"/>
      <c r="FD214" s="42"/>
      <c r="FE214" s="42"/>
      <c r="FF214" s="48"/>
      <c r="FG214" s="48"/>
      <c r="FH214" s="46"/>
      <c r="FI214" s="42"/>
      <c r="FJ214" s="42"/>
      <c r="FK214" s="48"/>
      <c r="FL214" s="48"/>
      <c r="FM214" s="46"/>
      <c r="FN214" s="42"/>
      <c r="FO214" s="42"/>
      <c r="FP214" s="48"/>
      <c r="FQ214" s="48"/>
      <c r="FR214" s="46"/>
      <c r="FS214" s="42"/>
      <c r="FT214" s="42"/>
      <c r="FU214" s="48"/>
      <c r="FV214" s="48"/>
      <c r="FW214" s="46"/>
      <c r="FX214" s="42"/>
      <c r="FY214" s="42"/>
      <c r="FZ214" s="48"/>
      <c r="GA214" s="48"/>
      <c r="GB214" s="46"/>
      <c r="GC214" s="42"/>
      <c r="GD214" s="42"/>
      <c r="GE214" s="48"/>
      <c r="GF214" s="48"/>
      <c r="GG214" s="46"/>
      <c r="GH214" s="42"/>
      <c r="GI214" s="42"/>
      <c r="GJ214" s="48"/>
      <c r="GK214" s="48"/>
      <c r="GL214" s="46"/>
      <c r="GM214" s="42"/>
      <c r="GN214" s="42"/>
      <c r="GO214" s="48"/>
      <c r="GP214" s="48"/>
      <c r="GQ214" s="46"/>
      <c r="GR214" s="42"/>
      <c r="GS214" s="42"/>
      <c r="GT214" s="48"/>
      <c r="GU214" s="48"/>
      <c r="GV214" s="46"/>
      <c r="GW214" s="42"/>
      <c r="GX214" s="42"/>
      <c r="GY214" s="48"/>
      <c r="GZ214" s="48"/>
      <c r="HA214" s="46"/>
      <c r="HB214" s="42"/>
      <c r="HC214" s="42"/>
      <c r="HD214" s="48"/>
      <c r="HE214" s="48"/>
      <c r="HF214" s="46"/>
      <c r="HG214" s="42"/>
      <c r="HH214" s="42"/>
      <c r="HI214" s="48"/>
      <c r="HJ214" s="48"/>
      <c r="HK214" s="46"/>
      <c r="HL214" s="42"/>
      <c r="HM214" s="42"/>
      <c r="HN214" s="48"/>
      <c r="HO214" s="48"/>
      <c r="HP214" s="46"/>
      <c r="HQ214" s="42"/>
      <c r="HR214" s="42"/>
      <c r="HS214" s="48"/>
      <c r="HT214" s="48"/>
      <c r="HU214" s="46"/>
      <c r="HV214" s="42"/>
      <c r="HW214" s="42"/>
      <c r="HX214" s="48"/>
      <c r="HY214" s="48"/>
      <c r="HZ214" s="46"/>
      <c r="IA214" s="42"/>
      <c r="IB214" s="42"/>
      <c r="IC214" s="48"/>
      <c r="ID214" s="48"/>
      <c r="IE214" s="46"/>
      <c r="IF214" s="42"/>
      <c r="IG214" s="42"/>
      <c r="IH214" s="48"/>
      <c r="II214" s="48"/>
      <c r="IJ214" s="46"/>
      <c r="IK214" s="42"/>
      <c r="IL214" s="42"/>
      <c r="IM214" s="48"/>
      <c r="IN214" s="48"/>
      <c r="IO214" s="46"/>
      <c r="IP214" s="42"/>
      <c r="IQ214" s="42"/>
      <c r="IR214" s="48"/>
      <c r="IS214" s="48"/>
      <c r="IT214" s="46"/>
      <c r="IU214" s="42"/>
      <c r="IV214" s="42"/>
      <c r="IW214" s="48"/>
      <c r="IX214" s="48"/>
      <c r="IY214" s="46"/>
      <c r="IZ214" s="42"/>
      <c r="JA214" s="42"/>
      <c r="JB214" s="48"/>
      <c r="JC214" s="48"/>
      <c r="JD214" s="46"/>
      <c r="JE214" s="42"/>
      <c r="JF214" s="42"/>
      <c r="JG214" s="48"/>
      <c r="JH214" s="48"/>
      <c r="JI214" s="46"/>
      <c r="JJ214" s="42"/>
      <c r="JK214" s="42"/>
      <c r="JL214" s="48"/>
      <c r="JM214" s="48"/>
      <c r="JN214" s="46"/>
      <c r="JO214" s="42"/>
      <c r="JP214" s="42"/>
      <c r="JQ214" s="48"/>
      <c r="JR214" s="48"/>
      <c r="JS214" s="46"/>
      <c r="JT214" s="42"/>
      <c r="JU214" s="42"/>
      <c r="JV214" s="48"/>
      <c r="JW214" s="48"/>
      <c r="JX214" s="46"/>
      <c r="JY214" s="42"/>
      <c r="JZ214" s="42"/>
      <c r="KA214" s="48"/>
      <c r="KB214" s="48"/>
      <c r="KC214" s="46"/>
      <c r="KD214" s="42"/>
      <c r="KE214" s="42"/>
      <c r="KF214" s="48"/>
      <c r="KG214" s="48"/>
      <c r="KH214" s="46"/>
      <c r="KI214" s="42"/>
      <c r="KJ214" s="42"/>
      <c r="KK214" s="48"/>
      <c r="KL214" s="48"/>
      <c r="KM214" s="46"/>
      <c r="KN214" s="42"/>
      <c r="KO214" s="42"/>
      <c r="KP214" s="48"/>
      <c r="KQ214" s="48"/>
      <c r="KR214" s="46"/>
      <c r="KS214" s="42"/>
      <c r="KT214" s="42"/>
      <c r="KU214" s="48"/>
      <c r="KV214" s="48"/>
      <c r="KW214" s="46"/>
      <c r="KX214" s="42"/>
      <c r="KY214" s="42"/>
      <c r="KZ214" s="48"/>
      <c r="LA214" s="48"/>
      <c r="LB214" s="46"/>
      <c r="LC214" s="42"/>
      <c r="LD214" s="42"/>
      <c r="LE214" s="48"/>
      <c r="LF214" s="48"/>
      <c r="LG214" s="46"/>
      <c r="LH214" s="42"/>
      <c r="LI214" s="42"/>
      <c r="LJ214" s="48"/>
      <c r="LK214" s="48"/>
      <c r="LL214" s="46"/>
      <c r="LM214" s="42"/>
      <c r="LN214" s="42"/>
      <c r="LO214" s="48"/>
      <c r="LP214" s="48"/>
      <c r="LQ214" s="46"/>
      <c r="LR214" s="42"/>
      <c r="LS214" s="42"/>
      <c r="LT214" s="48"/>
      <c r="LU214" s="48"/>
      <c r="LV214" s="46"/>
      <c r="LW214" s="42"/>
      <c r="LX214" s="42"/>
      <c r="LY214" s="48"/>
      <c r="LZ214" s="48"/>
      <c r="MA214" s="46"/>
      <c r="MB214" s="42"/>
      <c r="MC214" s="42"/>
      <c r="MD214" s="48"/>
      <c r="ME214" s="48"/>
      <c r="MF214" s="46"/>
      <c r="MG214" s="42"/>
      <c r="MH214" s="42"/>
      <c r="MI214" s="48"/>
      <c r="MJ214" s="48"/>
      <c r="MK214" s="46"/>
      <c r="ML214" s="42"/>
      <c r="MM214" s="42"/>
      <c r="MN214" s="48"/>
      <c r="MO214" s="48"/>
      <c r="MP214" s="46"/>
      <c r="MQ214" s="42"/>
      <c r="MR214" s="42"/>
      <c r="MS214" s="48"/>
      <c r="MT214" s="48"/>
      <c r="MU214" s="46"/>
      <c r="MV214" s="42"/>
      <c r="MW214" s="42"/>
      <c r="MX214" s="48"/>
      <c r="MY214" s="48"/>
      <c r="MZ214" s="46"/>
      <c r="NA214" s="42"/>
      <c r="NB214" s="42"/>
      <c r="NC214" s="48"/>
      <c r="ND214" s="48"/>
      <c r="NE214" s="46"/>
      <c r="NF214" s="42"/>
      <c r="NG214" s="42"/>
      <c r="NH214" s="48"/>
      <c r="NI214" s="48"/>
      <c r="NJ214" s="46"/>
      <c r="NK214" s="42"/>
      <c r="NL214" s="42"/>
      <c r="NM214" s="48"/>
      <c r="NN214" s="48"/>
      <c r="NO214" s="46"/>
      <c r="NP214" s="42"/>
      <c r="NQ214" s="42"/>
      <c r="NR214" s="48"/>
      <c r="NS214" s="48"/>
      <c r="NT214" s="46"/>
      <c r="NU214" s="42"/>
      <c r="NV214" s="42"/>
      <c r="NW214" s="48"/>
      <c r="NX214" s="48"/>
      <c r="NY214" s="46"/>
      <c r="NZ214" s="42"/>
      <c r="OA214" s="42"/>
      <c r="OB214" s="48"/>
      <c r="OC214" s="48"/>
      <c r="OD214" s="46"/>
      <c r="OE214" s="42"/>
      <c r="OF214" s="42"/>
      <c r="OG214" s="48"/>
      <c r="OH214" s="48"/>
      <c r="OI214" s="46"/>
      <c r="OJ214" s="42"/>
      <c r="OK214" s="42"/>
      <c r="OL214" s="48"/>
      <c r="OM214" s="48"/>
      <c r="ON214" s="46"/>
      <c r="OO214" s="42"/>
      <c r="OP214" s="42"/>
      <c r="OQ214" s="48"/>
      <c r="OR214" s="48"/>
      <c r="OS214" s="46"/>
      <c r="OT214" s="42"/>
      <c r="OU214" s="42"/>
      <c r="OV214" s="48"/>
      <c r="OW214" s="48"/>
      <c r="OX214" s="46"/>
      <c r="OY214" s="42"/>
      <c r="OZ214" s="42"/>
      <c r="PA214" s="48"/>
      <c r="PB214" s="48"/>
      <c r="PC214" s="46"/>
      <c r="PD214" s="42"/>
      <c r="PE214" s="42"/>
      <c r="PF214" s="48"/>
      <c r="PG214" s="48"/>
      <c r="PH214" s="46"/>
      <c r="PI214" s="42"/>
      <c r="PJ214" s="42"/>
      <c r="PK214" s="48"/>
      <c r="PL214" s="48"/>
      <c r="PM214" s="46"/>
      <c r="PN214" s="42"/>
      <c r="PO214" s="42"/>
      <c r="PP214" s="48"/>
      <c r="PQ214" s="48"/>
      <c r="PR214" s="46"/>
      <c r="PS214" s="42"/>
      <c r="PT214" s="42"/>
      <c r="PU214" s="48"/>
      <c r="PV214" s="48"/>
      <c r="PW214" s="46"/>
      <c r="PX214" s="42"/>
      <c r="PY214" s="42"/>
      <c r="PZ214" s="48"/>
      <c r="QA214" s="48"/>
      <c r="QB214" s="46"/>
      <c r="QC214" s="42"/>
      <c r="QD214" s="42"/>
      <c r="QE214" s="48"/>
      <c r="QF214" s="48"/>
      <c r="QG214" s="46"/>
      <c r="QH214" s="42"/>
      <c r="QI214" s="42"/>
      <c r="QJ214" s="48"/>
      <c r="QK214" s="48"/>
      <c r="QL214" s="46"/>
      <c r="QM214" s="42"/>
      <c r="QN214" s="42"/>
      <c r="QO214" s="48"/>
      <c r="QP214" s="48"/>
      <c r="QQ214" s="46"/>
      <c r="QR214" s="42"/>
      <c r="QS214" s="42"/>
      <c r="QT214" s="48"/>
      <c r="QU214" s="48"/>
      <c r="QV214" s="46"/>
      <c r="QW214" s="42"/>
      <c r="QX214" s="42"/>
      <c r="QY214" s="48"/>
      <c r="QZ214" s="48"/>
      <c r="RA214" s="46"/>
      <c r="RB214" s="42"/>
      <c r="RC214" s="42"/>
      <c r="RD214" s="48"/>
      <c r="RE214" s="48"/>
      <c r="RF214" s="46"/>
      <c r="RG214" s="42"/>
      <c r="RH214" s="42"/>
      <c r="RI214" s="48"/>
      <c r="RJ214" s="48"/>
      <c r="RK214" s="46"/>
      <c r="RL214" s="42"/>
      <c r="RM214" s="42"/>
      <c r="RN214" s="48"/>
      <c r="RO214" s="48"/>
      <c r="RP214" s="46"/>
      <c r="RQ214" s="42"/>
      <c r="RR214" s="42"/>
      <c r="RS214" s="48"/>
      <c r="RT214" s="48"/>
      <c r="RU214" s="46"/>
      <c r="RV214" s="42"/>
      <c r="RW214" s="42"/>
      <c r="RX214" s="48"/>
      <c r="RY214" s="48"/>
      <c r="RZ214" s="46"/>
      <c r="SA214" s="42"/>
      <c r="SB214" s="42"/>
      <c r="SC214" s="48"/>
      <c r="SD214" s="48"/>
      <c r="SE214" s="46"/>
      <c r="SF214" s="42"/>
      <c r="SG214" s="42"/>
      <c r="SH214" s="48"/>
      <c r="SI214" s="48"/>
      <c r="SJ214" s="46"/>
      <c r="SK214" s="42"/>
      <c r="SL214" s="42"/>
      <c r="SM214" s="48"/>
      <c r="SN214" s="48"/>
      <c r="SO214" s="46"/>
      <c r="SP214" s="42"/>
      <c r="SQ214" s="42"/>
      <c r="SR214" s="48"/>
      <c r="SS214" s="48"/>
      <c r="ST214" s="46"/>
      <c r="SU214" s="42"/>
      <c r="SV214" s="42"/>
      <c r="SW214" s="48"/>
      <c r="SX214" s="48"/>
      <c r="SY214" s="46"/>
      <c r="SZ214" s="42"/>
      <c r="TA214" s="42"/>
      <c r="TB214" s="48"/>
      <c r="TC214" s="48"/>
      <c r="TD214" s="46"/>
      <c r="TE214" s="42"/>
      <c r="TF214" s="42"/>
      <c r="TG214" s="48"/>
      <c r="TH214" s="48"/>
      <c r="TI214" s="46"/>
      <c r="TJ214" s="42"/>
      <c r="TK214" s="42"/>
      <c r="TL214" s="48"/>
      <c r="TM214" s="48"/>
      <c r="TN214" s="46"/>
      <c r="TO214" s="42"/>
      <c r="TP214" s="42"/>
      <c r="TQ214" s="48"/>
      <c r="TR214" s="48"/>
      <c r="TS214" s="46"/>
      <c r="TT214" s="42"/>
      <c r="TU214" s="42"/>
      <c r="TV214" s="48"/>
      <c r="TW214" s="48"/>
      <c r="TX214" s="46"/>
      <c r="TY214" s="42"/>
      <c r="TZ214" s="42"/>
      <c r="UA214" s="48"/>
      <c r="UB214" s="48"/>
      <c r="UC214" s="46"/>
      <c r="UD214" s="42"/>
      <c r="UE214" s="42"/>
      <c r="UF214" s="48"/>
      <c r="UG214" s="48"/>
      <c r="UH214" s="46"/>
      <c r="UI214" s="42"/>
      <c r="UJ214" s="42"/>
      <c r="UK214" s="48"/>
      <c r="UL214" s="48"/>
      <c r="UM214" s="46"/>
      <c r="UN214" s="42"/>
      <c r="UO214" s="42"/>
      <c r="UP214" s="48"/>
      <c r="UQ214" s="48"/>
      <c r="UR214" s="46"/>
      <c r="US214" s="42"/>
      <c r="UT214" s="42"/>
      <c r="UU214" s="48"/>
      <c r="UV214" s="48"/>
      <c r="UW214" s="46"/>
      <c r="UX214" s="42"/>
      <c r="UY214" s="42"/>
      <c r="UZ214" s="48"/>
      <c r="VA214" s="48"/>
      <c r="VB214" s="46"/>
      <c r="VC214" s="42"/>
      <c r="VD214" s="42"/>
      <c r="VE214" s="48"/>
      <c r="VF214" s="48"/>
      <c r="VG214" s="46"/>
      <c r="VH214" s="42"/>
      <c r="VI214" s="42"/>
      <c r="VJ214" s="48"/>
      <c r="VK214" s="48"/>
      <c r="VL214" s="46"/>
      <c r="VM214" s="42"/>
      <c r="VN214" s="42"/>
      <c r="VO214" s="48"/>
      <c r="VP214" s="48"/>
      <c r="VQ214" s="46"/>
      <c r="VR214" s="42"/>
      <c r="VS214" s="42"/>
      <c r="VT214" s="48"/>
      <c r="VU214" s="48"/>
      <c r="VV214" s="46"/>
      <c r="VW214" s="42"/>
      <c r="VX214" s="42"/>
      <c r="VY214" s="48"/>
      <c r="VZ214" s="48"/>
      <c r="WA214" s="46"/>
      <c r="WB214" s="42"/>
      <c r="WC214" s="42"/>
      <c r="WD214" s="48"/>
      <c r="WE214" s="48"/>
      <c r="WF214" s="46"/>
      <c r="WG214" s="42"/>
      <c r="WH214" s="42"/>
      <c r="WI214" s="48"/>
      <c r="WJ214" s="48"/>
      <c r="WK214" s="46"/>
      <c r="WL214" s="42"/>
      <c r="WM214" s="42"/>
      <c r="WN214" s="48"/>
      <c r="WO214" s="48"/>
      <c r="WP214" s="46"/>
      <c r="WQ214" s="42"/>
      <c r="WR214" s="42"/>
      <c r="WS214" s="48"/>
      <c r="WT214" s="48"/>
      <c r="WU214" s="46"/>
      <c r="WV214" s="42"/>
      <c r="WW214" s="42"/>
      <c r="WX214" s="48"/>
      <c r="WY214" s="48"/>
      <c r="WZ214" s="46"/>
      <c r="XA214" s="42"/>
      <c r="XB214" s="42"/>
      <c r="XC214" s="48"/>
      <c r="XD214" s="48"/>
      <c r="XE214" s="46"/>
      <c r="XF214" s="42"/>
      <c r="XG214" s="42"/>
      <c r="XH214" s="48"/>
      <c r="XI214" s="48"/>
      <c r="XJ214" s="46"/>
      <c r="XK214" s="42"/>
      <c r="XL214" s="42"/>
      <c r="XM214" s="48"/>
      <c r="XN214" s="48"/>
      <c r="XO214" s="46"/>
      <c r="XP214" s="42"/>
      <c r="XQ214" s="42"/>
      <c r="XR214" s="48"/>
      <c r="XS214" s="48"/>
      <c r="XT214" s="46"/>
      <c r="XU214" s="42"/>
      <c r="XV214" s="42"/>
      <c r="XW214" s="48"/>
      <c r="XX214" s="48"/>
      <c r="XY214" s="46"/>
      <c r="XZ214" s="42"/>
      <c r="YA214" s="42"/>
      <c r="YB214" s="48"/>
      <c r="YC214" s="48"/>
      <c r="YD214" s="46"/>
      <c r="YE214" s="42"/>
      <c r="YF214" s="42"/>
      <c r="YG214" s="48"/>
      <c r="YH214" s="48"/>
      <c r="YI214" s="46"/>
      <c r="YJ214" s="42"/>
      <c r="YK214" s="42"/>
      <c r="YL214" s="48"/>
      <c r="YM214" s="48"/>
      <c r="YN214" s="46"/>
      <c r="YO214" s="42"/>
      <c r="YP214" s="42"/>
      <c r="YQ214" s="48"/>
      <c r="YR214" s="48"/>
      <c r="YS214" s="46"/>
      <c r="YT214" s="42"/>
      <c r="YU214" s="42"/>
      <c r="YV214" s="48"/>
      <c r="YW214" s="48"/>
      <c r="YX214" s="46"/>
      <c r="YY214" s="42"/>
      <c r="YZ214" s="42"/>
      <c r="ZA214" s="48"/>
      <c r="ZB214" s="48"/>
      <c r="ZC214" s="46"/>
      <c r="ZD214" s="42"/>
      <c r="ZE214" s="42"/>
      <c r="ZF214" s="48"/>
      <c r="ZG214" s="48"/>
      <c r="ZH214" s="46"/>
      <c r="ZI214" s="42"/>
      <c r="ZJ214" s="42"/>
      <c r="ZK214" s="48"/>
      <c r="ZL214" s="48"/>
      <c r="ZM214" s="46"/>
      <c r="ZN214" s="42"/>
      <c r="ZO214" s="42"/>
      <c r="ZP214" s="48"/>
      <c r="ZQ214" s="48"/>
      <c r="ZR214" s="46"/>
      <c r="ZS214" s="42"/>
      <c r="ZT214" s="42"/>
      <c r="ZU214" s="48"/>
      <c r="ZV214" s="48"/>
      <c r="ZW214" s="46"/>
      <c r="ZX214" s="42"/>
      <c r="ZY214" s="42"/>
      <c r="ZZ214" s="48"/>
      <c r="AAA214" s="48"/>
      <c r="AAB214" s="46"/>
      <c r="AAC214" s="42"/>
      <c r="AAD214" s="42"/>
      <c r="AAE214" s="48"/>
      <c r="AAF214" s="48"/>
      <c r="AAG214" s="46"/>
      <c r="AAH214" s="42"/>
      <c r="AAI214" s="42"/>
      <c r="AAJ214" s="48"/>
      <c r="AAK214" s="48"/>
      <c r="AAL214" s="46"/>
      <c r="AAM214" s="42"/>
      <c r="AAN214" s="42"/>
      <c r="AAO214" s="48"/>
      <c r="AAP214" s="48"/>
      <c r="AAQ214" s="46"/>
      <c r="AAR214" s="42"/>
      <c r="AAS214" s="42"/>
      <c r="AAT214" s="48"/>
      <c r="AAU214" s="48"/>
      <c r="AAV214" s="46"/>
      <c r="AAW214" s="42"/>
      <c r="AAX214" s="42"/>
      <c r="AAY214" s="48"/>
      <c r="AAZ214" s="48"/>
      <c r="ABA214" s="46"/>
      <c r="ABB214" s="42"/>
      <c r="ABC214" s="42"/>
      <c r="ABD214" s="48"/>
      <c r="ABE214" s="48"/>
      <c r="ABF214" s="46"/>
      <c r="ABG214" s="42"/>
      <c r="ABH214" s="42"/>
      <c r="ABI214" s="48"/>
      <c r="ABJ214" s="48"/>
      <c r="ABK214" s="46"/>
      <c r="ABL214" s="42"/>
      <c r="ABM214" s="42"/>
      <c r="ABN214" s="48"/>
      <c r="ABO214" s="48"/>
      <c r="ABP214" s="46"/>
      <c r="ABQ214" s="42"/>
      <c r="ABR214" s="42"/>
      <c r="ABS214" s="48"/>
      <c r="ABT214" s="48"/>
      <c r="ABU214" s="46"/>
      <c r="ABV214" s="42"/>
      <c r="ABW214" s="42"/>
      <c r="ABX214" s="48"/>
      <c r="ABY214" s="48"/>
      <c r="ABZ214" s="46"/>
      <c r="ACA214" s="42"/>
      <c r="ACB214" s="42"/>
      <c r="ACC214" s="48"/>
      <c r="ACD214" s="48"/>
      <c r="ACE214" s="46"/>
      <c r="ACF214" s="42"/>
      <c r="ACG214" s="42"/>
      <c r="ACH214" s="48"/>
      <c r="ACI214" s="48"/>
      <c r="ACJ214" s="46"/>
      <c r="ACK214" s="42"/>
      <c r="ACL214" s="42"/>
      <c r="ACM214" s="48"/>
      <c r="ACN214" s="48"/>
      <c r="ACO214" s="46"/>
      <c r="ACP214" s="42"/>
      <c r="ACQ214" s="42"/>
      <c r="ACR214" s="48"/>
      <c r="ACS214" s="48"/>
      <c r="ACT214" s="46"/>
      <c r="ACU214" s="42"/>
      <c r="ACV214" s="42"/>
      <c r="ACW214" s="48"/>
      <c r="ACX214" s="48"/>
      <c r="ACY214" s="46"/>
      <c r="ACZ214" s="42"/>
      <c r="ADA214" s="42"/>
      <c r="ADB214" s="48"/>
      <c r="ADC214" s="48"/>
      <c r="ADD214" s="46"/>
      <c r="ADE214" s="42"/>
      <c r="ADF214" s="42"/>
      <c r="ADG214" s="48"/>
      <c r="ADH214" s="48"/>
      <c r="ADI214" s="46"/>
      <c r="ADJ214" s="42"/>
      <c r="ADK214" s="42"/>
      <c r="ADL214" s="48"/>
      <c r="ADM214" s="48"/>
      <c r="ADN214" s="46"/>
      <c r="ADO214" s="42"/>
      <c r="ADP214" s="42"/>
      <c r="ADQ214" s="48"/>
      <c r="ADR214" s="48"/>
      <c r="ADS214" s="46"/>
      <c r="ADT214" s="42"/>
      <c r="ADU214" s="42"/>
      <c r="ADV214" s="48"/>
      <c r="ADW214" s="48"/>
      <c r="ADX214" s="46"/>
      <c r="ADY214" s="42"/>
      <c r="ADZ214" s="42"/>
      <c r="AEA214" s="48"/>
      <c r="AEB214" s="48"/>
      <c r="AEC214" s="46"/>
      <c r="AED214" s="42"/>
      <c r="AEE214" s="42"/>
      <c r="AEF214" s="48"/>
      <c r="AEG214" s="48"/>
      <c r="AEH214" s="46"/>
      <c r="AEI214" s="42"/>
      <c r="AEJ214" s="42"/>
      <c r="AEK214" s="48"/>
      <c r="AEL214" s="48"/>
      <c r="AEM214" s="46"/>
      <c r="AEN214" s="42"/>
      <c r="AEO214" s="42"/>
      <c r="AEP214" s="48"/>
      <c r="AEQ214" s="48"/>
      <c r="AER214" s="46"/>
      <c r="AES214" s="42"/>
      <c r="AET214" s="42"/>
      <c r="AEU214" s="48"/>
      <c r="AEV214" s="48"/>
      <c r="AEW214" s="46"/>
      <c r="AEX214" s="42"/>
      <c r="AEY214" s="42"/>
      <c r="AEZ214" s="48"/>
      <c r="AFA214" s="48"/>
      <c r="AFB214" s="46"/>
      <c r="AFC214" s="42"/>
      <c r="AFD214" s="42"/>
      <c r="AFE214" s="48"/>
      <c r="AFF214" s="48"/>
      <c r="AFG214" s="46"/>
      <c r="AFH214" s="42"/>
      <c r="AFI214" s="42"/>
      <c r="AFJ214" s="48"/>
      <c r="AFK214" s="48"/>
      <c r="AFL214" s="46"/>
      <c r="AFM214" s="42"/>
      <c r="AFN214" s="42"/>
      <c r="AFO214" s="48"/>
      <c r="AFP214" s="48"/>
      <c r="AFQ214" s="46"/>
      <c r="AFR214" s="42"/>
      <c r="AFS214" s="42"/>
      <c r="AFT214" s="48"/>
      <c r="AFU214" s="48"/>
      <c r="AFV214" s="46"/>
      <c r="AFW214" s="42"/>
      <c r="AFX214" s="42"/>
      <c r="AFY214" s="48"/>
      <c r="AFZ214" s="48"/>
      <c r="AGA214" s="46"/>
      <c r="AGB214" s="42"/>
      <c r="AGC214" s="42"/>
      <c r="AGD214" s="48"/>
      <c r="AGE214" s="48"/>
      <c r="AGF214" s="46"/>
      <c r="AGG214" s="42"/>
      <c r="AGH214" s="42"/>
      <c r="AGI214" s="48"/>
      <c r="AGJ214" s="48"/>
      <c r="AGK214" s="46"/>
      <c r="AGL214" s="42"/>
      <c r="AGM214" s="42"/>
      <c r="AGN214" s="48"/>
      <c r="AGO214" s="48"/>
      <c r="AGP214" s="46"/>
      <c r="AGQ214" s="42"/>
      <c r="AGR214" s="42"/>
      <c r="AGS214" s="48"/>
      <c r="AGT214" s="48"/>
      <c r="AGU214" s="46"/>
      <c r="AGV214" s="42"/>
      <c r="AGW214" s="42"/>
      <c r="AGX214" s="48"/>
      <c r="AGY214" s="48"/>
      <c r="AGZ214" s="46"/>
      <c r="AHA214" s="42"/>
      <c r="AHB214" s="42"/>
      <c r="AHC214" s="48"/>
      <c r="AHD214" s="48"/>
      <c r="AHE214" s="46"/>
      <c r="AHF214" s="42"/>
      <c r="AHG214" s="42"/>
      <c r="AHH214" s="48"/>
      <c r="AHI214" s="48"/>
      <c r="AHJ214" s="46"/>
      <c r="AHK214" s="42"/>
      <c r="AHL214" s="42"/>
      <c r="AHM214" s="48"/>
      <c r="AHN214" s="48"/>
      <c r="AHO214" s="46"/>
      <c r="AHP214" s="42"/>
      <c r="AHQ214" s="42"/>
      <c r="AHR214" s="48"/>
      <c r="AHS214" s="48"/>
      <c r="AHT214" s="46"/>
      <c r="AHU214" s="42"/>
      <c r="AHV214" s="42"/>
      <c r="AHW214" s="48"/>
      <c r="AHX214" s="48"/>
      <c r="AHY214" s="46"/>
      <c r="AHZ214" s="42"/>
      <c r="AIA214" s="42"/>
      <c r="AIB214" s="48"/>
      <c r="AIC214" s="48"/>
      <c r="AID214" s="46"/>
      <c r="AIE214" s="42"/>
      <c r="AIF214" s="42"/>
      <c r="AIG214" s="48"/>
      <c r="AIH214" s="48"/>
      <c r="AII214" s="46"/>
      <c r="AIJ214" s="42"/>
      <c r="AIK214" s="42"/>
      <c r="AIL214" s="48"/>
      <c r="AIM214" s="48"/>
      <c r="AIN214" s="46"/>
      <c r="AIO214" s="42"/>
      <c r="AIP214" s="42"/>
      <c r="AIQ214" s="48"/>
      <c r="AIR214" s="48"/>
      <c r="AIS214" s="46"/>
      <c r="AIT214" s="42"/>
      <c r="AIU214" s="42"/>
      <c r="AIV214" s="48"/>
      <c r="AIW214" s="48"/>
      <c r="AIX214" s="46"/>
      <c r="AIY214" s="42"/>
      <c r="AIZ214" s="42"/>
      <c r="AJA214" s="48"/>
      <c r="AJB214" s="48"/>
      <c r="AJC214" s="46"/>
      <c r="AJD214" s="42"/>
      <c r="AJE214" s="42"/>
      <c r="AJF214" s="48"/>
      <c r="AJG214" s="48"/>
      <c r="AJH214" s="46"/>
      <c r="AJI214" s="42"/>
      <c r="AJJ214" s="42"/>
      <c r="AJK214" s="48"/>
      <c r="AJL214" s="48"/>
      <c r="AJM214" s="46"/>
      <c r="AJN214" s="42"/>
      <c r="AJO214" s="42"/>
      <c r="AJP214" s="48"/>
      <c r="AJQ214" s="48"/>
      <c r="AJR214" s="46"/>
      <c r="AJS214" s="42"/>
      <c r="AJT214" s="42"/>
      <c r="AJU214" s="48"/>
      <c r="AJV214" s="48"/>
      <c r="AJW214" s="46"/>
      <c r="AJX214" s="42"/>
      <c r="AJY214" s="42"/>
      <c r="AJZ214" s="48"/>
      <c r="AKA214" s="48"/>
      <c r="AKB214" s="46"/>
      <c r="AKC214" s="42"/>
      <c r="AKD214" s="42"/>
      <c r="AKE214" s="48"/>
      <c r="AKF214" s="48"/>
      <c r="AKG214" s="46"/>
      <c r="AKH214" s="42"/>
      <c r="AKI214" s="42"/>
      <c r="AKJ214" s="48"/>
      <c r="AKK214" s="48"/>
      <c r="AKL214" s="46"/>
      <c r="AKM214" s="42"/>
      <c r="AKN214" s="42"/>
      <c r="AKO214" s="48"/>
      <c r="AKP214" s="48"/>
      <c r="AKQ214" s="46"/>
      <c r="AKR214" s="42"/>
      <c r="AKS214" s="42"/>
      <c r="AKT214" s="48"/>
      <c r="AKU214" s="48"/>
      <c r="AKV214" s="46"/>
      <c r="AKW214" s="42"/>
      <c r="AKX214" s="42"/>
      <c r="AKY214" s="48"/>
      <c r="AKZ214" s="48"/>
      <c r="ALA214" s="46"/>
      <c r="ALB214" s="42"/>
      <c r="ALC214" s="42"/>
      <c r="ALD214" s="48"/>
      <c r="ALE214" s="48"/>
      <c r="ALF214" s="46"/>
      <c r="ALG214" s="42"/>
      <c r="ALH214" s="42"/>
      <c r="ALI214" s="48"/>
      <c r="ALJ214" s="48"/>
      <c r="ALK214" s="46"/>
      <c r="ALL214" s="42"/>
      <c r="ALM214" s="42"/>
      <c r="ALN214" s="48"/>
      <c r="ALO214" s="48"/>
      <c r="ALP214" s="46"/>
      <c r="ALQ214" s="42"/>
      <c r="ALR214" s="42"/>
      <c r="ALS214" s="48"/>
      <c r="ALT214" s="48"/>
      <c r="ALU214" s="46"/>
      <c r="ALV214" s="42"/>
      <c r="ALW214" s="42"/>
      <c r="ALX214" s="48"/>
      <c r="ALY214" s="48"/>
      <c r="ALZ214" s="46"/>
      <c r="AMA214" s="42"/>
      <c r="AMB214" s="42"/>
      <c r="AMC214" s="48"/>
      <c r="AMD214" s="48"/>
      <c r="AME214" s="46"/>
      <c r="AMF214" s="42"/>
      <c r="AMG214" s="42"/>
      <c r="AMH214" s="48"/>
      <c r="AMI214" s="48"/>
      <c r="AMJ214" s="46"/>
      <c r="AMK214" s="42"/>
      <c r="AML214" s="42"/>
      <c r="AMM214" s="48"/>
      <c r="AMN214" s="48"/>
      <c r="AMO214" s="46"/>
      <c r="AMP214" s="42"/>
      <c r="AMQ214" s="42"/>
      <c r="AMR214" s="48"/>
      <c r="AMS214" s="48"/>
      <c r="AMT214" s="46"/>
      <c r="AMU214" s="42"/>
      <c r="AMV214" s="42"/>
      <c r="AMW214" s="48"/>
      <c r="AMX214" s="48"/>
      <c r="AMY214" s="46"/>
      <c r="AMZ214" s="42"/>
      <c r="ANA214" s="42"/>
      <c r="ANB214" s="48"/>
      <c r="ANC214" s="48"/>
      <c r="AND214" s="46"/>
      <c r="ANE214" s="42"/>
      <c r="ANF214" s="42"/>
      <c r="ANG214" s="48"/>
      <c r="ANH214" s="48"/>
      <c r="ANI214" s="46"/>
      <c r="ANJ214" s="42"/>
      <c r="ANK214" s="42"/>
      <c r="ANL214" s="48"/>
      <c r="ANM214" s="48"/>
      <c r="ANN214" s="46"/>
      <c r="ANO214" s="42"/>
      <c r="ANP214" s="42"/>
      <c r="ANQ214" s="48"/>
      <c r="ANR214" s="48"/>
      <c r="ANS214" s="46"/>
      <c r="ANT214" s="42"/>
      <c r="ANU214" s="42"/>
      <c r="ANV214" s="48"/>
      <c r="ANW214" s="48"/>
      <c r="ANX214" s="46"/>
      <c r="ANY214" s="42"/>
      <c r="ANZ214" s="42"/>
      <c r="AOA214" s="48"/>
      <c r="AOB214" s="48"/>
      <c r="AOC214" s="46"/>
      <c r="AOD214" s="42"/>
      <c r="AOE214" s="42"/>
      <c r="AOF214" s="48"/>
      <c r="AOG214" s="48"/>
      <c r="AOH214" s="46"/>
      <c r="AOI214" s="42"/>
      <c r="AOJ214" s="42"/>
      <c r="AOK214" s="48"/>
      <c r="AOL214" s="48"/>
      <c r="AOM214" s="46"/>
      <c r="AON214" s="42"/>
      <c r="AOO214" s="42"/>
      <c r="AOP214" s="48"/>
      <c r="AOQ214" s="48"/>
      <c r="AOR214" s="46"/>
      <c r="AOS214" s="42"/>
      <c r="AOT214" s="42"/>
      <c r="AOU214" s="48"/>
      <c r="AOV214" s="48"/>
      <c r="AOW214" s="46"/>
      <c r="AOX214" s="42"/>
      <c r="AOY214" s="42"/>
      <c r="AOZ214" s="48"/>
      <c r="APA214" s="48"/>
      <c r="APB214" s="46"/>
      <c r="APC214" s="42"/>
      <c r="APD214" s="42"/>
      <c r="APE214" s="48"/>
      <c r="APF214" s="48"/>
      <c r="APG214" s="46"/>
      <c r="APH214" s="42"/>
      <c r="API214" s="42"/>
      <c r="APJ214" s="48"/>
      <c r="APK214" s="48"/>
      <c r="APL214" s="46"/>
      <c r="APM214" s="42"/>
      <c r="APN214" s="42"/>
      <c r="APO214" s="48"/>
      <c r="APP214" s="48"/>
      <c r="APQ214" s="46"/>
      <c r="APR214" s="42"/>
      <c r="APS214" s="42"/>
      <c r="APT214" s="48"/>
      <c r="APU214" s="48"/>
      <c r="APV214" s="46"/>
      <c r="APW214" s="42"/>
      <c r="APX214" s="42"/>
      <c r="APY214" s="48"/>
      <c r="APZ214" s="48"/>
      <c r="AQA214" s="46"/>
      <c r="AQB214" s="42"/>
      <c r="AQC214" s="42"/>
      <c r="AQD214" s="48"/>
      <c r="AQE214" s="48"/>
      <c r="AQF214" s="46"/>
      <c r="AQG214" s="42"/>
      <c r="AQH214" s="42"/>
      <c r="AQI214" s="48"/>
      <c r="AQJ214" s="48"/>
      <c r="AQK214" s="46"/>
      <c r="AQL214" s="42"/>
      <c r="AQM214" s="42"/>
      <c r="AQN214" s="48"/>
      <c r="AQO214" s="48"/>
      <c r="AQP214" s="46"/>
      <c r="AQQ214" s="42"/>
      <c r="AQR214" s="42"/>
      <c r="AQS214" s="48"/>
      <c r="AQT214" s="48"/>
      <c r="AQU214" s="46"/>
      <c r="AQV214" s="42"/>
      <c r="AQW214" s="42"/>
      <c r="AQX214" s="48"/>
      <c r="AQY214" s="48"/>
      <c r="AQZ214" s="46"/>
      <c r="ARA214" s="42"/>
      <c r="ARB214" s="42"/>
      <c r="ARC214" s="48"/>
      <c r="ARD214" s="48"/>
      <c r="ARE214" s="46"/>
      <c r="ARF214" s="42"/>
      <c r="ARG214" s="42"/>
      <c r="ARH214" s="48"/>
      <c r="ARI214" s="48"/>
      <c r="ARJ214" s="46"/>
      <c r="ARK214" s="42"/>
      <c r="ARL214" s="42"/>
      <c r="ARM214" s="48"/>
      <c r="ARN214" s="48"/>
      <c r="ARO214" s="46"/>
      <c r="ARP214" s="42"/>
      <c r="ARQ214" s="42"/>
      <c r="ARR214" s="48"/>
      <c r="ARS214" s="48"/>
      <c r="ART214" s="46"/>
      <c r="ARU214" s="42"/>
      <c r="ARV214" s="42"/>
      <c r="ARW214" s="48"/>
      <c r="ARX214" s="48"/>
      <c r="ARY214" s="46"/>
      <c r="ARZ214" s="42"/>
      <c r="ASA214" s="42"/>
      <c r="ASB214" s="48"/>
      <c r="ASC214" s="48"/>
      <c r="ASD214" s="46"/>
      <c r="ASE214" s="42"/>
      <c r="ASF214" s="42"/>
      <c r="ASG214" s="48"/>
      <c r="ASH214" s="48"/>
      <c r="ASI214" s="46"/>
      <c r="ASJ214" s="42"/>
      <c r="ASK214" s="42"/>
      <c r="ASL214" s="48"/>
      <c r="ASM214" s="48"/>
      <c r="ASN214" s="46"/>
      <c r="ASO214" s="42"/>
      <c r="ASP214" s="42"/>
      <c r="ASQ214" s="48"/>
      <c r="ASR214" s="48"/>
      <c r="ASS214" s="46"/>
      <c r="AST214" s="42"/>
      <c r="ASU214" s="42"/>
      <c r="ASV214" s="48"/>
      <c r="ASW214" s="48"/>
      <c r="ASX214" s="46"/>
      <c r="ASY214" s="42"/>
      <c r="ASZ214" s="42"/>
      <c r="ATA214" s="48"/>
      <c r="ATB214" s="48"/>
      <c r="ATC214" s="46"/>
      <c r="ATD214" s="42"/>
      <c r="ATE214" s="42"/>
      <c r="ATF214" s="48"/>
      <c r="ATG214" s="48"/>
      <c r="ATH214" s="46"/>
      <c r="ATI214" s="42"/>
      <c r="ATJ214" s="42"/>
      <c r="ATK214" s="48"/>
      <c r="ATL214" s="48"/>
      <c r="ATM214" s="46"/>
      <c r="ATN214" s="42"/>
      <c r="ATO214" s="42"/>
      <c r="ATP214" s="48"/>
      <c r="ATQ214" s="48"/>
      <c r="ATR214" s="46"/>
      <c r="ATS214" s="42"/>
      <c r="ATT214" s="42"/>
      <c r="ATU214" s="48"/>
      <c r="ATV214" s="48"/>
      <c r="ATW214" s="46"/>
      <c r="ATX214" s="42"/>
      <c r="ATY214" s="42"/>
      <c r="ATZ214" s="48"/>
      <c r="AUA214" s="48"/>
      <c r="AUB214" s="46"/>
      <c r="AUC214" s="42"/>
      <c r="AUD214" s="42"/>
      <c r="AUE214" s="48"/>
      <c r="AUF214" s="48"/>
      <c r="AUG214" s="46"/>
      <c r="AUH214" s="42"/>
      <c r="AUI214" s="42"/>
      <c r="AUJ214" s="48"/>
      <c r="AUK214" s="48"/>
      <c r="AUL214" s="46"/>
      <c r="AUM214" s="42"/>
      <c r="AUN214" s="42"/>
      <c r="AUO214" s="48"/>
      <c r="AUP214" s="48"/>
      <c r="AUQ214" s="46"/>
      <c r="AUR214" s="42"/>
      <c r="AUS214" s="42"/>
      <c r="AUT214" s="48"/>
      <c r="AUU214" s="48"/>
      <c r="AUV214" s="46"/>
      <c r="AUW214" s="42"/>
      <c r="AUX214" s="42"/>
      <c r="AUY214" s="48"/>
      <c r="AUZ214" s="48"/>
      <c r="AVA214" s="46"/>
      <c r="AVB214" s="42"/>
      <c r="AVC214" s="42"/>
      <c r="AVD214" s="48"/>
      <c r="AVE214" s="48"/>
      <c r="AVF214" s="46"/>
      <c r="AVG214" s="42"/>
      <c r="AVH214" s="42"/>
      <c r="AVI214" s="48"/>
      <c r="AVJ214" s="48"/>
      <c r="AVK214" s="46"/>
      <c r="AVL214" s="42"/>
      <c r="AVM214" s="42"/>
      <c r="AVN214" s="48"/>
      <c r="AVO214" s="48"/>
      <c r="AVP214" s="46"/>
      <c r="AVQ214" s="42"/>
      <c r="AVR214" s="42"/>
      <c r="AVS214" s="48"/>
      <c r="AVT214" s="48"/>
      <c r="AVU214" s="46"/>
      <c r="AVV214" s="42"/>
      <c r="AVW214" s="42"/>
      <c r="AVX214" s="48"/>
      <c r="AVY214" s="48"/>
      <c r="AVZ214" s="46"/>
      <c r="AWA214" s="42"/>
      <c r="AWB214" s="42"/>
      <c r="AWC214" s="48"/>
      <c r="AWD214" s="48"/>
      <c r="AWE214" s="46"/>
      <c r="AWF214" s="42"/>
      <c r="AWG214" s="42"/>
      <c r="AWH214" s="48"/>
      <c r="AWI214" s="48"/>
      <c r="AWJ214" s="46"/>
      <c r="AWK214" s="42"/>
      <c r="AWL214" s="42"/>
      <c r="AWM214" s="48"/>
      <c r="AWN214" s="48"/>
      <c r="AWO214" s="46"/>
      <c r="AWP214" s="42"/>
      <c r="AWQ214" s="42"/>
      <c r="AWR214" s="48"/>
      <c r="AWS214" s="48"/>
      <c r="AWT214" s="46"/>
      <c r="AWU214" s="42"/>
      <c r="AWV214" s="42"/>
      <c r="AWW214" s="48"/>
      <c r="AWX214" s="48"/>
      <c r="AWY214" s="46"/>
      <c r="AWZ214" s="42"/>
      <c r="AXA214" s="42"/>
      <c r="AXB214" s="48"/>
      <c r="AXC214" s="48"/>
      <c r="AXD214" s="46"/>
      <c r="AXE214" s="42"/>
      <c r="AXF214" s="42"/>
      <c r="AXG214" s="48"/>
      <c r="AXH214" s="48"/>
      <c r="AXI214" s="46"/>
      <c r="AXJ214" s="42"/>
      <c r="AXK214" s="42"/>
      <c r="AXL214" s="48"/>
      <c r="AXM214" s="48"/>
      <c r="AXN214" s="46"/>
      <c r="AXO214" s="42"/>
      <c r="AXP214" s="42"/>
      <c r="AXQ214" s="48"/>
      <c r="AXR214" s="48"/>
      <c r="AXS214" s="46"/>
      <c r="AXT214" s="42"/>
      <c r="AXU214" s="42"/>
      <c r="AXV214" s="48"/>
      <c r="AXW214" s="48"/>
      <c r="AXX214" s="46"/>
      <c r="AXY214" s="42"/>
      <c r="AXZ214" s="42"/>
      <c r="AYA214" s="48"/>
      <c r="AYB214" s="48"/>
      <c r="AYC214" s="46"/>
      <c r="AYD214" s="42"/>
      <c r="AYE214" s="42"/>
      <c r="AYF214" s="48"/>
      <c r="AYG214" s="48"/>
      <c r="AYH214" s="46"/>
      <c r="AYI214" s="42"/>
      <c r="AYJ214" s="42"/>
      <c r="AYK214" s="48"/>
      <c r="AYL214" s="48"/>
      <c r="AYM214" s="46"/>
      <c r="AYN214" s="42"/>
      <c r="AYO214" s="42"/>
      <c r="AYP214" s="48"/>
      <c r="AYQ214" s="48"/>
      <c r="AYR214" s="46"/>
      <c r="AYS214" s="42"/>
      <c r="AYT214" s="42"/>
      <c r="AYU214" s="48"/>
      <c r="AYV214" s="48"/>
      <c r="AYW214" s="46"/>
      <c r="AYX214" s="42"/>
      <c r="AYY214" s="42"/>
      <c r="AYZ214" s="48"/>
      <c r="AZA214" s="48"/>
      <c r="AZB214" s="46"/>
      <c r="AZC214" s="42"/>
      <c r="AZD214" s="42"/>
      <c r="AZE214" s="48"/>
      <c r="AZF214" s="48"/>
      <c r="AZG214" s="46"/>
      <c r="AZH214" s="42"/>
      <c r="AZI214" s="42"/>
      <c r="AZJ214" s="48"/>
      <c r="AZK214" s="48"/>
      <c r="AZL214" s="46"/>
      <c r="AZM214" s="42"/>
      <c r="AZN214" s="42"/>
      <c r="AZO214" s="48"/>
      <c r="AZP214" s="48"/>
      <c r="AZQ214" s="46"/>
      <c r="AZR214" s="42"/>
      <c r="AZS214" s="42"/>
      <c r="AZT214" s="48"/>
      <c r="AZU214" s="48"/>
      <c r="AZV214" s="46"/>
      <c r="AZW214" s="42"/>
      <c r="AZX214" s="42"/>
      <c r="AZY214" s="48"/>
      <c r="AZZ214" s="48"/>
      <c r="BAA214" s="46"/>
      <c r="BAB214" s="42"/>
      <c r="BAC214" s="42"/>
      <c r="BAD214" s="48"/>
      <c r="BAE214" s="48"/>
      <c r="BAF214" s="46"/>
      <c r="BAG214" s="42"/>
      <c r="BAH214" s="42"/>
      <c r="BAI214" s="48"/>
      <c r="BAJ214" s="48"/>
      <c r="BAK214" s="46"/>
      <c r="BAL214" s="42"/>
      <c r="BAM214" s="42"/>
      <c r="BAN214" s="48"/>
      <c r="BAO214" s="48"/>
      <c r="BAP214" s="46"/>
      <c r="BAQ214" s="42"/>
      <c r="BAR214" s="42"/>
      <c r="BAS214" s="48"/>
      <c r="BAT214" s="48"/>
      <c r="BAU214" s="46"/>
      <c r="BAV214" s="42"/>
      <c r="BAW214" s="42"/>
      <c r="BAX214" s="48"/>
      <c r="BAY214" s="48"/>
      <c r="BAZ214" s="46"/>
      <c r="BBA214" s="42"/>
      <c r="BBB214" s="42"/>
      <c r="BBC214" s="48"/>
      <c r="BBD214" s="48"/>
      <c r="BBE214" s="46"/>
      <c r="BBF214" s="42"/>
      <c r="BBG214" s="42"/>
      <c r="BBH214" s="48"/>
      <c r="BBI214" s="48"/>
      <c r="BBJ214" s="46"/>
      <c r="BBK214" s="42"/>
      <c r="BBL214" s="42"/>
      <c r="BBM214" s="48"/>
      <c r="BBN214" s="48"/>
      <c r="BBO214" s="46"/>
      <c r="BBP214" s="42"/>
      <c r="BBQ214" s="42"/>
      <c r="BBR214" s="48"/>
      <c r="BBS214" s="48"/>
      <c r="BBT214" s="46"/>
      <c r="BBU214" s="42"/>
      <c r="BBV214" s="42"/>
      <c r="BBW214" s="48"/>
      <c r="BBX214" s="48"/>
      <c r="BBY214" s="46"/>
      <c r="BBZ214" s="42"/>
      <c r="BCA214" s="42"/>
      <c r="BCB214" s="48"/>
      <c r="BCC214" s="48"/>
      <c r="BCD214" s="46"/>
      <c r="BCE214" s="42"/>
      <c r="BCF214" s="42"/>
      <c r="BCG214" s="48"/>
      <c r="BCH214" s="48"/>
      <c r="BCI214" s="46"/>
      <c r="BCJ214" s="42"/>
      <c r="BCK214" s="42"/>
      <c r="BCL214" s="48"/>
      <c r="BCM214" s="48"/>
      <c r="BCN214" s="46"/>
      <c r="BCO214" s="42"/>
      <c r="BCP214" s="42"/>
      <c r="BCQ214" s="48"/>
      <c r="BCR214" s="48"/>
      <c r="BCS214" s="46"/>
      <c r="BCT214" s="42"/>
      <c r="BCU214" s="42"/>
      <c r="BCV214" s="48"/>
      <c r="BCW214" s="48"/>
      <c r="BCX214" s="46"/>
      <c r="BCY214" s="42"/>
      <c r="BCZ214" s="42"/>
      <c r="BDA214" s="48"/>
      <c r="BDB214" s="48"/>
      <c r="BDC214" s="46"/>
      <c r="BDD214" s="42"/>
      <c r="BDE214" s="42"/>
      <c r="BDF214" s="48"/>
      <c r="BDG214" s="48"/>
      <c r="BDH214" s="46"/>
      <c r="BDI214" s="42"/>
      <c r="BDJ214" s="42"/>
      <c r="BDK214" s="48"/>
      <c r="BDL214" s="48"/>
      <c r="BDM214" s="46"/>
      <c r="BDN214" s="42"/>
      <c r="BDO214" s="42"/>
      <c r="BDP214" s="48"/>
      <c r="BDQ214" s="48"/>
      <c r="BDR214" s="46"/>
      <c r="BDS214" s="42"/>
      <c r="BDT214" s="42"/>
      <c r="BDU214" s="48"/>
      <c r="BDV214" s="48"/>
      <c r="BDW214" s="46"/>
      <c r="BDX214" s="42"/>
      <c r="BDY214" s="42"/>
      <c r="BDZ214" s="48"/>
      <c r="BEA214" s="48"/>
      <c r="BEB214" s="46"/>
      <c r="BEC214" s="42"/>
      <c r="BED214" s="42"/>
      <c r="BEE214" s="48"/>
      <c r="BEF214" s="48"/>
      <c r="BEG214" s="46"/>
      <c r="BEH214" s="42"/>
      <c r="BEI214" s="42"/>
      <c r="BEJ214" s="48"/>
      <c r="BEK214" s="48"/>
      <c r="BEL214" s="46"/>
      <c r="BEM214" s="42"/>
      <c r="BEN214" s="42"/>
      <c r="BEO214" s="48"/>
      <c r="BEP214" s="48"/>
      <c r="BEQ214" s="46"/>
      <c r="BER214" s="42"/>
      <c r="BES214" s="42"/>
      <c r="BET214" s="48"/>
      <c r="BEU214" s="48"/>
      <c r="BEV214" s="46"/>
      <c r="BEW214" s="42"/>
      <c r="BEX214" s="42"/>
      <c r="BEY214" s="48"/>
      <c r="BEZ214" s="48"/>
      <c r="BFA214" s="46"/>
      <c r="BFB214" s="42"/>
      <c r="BFC214" s="42"/>
      <c r="BFD214" s="48"/>
      <c r="BFE214" s="48"/>
      <c r="BFF214" s="46"/>
      <c r="BFG214" s="42"/>
      <c r="BFH214" s="42"/>
      <c r="BFI214" s="48"/>
      <c r="BFJ214" s="48"/>
      <c r="BFK214" s="46"/>
      <c r="BFL214" s="42"/>
      <c r="BFM214" s="42"/>
      <c r="BFN214" s="48"/>
      <c r="BFO214" s="48"/>
      <c r="BFP214" s="46"/>
      <c r="BFQ214" s="42"/>
      <c r="BFR214" s="42"/>
      <c r="BFS214" s="48"/>
      <c r="BFT214" s="48"/>
      <c r="BFU214" s="46"/>
      <c r="BFV214" s="42"/>
      <c r="BFW214" s="42"/>
      <c r="BFX214" s="48"/>
      <c r="BFY214" s="48"/>
      <c r="BFZ214" s="46"/>
      <c r="BGA214" s="42"/>
      <c r="BGB214" s="42"/>
      <c r="BGC214" s="48"/>
      <c r="BGD214" s="48"/>
      <c r="BGE214" s="46"/>
      <c r="BGF214" s="42"/>
      <c r="BGG214" s="42"/>
      <c r="BGH214" s="48"/>
      <c r="BGI214" s="48"/>
      <c r="BGJ214" s="46"/>
      <c r="BGK214" s="42"/>
      <c r="BGL214" s="42"/>
      <c r="BGM214" s="48"/>
      <c r="BGN214" s="48"/>
      <c r="BGO214" s="46"/>
      <c r="BGP214" s="42"/>
      <c r="BGQ214" s="42"/>
      <c r="BGR214" s="48"/>
      <c r="BGS214" s="48"/>
      <c r="BGT214" s="46"/>
      <c r="BGU214" s="42"/>
      <c r="BGV214" s="42"/>
      <c r="BGW214" s="48"/>
      <c r="BGX214" s="48"/>
      <c r="BGY214" s="46"/>
      <c r="BGZ214" s="42"/>
      <c r="BHA214" s="42"/>
      <c r="BHB214" s="48"/>
      <c r="BHC214" s="48"/>
      <c r="BHD214" s="46"/>
      <c r="BHE214" s="42"/>
      <c r="BHF214" s="42"/>
      <c r="BHG214" s="48"/>
      <c r="BHH214" s="48"/>
      <c r="BHI214" s="46"/>
      <c r="BHJ214" s="42"/>
      <c r="BHK214" s="42"/>
      <c r="BHL214" s="48"/>
      <c r="BHM214" s="48"/>
      <c r="BHN214" s="46"/>
      <c r="BHO214" s="42"/>
      <c r="BHP214" s="42"/>
      <c r="BHQ214" s="48"/>
      <c r="BHR214" s="48"/>
      <c r="BHS214" s="46"/>
      <c r="BHT214" s="42"/>
      <c r="BHU214" s="42"/>
      <c r="BHV214" s="48"/>
      <c r="BHW214" s="48"/>
      <c r="BHX214" s="46"/>
      <c r="BHY214" s="42"/>
      <c r="BHZ214" s="42"/>
      <c r="BIA214" s="48"/>
      <c r="BIB214" s="48"/>
      <c r="BIC214" s="46"/>
      <c r="BID214" s="42"/>
      <c r="BIE214" s="42"/>
      <c r="BIF214" s="48"/>
      <c r="BIG214" s="48"/>
      <c r="BIH214" s="46"/>
      <c r="BII214" s="42"/>
      <c r="BIJ214" s="42"/>
      <c r="BIK214" s="48"/>
      <c r="BIL214" s="48"/>
      <c r="BIM214" s="46"/>
      <c r="BIN214" s="42"/>
      <c r="BIO214" s="42"/>
      <c r="BIP214" s="48"/>
      <c r="BIQ214" s="48"/>
      <c r="BIR214" s="46"/>
      <c r="BIS214" s="42"/>
      <c r="BIT214" s="42"/>
      <c r="BIU214" s="48"/>
      <c r="BIV214" s="48"/>
      <c r="BIW214" s="46"/>
      <c r="BIX214" s="42"/>
      <c r="BIY214" s="42"/>
      <c r="BIZ214" s="48"/>
      <c r="BJA214" s="48"/>
      <c r="BJB214" s="46"/>
      <c r="BJC214" s="42"/>
      <c r="BJD214" s="42"/>
      <c r="BJE214" s="48"/>
      <c r="BJF214" s="48"/>
      <c r="BJG214" s="46"/>
      <c r="BJH214" s="42"/>
      <c r="BJI214" s="42"/>
      <c r="BJJ214" s="48"/>
      <c r="BJK214" s="48"/>
      <c r="BJL214" s="46"/>
      <c r="BJM214" s="42"/>
      <c r="BJN214" s="42"/>
      <c r="BJO214" s="48"/>
      <c r="BJP214" s="48"/>
      <c r="BJQ214" s="46"/>
      <c r="BJR214" s="42"/>
      <c r="BJS214" s="42"/>
      <c r="BJT214" s="48"/>
      <c r="BJU214" s="48"/>
      <c r="BJV214" s="46"/>
      <c r="BJW214" s="42"/>
      <c r="BJX214" s="42"/>
      <c r="BJY214" s="48"/>
      <c r="BJZ214" s="48"/>
      <c r="BKA214" s="46"/>
      <c r="BKB214" s="42"/>
      <c r="BKC214" s="42"/>
      <c r="BKD214" s="48"/>
      <c r="BKE214" s="48"/>
      <c r="BKF214" s="46"/>
      <c r="BKG214" s="42"/>
      <c r="BKH214" s="42"/>
      <c r="BKI214" s="48"/>
      <c r="BKJ214" s="48"/>
      <c r="BKK214" s="46"/>
      <c r="BKL214" s="42"/>
      <c r="BKM214" s="42"/>
      <c r="BKN214" s="48"/>
      <c r="BKO214" s="48"/>
      <c r="BKP214" s="46"/>
      <c r="BKQ214" s="42"/>
      <c r="BKR214" s="42"/>
      <c r="BKS214" s="48"/>
      <c r="BKT214" s="48"/>
      <c r="BKU214" s="46"/>
      <c r="BKV214" s="42"/>
      <c r="BKW214" s="42"/>
      <c r="BKX214" s="48"/>
      <c r="BKY214" s="48"/>
      <c r="BKZ214" s="46"/>
      <c r="BLA214" s="42"/>
      <c r="BLB214" s="42"/>
      <c r="BLC214" s="48"/>
      <c r="BLD214" s="48"/>
      <c r="BLE214" s="46"/>
      <c r="BLF214" s="42"/>
      <c r="BLG214" s="42"/>
      <c r="BLH214" s="48"/>
      <c r="BLI214" s="48"/>
      <c r="BLJ214" s="46"/>
      <c r="BLK214" s="42"/>
      <c r="BLL214" s="42"/>
      <c r="BLM214" s="48"/>
      <c r="BLN214" s="48"/>
      <c r="BLO214" s="46"/>
      <c r="BLP214" s="42"/>
      <c r="BLQ214" s="42"/>
      <c r="BLR214" s="48"/>
      <c r="BLS214" s="48"/>
      <c r="BLT214" s="46"/>
      <c r="BLU214" s="42"/>
      <c r="BLV214" s="42"/>
      <c r="BLW214" s="48"/>
      <c r="BLX214" s="48"/>
      <c r="BLY214" s="46"/>
      <c r="BLZ214" s="42"/>
      <c r="BMA214" s="42"/>
      <c r="BMB214" s="48"/>
      <c r="BMC214" s="48"/>
      <c r="BMD214" s="46"/>
      <c r="BME214" s="42"/>
      <c r="BMF214" s="42"/>
      <c r="BMG214" s="48"/>
      <c r="BMH214" s="48"/>
      <c r="BMI214" s="46"/>
      <c r="BMJ214" s="42"/>
      <c r="BMK214" s="42"/>
      <c r="BML214" s="48"/>
      <c r="BMM214" s="48"/>
      <c r="BMN214" s="46"/>
      <c r="BMO214" s="42"/>
      <c r="BMP214" s="42"/>
      <c r="BMQ214" s="48"/>
      <c r="BMR214" s="48"/>
      <c r="BMS214" s="46"/>
      <c r="BMT214" s="42"/>
      <c r="BMU214" s="42"/>
      <c r="BMV214" s="48"/>
      <c r="BMW214" s="48"/>
      <c r="BMX214" s="46"/>
      <c r="BMY214" s="42"/>
      <c r="BMZ214" s="42"/>
      <c r="BNA214" s="48"/>
      <c r="BNB214" s="48"/>
      <c r="BNC214" s="46"/>
      <c r="BND214" s="42"/>
      <c r="BNE214" s="42"/>
      <c r="BNF214" s="48"/>
      <c r="BNG214" s="48"/>
      <c r="BNH214" s="46"/>
      <c r="BNI214" s="42"/>
      <c r="BNJ214" s="42"/>
      <c r="BNK214" s="48"/>
      <c r="BNL214" s="48"/>
      <c r="BNM214" s="46"/>
      <c r="BNN214" s="42"/>
      <c r="BNO214" s="42"/>
      <c r="BNP214" s="48"/>
      <c r="BNQ214" s="48"/>
      <c r="BNR214" s="46"/>
      <c r="BNS214" s="42"/>
      <c r="BNT214" s="42"/>
      <c r="BNU214" s="48"/>
      <c r="BNV214" s="48"/>
      <c r="BNW214" s="46"/>
      <c r="BNX214" s="42"/>
      <c r="BNY214" s="42"/>
      <c r="BNZ214" s="48"/>
      <c r="BOA214" s="48"/>
      <c r="BOB214" s="46"/>
      <c r="BOC214" s="42"/>
      <c r="BOD214" s="42"/>
      <c r="BOE214" s="48"/>
      <c r="BOF214" s="48"/>
      <c r="BOG214" s="46"/>
      <c r="BOH214" s="42"/>
      <c r="BOI214" s="42"/>
      <c r="BOJ214" s="48"/>
      <c r="BOK214" s="48"/>
      <c r="BOL214" s="46"/>
      <c r="BOM214" s="42"/>
      <c r="BON214" s="42"/>
      <c r="BOO214" s="48"/>
      <c r="BOP214" s="48"/>
      <c r="BOQ214" s="46"/>
      <c r="BOR214" s="42"/>
      <c r="BOS214" s="42"/>
      <c r="BOT214" s="48"/>
      <c r="BOU214" s="48"/>
      <c r="BOV214" s="46"/>
      <c r="BOW214" s="42"/>
      <c r="BOX214" s="42"/>
      <c r="BOY214" s="48"/>
      <c r="BOZ214" s="48"/>
      <c r="BPA214" s="46"/>
      <c r="BPB214" s="42"/>
      <c r="BPC214" s="42"/>
      <c r="BPD214" s="48"/>
      <c r="BPE214" s="48"/>
      <c r="BPF214" s="46"/>
      <c r="BPG214" s="42"/>
      <c r="BPH214" s="42"/>
      <c r="BPI214" s="48"/>
      <c r="BPJ214" s="48"/>
      <c r="BPK214" s="46"/>
      <c r="BPL214" s="42"/>
      <c r="BPM214" s="42"/>
      <c r="BPN214" s="48"/>
      <c r="BPO214" s="48"/>
      <c r="BPP214" s="46"/>
      <c r="BPQ214" s="42"/>
      <c r="BPR214" s="42"/>
      <c r="BPS214" s="48"/>
      <c r="BPT214" s="48"/>
      <c r="BPU214" s="46"/>
      <c r="BPV214" s="42"/>
      <c r="BPW214" s="42"/>
      <c r="BPX214" s="48"/>
      <c r="BPY214" s="48"/>
      <c r="BPZ214" s="46"/>
      <c r="BQA214" s="42"/>
      <c r="BQB214" s="42"/>
      <c r="BQC214" s="48"/>
      <c r="BQD214" s="48"/>
      <c r="BQE214" s="46"/>
      <c r="BQF214" s="42"/>
      <c r="BQG214" s="42"/>
      <c r="BQH214" s="48"/>
      <c r="BQI214" s="48"/>
      <c r="BQJ214" s="46"/>
      <c r="BQK214" s="42"/>
      <c r="BQL214" s="42"/>
      <c r="BQM214" s="48"/>
      <c r="BQN214" s="48"/>
      <c r="BQO214" s="46"/>
      <c r="BQP214" s="42"/>
      <c r="BQQ214" s="42"/>
      <c r="BQR214" s="48"/>
      <c r="BQS214" s="48"/>
      <c r="BQT214" s="46"/>
      <c r="BQU214" s="42"/>
      <c r="BQV214" s="42"/>
      <c r="BQW214" s="48"/>
      <c r="BQX214" s="48"/>
      <c r="BQY214" s="46"/>
      <c r="BQZ214" s="42"/>
      <c r="BRA214" s="42"/>
      <c r="BRB214" s="48"/>
      <c r="BRC214" s="48"/>
      <c r="BRD214" s="46"/>
      <c r="BRE214" s="42"/>
      <c r="BRF214" s="42"/>
      <c r="BRG214" s="48"/>
      <c r="BRH214" s="48"/>
      <c r="BRI214" s="46"/>
      <c r="BRJ214" s="42"/>
      <c r="BRK214" s="42"/>
      <c r="BRL214" s="48"/>
      <c r="BRM214" s="48"/>
      <c r="BRN214" s="46"/>
      <c r="BRO214" s="42"/>
      <c r="BRP214" s="42"/>
      <c r="BRQ214" s="48"/>
      <c r="BRR214" s="48"/>
      <c r="BRS214" s="46"/>
      <c r="BRT214" s="42"/>
      <c r="BRU214" s="42"/>
      <c r="BRV214" s="48"/>
      <c r="BRW214" s="48"/>
      <c r="BRX214" s="46"/>
      <c r="BRY214" s="42"/>
      <c r="BRZ214" s="42"/>
      <c r="BSA214" s="48"/>
      <c r="BSB214" s="48"/>
      <c r="BSC214" s="46"/>
      <c r="BSD214" s="42"/>
      <c r="BSE214" s="42"/>
      <c r="BSF214" s="48"/>
      <c r="BSG214" s="48"/>
      <c r="BSH214" s="46"/>
      <c r="BSI214" s="42"/>
      <c r="BSJ214" s="42"/>
      <c r="BSK214" s="48"/>
      <c r="BSL214" s="48"/>
      <c r="BSM214" s="46"/>
      <c r="BSN214" s="42"/>
      <c r="BSO214" s="42"/>
      <c r="BSP214" s="48"/>
      <c r="BSQ214" s="48"/>
      <c r="BSR214" s="46"/>
      <c r="BSS214" s="42"/>
      <c r="BST214" s="42"/>
      <c r="BSU214" s="48"/>
      <c r="BSV214" s="48"/>
      <c r="BSW214" s="46"/>
      <c r="BSX214" s="42"/>
      <c r="BSY214" s="42"/>
      <c r="BSZ214" s="48"/>
      <c r="BTA214" s="48"/>
      <c r="BTB214" s="46"/>
      <c r="BTC214" s="42"/>
      <c r="BTD214" s="42"/>
      <c r="BTE214" s="48"/>
      <c r="BTF214" s="48"/>
      <c r="BTG214" s="46"/>
      <c r="BTH214" s="42"/>
      <c r="BTI214" s="42"/>
      <c r="BTJ214" s="48"/>
      <c r="BTK214" s="48"/>
      <c r="BTL214" s="46"/>
      <c r="BTM214" s="42"/>
      <c r="BTN214" s="42"/>
      <c r="BTO214" s="48"/>
      <c r="BTP214" s="48"/>
      <c r="BTQ214" s="46"/>
      <c r="BTR214" s="42"/>
      <c r="BTS214" s="42"/>
      <c r="BTT214" s="48"/>
      <c r="BTU214" s="48"/>
      <c r="BTV214" s="46"/>
      <c r="BTW214" s="42"/>
      <c r="BTX214" s="42"/>
      <c r="BTY214" s="48"/>
      <c r="BTZ214" s="48"/>
      <c r="BUA214" s="46"/>
      <c r="BUB214" s="42"/>
      <c r="BUC214" s="42"/>
      <c r="BUD214" s="48"/>
      <c r="BUE214" s="48"/>
      <c r="BUF214" s="46"/>
      <c r="BUG214" s="42"/>
      <c r="BUH214" s="42"/>
      <c r="BUI214" s="48"/>
      <c r="BUJ214" s="48"/>
      <c r="BUK214" s="46"/>
      <c r="BUL214" s="42"/>
      <c r="BUM214" s="42"/>
      <c r="BUN214" s="48"/>
      <c r="BUO214" s="48"/>
      <c r="BUP214" s="46"/>
      <c r="BUQ214" s="42"/>
      <c r="BUR214" s="42"/>
      <c r="BUS214" s="48"/>
      <c r="BUT214" s="48"/>
      <c r="BUU214" s="46"/>
      <c r="BUV214" s="42"/>
      <c r="BUW214" s="42"/>
      <c r="BUX214" s="48"/>
      <c r="BUY214" s="48"/>
      <c r="BUZ214" s="46"/>
      <c r="BVA214" s="42"/>
      <c r="BVB214" s="42"/>
      <c r="BVC214" s="48"/>
      <c r="BVD214" s="48"/>
      <c r="BVE214" s="46"/>
      <c r="BVF214" s="42"/>
      <c r="BVG214" s="42"/>
      <c r="BVH214" s="48"/>
      <c r="BVI214" s="48"/>
      <c r="BVJ214" s="46"/>
      <c r="BVK214" s="42"/>
      <c r="BVL214" s="42"/>
      <c r="BVM214" s="48"/>
      <c r="BVN214" s="48"/>
      <c r="BVO214" s="46"/>
      <c r="BVP214" s="42"/>
      <c r="BVQ214" s="42"/>
      <c r="BVR214" s="48"/>
      <c r="BVS214" s="48"/>
      <c r="BVT214" s="46"/>
      <c r="BVU214" s="42"/>
      <c r="BVV214" s="42"/>
      <c r="BVW214" s="48"/>
      <c r="BVX214" s="48"/>
      <c r="BVY214" s="46"/>
      <c r="BVZ214" s="42"/>
      <c r="BWA214" s="42"/>
      <c r="BWB214" s="48"/>
      <c r="BWC214" s="48"/>
      <c r="BWD214" s="46"/>
      <c r="BWE214" s="42"/>
      <c r="BWF214" s="42"/>
      <c r="BWG214" s="48"/>
      <c r="BWH214" s="48"/>
      <c r="BWI214" s="46"/>
      <c r="BWJ214" s="42"/>
      <c r="BWK214" s="42"/>
      <c r="BWL214" s="48"/>
      <c r="BWM214" s="48"/>
      <c r="BWN214" s="46"/>
      <c r="BWO214" s="42"/>
      <c r="BWP214" s="42"/>
      <c r="BWQ214" s="48"/>
      <c r="BWR214" s="48"/>
      <c r="BWS214" s="46"/>
      <c r="BWT214" s="42"/>
      <c r="BWU214" s="42"/>
      <c r="BWV214" s="48"/>
      <c r="BWW214" s="48"/>
      <c r="BWX214" s="46"/>
      <c r="BWY214" s="42"/>
      <c r="BWZ214" s="42"/>
      <c r="BXA214" s="48"/>
      <c r="BXB214" s="48"/>
      <c r="BXC214" s="46"/>
      <c r="BXD214" s="42"/>
      <c r="BXE214" s="42"/>
      <c r="BXF214" s="48"/>
      <c r="BXG214" s="48"/>
      <c r="BXH214" s="46"/>
      <c r="BXI214" s="42"/>
      <c r="BXJ214" s="42"/>
      <c r="BXK214" s="48"/>
      <c r="BXL214" s="48"/>
      <c r="BXM214" s="46"/>
      <c r="BXN214" s="42"/>
      <c r="BXO214" s="42"/>
      <c r="BXP214" s="48"/>
      <c r="BXQ214" s="48"/>
      <c r="BXR214" s="46"/>
      <c r="BXS214" s="42"/>
      <c r="BXT214" s="42"/>
      <c r="BXU214" s="48"/>
      <c r="BXV214" s="48"/>
      <c r="BXW214" s="46"/>
      <c r="BXX214" s="42"/>
      <c r="BXY214" s="42"/>
      <c r="BXZ214" s="48"/>
      <c r="BYA214" s="48"/>
      <c r="BYB214" s="46"/>
      <c r="BYC214" s="42"/>
      <c r="BYD214" s="42"/>
      <c r="BYE214" s="48"/>
      <c r="BYF214" s="48"/>
      <c r="BYG214" s="46"/>
      <c r="BYH214" s="42"/>
      <c r="BYI214" s="42"/>
      <c r="BYJ214" s="48"/>
      <c r="BYK214" s="48"/>
      <c r="BYL214" s="46"/>
      <c r="BYM214" s="42"/>
      <c r="BYN214" s="42"/>
      <c r="BYO214" s="48"/>
      <c r="BYP214" s="48"/>
      <c r="BYQ214" s="46"/>
      <c r="BYR214" s="42"/>
      <c r="BYS214" s="42"/>
      <c r="BYT214" s="48"/>
      <c r="BYU214" s="48"/>
      <c r="BYV214" s="46"/>
      <c r="BYW214" s="42"/>
      <c r="BYX214" s="42"/>
      <c r="BYY214" s="48"/>
      <c r="BYZ214" s="48"/>
      <c r="BZA214" s="46"/>
      <c r="BZB214" s="42"/>
      <c r="BZC214" s="42"/>
      <c r="BZD214" s="48"/>
      <c r="BZE214" s="48"/>
      <c r="BZF214" s="46"/>
      <c r="BZG214" s="42"/>
      <c r="BZH214" s="42"/>
      <c r="BZI214" s="48"/>
      <c r="BZJ214" s="48"/>
      <c r="BZK214" s="46"/>
      <c r="BZL214" s="42"/>
      <c r="BZM214" s="42"/>
      <c r="BZN214" s="48"/>
      <c r="BZO214" s="48"/>
      <c r="BZP214" s="46"/>
      <c r="BZQ214" s="42"/>
      <c r="BZR214" s="42"/>
      <c r="BZS214" s="48"/>
      <c r="BZT214" s="48"/>
      <c r="BZU214" s="46"/>
      <c r="BZV214" s="42"/>
      <c r="BZW214" s="42"/>
      <c r="BZX214" s="48"/>
      <c r="BZY214" s="48"/>
      <c r="BZZ214" s="46"/>
      <c r="CAA214" s="42"/>
      <c r="CAB214" s="42"/>
      <c r="CAC214" s="48"/>
      <c r="CAD214" s="48"/>
      <c r="CAE214" s="46"/>
      <c r="CAF214" s="42"/>
      <c r="CAG214" s="42"/>
      <c r="CAH214" s="48"/>
      <c r="CAI214" s="48"/>
      <c r="CAJ214" s="46"/>
      <c r="CAK214" s="42"/>
      <c r="CAL214" s="42"/>
      <c r="CAM214" s="48"/>
      <c r="CAN214" s="48"/>
      <c r="CAO214" s="46"/>
      <c r="CAP214" s="42"/>
      <c r="CAQ214" s="42"/>
      <c r="CAR214" s="48"/>
      <c r="CAS214" s="48"/>
      <c r="CAT214" s="46"/>
      <c r="CAU214" s="42"/>
      <c r="CAV214" s="42"/>
      <c r="CAW214" s="48"/>
      <c r="CAX214" s="48"/>
      <c r="CAY214" s="46"/>
      <c r="CAZ214" s="42"/>
      <c r="CBA214" s="42"/>
      <c r="CBB214" s="48"/>
      <c r="CBC214" s="48"/>
      <c r="CBD214" s="46"/>
      <c r="CBE214" s="42"/>
      <c r="CBF214" s="42"/>
      <c r="CBG214" s="48"/>
      <c r="CBH214" s="48"/>
      <c r="CBI214" s="46"/>
      <c r="CBJ214" s="42"/>
      <c r="CBK214" s="42"/>
      <c r="CBL214" s="48"/>
      <c r="CBM214" s="48"/>
      <c r="CBN214" s="46"/>
      <c r="CBO214" s="42"/>
      <c r="CBP214" s="42"/>
      <c r="CBQ214" s="48"/>
      <c r="CBR214" s="48"/>
      <c r="CBS214" s="46"/>
      <c r="CBT214" s="42"/>
      <c r="CBU214" s="42"/>
      <c r="CBV214" s="48"/>
      <c r="CBW214" s="48"/>
      <c r="CBX214" s="46"/>
      <c r="CBY214" s="42"/>
      <c r="CBZ214" s="42"/>
      <c r="CCA214" s="48"/>
      <c r="CCB214" s="48"/>
      <c r="CCC214" s="46"/>
      <c r="CCD214" s="42"/>
      <c r="CCE214" s="42"/>
      <c r="CCF214" s="48"/>
      <c r="CCG214" s="48"/>
      <c r="CCH214" s="46"/>
      <c r="CCI214" s="42"/>
      <c r="CCJ214" s="42"/>
      <c r="CCK214" s="48"/>
      <c r="CCL214" s="48"/>
      <c r="CCM214" s="46"/>
      <c r="CCN214" s="42"/>
      <c r="CCO214" s="42"/>
      <c r="CCP214" s="48"/>
      <c r="CCQ214" s="48"/>
      <c r="CCR214" s="46"/>
      <c r="CCS214" s="42"/>
      <c r="CCT214" s="42"/>
      <c r="CCU214" s="48"/>
      <c r="CCV214" s="48"/>
      <c r="CCW214" s="46"/>
      <c r="CCX214" s="42"/>
      <c r="CCY214" s="42"/>
      <c r="CCZ214" s="48"/>
      <c r="CDA214" s="48"/>
      <c r="CDB214" s="46"/>
      <c r="CDC214" s="42"/>
      <c r="CDD214" s="42"/>
      <c r="CDE214" s="48"/>
      <c r="CDF214" s="48"/>
      <c r="CDG214" s="46"/>
      <c r="CDH214" s="42"/>
      <c r="CDI214" s="42"/>
      <c r="CDJ214" s="48"/>
      <c r="CDK214" s="48"/>
      <c r="CDL214" s="46"/>
      <c r="CDM214" s="42"/>
      <c r="CDN214" s="42"/>
      <c r="CDO214" s="48"/>
      <c r="CDP214" s="48"/>
      <c r="CDQ214" s="46"/>
      <c r="CDR214" s="42"/>
      <c r="CDS214" s="42"/>
      <c r="CDT214" s="48"/>
      <c r="CDU214" s="48"/>
      <c r="CDV214" s="46"/>
      <c r="CDW214" s="42"/>
      <c r="CDX214" s="42"/>
      <c r="CDY214" s="48"/>
      <c r="CDZ214" s="48"/>
      <c r="CEA214" s="46"/>
      <c r="CEB214" s="42"/>
      <c r="CEC214" s="42"/>
      <c r="CED214" s="48"/>
      <c r="CEE214" s="48"/>
      <c r="CEF214" s="46"/>
      <c r="CEG214" s="42"/>
      <c r="CEH214" s="42"/>
      <c r="CEI214" s="48"/>
      <c r="CEJ214" s="48"/>
      <c r="CEK214" s="46"/>
      <c r="CEL214" s="42"/>
      <c r="CEM214" s="42"/>
      <c r="CEN214" s="48"/>
      <c r="CEO214" s="48"/>
      <c r="CEP214" s="46"/>
      <c r="CEQ214" s="42"/>
      <c r="CER214" s="42"/>
      <c r="CES214" s="48"/>
      <c r="CET214" s="48"/>
      <c r="CEU214" s="46"/>
      <c r="CEV214" s="42"/>
      <c r="CEW214" s="42"/>
      <c r="CEX214" s="48"/>
      <c r="CEY214" s="48"/>
      <c r="CEZ214" s="46"/>
      <c r="CFA214" s="42"/>
      <c r="CFB214" s="42"/>
      <c r="CFC214" s="48"/>
      <c r="CFD214" s="48"/>
      <c r="CFE214" s="46"/>
      <c r="CFF214" s="42"/>
      <c r="CFG214" s="42"/>
      <c r="CFH214" s="48"/>
      <c r="CFI214" s="48"/>
      <c r="CFJ214" s="46"/>
      <c r="CFK214" s="42"/>
      <c r="CFL214" s="42"/>
      <c r="CFM214" s="48"/>
      <c r="CFN214" s="48"/>
      <c r="CFO214" s="46"/>
      <c r="CFP214" s="42"/>
      <c r="CFQ214" s="42"/>
      <c r="CFR214" s="48"/>
      <c r="CFS214" s="48"/>
      <c r="CFT214" s="46"/>
      <c r="CFU214" s="42"/>
      <c r="CFV214" s="42"/>
      <c r="CFW214" s="48"/>
      <c r="CFX214" s="48"/>
      <c r="CFY214" s="46"/>
      <c r="CFZ214" s="42"/>
      <c r="CGA214" s="42"/>
      <c r="CGB214" s="48"/>
      <c r="CGC214" s="48"/>
      <c r="CGD214" s="46"/>
      <c r="CGE214" s="42"/>
      <c r="CGF214" s="42"/>
      <c r="CGG214" s="48"/>
      <c r="CGH214" s="48"/>
      <c r="CGI214" s="46"/>
      <c r="CGJ214" s="42"/>
      <c r="CGK214" s="42"/>
      <c r="CGL214" s="48"/>
      <c r="CGM214" s="48"/>
      <c r="CGN214" s="46"/>
      <c r="CGO214" s="42"/>
      <c r="CGP214" s="42"/>
      <c r="CGQ214" s="48"/>
      <c r="CGR214" s="48"/>
      <c r="CGS214" s="46"/>
      <c r="CGT214" s="42"/>
      <c r="CGU214" s="42"/>
      <c r="CGV214" s="48"/>
      <c r="CGW214" s="48"/>
      <c r="CGX214" s="46"/>
      <c r="CGY214" s="42"/>
      <c r="CGZ214" s="42"/>
      <c r="CHA214" s="48"/>
      <c r="CHB214" s="48"/>
      <c r="CHC214" s="46"/>
      <c r="CHD214" s="42"/>
      <c r="CHE214" s="42"/>
      <c r="CHF214" s="48"/>
      <c r="CHG214" s="48"/>
      <c r="CHH214" s="46"/>
      <c r="CHI214" s="42"/>
      <c r="CHJ214" s="42"/>
      <c r="CHK214" s="48"/>
      <c r="CHL214" s="48"/>
      <c r="CHM214" s="46"/>
      <c r="CHN214" s="42"/>
      <c r="CHO214" s="42"/>
      <c r="CHP214" s="48"/>
      <c r="CHQ214" s="48"/>
      <c r="CHR214" s="46"/>
      <c r="CHS214" s="42"/>
      <c r="CHT214" s="42"/>
      <c r="CHU214" s="48"/>
      <c r="CHV214" s="48"/>
      <c r="CHW214" s="46"/>
      <c r="CHX214" s="42"/>
      <c r="CHY214" s="42"/>
      <c r="CHZ214" s="48"/>
      <c r="CIA214" s="48"/>
      <c r="CIB214" s="46"/>
      <c r="CIC214" s="42"/>
      <c r="CID214" s="42"/>
      <c r="CIE214" s="48"/>
      <c r="CIF214" s="48"/>
      <c r="CIG214" s="46"/>
      <c r="CIH214" s="42"/>
      <c r="CII214" s="42"/>
      <c r="CIJ214" s="48"/>
      <c r="CIK214" s="48"/>
      <c r="CIL214" s="46"/>
      <c r="CIM214" s="42"/>
      <c r="CIN214" s="42"/>
      <c r="CIO214" s="48"/>
      <c r="CIP214" s="48"/>
      <c r="CIQ214" s="46"/>
      <c r="CIR214" s="42"/>
      <c r="CIS214" s="42"/>
      <c r="CIT214" s="48"/>
      <c r="CIU214" s="48"/>
      <c r="CIV214" s="46"/>
      <c r="CIW214" s="42"/>
      <c r="CIX214" s="42"/>
      <c r="CIY214" s="48"/>
      <c r="CIZ214" s="48"/>
      <c r="CJA214" s="46"/>
      <c r="CJB214" s="42"/>
      <c r="CJC214" s="42"/>
      <c r="CJD214" s="48"/>
      <c r="CJE214" s="48"/>
      <c r="CJF214" s="46"/>
      <c r="CJG214" s="42"/>
      <c r="CJH214" s="42"/>
      <c r="CJI214" s="48"/>
      <c r="CJJ214" s="48"/>
      <c r="CJK214" s="46"/>
      <c r="CJL214" s="42"/>
      <c r="CJM214" s="42"/>
      <c r="CJN214" s="48"/>
      <c r="CJO214" s="48"/>
      <c r="CJP214" s="46"/>
      <c r="CJQ214" s="42"/>
      <c r="CJR214" s="42"/>
      <c r="CJS214" s="48"/>
      <c r="CJT214" s="48"/>
      <c r="CJU214" s="46"/>
      <c r="CJV214" s="42"/>
      <c r="CJW214" s="42"/>
      <c r="CJX214" s="48"/>
      <c r="CJY214" s="48"/>
      <c r="CJZ214" s="46"/>
      <c r="CKA214" s="42"/>
      <c r="CKB214" s="42"/>
      <c r="CKC214" s="48"/>
      <c r="CKD214" s="48"/>
      <c r="CKE214" s="46"/>
      <c r="CKF214" s="42"/>
      <c r="CKG214" s="42"/>
      <c r="CKH214" s="48"/>
      <c r="CKI214" s="48"/>
      <c r="CKJ214" s="46"/>
      <c r="CKK214" s="42"/>
      <c r="CKL214" s="42"/>
      <c r="CKM214" s="48"/>
      <c r="CKN214" s="48"/>
      <c r="CKO214" s="46"/>
      <c r="CKP214" s="42"/>
      <c r="CKQ214" s="42"/>
      <c r="CKR214" s="48"/>
      <c r="CKS214" s="48"/>
      <c r="CKT214" s="46"/>
      <c r="CKU214" s="42"/>
      <c r="CKV214" s="42"/>
      <c r="CKW214" s="48"/>
      <c r="CKX214" s="48"/>
      <c r="CKY214" s="46"/>
      <c r="CKZ214" s="42"/>
      <c r="CLA214" s="42"/>
      <c r="CLB214" s="48"/>
      <c r="CLC214" s="48"/>
      <c r="CLD214" s="46"/>
      <c r="CLE214" s="42"/>
      <c r="CLF214" s="42"/>
      <c r="CLG214" s="48"/>
      <c r="CLH214" s="48"/>
      <c r="CLI214" s="46"/>
      <c r="CLJ214" s="42"/>
      <c r="CLK214" s="42"/>
      <c r="CLL214" s="48"/>
      <c r="CLM214" s="48"/>
      <c r="CLN214" s="46"/>
      <c r="CLO214" s="42"/>
      <c r="CLP214" s="42"/>
      <c r="CLQ214" s="48"/>
      <c r="CLR214" s="48"/>
      <c r="CLS214" s="46"/>
      <c r="CLT214" s="42"/>
      <c r="CLU214" s="42"/>
      <c r="CLV214" s="48"/>
      <c r="CLW214" s="48"/>
      <c r="CLX214" s="46"/>
      <c r="CLY214" s="42"/>
      <c r="CLZ214" s="42"/>
      <c r="CMA214" s="48"/>
      <c r="CMB214" s="48"/>
      <c r="CMC214" s="46"/>
      <c r="CMD214" s="42"/>
      <c r="CME214" s="42"/>
      <c r="CMF214" s="48"/>
      <c r="CMG214" s="48"/>
      <c r="CMH214" s="46"/>
      <c r="CMI214" s="42"/>
      <c r="CMJ214" s="42"/>
      <c r="CMK214" s="48"/>
      <c r="CML214" s="48"/>
      <c r="CMM214" s="46"/>
      <c r="CMN214" s="42"/>
      <c r="CMO214" s="42"/>
      <c r="CMP214" s="48"/>
      <c r="CMQ214" s="48"/>
      <c r="CMR214" s="46"/>
      <c r="CMS214" s="42"/>
      <c r="CMT214" s="42"/>
      <c r="CMU214" s="48"/>
      <c r="CMV214" s="48"/>
      <c r="CMW214" s="46"/>
      <c r="CMX214" s="42"/>
      <c r="CMY214" s="42"/>
      <c r="CMZ214" s="48"/>
      <c r="CNA214" s="48"/>
      <c r="CNB214" s="46"/>
      <c r="CNC214" s="42"/>
      <c r="CND214" s="42"/>
      <c r="CNE214" s="48"/>
      <c r="CNF214" s="48"/>
      <c r="CNG214" s="46"/>
      <c r="CNH214" s="42"/>
      <c r="CNI214" s="42"/>
      <c r="CNJ214" s="48"/>
      <c r="CNK214" s="48"/>
      <c r="CNL214" s="46"/>
      <c r="CNM214" s="42"/>
      <c r="CNN214" s="42"/>
      <c r="CNO214" s="48"/>
      <c r="CNP214" s="48"/>
      <c r="CNQ214" s="46"/>
      <c r="CNR214" s="42"/>
      <c r="CNS214" s="42"/>
      <c r="CNT214" s="48"/>
      <c r="CNU214" s="48"/>
      <c r="CNV214" s="46"/>
      <c r="CNW214" s="42"/>
      <c r="CNX214" s="42"/>
      <c r="CNY214" s="48"/>
      <c r="CNZ214" s="48"/>
      <c r="COA214" s="46"/>
      <c r="COB214" s="42"/>
      <c r="COC214" s="42"/>
      <c r="COD214" s="48"/>
      <c r="COE214" s="48"/>
      <c r="COF214" s="46"/>
      <c r="COG214" s="42"/>
      <c r="COH214" s="42"/>
      <c r="COI214" s="48"/>
      <c r="COJ214" s="48"/>
      <c r="COK214" s="46"/>
      <c r="COL214" s="42"/>
      <c r="COM214" s="42"/>
      <c r="CON214" s="48"/>
      <c r="COO214" s="48"/>
      <c r="COP214" s="46"/>
      <c r="COQ214" s="42"/>
      <c r="COR214" s="42"/>
      <c r="COS214" s="48"/>
      <c r="COT214" s="48"/>
      <c r="COU214" s="46"/>
      <c r="COV214" s="42"/>
      <c r="COW214" s="42"/>
      <c r="COX214" s="48"/>
      <c r="COY214" s="48"/>
      <c r="COZ214" s="46"/>
      <c r="CPA214" s="42"/>
      <c r="CPB214" s="42"/>
      <c r="CPC214" s="48"/>
      <c r="CPD214" s="48"/>
      <c r="CPE214" s="46"/>
      <c r="CPF214" s="42"/>
      <c r="CPG214" s="42"/>
      <c r="CPH214" s="48"/>
      <c r="CPI214" s="48"/>
      <c r="CPJ214" s="46"/>
      <c r="CPK214" s="42"/>
      <c r="CPL214" s="42"/>
      <c r="CPM214" s="48"/>
      <c r="CPN214" s="48"/>
      <c r="CPO214" s="46"/>
      <c r="CPP214" s="42"/>
      <c r="CPQ214" s="42"/>
      <c r="CPR214" s="48"/>
      <c r="CPS214" s="48"/>
      <c r="CPT214" s="46"/>
      <c r="CPU214" s="42"/>
      <c r="CPV214" s="42"/>
      <c r="CPW214" s="48"/>
      <c r="CPX214" s="48"/>
      <c r="CPY214" s="46"/>
      <c r="CPZ214" s="42"/>
      <c r="CQA214" s="42"/>
      <c r="CQB214" s="48"/>
      <c r="CQC214" s="48"/>
      <c r="CQD214" s="46"/>
      <c r="CQE214" s="42"/>
      <c r="CQF214" s="42"/>
      <c r="CQG214" s="48"/>
      <c r="CQH214" s="48"/>
      <c r="CQI214" s="46"/>
      <c r="CQJ214" s="42"/>
      <c r="CQK214" s="42"/>
      <c r="CQL214" s="48"/>
      <c r="CQM214" s="48"/>
      <c r="CQN214" s="46"/>
      <c r="CQO214" s="42"/>
      <c r="CQP214" s="42"/>
      <c r="CQQ214" s="48"/>
      <c r="CQR214" s="48"/>
      <c r="CQS214" s="46"/>
      <c r="CQT214" s="42"/>
      <c r="CQU214" s="42"/>
      <c r="CQV214" s="48"/>
      <c r="CQW214" s="48"/>
      <c r="CQX214" s="46"/>
      <c r="CQY214" s="42"/>
      <c r="CQZ214" s="42"/>
      <c r="CRA214" s="48"/>
      <c r="CRB214" s="48"/>
      <c r="CRC214" s="46"/>
      <c r="CRD214" s="42"/>
      <c r="CRE214" s="42"/>
      <c r="CRF214" s="48"/>
      <c r="CRG214" s="48"/>
      <c r="CRH214" s="46"/>
      <c r="CRI214" s="42"/>
      <c r="CRJ214" s="42"/>
      <c r="CRK214" s="48"/>
      <c r="CRL214" s="48"/>
      <c r="CRM214" s="46"/>
      <c r="CRN214" s="42"/>
      <c r="CRO214" s="42"/>
      <c r="CRP214" s="48"/>
      <c r="CRQ214" s="48"/>
      <c r="CRR214" s="46"/>
      <c r="CRS214" s="42"/>
      <c r="CRT214" s="42"/>
      <c r="CRU214" s="48"/>
      <c r="CRV214" s="48"/>
      <c r="CRW214" s="46"/>
      <c r="CRX214" s="42"/>
      <c r="CRY214" s="42"/>
      <c r="CRZ214" s="48"/>
      <c r="CSA214" s="48"/>
      <c r="CSB214" s="46"/>
      <c r="CSC214" s="42"/>
      <c r="CSD214" s="42"/>
      <c r="CSE214" s="48"/>
      <c r="CSF214" s="48"/>
      <c r="CSG214" s="46"/>
      <c r="CSH214" s="42"/>
      <c r="CSI214" s="42"/>
      <c r="CSJ214" s="48"/>
      <c r="CSK214" s="48"/>
      <c r="CSL214" s="46"/>
      <c r="CSM214" s="42"/>
      <c r="CSN214" s="42"/>
      <c r="CSO214" s="48"/>
      <c r="CSP214" s="48"/>
      <c r="CSQ214" s="46"/>
      <c r="CSR214" s="42"/>
      <c r="CSS214" s="42"/>
      <c r="CST214" s="48"/>
      <c r="CSU214" s="48"/>
      <c r="CSV214" s="46"/>
      <c r="CSW214" s="42"/>
      <c r="CSX214" s="42"/>
      <c r="CSY214" s="48"/>
      <c r="CSZ214" s="48"/>
      <c r="CTA214" s="46"/>
      <c r="CTB214" s="42"/>
      <c r="CTC214" s="42"/>
      <c r="CTD214" s="48"/>
      <c r="CTE214" s="48"/>
      <c r="CTF214" s="46"/>
      <c r="CTG214" s="42"/>
      <c r="CTH214" s="42"/>
      <c r="CTI214" s="48"/>
      <c r="CTJ214" s="48"/>
      <c r="CTK214" s="46"/>
      <c r="CTL214" s="42"/>
      <c r="CTM214" s="42"/>
      <c r="CTN214" s="48"/>
      <c r="CTO214" s="48"/>
      <c r="CTP214" s="46"/>
      <c r="CTQ214" s="42"/>
      <c r="CTR214" s="42"/>
      <c r="CTS214" s="48"/>
      <c r="CTT214" s="48"/>
      <c r="CTU214" s="46"/>
      <c r="CTV214" s="42"/>
      <c r="CTW214" s="42"/>
      <c r="CTX214" s="48"/>
      <c r="CTY214" s="48"/>
      <c r="CTZ214" s="46"/>
      <c r="CUA214" s="42"/>
      <c r="CUB214" s="42"/>
      <c r="CUC214" s="48"/>
      <c r="CUD214" s="48"/>
      <c r="CUE214" s="46"/>
      <c r="CUF214" s="42"/>
      <c r="CUG214" s="42"/>
      <c r="CUH214" s="48"/>
      <c r="CUI214" s="48"/>
      <c r="CUJ214" s="46"/>
      <c r="CUK214" s="42"/>
      <c r="CUL214" s="42"/>
      <c r="CUM214" s="48"/>
      <c r="CUN214" s="48"/>
      <c r="CUO214" s="46"/>
      <c r="CUP214" s="42"/>
      <c r="CUQ214" s="42"/>
      <c r="CUR214" s="48"/>
      <c r="CUS214" s="48"/>
      <c r="CUT214" s="46"/>
      <c r="CUU214" s="42"/>
      <c r="CUV214" s="42"/>
      <c r="CUW214" s="48"/>
      <c r="CUX214" s="48"/>
      <c r="CUY214" s="46"/>
      <c r="CUZ214" s="42"/>
      <c r="CVA214" s="42"/>
      <c r="CVB214" s="48"/>
      <c r="CVC214" s="48"/>
      <c r="CVD214" s="46"/>
      <c r="CVE214" s="42"/>
      <c r="CVF214" s="42"/>
      <c r="CVG214" s="48"/>
      <c r="CVH214" s="48"/>
      <c r="CVI214" s="46"/>
      <c r="CVJ214" s="42"/>
      <c r="CVK214" s="42"/>
      <c r="CVL214" s="48"/>
      <c r="CVM214" s="48"/>
      <c r="CVN214" s="46"/>
      <c r="CVO214" s="42"/>
      <c r="CVP214" s="42"/>
      <c r="CVQ214" s="48"/>
      <c r="CVR214" s="48"/>
      <c r="CVS214" s="46"/>
      <c r="CVT214" s="42"/>
      <c r="CVU214" s="42"/>
      <c r="CVV214" s="48"/>
      <c r="CVW214" s="48"/>
      <c r="CVX214" s="46"/>
      <c r="CVY214" s="42"/>
      <c r="CVZ214" s="42"/>
      <c r="CWA214" s="48"/>
      <c r="CWB214" s="48"/>
      <c r="CWC214" s="46"/>
      <c r="CWD214" s="42"/>
      <c r="CWE214" s="42"/>
      <c r="CWF214" s="48"/>
      <c r="CWG214" s="48"/>
      <c r="CWH214" s="46"/>
      <c r="CWI214" s="42"/>
      <c r="CWJ214" s="42"/>
      <c r="CWK214" s="48"/>
      <c r="CWL214" s="48"/>
      <c r="CWM214" s="46"/>
      <c r="CWN214" s="42"/>
      <c r="CWO214" s="42"/>
      <c r="CWP214" s="48"/>
      <c r="CWQ214" s="48"/>
      <c r="CWR214" s="46"/>
      <c r="CWS214" s="42"/>
      <c r="CWT214" s="42"/>
      <c r="CWU214" s="48"/>
      <c r="CWV214" s="48"/>
      <c r="CWW214" s="46"/>
      <c r="CWX214" s="42"/>
      <c r="CWY214" s="42"/>
      <c r="CWZ214" s="48"/>
      <c r="CXA214" s="48"/>
      <c r="CXB214" s="46"/>
      <c r="CXC214" s="42"/>
      <c r="CXD214" s="42"/>
      <c r="CXE214" s="48"/>
      <c r="CXF214" s="48"/>
      <c r="CXG214" s="46"/>
      <c r="CXH214" s="42"/>
      <c r="CXI214" s="42"/>
      <c r="CXJ214" s="48"/>
      <c r="CXK214" s="48"/>
      <c r="CXL214" s="46"/>
      <c r="CXM214" s="42"/>
      <c r="CXN214" s="42"/>
      <c r="CXO214" s="48"/>
      <c r="CXP214" s="48"/>
      <c r="CXQ214" s="46"/>
      <c r="CXR214" s="42"/>
      <c r="CXS214" s="42"/>
      <c r="CXT214" s="48"/>
      <c r="CXU214" s="48"/>
      <c r="CXV214" s="46"/>
      <c r="CXW214" s="42"/>
      <c r="CXX214" s="42"/>
      <c r="CXY214" s="48"/>
      <c r="CXZ214" s="48"/>
      <c r="CYA214" s="46"/>
      <c r="CYB214" s="42"/>
      <c r="CYC214" s="42"/>
      <c r="CYD214" s="48"/>
      <c r="CYE214" s="48"/>
      <c r="CYF214" s="46"/>
      <c r="CYG214" s="42"/>
      <c r="CYH214" s="42"/>
      <c r="CYI214" s="48"/>
      <c r="CYJ214" s="48"/>
      <c r="CYK214" s="46"/>
      <c r="CYL214" s="42"/>
      <c r="CYM214" s="42"/>
      <c r="CYN214" s="48"/>
      <c r="CYO214" s="48"/>
      <c r="CYP214" s="46"/>
      <c r="CYQ214" s="42"/>
      <c r="CYR214" s="42"/>
      <c r="CYS214" s="48"/>
      <c r="CYT214" s="48"/>
      <c r="CYU214" s="46"/>
      <c r="CYV214" s="42"/>
      <c r="CYW214" s="42"/>
      <c r="CYX214" s="48"/>
      <c r="CYY214" s="48"/>
      <c r="CYZ214" s="46"/>
      <c r="CZA214" s="42"/>
      <c r="CZB214" s="42"/>
      <c r="CZC214" s="48"/>
      <c r="CZD214" s="48"/>
      <c r="CZE214" s="46"/>
      <c r="CZF214" s="42"/>
      <c r="CZG214" s="42"/>
      <c r="CZH214" s="48"/>
      <c r="CZI214" s="48"/>
      <c r="CZJ214" s="46"/>
      <c r="CZK214" s="42"/>
      <c r="CZL214" s="42"/>
      <c r="CZM214" s="48"/>
      <c r="CZN214" s="48"/>
      <c r="CZO214" s="46"/>
      <c r="CZP214" s="42"/>
      <c r="CZQ214" s="42"/>
      <c r="CZR214" s="48"/>
      <c r="CZS214" s="48"/>
      <c r="CZT214" s="46"/>
      <c r="CZU214" s="42"/>
      <c r="CZV214" s="42"/>
      <c r="CZW214" s="48"/>
      <c r="CZX214" s="48"/>
      <c r="CZY214" s="46"/>
      <c r="CZZ214" s="42"/>
      <c r="DAA214" s="42"/>
      <c r="DAB214" s="48"/>
      <c r="DAC214" s="48"/>
      <c r="DAD214" s="46"/>
      <c r="DAE214" s="42"/>
      <c r="DAF214" s="42"/>
      <c r="DAG214" s="48"/>
      <c r="DAH214" s="48"/>
      <c r="DAI214" s="46"/>
      <c r="DAJ214" s="42"/>
      <c r="DAK214" s="42"/>
      <c r="DAL214" s="48"/>
      <c r="DAM214" s="48"/>
      <c r="DAN214" s="46"/>
      <c r="DAO214" s="42"/>
      <c r="DAP214" s="42"/>
      <c r="DAQ214" s="48"/>
      <c r="DAR214" s="48"/>
      <c r="DAS214" s="46"/>
      <c r="DAT214" s="42"/>
      <c r="DAU214" s="42"/>
      <c r="DAV214" s="48"/>
      <c r="DAW214" s="48"/>
      <c r="DAX214" s="46"/>
      <c r="DAY214" s="42"/>
      <c r="DAZ214" s="42"/>
      <c r="DBA214" s="48"/>
      <c r="DBB214" s="48"/>
      <c r="DBC214" s="46"/>
      <c r="DBD214" s="42"/>
      <c r="DBE214" s="42"/>
      <c r="DBF214" s="48"/>
      <c r="DBG214" s="48"/>
      <c r="DBH214" s="46"/>
      <c r="DBI214" s="42"/>
      <c r="DBJ214" s="42"/>
      <c r="DBK214" s="48"/>
      <c r="DBL214" s="48"/>
      <c r="DBM214" s="46"/>
      <c r="DBN214" s="42"/>
      <c r="DBO214" s="42"/>
      <c r="DBP214" s="48"/>
      <c r="DBQ214" s="48"/>
      <c r="DBR214" s="46"/>
      <c r="DBS214" s="42"/>
      <c r="DBT214" s="42"/>
      <c r="DBU214" s="48"/>
      <c r="DBV214" s="48"/>
      <c r="DBW214" s="46"/>
      <c r="DBX214" s="42"/>
      <c r="DBY214" s="42"/>
      <c r="DBZ214" s="48"/>
      <c r="DCA214" s="48"/>
      <c r="DCB214" s="46"/>
      <c r="DCC214" s="42"/>
      <c r="DCD214" s="42"/>
      <c r="DCE214" s="48"/>
      <c r="DCF214" s="48"/>
      <c r="DCG214" s="46"/>
      <c r="DCH214" s="42"/>
      <c r="DCI214" s="42"/>
      <c r="DCJ214" s="48"/>
      <c r="DCK214" s="48"/>
      <c r="DCL214" s="46"/>
      <c r="DCM214" s="42"/>
      <c r="DCN214" s="42"/>
      <c r="DCO214" s="48"/>
      <c r="DCP214" s="48"/>
      <c r="DCQ214" s="46"/>
      <c r="DCR214" s="42"/>
      <c r="DCS214" s="42"/>
      <c r="DCT214" s="48"/>
      <c r="DCU214" s="48"/>
      <c r="DCV214" s="46"/>
      <c r="DCW214" s="42"/>
      <c r="DCX214" s="42"/>
      <c r="DCY214" s="48"/>
      <c r="DCZ214" s="48"/>
      <c r="DDA214" s="46"/>
      <c r="DDB214" s="42"/>
      <c r="DDC214" s="42"/>
      <c r="DDD214" s="48"/>
      <c r="DDE214" s="48"/>
      <c r="DDF214" s="46"/>
      <c r="DDG214" s="42"/>
      <c r="DDH214" s="42"/>
      <c r="DDI214" s="48"/>
      <c r="DDJ214" s="48"/>
      <c r="DDK214" s="46"/>
      <c r="DDL214" s="42"/>
      <c r="DDM214" s="42"/>
      <c r="DDN214" s="48"/>
      <c r="DDO214" s="48"/>
      <c r="DDP214" s="46"/>
      <c r="DDQ214" s="42"/>
      <c r="DDR214" s="42"/>
      <c r="DDS214" s="48"/>
      <c r="DDT214" s="48"/>
      <c r="DDU214" s="46"/>
      <c r="DDV214" s="42"/>
      <c r="DDW214" s="42"/>
      <c r="DDX214" s="48"/>
      <c r="DDY214" s="48"/>
      <c r="DDZ214" s="46"/>
      <c r="DEA214" s="42"/>
      <c r="DEB214" s="42"/>
      <c r="DEC214" s="48"/>
      <c r="DED214" s="48"/>
      <c r="DEE214" s="46"/>
      <c r="DEF214" s="42"/>
      <c r="DEG214" s="42"/>
      <c r="DEH214" s="48"/>
      <c r="DEI214" s="48"/>
      <c r="DEJ214" s="46"/>
      <c r="DEK214" s="42"/>
      <c r="DEL214" s="42"/>
      <c r="DEM214" s="48"/>
      <c r="DEN214" s="48"/>
      <c r="DEO214" s="46"/>
      <c r="DEP214" s="42"/>
      <c r="DEQ214" s="42"/>
      <c r="DER214" s="48"/>
      <c r="DES214" s="48"/>
      <c r="DET214" s="46"/>
      <c r="DEU214" s="42"/>
      <c r="DEV214" s="42"/>
      <c r="DEW214" s="48"/>
      <c r="DEX214" s="48"/>
      <c r="DEY214" s="46"/>
      <c r="DEZ214" s="42"/>
      <c r="DFA214" s="42"/>
      <c r="DFB214" s="48"/>
      <c r="DFC214" s="48"/>
      <c r="DFD214" s="46"/>
      <c r="DFE214" s="42"/>
      <c r="DFF214" s="42"/>
      <c r="DFG214" s="48"/>
      <c r="DFH214" s="48"/>
      <c r="DFI214" s="46"/>
      <c r="DFJ214" s="42"/>
      <c r="DFK214" s="42"/>
      <c r="DFL214" s="48"/>
      <c r="DFM214" s="48"/>
      <c r="DFN214" s="46"/>
      <c r="DFO214" s="42"/>
      <c r="DFP214" s="42"/>
      <c r="DFQ214" s="48"/>
      <c r="DFR214" s="48"/>
      <c r="DFS214" s="46"/>
      <c r="DFT214" s="42"/>
      <c r="DFU214" s="42"/>
      <c r="DFV214" s="48"/>
      <c r="DFW214" s="48"/>
      <c r="DFX214" s="46"/>
      <c r="DFY214" s="42"/>
      <c r="DFZ214" s="42"/>
      <c r="DGA214" s="48"/>
      <c r="DGB214" s="48"/>
      <c r="DGC214" s="46"/>
      <c r="DGD214" s="42"/>
      <c r="DGE214" s="42"/>
      <c r="DGF214" s="48"/>
      <c r="DGG214" s="48"/>
      <c r="DGH214" s="46"/>
      <c r="DGI214" s="42"/>
      <c r="DGJ214" s="42"/>
      <c r="DGK214" s="48"/>
      <c r="DGL214" s="48"/>
      <c r="DGM214" s="46"/>
      <c r="DGN214" s="42"/>
      <c r="DGO214" s="42"/>
      <c r="DGP214" s="48"/>
      <c r="DGQ214" s="48"/>
      <c r="DGR214" s="46"/>
      <c r="DGS214" s="42"/>
      <c r="DGT214" s="42"/>
      <c r="DGU214" s="48"/>
      <c r="DGV214" s="48"/>
      <c r="DGW214" s="46"/>
      <c r="DGX214" s="42"/>
      <c r="DGY214" s="42"/>
      <c r="DGZ214" s="48"/>
      <c r="DHA214" s="48"/>
      <c r="DHB214" s="46"/>
      <c r="DHC214" s="42"/>
      <c r="DHD214" s="42"/>
      <c r="DHE214" s="48"/>
      <c r="DHF214" s="48"/>
      <c r="DHG214" s="46"/>
      <c r="DHH214" s="42"/>
      <c r="DHI214" s="42"/>
      <c r="DHJ214" s="48"/>
      <c r="DHK214" s="48"/>
      <c r="DHL214" s="46"/>
      <c r="DHM214" s="42"/>
      <c r="DHN214" s="42"/>
      <c r="DHO214" s="48"/>
      <c r="DHP214" s="48"/>
      <c r="DHQ214" s="46"/>
      <c r="DHR214" s="42"/>
      <c r="DHS214" s="42"/>
      <c r="DHT214" s="48"/>
      <c r="DHU214" s="48"/>
      <c r="DHV214" s="46"/>
      <c r="DHW214" s="42"/>
      <c r="DHX214" s="42"/>
      <c r="DHY214" s="48"/>
      <c r="DHZ214" s="48"/>
      <c r="DIA214" s="46"/>
      <c r="DIB214" s="42"/>
      <c r="DIC214" s="42"/>
      <c r="DID214" s="48"/>
      <c r="DIE214" s="48"/>
      <c r="DIF214" s="46"/>
      <c r="DIG214" s="42"/>
      <c r="DIH214" s="42"/>
      <c r="DII214" s="48"/>
      <c r="DIJ214" s="48"/>
      <c r="DIK214" s="46"/>
      <c r="DIL214" s="42"/>
      <c r="DIM214" s="42"/>
      <c r="DIN214" s="48"/>
      <c r="DIO214" s="48"/>
      <c r="DIP214" s="46"/>
      <c r="DIQ214" s="42"/>
      <c r="DIR214" s="42"/>
      <c r="DIS214" s="48"/>
      <c r="DIT214" s="48"/>
      <c r="DIU214" s="46"/>
      <c r="DIV214" s="42"/>
      <c r="DIW214" s="42"/>
      <c r="DIX214" s="48"/>
      <c r="DIY214" s="48"/>
      <c r="DIZ214" s="46"/>
      <c r="DJA214" s="42"/>
      <c r="DJB214" s="42"/>
      <c r="DJC214" s="48"/>
      <c r="DJD214" s="48"/>
      <c r="DJE214" s="46"/>
      <c r="DJF214" s="42"/>
      <c r="DJG214" s="42"/>
      <c r="DJH214" s="48"/>
      <c r="DJI214" s="48"/>
      <c r="DJJ214" s="46"/>
      <c r="DJK214" s="42"/>
      <c r="DJL214" s="42"/>
      <c r="DJM214" s="48"/>
      <c r="DJN214" s="48"/>
      <c r="DJO214" s="46"/>
      <c r="DJP214" s="42"/>
      <c r="DJQ214" s="42"/>
      <c r="DJR214" s="48"/>
      <c r="DJS214" s="48"/>
      <c r="DJT214" s="46"/>
      <c r="DJU214" s="42"/>
      <c r="DJV214" s="42"/>
      <c r="DJW214" s="48"/>
      <c r="DJX214" s="48"/>
      <c r="DJY214" s="46"/>
      <c r="DJZ214" s="42"/>
      <c r="DKA214" s="42"/>
      <c r="DKB214" s="48"/>
      <c r="DKC214" s="48"/>
      <c r="DKD214" s="46"/>
      <c r="DKE214" s="42"/>
      <c r="DKF214" s="42"/>
      <c r="DKG214" s="48"/>
      <c r="DKH214" s="48"/>
      <c r="DKI214" s="46"/>
      <c r="DKJ214" s="42"/>
      <c r="DKK214" s="42"/>
      <c r="DKL214" s="48"/>
      <c r="DKM214" s="48"/>
      <c r="DKN214" s="46"/>
      <c r="DKO214" s="42"/>
      <c r="DKP214" s="42"/>
      <c r="DKQ214" s="48"/>
      <c r="DKR214" s="48"/>
      <c r="DKS214" s="46"/>
      <c r="DKT214" s="42"/>
      <c r="DKU214" s="42"/>
      <c r="DKV214" s="48"/>
      <c r="DKW214" s="48"/>
      <c r="DKX214" s="46"/>
      <c r="DKY214" s="42"/>
      <c r="DKZ214" s="42"/>
      <c r="DLA214" s="48"/>
      <c r="DLB214" s="48"/>
      <c r="DLC214" s="46"/>
      <c r="DLD214" s="42"/>
      <c r="DLE214" s="42"/>
      <c r="DLF214" s="48"/>
      <c r="DLG214" s="48"/>
      <c r="DLH214" s="46"/>
      <c r="DLI214" s="42"/>
      <c r="DLJ214" s="42"/>
      <c r="DLK214" s="48"/>
      <c r="DLL214" s="48"/>
      <c r="DLM214" s="46"/>
      <c r="DLN214" s="42"/>
      <c r="DLO214" s="42"/>
      <c r="DLP214" s="48"/>
      <c r="DLQ214" s="48"/>
      <c r="DLR214" s="46"/>
      <c r="DLS214" s="42"/>
      <c r="DLT214" s="42"/>
      <c r="DLU214" s="48"/>
      <c r="DLV214" s="48"/>
      <c r="DLW214" s="46"/>
      <c r="DLX214" s="42"/>
      <c r="DLY214" s="42"/>
      <c r="DLZ214" s="48"/>
      <c r="DMA214" s="48"/>
      <c r="DMB214" s="46"/>
      <c r="DMC214" s="42"/>
      <c r="DMD214" s="42"/>
      <c r="DME214" s="48"/>
      <c r="DMF214" s="48"/>
      <c r="DMG214" s="46"/>
      <c r="DMH214" s="42"/>
      <c r="DMI214" s="42"/>
      <c r="DMJ214" s="48"/>
      <c r="DMK214" s="48"/>
      <c r="DML214" s="46"/>
      <c r="DMM214" s="42"/>
      <c r="DMN214" s="42"/>
      <c r="DMO214" s="48"/>
      <c r="DMP214" s="48"/>
      <c r="DMQ214" s="46"/>
      <c r="DMR214" s="42"/>
      <c r="DMS214" s="42"/>
      <c r="DMT214" s="48"/>
      <c r="DMU214" s="48"/>
      <c r="DMV214" s="46"/>
      <c r="DMW214" s="42"/>
      <c r="DMX214" s="42"/>
      <c r="DMY214" s="48"/>
      <c r="DMZ214" s="48"/>
      <c r="DNA214" s="46"/>
      <c r="DNB214" s="42"/>
      <c r="DNC214" s="42"/>
      <c r="DND214" s="48"/>
      <c r="DNE214" s="48"/>
      <c r="DNF214" s="46"/>
      <c r="DNG214" s="42"/>
      <c r="DNH214" s="42"/>
      <c r="DNI214" s="48"/>
      <c r="DNJ214" s="48"/>
      <c r="DNK214" s="46"/>
      <c r="DNL214" s="42"/>
      <c r="DNM214" s="42"/>
      <c r="DNN214" s="48"/>
      <c r="DNO214" s="48"/>
      <c r="DNP214" s="46"/>
      <c r="DNQ214" s="42"/>
      <c r="DNR214" s="42"/>
      <c r="DNS214" s="48"/>
      <c r="DNT214" s="48"/>
      <c r="DNU214" s="46"/>
      <c r="DNV214" s="42"/>
      <c r="DNW214" s="42"/>
      <c r="DNX214" s="48"/>
      <c r="DNY214" s="48"/>
      <c r="DNZ214" s="46"/>
      <c r="DOA214" s="42"/>
      <c r="DOB214" s="42"/>
      <c r="DOC214" s="48"/>
      <c r="DOD214" s="48"/>
      <c r="DOE214" s="46"/>
      <c r="DOF214" s="42"/>
      <c r="DOG214" s="42"/>
      <c r="DOH214" s="48"/>
      <c r="DOI214" s="48"/>
      <c r="DOJ214" s="46"/>
      <c r="DOK214" s="42"/>
      <c r="DOL214" s="42"/>
      <c r="DOM214" s="48"/>
      <c r="DON214" s="48"/>
      <c r="DOO214" s="46"/>
      <c r="DOP214" s="42"/>
      <c r="DOQ214" s="42"/>
      <c r="DOR214" s="48"/>
      <c r="DOS214" s="48"/>
      <c r="DOT214" s="46"/>
      <c r="DOU214" s="42"/>
      <c r="DOV214" s="42"/>
      <c r="DOW214" s="48"/>
      <c r="DOX214" s="48"/>
      <c r="DOY214" s="46"/>
      <c r="DOZ214" s="42"/>
      <c r="DPA214" s="42"/>
      <c r="DPB214" s="48"/>
      <c r="DPC214" s="48"/>
      <c r="DPD214" s="46"/>
      <c r="DPE214" s="42"/>
      <c r="DPF214" s="42"/>
      <c r="DPG214" s="48"/>
      <c r="DPH214" s="48"/>
      <c r="DPI214" s="46"/>
      <c r="DPJ214" s="42"/>
      <c r="DPK214" s="42"/>
      <c r="DPL214" s="48"/>
      <c r="DPM214" s="48"/>
      <c r="DPN214" s="46"/>
      <c r="DPO214" s="42"/>
      <c r="DPP214" s="42"/>
      <c r="DPQ214" s="48"/>
      <c r="DPR214" s="48"/>
      <c r="DPS214" s="46"/>
      <c r="DPT214" s="42"/>
      <c r="DPU214" s="42"/>
      <c r="DPV214" s="48"/>
      <c r="DPW214" s="48"/>
      <c r="DPX214" s="46"/>
      <c r="DPY214" s="42"/>
      <c r="DPZ214" s="42"/>
      <c r="DQA214" s="48"/>
      <c r="DQB214" s="48"/>
      <c r="DQC214" s="46"/>
      <c r="DQD214" s="42"/>
      <c r="DQE214" s="42"/>
      <c r="DQF214" s="48"/>
      <c r="DQG214" s="48"/>
      <c r="DQH214" s="46"/>
      <c r="DQI214" s="42"/>
      <c r="DQJ214" s="42"/>
      <c r="DQK214" s="48"/>
      <c r="DQL214" s="48"/>
      <c r="DQM214" s="46"/>
      <c r="DQN214" s="42"/>
      <c r="DQO214" s="42"/>
      <c r="DQP214" s="48"/>
      <c r="DQQ214" s="48"/>
      <c r="DQR214" s="46"/>
      <c r="DQS214" s="42"/>
      <c r="DQT214" s="42"/>
      <c r="DQU214" s="48"/>
      <c r="DQV214" s="48"/>
      <c r="DQW214" s="46"/>
      <c r="DQX214" s="42"/>
      <c r="DQY214" s="42"/>
      <c r="DQZ214" s="48"/>
      <c r="DRA214" s="48"/>
      <c r="DRB214" s="46"/>
      <c r="DRC214" s="42"/>
      <c r="DRD214" s="42"/>
      <c r="DRE214" s="48"/>
      <c r="DRF214" s="48"/>
      <c r="DRG214" s="46"/>
      <c r="DRH214" s="42"/>
      <c r="DRI214" s="42"/>
      <c r="DRJ214" s="48"/>
      <c r="DRK214" s="48"/>
      <c r="DRL214" s="46"/>
      <c r="DRM214" s="42"/>
      <c r="DRN214" s="42"/>
      <c r="DRO214" s="48"/>
      <c r="DRP214" s="48"/>
      <c r="DRQ214" s="46"/>
      <c r="DRR214" s="42"/>
      <c r="DRS214" s="42"/>
      <c r="DRT214" s="48"/>
      <c r="DRU214" s="48"/>
      <c r="DRV214" s="46"/>
      <c r="DRW214" s="42"/>
      <c r="DRX214" s="42"/>
      <c r="DRY214" s="48"/>
      <c r="DRZ214" s="48"/>
      <c r="DSA214" s="46"/>
      <c r="DSB214" s="42"/>
      <c r="DSC214" s="42"/>
      <c r="DSD214" s="48"/>
      <c r="DSE214" s="48"/>
      <c r="DSF214" s="46"/>
      <c r="DSG214" s="42"/>
      <c r="DSH214" s="42"/>
      <c r="DSI214" s="48"/>
      <c r="DSJ214" s="48"/>
      <c r="DSK214" s="46"/>
      <c r="DSL214" s="42"/>
      <c r="DSM214" s="42"/>
      <c r="DSN214" s="48"/>
      <c r="DSO214" s="48"/>
      <c r="DSP214" s="46"/>
      <c r="DSQ214" s="42"/>
      <c r="DSR214" s="42"/>
      <c r="DSS214" s="48"/>
      <c r="DST214" s="48"/>
      <c r="DSU214" s="46"/>
      <c r="DSV214" s="42"/>
      <c r="DSW214" s="42"/>
      <c r="DSX214" s="48"/>
      <c r="DSY214" s="48"/>
      <c r="DSZ214" s="46"/>
      <c r="DTA214" s="42"/>
      <c r="DTB214" s="42"/>
      <c r="DTC214" s="48"/>
      <c r="DTD214" s="48"/>
      <c r="DTE214" s="46"/>
      <c r="DTF214" s="42"/>
      <c r="DTG214" s="42"/>
      <c r="DTH214" s="48"/>
      <c r="DTI214" s="48"/>
      <c r="DTJ214" s="46"/>
      <c r="DTK214" s="42"/>
      <c r="DTL214" s="42"/>
      <c r="DTM214" s="48"/>
      <c r="DTN214" s="48"/>
      <c r="DTO214" s="46"/>
      <c r="DTP214" s="42"/>
      <c r="DTQ214" s="42"/>
      <c r="DTR214" s="48"/>
      <c r="DTS214" s="48"/>
      <c r="DTT214" s="46"/>
      <c r="DTU214" s="42"/>
      <c r="DTV214" s="42"/>
      <c r="DTW214" s="48"/>
      <c r="DTX214" s="48"/>
      <c r="DTY214" s="46"/>
      <c r="DTZ214" s="42"/>
      <c r="DUA214" s="42"/>
      <c r="DUB214" s="48"/>
      <c r="DUC214" s="48"/>
      <c r="DUD214" s="46"/>
      <c r="DUE214" s="42"/>
      <c r="DUF214" s="42"/>
      <c r="DUG214" s="48"/>
      <c r="DUH214" s="48"/>
      <c r="DUI214" s="46"/>
      <c r="DUJ214" s="42"/>
      <c r="DUK214" s="42"/>
      <c r="DUL214" s="48"/>
      <c r="DUM214" s="48"/>
      <c r="DUN214" s="46"/>
      <c r="DUO214" s="42"/>
      <c r="DUP214" s="42"/>
      <c r="DUQ214" s="48"/>
      <c r="DUR214" s="48"/>
      <c r="DUS214" s="46"/>
      <c r="DUT214" s="42"/>
      <c r="DUU214" s="42"/>
      <c r="DUV214" s="48"/>
      <c r="DUW214" s="48"/>
      <c r="DUX214" s="46"/>
      <c r="DUY214" s="42"/>
      <c r="DUZ214" s="42"/>
      <c r="DVA214" s="48"/>
      <c r="DVB214" s="48"/>
      <c r="DVC214" s="46"/>
      <c r="DVD214" s="42"/>
      <c r="DVE214" s="42"/>
      <c r="DVF214" s="48"/>
      <c r="DVG214" s="48"/>
      <c r="DVH214" s="46"/>
      <c r="DVI214" s="42"/>
      <c r="DVJ214" s="42"/>
      <c r="DVK214" s="48"/>
      <c r="DVL214" s="48"/>
      <c r="DVM214" s="46"/>
      <c r="DVN214" s="42"/>
      <c r="DVO214" s="42"/>
      <c r="DVP214" s="48"/>
      <c r="DVQ214" s="48"/>
      <c r="DVR214" s="46"/>
      <c r="DVS214" s="42"/>
      <c r="DVT214" s="42"/>
      <c r="DVU214" s="48"/>
      <c r="DVV214" s="48"/>
      <c r="DVW214" s="46"/>
      <c r="DVX214" s="42"/>
      <c r="DVY214" s="42"/>
      <c r="DVZ214" s="48"/>
      <c r="DWA214" s="48"/>
      <c r="DWB214" s="46"/>
      <c r="DWC214" s="42"/>
      <c r="DWD214" s="42"/>
      <c r="DWE214" s="48"/>
      <c r="DWF214" s="48"/>
      <c r="DWG214" s="46"/>
      <c r="DWH214" s="42"/>
      <c r="DWI214" s="42"/>
      <c r="DWJ214" s="48"/>
      <c r="DWK214" s="48"/>
      <c r="DWL214" s="46"/>
      <c r="DWM214" s="42"/>
      <c r="DWN214" s="42"/>
      <c r="DWO214" s="48"/>
      <c r="DWP214" s="48"/>
      <c r="DWQ214" s="46"/>
      <c r="DWR214" s="42"/>
      <c r="DWS214" s="42"/>
      <c r="DWT214" s="48"/>
      <c r="DWU214" s="48"/>
      <c r="DWV214" s="46"/>
      <c r="DWW214" s="42"/>
      <c r="DWX214" s="42"/>
      <c r="DWY214" s="48"/>
      <c r="DWZ214" s="48"/>
      <c r="DXA214" s="46"/>
      <c r="DXB214" s="42"/>
      <c r="DXC214" s="42"/>
      <c r="DXD214" s="48"/>
      <c r="DXE214" s="48"/>
      <c r="DXF214" s="46"/>
      <c r="DXG214" s="42"/>
      <c r="DXH214" s="42"/>
      <c r="DXI214" s="48"/>
      <c r="DXJ214" s="48"/>
      <c r="DXK214" s="46"/>
      <c r="DXL214" s="42"/>
      <c r="DXM214" s="42"/>
      <c r="DXN214" s="48"/>
      <c r="DXO214" s="48"/>
      <c r="DXP214" s="46"/>
      <c r="DXQ214" s="42"/>
      <c r="DXR214" s="42"/>
      <c r="DXS214" s="48"/>
      <c r="DXT214" s="48"/>
      <c r="DXU214" s="46"/>
      <c r="DXV214" s="42"/>
      <c r="DXW214" s="42"/>
      <c r="DXX214" s="48"/>
      <c r="DXY214" s="48"/>
      <c r="DXZ214" s="46"/>
      <c r="DYA214" s="42"/>
      <c r="DYB214" s="42"/>
      <c r="DYC214" s="48"/>
      <c r="DYD214" s="48"/>
      <c r="DYE214" s="46"/>
      <c r="DYF214" s="42"/>
      <c r="DYG214" s="42"/>
      <c r="DYH214" s="48"/>
      <c r="DYI214" s="48"/>
      <c r="DYJ214" s="46"/>
      <c r="DYK214" s="42"/>
      <c r="DYL214" s="42"/>
      <c r="DYM214" s="48"/>
      <c r="DYN214" s="48"/>
      <c r="DYO214" s="46"/>
      <c r="DYP214" s="42"/>
      <c r="DYQ214" s="42"/>
      <c r="DYR214" s="48"/>
      <c r="DYS214" s="48"/>
      <c r="DYT214" s="46"/>
      <c r="DYU214" s="42"/>
      <c r="DYV214" s="42"/>
      <c r="DYW214" s="48"/>
      <c r="DYX214" s="48"/>
      <c r="DYY214" s="46"/>
      <c r="DYZ214" s="42"/>
      <c r="DZA214" s="42"/>
      <c r="DZB214" s="48"/>
      <c r="DZC214" s="48"/>
      <c r="DZD214" s="46"/>
      <c r="DZE214" s="42"/>
      <c r="DZF214" s="42"/>
      <c r="DZG214" s="48"/>
      <c r="DZH214" s="48"/>
      <c r="DZI214" s="46"/>
      <c r="DZJ214" s="42"/>
      <c r="DZK214" s="42"/>
      <c r="DZL214" s="48"/>
      <c r="DZM214" s="48"/>
      <c r="DZN214" s="46"/>
      <c r="DZO214" s="42"/>
      <c r="DZP214" s="42"/>
      <c r="DZQ214" s="48"/>
      <c r="DZR214" s="48"/>
      <c r="DZS214" s="46"/>
      <c r="DZT214" s="42"/>
      <c r="DZU214" s="42"/>
      <c r="DZV214" s="48"/>
      <c r="DZW214" s="48"/>
      <c r="DZX214" s="46"/>
      <c r="DZY214" s="42"/>
      <c r="DZZ214" s="42"/>
      <c r="EAA214" s="48"/>
      <c r="EAB214" s="48"/>
      <c r="EAC214" s="46"/>
      <c r="EAD214" s="42"/>
      <c r="EAE214" s="42"/>
      <c r="EAF214" s="48"/>
      <c r="EAG214" s="48"/>
      <c r="EAH214" s="46"/>
      <c r="EAI214" s="42"/>
      <c r="EAJ214" s="42"/>
      <c r="EAK214" s="48"/>
      <c r="EAL214" s="48"/>
      <c r="EAM214" s="46"/>
      <c r="EAN214" s="42"/>
      <c r="EAO214" s="42"/>
      <c r="EAP214" s="48"/>
      <c r="EAQ214" s="48"/>
      <c r="EAR214" s="46"/>
      <c r="EAS214" s="42"/>
      <c r="EAT214" s="42"/>
      <c r="EAU214" s="48"/>
      <c r="EAV214" s="48"/>
      <c r="EAW214" s="46"/>
      <c r="EAX214" s="42"/>
      <c r="EAY214" s="42"/>
      <c r="EAZ214" s="48"/>
      <c r="EBA214" s="48"/>
      <c r="EBB214" s="46"/>
      <c r="EBC214" s="42"/>
      <c r="EBD214" s="42"/>
      <c r="EBE214" s="48"/>
      <c r="EBF214" s="48"/>
      <c r="EBG214" s="46"/>
      <c r="EBH214" s="42"/>
      <c r="EBI214" s="42"/>
      <c r="EBJ214" s="48"/>
      <c r="EBK214" s="48"/>
      <c r="EBL214" s="46"/>
      <c r="EBM214" s="42"/>
      <c r="EBN214" s="42"/>
      <c r="EBO214" s="48"/>
      <c r="EBP214" s="48"/>
      <c r="EBQ214" s="46"/>
      <c r="EBR214" s="42"/>
      <c r="EBS214" s="42"/>
      <c r="EBT214" s="48"/>
      <c r="EBU214" s="48"/>
      <c r="EBV214" s="46"/>
      <c r="EBW214" s="42"/>
      <c r="EBX214" s="42"/>
      <c r="EBY214" s="48"/>
      <c r="EBZ214" s="48"/>
      <c r="ECA214" s="46"/>
      <c r="ECB214" s="42"/>
      <c r="ECC214" s="42"/>
      <c r="ECD214" s="48"/>
      <c r="ECE214" s="48"/>
      <c r="ECF214" s="46"/>
      <c r="ECG214" s="42"/>
      <c r="ECH214" s="42"/>
      <c r="ECI214" s="48"/>
      <c r="ECJ214" s="48"/>
      <c r="ECK214" s="46"/>
      <c r="ECL214" s="42"/>
      <c r="ECM214" s="42"/>
      <c r="ECN214" s="48"/>
      <c r="ECO214" s="48"/>
      <c r="ECP214" s="46"/>
      <c r="ECQ214" s="42"/>
      <c r="ECR214" s="42"/>
      <c r="ECS214" s="48"/>
      <c r="ECT214" s="48"/>
      <c r="ECU214" s="46"/>
      <c r="ECV214" s="42"/>
      <c r="ECW214" s="42"/>
      <c r="ECX214" s="48"/>
      <c r="ECY214" s="48"/>
      <c r="ECZ214" s="46"/>
      <c r="EDA214" s="42"/>
      <c r="EDB214" s="42"/>
      <c r="EDC214" s="48"/>
      <c r="EDD214" s="48"/>
      <c r="EDE214" s="46"/>
      <c r="EDF214" s="42"/>
      <c r="EDG214" s="42"/>
      <c r="EDH214" s="48"/>
      <c r="EDI214" s="48"/>
      <c r="EDJ214" s="46"/>
      <c r="EDK214" s="42"/>
      <c r="EDL214" s="42"/>
      <c r="EDM214" s="48"/>
      <c r="EDN214" s="48"/>
      <c r="EDO214" s="46"/>
      <c r="EDP214" s="42"/>
      <c r="EDQ214" s="42"/>
      <c r="EDR214" s="48"/>
      <c r="EDS214" s="48"/>
      <c r="EDT214" s="46"/>
      <c r="EDU214" s="42"/>
      <c r="EDV214" s="42"/>
      <c r="EDW214" s="48"/>
      <c r="EDX214" s="48"/>
      <c r="EDY214" s="46"/>
      <c r="EDZ214" s="42"/>
      <c r="EEA214" s="42"/>
      <c r="EEB214" s="48"/>
      <c r="EEC214" s="48"/>
      <c r="EED214" s="46"/>
      <c r="EEE214" s="42"/>
      <c r="EEF214" s="42"/>
      <c r="EEG214" s="48"/>
      <c r="EEH214" s="48"/>
      <c r="EEI214" s="46"/>
      <c r="EEJ214" s="42"/>
      <c r="EEK214" s="42"/>
      <c r="EEL214" s="48"/>
      <c r="EEM214" s="48"/>
      <c r="EEN214" s="46"/>
      <c r="EEO214" s="42"/>
      <c r="EEP214" s="42"/>
      <c r="EEQ214" s="48"/>
      <c r="EER214" s="48"/>
      <c r="EES214" s="46"/>
      <c r="EET214" s="42"/>
      <c r="EEU214" s="42"/>
      <c r="EEV214" s="48"/>
      <c r="EEW214" s="48"/>
      <c r="EEX214" s="46"/>
      <c r="EEY214" s="42"/>
      <c r="EEZ214" s="42"/>
      <c r="EFA214" s="48"/>
      <c r="EFB214" s="48"/>
      <c r="EFC214" s="46"/>
      <c r="EFD214" s="42"/>
      <c r="EFE214" s="42"/>
      <c r="EFF214" s="48"/>
      <c r="EFG214" s="48"/>
      <c r="EFH214" s="46"/>
      <c r="EFI214" s="42"/>
      <c r="EFJ214" s="42"/>
      <c r="EFK214" s="48"/>
      <c r="EFL214" s="48"/>
      <c r="EFM214" s="46"/>
      <c r="EFN214" s="42"/>
      <c r="EFO214" s="42"/>
      <c r="EFP214" s="48"/>
      <c r="EFQ214" s="48"/>
      <c r="EFR214" s="46"/>
      <c r="EFS214" s="42"/>
      <c r="EFT214" s="42"/>
      <c r="EFU214" s="48"/>
      <c r="EFV214" s="48"/>
      <c r="EFW214" s="46"/>
      <c r="EFX214" s="42"/>
      <c r="EFY214" s="42"/>
      <c r="EFZ214" s="48"/>
      <c r="EGA214" s="48"/>
      <c r="EGB214" s="46"/>
      <c r="EGC214" s="42"/>
      <c r="EGD214" s="42"/>
      <c r="EGE214" s="48"/>
      <c r="EGF214" s="48"/>
      <c r="EGG214" s="46"/>
      <c r="EGH214" s="42"/>
      <c r="EGI214" s="42"/>
      <c r="EGJ214" s="48"/>
      <c r="EGK214" s="48"/>
      <c r="EGL214" s="46"/>
      <c r="EGM214" s="42"/>
      <c r="EGN214" s="42"/>
      <c r="EGO214" s="48"/>
      <c r="EGP214" s="48"/>
      <c r="EGQ214" s="46"/>
      <c r="EGR214" s="42"/>
      <c r="EGS214" s="42"/>
      <c r="EGT214" s="48"/>
      <c r="EGU214" s="48"/>
      <c r="EGV214" s="46"/>
      <c r="EGW214" s="42"/>
      <c r="EGX214" s="42"/>
      <c r="EGY214" s="48"/>
      <c r="EGZ214" s="48"/>
      <c r="EHA214" s="46"/>
      <c r="EHB214" s="42"/>
      <c r="EHC214" s="42"/>
      <c r="EHD214" s="48"/>
      <c r="EHE214" s="48"/>
      <c r="EHF214" s="46"/>
      <c r="EHG214" s="42"/>
      <c r="EHH214" s="42"/>
      <c r="EHI214" s="48"/>
      <c r="EHJ214" s="48"/>
      <c r="EHK214" s="46"/>
      <c r="EHL214" s="42"/>
      <c r="EHM214" s="42"/>
      <c r="EHN214" s="48"/>
      <c r="EHO214" s="48"/>
      <c r="EHP214" s="46"/>
      <c r="EHQ214" s="42"/>
      <c r="EHR214" s="42"/>
      <c r="EHS214" s="48"/>
      <c r="EHT214" s="48"/>
      <c r="EHU214" s="46"/>
      <c r="EHV214" s="42"/>
      <c r="EHW214" s="42"/>
      <c r="EHX214" s="48"/>
      <c r="EHY214" s="48"/>
      <c r="EHZ214" s="46"/>
      <c r="EIA214" s="42"/>
      <c r="EIB214" s="42"/>
      <c r="EIC214" s="48"/>
      <c r="EID214" s="48"/>
      <c r="EIE214" s="46"/>
      <c r="EIF214" s="42"/>
      <c r="EIG214" s="42"/>
      <c r="EIH214" s="48"/>
      <c r="EII214" s="48"/>
      <c r="EIJ214" s="46"/>
      <c r="EIK214" s="42"/>
      <c r="EIL214" s="42"/>
      <c r="EIM214" s="48"/>
      <c r="EIN214" s="48"/>
      <c r="EIO214" s="46"/>
      <c r="EIP214" s="42"/>
      <c r="EIQ214" s="42"/>
      <c r="EIR214" s="48"/>
      <c r="EIS214" s="48"/>
      <c r="EIT214" s="46"/>
      <c r="EIU214" s="42"/>
      <c r="EIV214" s="42"/>
      <c r="EIW214" s="48"/>
      <c r="EIX214" s="48"/>
      <c r="EIY214" s="46"/>
      <c r="EIZ214" s="42"/>
      <c r="EJA214" s="42"/>
      <c r="EJB214" s="48"/>
      <c r="EJC214" s="48"/>
      <c r="EJD214" s="46"/>
      <c r="EJE214" s="42"/>
      <c r="EJF214" s="42"/>
      <c r="EJG214" s="48"/>
      <c r="EJH214" s="48"/>
      <c r="EJI214" s="46"/>
      <c r="EJJ214" s="42"/>
      <c r="EJK214" s="42"/>
      <c r="EJL214" s="48"/>
      <c r="EJM214" s="48"/>
      <c r="EJN214" s="46"/>
      <c r="EJO214" s="42"/>
      <c r="EJP214" s="42"/>
      <c r="EJQ214" s="48"/>
      <c r="EJR214" s="48"/>
      <c r="EJS214" s="46"/>
      <c r="EJT214" s="42"/>
      <c r="EJU214" s="42"/>
      <c r="EJV214" s="48"/>
      <c r="EJW214" s="48"/>
      <c r="EJX214" s="46"/>
      <c r="EJY214" s="42"/>
      <c r="EJZ214" s="42"/>
      <c r="EKA214" s="48"/>
      <c r="EKB214" s="48"/>
      <c r="EKC214" s="46"/>
      <c r="EKD214" s="42"/>
      <c r="EKE214" s="42"/>
      <c r="EKF214" s="48"/>
      <c r="EKG214" s="48"/>
      <c r="EKH214" s="46"/>
      <c r="EKI214" s="42"/>
      <c r="EKJ214" s="42"/>
      <c r="EKK214" s="48"/>
      <c r="EKL214" s="48"/>
      <c r="EKM214" s="46"/>
      <c r="EKN214" s="42"/>
      <c r="EKO214" s="42"/>
      <c r="EKP214" s="48"/>
      <c r="EKQ214" s="48"/>
      <c r="EKR214" s="46"/>
      <c r="EKS214" s="42"/>
      <c r="EKT214" s="42"/>
      <c r="EKU214" s="48"/>
      <c r="EKV214" s="48"/>
      <c r="EKW214" s="46"/>
      <c r="EKX214" s="42"/>
      <c r="EKY214" s="42"/>
      <c r="EKZ214" s="48"/>
      <c r="ELA214" s="48"/>
      <c r="ELB214" s="46"/>
      <c r="ELC214" s="42"/>
      <c r="ELD214" s="42"/>
      <c r="ELE214" s="48"/>
      <c r="ELF214" s="48"/>
      <c r="ELG214" s="46"/>
      <c r="ELH214" s="42"/>
      <c r="ELI214" s="42"/>
      <c r="ELJ214" s="48"/>
      <c r="ELK214" s="48"/>
      <c r="ELL214" s="46"/>
      <c r="ELM214" s="42"/>
      <c r="ELN214" s="42"/>
      <c r="ELO214" s="48"/>
      <c r="ELP214" s="48"/>
      <c r="ELQ214" s="46"/>
      <c r="ELR214" s="42"/>
      <c r="ELS214" s="42"/>
      <c r="ELT214" s="48"/>
      <c r="ELU214" s="48"/>
      <c r="ELV214" s="46"/>
      <c r="ELW214" s="42"/>
      <c r="ELX214" s="42"/>
      <c r="ELY214" s="48"/>
      <c r="ELZ214" s="48"/>
      <c r="EMA214" s="46"/>
      <c r="EMB214" s="42"/>
      <c r="EMC214" s="42"/>
      <c r="EMD214" s="48"/>
      <c r="EME214" s="48"/>
      <c r="EMF214" s="46"/>
      <c r="EMG214" s="42"/>
      <c r="EMH214" s="42"/>
      <c r="EMI214" s="48"/>
      <c r="EMJ214" s="48"/>
      <c r="EMK214" s="46"/>
      <c r="EML214" s="42"/>
      <c r="EMM214" s="42"/>
      <c r="EMN214" s="48"/>
      <c r="EMO214" s="48"/>
      <c r="EMP214" s="46"/>
      <c r="EMQ214" s="42"/>
      <c r="EMR214" s="42"/>
      <c r="EMS214" s="48"/>
      <c r="EMT214" s="48"/>
      <c r="EMU214" s="46"/>
      <c r="EMV214" s="42"/>
      <c r="EMW214" s="42"/>
      <c r="EMX214" s="48"/>
      <c r="EMY214" s="48"/>
      <c r="EMZ214" s="46"/>
      <c r="ENA214" s="42"/>
      <c r="ENB214" s="42"/>
      <c r="ENC214" s="48"/>
      <c r="END214" s="48"/>
      <c r="ENE214" s="46"/>
      <c r="ENF214" s="42"/>
      <c r="ENG214" s="42"/>
      <c r="ENH214" s="48"/>
      <c r="ENI214" s="48"/>
      <c r="ENJ214" s="46"/>
      <c r="ENK214" s="42"/>
      <c r="ENL214" s="42"/>
      <c r="ENM214" s="48"/>
      <c r="ENN214" s="48"/>
      <c r="ENO214" s="46"/>
      <c r="ENP214" s="42"/>
      <c r="ENQ214" s="42"/>
      <c r="ENR214" s="48"/>
      <c r="ENS214" s="48"/>
      <c r="ENT214" s="46"/>
      <c r="ENU214" s="42"/>
      <c r="ENV214" s="42"/>
      <c r="ENW214" s="48"/>
      <c r="ENX214" s="48"/>
      <c r="ENY214" s="46"/>
      <c r="ENZ214" s="42"/>
      <c r="EOA214" s="42"/>
      <c r="EOB214" s="48"/>
      <c r="EOC214" s="48"/>
      <c r="EOD214" s="46"/>
      <c r="EOE214" s="42"/>
      <c r="EOF214" s="42"/>
      <c r="EOG214" s="48"/>
      <c r="EOH214" s="48"/>
      <c r="EOI214" s="46"/>
      <c r="EOJ214" s="42"/>
      <c r="EOK214" s="42"/>
      <c r="EOL214" s="48"/>
      <c r="EOM214" s="48"/>
      <c r="EON214" s="46"/>
      <c r="EOO214" s="42"/>
      <c r="EOP214" s="42"/>
      <c r="EOQ214" s="48"/>
      <c r="EOR214" s="48"/>
      <c r="EOS214" s="46"/>
      <c r="EOT214" s="42"/>
      <c r="EOU214" s="42"/>
      <c r="EOV214" s="48"/>
      <c r="EOW214" s="48"/>
      <c r="EOX214" s="46"/>
      <c r="EOY214" s="42"/>
      <c r="EOZ214" s="42"/>
      <c r="EPA214" s="48"/>
      <c r="EPB214" s="48"/>
      <c r="EPC214" s="46"/>
      <c r="EPD214" s="42"/>
      <c r="EPE214" s="42"/>
      <c r="EPF214" s="48"/>
      <c r="EPG214" s="48"/>
      <c r="EPH214" s="46"/>
      <c r="EPI214" s="42"/>
      <c r="EPJ214" s="42"/>
      <c r="EPK214" s="48"/>
      <c r="EPL214" s="48"/>
      <c r="EPM214" s="46"/>
      <c r="EPN214" s="42"/>
      <c r="EPO214" s="42"/>
      <c r="EPP214" s="48"/>
      <c r="EPQ214" s="48"/>
      <c r="EPR214" s="46"/>
      <c r="EPS214" s="42"/>
      <c r="EPT214" s="42"/>
      <c r="EPU214" s="48"/>
      <c r="EPV214" s="48"/>
      <c r="EPW214" s="46"/>
      <c r="EPX214" s="42"/>
      <c r="EPY214" s="42"/>
      <c r="EPZ214" s="48"/>
      <c r="EQA214" s="48"/>
      <c r="EQB214" s="46"/>
      <c r="EQC214" s="42"/>
      <c r="EQD214" s="42"/>
      <c r="EQE214" s="48"/>
      <c r="EQF214" s="48"/>
      <c r="EQG214" s="46"/>
      <c r="EQH214" s="42"/>
      <c r="EQI214" s="42"/>
      <c r="EQJ214" s="48"/>
      <c r="EQK214" s="48"/>
      <c r="EQL214" s="46"/>
      <c r="EQM214" s="42"/>
      <c r="EQN214" s="42"/>
      <c r="EQO214" s="48"/>
      <c r="EQP214" s="48"/>
      <c r="EQQ214" s="46"/>
      <c r="EQR214" s="42"/>
      <c r="EQS214" s="42"/>
      <c r="EQT214" s="48"/>
      <c r="EQU214" s="48"/>
      <c r="EQV214" s="46"/>
      <c r="EQW214" s="42"/>
      <c r="EQX214" s="42"/>
      <c r="EQY214" s="48"/>
      <c r="EQZ214" s="48"/>
      <c r="ERA214" s="46"/>
      <c r="ERB214" s="42"/>
      <c r="ERC214" s="42"/>
      <c r="ERD214" s="48"/>
      <c r="ERE214" s="48"/>
      <c r="ERF214" s="46"/>
      <c r="ERG214" s="42"/>
      <c r="ERH214" s="42"/>
      <c r="ERI214" s="48"/>
      <c r="ERJ214" s="48"/>
      <c r="ERK214" s="46"/>
      <c r="ERL214" s="42"/>
      <c r="ERM214" s="42"/>
      <c r="ERN214" s="48"/>
      <c r="ERO214" s="48"/>
      <c r="ERP214" s="46"/>
      <c r="ERQ214" s="42"/>
      <c r="ERR214" s="42"/>
      <c r="ERS214" s="48"/>
      <c r="ERT214" s="48"/>
      <c r="ERU214" s="46"/>
      <c r="ERV214" s="42"/>
      <c r="ERW214" s="42"/>
      <c r="ERX214" s="48"/>
      <c r="ERY214" s="48"/>
      <c r="ERZ214" s="46"/>
      <c r="ESA214" s="42"/>
      <c r="ESB214" s="42"/>
      <c r="ESC214" s="48"/>
      <c r="ESD214" s="48"/>
      <c r="ESE214" s="46"/>
      <c r="ESF214" s="42"/>
      <c r="ESG214" s="42"/>
      <c r="ESH214" s="48"/>
      <c r="ESI214" s="48"/>
      <c r="ESJ214" s="46"/>
      <c r="ESK214" s="42"/>
      <c r="ESL214" s="42"/>
      <c r="ESM214" s="48"/>
      <c r="ESN214" s="48"/>
      <c r="ESO214" s="46"/>
      <c r="ESP214" s="42"/>
      <c r="ESQ214" s="42"/>
      <c r="ESR214" s="48"/>
      <c r="ESS214" s="48"/>
      <c r="EST214" s="46"/>
      <c r="ESU214" s="42"/>
      <c r="ESV214" s="42"/>
      <c r="ESW214" s="48"/>
      <c r="ESX214" s="48"/>
      <c r="ESY214" s="46"/>
      <c r="ESZ214" s="42"/>
      <c r="ETA214" s="42"/>
      <c r="ETB214" s="48"/>
      <c r="ETC214" s="48"/>
      <c r="ETD214" s="46"/>
      <c r="ETE214" s="42"/>
      <c r="ETF214" s="42"/>
      <c r="ETG214" s="48"/>
      <c r="ETH214" s="48"/>
      <c r="ETI214" s="46"/>
      <c r="ETJ214" s="42"/>
      <c r="ETK214" s="42"/>
      <c r="ETL214" s="48"/>
      <c r="ETM214" s="48"/>
      <c r="ETN214" s="46"/>
      <c r="ETO214" s="42"/>
      <c r="ETP214" s="42"/>
      <c r="ETQ214" s="48"/>
      <c r="ETR214" s="48"/>
      <c r="ETS214" s="46"/>
      <c r="ETT214" s="42"/>
      <c r="ETU214" s="42"/>
      <c r="ETV214" s="48"/>
      <c r="ETW214" s="48"/>
      <c r="ETX214" s="46"/>
      <c r="ETY214" s="42"/>
      <c r="ETZ214" s="42"/>
      <c r="EUA214" s="48"/>
      <c r="EUB214" s="48"/>
      <c r="EUC214" s="46"/>
      <c r="EUD214" s="42"/>
      <c r="EUE214" s="42"/>
      <c r="EUF214" s="48"/>
      <c r="EUG214" s="48"/>
      <c r="EUH214" s="46"/>
      <c r="EUI214" s="42"/>
      <c r="EUJ214" s="42"/>
      <c r="EUK214" s="48"/>
      <c r="EUL214" s="48"/>
      <c r="EUM214" s="46"/>
      <c r="EUN214" s="42"/>
      <c r="EUO214" s="42"/>
      <c r="EUP214" s="48"/>
      <c r="EUQ214" s="48"/>
      <c r="EUR214" s="46"/>
      <c r="EUS214" s="42"/>
      <c r="EUT214" s="42"/>
      <c r="EUU214" s="48"/>
      <c r="EUV214" s="48"/>
      <c r="EUW214" s="46"/>
      <c r="EUX214" s="42"/>
      <c r="EUY214" s="42"/>
      <c r="EUZ214" s="48"/>
      <c r="EVA214" s="48"/>
      <c r="EVB214" s="46"/>
      <c r="EVC214" s="42"/>
      <c r="EVD214" s="42"/>
      <c r="EVE214" s="48"/>
      <c r="EVF214" s="48"/>
      <c r="EVG214" s="46"/>
      <c r="EVH214" s="42"/>
      <c r="EVI214" s="42"/>
      <c r="EVJ214" s="48"/>
      <c r="EVK214" s="48"/>
      <c r="EVL214" s="46"/>
      <c r="EVM214" s="42"/>
      <c r="EVN214" s="42"/>
      <c r="EVO214" s="48"/>
      <c r="EVP214" s="48"/>
      <c r="EVQ214" s="46"/>
      <c r="EVR214" s="42"/>
      <c r="EVS214" s="42"/>
      <c r="EVT214" s="48"/>
      <c r="EVU214" s="48"/>
      <c r="EVV214" s="46"/>
      <c r="EVW214" s="42"/>
      <c r="EVX214" s="42"/>
      <c r="EVY214" s="48"/>
      <c r="EVZ214" s="48"/>
      <c r="EWA214" s="46"/>
      <c r="EWB214" s="42"/>
      <c r="EWC214" s="42"/>
      <c r="EWD214" s="48"/>
      <c r="EWE214" s="48"/>
      <c r="EWF214" s="46"/>
      <c r="EWG214" s="42"/>
      <c r="EWH214" s="42"/>
      <c r="EWI214" s="48"/>
      <c r="EWJ214" s="48"/>
      <c r="EWK214" s="46"/>
      <c r="EWL214" s="42"/>
      <c r="EWM214" s="42"/>
      <c r="EWN214" s="48"/>
      <c r="EWO214" s="48"/>
      <c r="EWP214" s="46"/>
      <c r="EWQ214" s="42"/>
      <c r="EWR214" s="42"/>
      <c r="EWS214" s="48"/>
      <c r="EWT214" s="48"/>
      <c r="EWU214" s="46"/>
      <c r="EWV214" s="42"/>
      <c r="EWW214" s="42"/>
      <c r="EWX214" s="48"/>
      <c r="EWY214" s="48"/>
      <c r="EWZ214" s="46"/>
      <c r="EXA214" s="42"/>
      <c r="EXB214" s="42"/>
      <c r="EXC214" s="48"/>
      <c r="EXD214" s="48"/>
      <c r="EXE214" s="46"/>
      <c r="EXF214" s="42"/>
      <c r="EXG214" s="42"/>
      <c r="EXH214" s="48"/>
      <c r="EXI214" s="48"/>
      <c r="EXJ214" s="46"/>
      <c r="EXK214" s="42"/>
      <c r="EXL214" s="42"/>
      <c r="EXM214" s="48"/>
      <c r="EXN214" s="48"/>
      <c r="EXO214" s="46"/>
      <c r="EXP214" s="42"/>
      <c r="EXQ214" s="42"/>
      <c r="EXR214" s="48"/>
      <c r="EXS214" s="48"/>
      <c r="EXT214" s="46"/>
      <c r="EXU214" s="42"/>
      <c r="EXV214" s="42"/>
      <c r="EXW214" s="48"/>
      <c r="EXX214" s="48"/>
      <c r="EXY214" s="46"/>
      <c r="EXZ214" s="42"/>
      <c r="EYA214" s="42"/>
      <c r="EYB214" s="48"/>
      <c r="EYC214" s="48"/>
      <c r="EYD214" s="46"/>
      <c r="EYE214" s="42"/>
      <c r="EYF214" s="42"/>
      <c r="EYG214" s="48"/>
      <c r="EYH214" s="48"/>
      <c r="EYI214" s="46"/>
      <c r="EYJ214" s="42"/>
      <c r="EYK214" s="42"/>
      <c r="EYL214" s="48"/>
      <c r="EYM214" s="48"/>
      <c r="EYN214" s="46"/>
      <c r="EYO214" s="42"/>
      <c r="EYP214" s="42"/>
      <c r="EYQ214" s="48"/>
      <c r="EYR214" s="48"/>
      <c r="EYS214" s="46"/>
      <c r="EYT214" s="42"/>
      <c r="EYU214" s="42"/>
      <c r="EYV214" s="48"/>
      <c r="EYW214" s="48"/>
      <c r="EYX214" s="46"/>
      <c r="EYY214" s="42"/>
      <c r="EYZ214" s="42"/>
      <c r="EZA214" s="48"/>
      <c r="EZB214" s="48"/>
      <c r="EZC214" s="46"/>
      <c r="EZD214" s="42"/>
      <c r="EZE214" s="42"/>
      <c r="EZF214" s="48"/>
      <c r="EZG214" s="48"/>
      <c r="EZH214" s="46"/>
      <c r="EZI214" s="42"/>
      <c r="EZJ214" s="42"/>
      <c r="EZK214" s="48"/>
      <c r="EZL214" s="48"/>
      <c r="EZM214" s="46"/>
      <c r="EZN214" s="42"/>
      <c r="EZO214" s="42"/>
      <c r="EZP214" s="48"/>
      <c r="EZQ214" s="48"/>
      <c r="EZR214" s="46"/>
      <c r="EZS214" s="42"/>
      <c r="EZT214" s="42"/>
      <c r="EZU214" s="48"/>
      <c r="EZV214" s="48"/>
      <c r="EZW214" s="46"/>
      <c r="EZX214" s="42"/>
      <c r="EZY214" s="42"/>
      <c r="EZZ214" s="48"/>
      <c r="FAA214" s="48"/>
      <c r="FAB214" s="46"/>
      <c r="FAC214" s="42"/>
      <c r="FAD214" s="42"/>
      <c r="FAE214" s="48"/>
      <c r="FAF214" s="48"/>
      <c r="FAG214" s="46"/>
      <c r="FAH214" s="42"/>
      <c r="FAI214" s="42"/>
      <c r="FAJ214" s="48"/>
      <c r="FAK214" s="48"/>
      <c r="FAL214" s="46"/>
      <c r="FAM214" s="42"/>
      <c r="FAN214" s="42"/>
      <c r="FAO214" s="48"/>
      <c r="FAP214" s="48"/>
      <c r="FAQ214" s="46"/>
      <c r="FAR214" s="42"/>
      <c r="FAS214" s="42"/>
      <c r="FAT214" s="48"/>
      <c r="FAU214" s="48"/>
      <c r="FAV214" s="46"/>
      <c r="FAW214" s="42"/>
      <c r="FAX214" s="42"/>
      <c r="FAY214" s="48"/>
      <c r="FAZ214" s="48"/>
      <c r="FBA214" s="46"/>
      <c r="FBB214" s="42"/>
      <c r="FBC214" s="42"/>
      <c r="FBD214" s="48"/>
      <c r="FBE214" s="48"/>
      <c r="FBF214" s="46"/>
      <c r="FBG214" s="42"/>
      <c r="FBH214" s="42"/>
      <c r="FBI214" s="48"/>
      <c r="FBJ214" s="48"/>
      <c r="FBK214" s="46"/>
      <c r="FBL214" s="42"/>
      <c r="FBM214" s="42"/>
      <c r="FBN214" s="48"/>
      <c r="FBO214" s="48"/>
      <c r="FBP214" s="46"/>
      <c r="FBQ214" s="42"/>
      <c r="FBR214" s="42"/>
      <c r="FBS214" s="48"/>
      <c r="FBT214" s="48"/>
      <c r="FBU214" s="46"/>
      <c r="FBV214" s="42"/>
      <c r="FBW214" s="42"/>
      <c r="FBX214" s="48"/>
      <c r="FBY214" s="48"/>
      <c r="FBZ214" s="46"/>
      <c r="FCA214" s="42"/>
      <c r="FCB214" s="42"/>
      <c r="FCC214" s="48"/>
      <c r="FCD214" s="48"/>
      <c r="FCE214" s="46"/>
      <c r="FCF214" s="42"/>
      <c r="FCG214" s="42"/>
      <c r="FCH214" s="48"/>
      <c r="FCI214" s="48"/>
      <c r="FCJ214" s="46"/>
      <c r="FCK214" s="42"/>
      <c r="FCL214" s="42"/>
      <c r="FCM214" s="48"/>
      <c r="FCN214" s="48"/>
      <c r="FCO214" s="46"/>
      <c r="FCP214" s="42"/>
      <c r="FCQ214" s="42"/>
      <c r="FCR214" s="48"/>
      <c r="FCS214" s="48"/>
      <c r="FCT214" s="46"/>
      <c r="FCU214" s="42"/>
      <c r="FCV214" s="42"/>
      <c r="FCW214" s="48"/>
      <c r="FCX214" s="48"/>
      <c r="FCY214" s="46"/>
      <c r="FCZ214" s="42"/>
      <c r="FDA214" s="42"/>
      <c r="FDB214" s="48"/>
      <c r="FDC214" s="48"/>
      <c r="FDD214" s="46"/>
      <c r="FDE214" s="42"/>
      <c r="FDF214" s="42"/>
      <c r="FDG214" s="48"/>
      <c r="FDH214" s="48"/>
      <c r="FDI214" s="46"/>
      <c r="FDJ214" s="42"/>
      <c r="FDK214" s="42"/>
      <c r="FDL214" s="48"/>
      <c r="FDM214" s="48"/>
      <c r="FDN214" s="46"/>
      <c r="FDO214" s="42"/>
      <c r="FDP214" s="42"/>
      <c r="FDQ214" s="48"/>
      <c r="FDR214" s="48"/>
      <c r="FDS214" s="46"/>
      <c r="FDT214" s="42"/>
      <c r="FDU214" s="42"/>
      <c r="FDV214" s="48"/>
      <c r="FDW214" s="48"/>
      <c r="FDX214" s="46"/>
      <c r="FDY214" s="42"/>
      <c r="FDZ214" s="42"/>
      <c r="FEA214" s="48"/>
      <c r="FEB214" s="48"/>
      <c r="FEC214" s="46"/>
      <c r="FED214" s="42"/>
      <c r="FEE214" s="42"/>
      <c r="FEF214" s="48"/>
      <c r="FEG214" s="48"/>
      <c r="FEH214" s="46"/>
      <c r="FEI214" s="42"/>
      <c r="FEJ214" s="42"/>
      <c r="FEK214" s="48"/>
      <c r="FEL214" s="48"/>
      <c r="FEM214" s="46"/>
      <c r="FEN214" s="42"/>
      <c r="FEO214" s="42"/>
      <c r="FEP214" s="48"/>
      <c r="FEQ214" s="48"/>
      <c r="FER214" s="46"/>
      <c r="FES214" s="42"/>
      <c r="FET214" s="42"/>
      <c r="FEU214" s="48"/>
      <c r="FEV214" s="48"/>
      <c r="FEW214" s="46"/>
      <c r="FEX214" s="42"/>
      <c r="FEY214" s="42"/>
      <c r="FEZ214" s="48"/>
      <c r="FFA214" s="48"/>
      <c r="FFB214" s="46"/>
      <c r="FFC214" s="42"/>
      <c r="FFD214" s="42"/>
      <c r="FFE214" s="48"/>
      <c r="FFF214" s="48"/>
      <c r="FFG214" s="46"/>
      <c r="FFH214" s="42"/>
      <c r="FFI214" s="42"/>
      <c r="FFJ214" s="48"/>
      <c r="FFK214" s="48"/>
      <c r="FFL214" s="46"/>
      <c r="FFM214" s="42"/>
      <c r="FFN214" s="42"/>
      <c r="FFO214" s="48"/>
      <c r="FFP214" s="48"/>
      <c r="FFQ214" s="46"/>
      <c r="FFR214" s="42"/>
      <c r="FFS214" s="42"/>
      <c r="FFT214" s="48"/>
      <c r="FFU214" s="48"/>
      <c r="FFV214" s="46"/>
      <c r="FFW214" s="42"/>
      <c r="FFX214" s="42"/>
      <c r="FFY214" s="48"/>
      <c r="FFZ214" s="48"/>
      <c r="FGA214" s="46"/>
      <c r="FGB214" s="42"/>
      <c r="FGC214" s="42"/>
      <c r="FGD214" s="48"/>
      <c r="FGE214" s="48"/>
      <c r="FGF214" s="46"/>
      <c r="FGG214" s="42"/>
      <c r="FGH214" s="42"/>
      <c r="FGI214" s="48"/>
      <c r="FGJ214" s="48"/>
      <c r="FGK214" s="46"/>
      <c r="FGL214" s="42"/>
      <c r="FGM214" s="42"/>
      <c r="FGN214" s="48"/>
      <c r="FGO214" s="48"/>
      <c r="FGP214" s="46"/>
      <c r="FGQ214" s="42"/>
      <c r="FGR214" s="42"/>
      <c r="FGS214" s="48"/>
      <c r="FGT214" s="48"/>
      <c r="FGU214" s="46"/>
      <c r="FGV214" s="42"/>
      <c r="FGW214" s="42"/>
      <c r="FGX214" s="48"/>
      <c r="FGY214" s="48"/>
      <c r="FGZ214" s="46"/>
      <c r="FHA214" s="42"/>
      <c r="FHB214" s="42"/>
      <c r="FHC214" s="48"/>
      <c r="FHD214" s="48"/>
      <c r="FHE214" s="46"/>
      <c r="FHF214" s="42"/>
      <c r="FHG214" s="42"/>
      <c r="FHH214" s="48"/>
      <c r="FHI214" s="48"/>
      <c r="FHJ214" s="46"/>
      <c r="FHK214" s="42"/>
      <c r="FHL214" s="42"/>
      <c r="FHM214" s="48"/>
      <c r="FHN214" s="48"/>
      <c r="FHO214" s="46"/>
      <c r="FHP214" s="42"/>
      <c r="FHQ214" s="42"/>
      <c r="FHR214" s="48"/>
      <c r="FHS214" s="48"/>
      <c r="FHT214" s="46"/>
      <c r="FHU214" s="42"/>
      <c r="FHV214" s="42"/>
      <c r="FHW214" s="48"/>
      <c r="FHX214" s="48"/>
      <c r="FHY214" s="46"/>
      <c r="FHZ214" s="42"/>
      <c r="FIA214" s="42"/>
      <c r="FIB214" s="48"/>
      <c r="FIC214" s="48"/>
      <c r="FID214" s="46"/>
      <c r="FIE214" s="42"/>
      <c r="FIF214" s="42"/>
      <c r="FIG214" s="48"/>
      <c r="FIH214" s="48"/>
      <c r="FII214" s="46"/>
      <c r="FIJ214" s="42"/>
      <c r="FIK214" s="42"/>
      <c r="FIL214" s="48"/>
      <c r="FIM214" s="48"/>
      <c r="FIN214" s="46"/>
      <c r="FIO214" s="42"/>
      <c r="FIP214" s="42"/>
      <c r="FIQ214" s="48"/>
      <c r="FIR214" s="48"/>
      <c r="FIS214" s="46"/>
      <c r="FIT214" s="42"/>
      <c r="FIU214" s="42"/>
      <c r="FIV214" s="48"/>
      <c r="FIW214" s="48"/>
      <c r="FIX214" s="46"/>
      <c r="FIY214" s="42"/>
      <c r="FIZ214" s="42"/>
      <c r="FJA214" s="48"/>
      <c r="FJB214" s="48"/>
      <c r="FJC214" s="46"/>
      <c r="FJD214" s="42"/>
      <c r="FJE214" s="42"/>
      <c r="FJF214" s="48"/>
      <c r="FJG214" s="48"/>
      <c r="FJH214" s="46"/>
      <c r="FJI214" s="42"/>
      <c r="FJJ214" s="42"/>
      <c r="FJK214" s="48"/>
      <c r="FJL214" s="48"/>
      <c r="FJM214" s="46"/>
      <c r="FJN214" s="42"/>
      <c r="FJO214" s="42"/>
      <c r="FJP214" s="48"/>
      <c r="FJQ214" s="48"/>
      <c r="FJR214" s="46"/>
      <c r="FJS214" s="42"/>
      <c r="FJT214" s="42"/>
      <c r="FJU214" s="48"/>
      <c r="FJV214" s="48"/>
      <c r="FJW214" s="46"/>
      <c r="FJX214" s="42"/>
      <c r="FJY214" s="42"/>
      <c r="FJZ214" s="48"/>
      <c r="FKA214" s="48"/>
      <c r="FKB214" s="46"/>
      <c r="FKC214" s="42"/>
      <c r="FKD214" s="42"/>
      <c r="FKE214" s="48"/>
      <c r="FKF214" s="48"/>
      <c r="FKG214" s="46"/>
      <c r="FKH214" s="42"/>
      <c r="FKI214" s="42"/>
      <c r="FKJ214" s="48"/>
      <c r="FKK214" s="48"/>
      <c r="FKL214" s="46"/>
      <c r="FKM214" s="42"/>
      <c r="FKN214" s="42"/>
      <c r="FKO214" s="48"/>
      <c r="FKP214" s="48"/>
      <c r="FKQ214" s="46"/>
      <c r="FKR214" s="42"/>
      <c r="FKS214" s="42"/>
      <c r="FKT214" s="48"/>
      <c r="FKU214" s="48"/>
      <c r="FKV214" s="46"/>
      <c r="FKW214" s="42"/>
      <c r="FKX214" s="42"/>
      <c r="FKY214" s="48"/>
      <c r="FKZ214" s="48"/>
      <c r="FLA214" s="46"/>
      <c r="FLB214" s="42"/>
      <c r="FLC214" s="42"/>
      <c r="FLD214" s="48"/>
      <c r="FLE214" s="48"/>
      <c r="FLF214" s="46"/>
      <c r="FLG214" s="42"/>
      <c r="FLH214" s="42"/>
      <c r="FLI214" s="48"/>
      <c r="FLJ214" s="48"/>
      <c r="FLK214" s="46"/>
      <c r="FLL214" s="42"/>
      <c r="FLM214" s="42"/>
      <c r="FLN214" s="48"/>
      <c r="FLO214" s="48"/>
      <c r="FLP214" s="46"/>
      <c r="FLQ214" s="42"/>
      <c r="FLR214" s="42"/>
      <c r="FLS214" s="48"/>
      <c r="FLT214" s="48"/>
      <c r="FLU214" s="46"/>
      <c r="FLV214" s="42"/>
      <c r="FLW214" s="42"/>
      <c r="FLX214" s="48"/>
      <c r="FLY214" s="48"/>
      <c r="FLZ214" s="46"/>
      <c r="FMA214" s="42"/>
      <c r="FMB214" s="42"/>
      <c r="FMC214" s="48"/>
      <c r="FMD214" s="48"/>
      <c r="FME214" s="46"/>
      <c r="FMF214" s="42"/>
      <c r="FMG214" s="42"/>
      <c r="FMH214" s="48"/>
      <c r="FMI214" s="48"/>
      <c r="FMJ214" s="46"/>
      <c r="FMK214" s="42"/>
      <c r="FML214" s="42"/>
      <c r="FMM214" s="48"/>
      <c r="FMN214" s="48"/>
      <c r="FMO214" s="46"/>
      <c r="FMP214" s="42"/>
      <c r="FMQ214" s="42"/>
      <c r="FMR214" s="48"/>
      <c r="FMS214" s="48"/>
      <c r="FMT214" s="46"/>
      <c r="FMU214" s="42"/>
      <c r="FMV214" s="42"/>
      <c r="FMW214" s="48"/>
      <c r="FMX214" s="48"/>
      <c r="FMY214" s="46"/>
      <c r="FMZ214" s="42"/>
      <c r="FNA214" s="42"/>
      <c r="FNB214" s="48"/>
      <c r="FNC214" s="48"/>
      <c r="FND214" s="46"/>
      <c r="FNE214" s="42"/>
      <c r="FNF214" s="42"/>
      <c r="FNG214" s="48"/>
      <c r="FNH214" s="48"/>
      <c r="FNI214" s="46"/>
      <c r="FNJ214" s="42"/>
      <c r="FNK214" s="42"/>
      <c r="FNL214" s="48"/>
      <c r="FNM214" s="48"/>
      <c r="FNN214" s="46"/>
      <c r="FNO214" s="42"/>
      <c r="FNP214" s="42"/>
      <c r="FNQ214" s="48"/>
      <c r="FNR214" s="48"/>
      <c r="FNS214" s="46"/>
      <c r="FNT214" s="42"/>
      <c r="FNU214" s="42"/>
      <c r="FNV214" s="48"/>
      <c r="FNW214" s="48"/>
      <c r="FNX214" s="46"/>
      <c r="FNY214" s="42"/>
      <c r="FNZ214" s="42"/>
      <c r="FOA214" s="48"/>
      <c r="FOB214" s="48"/>
      <c r="FOC214" s="46"/>
      <c r="FOD214" s="42"/>
      <c r="FOE214" s="42"/>
      <c r="FOF214" s="48"/>
      <c r="FOG214" s="48"/>
      <c r="FOH214" s="46"/>
      <c r="FOI214" s="42"/>
      <c r="FOJ214" s="42"/>
      <c r="FOK214" s="48"/>
      <c r="FOL214" s="48"/>
      <c r="FOM214" s="46"/>
      <c r="FON214" s="42"/>
      <c r="FOO214" s="42"/>
      <c r="FOP214" s="48"/>
      <c r="FOQ214" s="48"/>
      <c r="FOR214" s="46"/>
      <c r="FOS214" s="42"/>
      <c r="FOT214" s="42"/>
      <c r="FOU214" s="48"/>
      <c r="FOV214" s="48"/>
      <c r="FOW214" s="46"/>
      <c r="FOX214" s="42"/>
      <c r="FOY214" s="42"/>
      <c r="FOZ214" s="48"/>
      <c r="FPA214" s="48"/>
      <c r="FPB214" s="46"/>
      <c r="FPC214" s="42"/>
      <c r="FPD214" s="42"/>
      <c r="FPE214" s="48"/>
      <c r="FPF214" s="48"/>
      <c r="FPG214" s="46"/>
      <c r="FPH214" s="42"/>
      <c r="FPI214" s="42"/>
      <c r="FPJ214" s="48"/>
      <c r="FPK214" s="48"/>
      <c r="FPL214" s="46"/>
      <c r="FPM214" s="42"/>
      <c r="FPN214" s="42"/>
      <c r="FPO214" s="48"/>
      <c r="FPP214" s="48"/>
      <c r="FPQ214" s="46"/>
      <c r="FPR214" s="42"/>
      <c r="FPS214" s="42"/>
      <c r="FPT214" s="48"/>
      <c r="FPU214" s="48"/>
      <c r="FPV214" s="46"/>
      <c r="FPW214" s="42"/>
      <c r="FPX214" s="42"/>
      <c r="FPY214" s="48"/>
      <c r="FPZ214" s="48"/>
      <c r="FQA214" s="46"/>
      <c r="FQB214" s="42"/>
      <c r="FQC214" s="42"/>
      <c r="FQD214" s="48"/>
      <c r="FQE214" s="48"/>
      <c r="FQF214" s="46"/>
      <c r="FQG214" s="42"/>
      <c r="FQH214" s="42"/>
      <c r="FQI214" s="48"/>
      <c r="FQJ214" s="48"/>
      <c r="FQK214" s="46"/>
      <c r="FQL214" s="42"/>
      <c r="FQM214" s="42"/>
      <c r="FQN214" s="48"/>
      <c r="FQO214" s="48"/>
      <c r="FQP214" s="46"/>
      <c r="FQQ214" s="42"/>
      <c r="FQR214" s="42"/>
      <c r="FQS214" s="48"/>
      <c r="FQT214" s="48"/>
      <c r="FQU214" s="46"/>
      <c r="FQV214" s="42"/>
      <c r="FQW214" s="42"/>
      <c r="FQX214" s="48"/>
      <c r="FQY214" s="48"/>
      <c r="FQZ214" s="46"/>
      <c r="FRA214" s="42"/>
      <c r="FRB214" s="42"/>
      <c r="FRC214" s="48"/>
      <c r="FRD214" s="48"/>
      <c r="FRE214" s="46"/>
      <c r="FRF214" s="42"/>
      <c r="FRG214" s="42"/>
      <c r="FRH214" s="48"/>
      <c r="FRI214" s="48"/>
      <c r="FRJ214" s="46"/>
      <c r="FRK214" s="42"/>
      <c r="FRL214" s="42"/>
      <c r="FRM214" s="48"/>
      <c r="FRN214" s="48"/>
      <c r="FRO214" s="46"/>
      <c r="FRP214" s="42"/>
      <c r="FRQ214" s="42"/>
      <c r="FRR214" s="48"/>
      <c r="FRS214" s="48"/>
      <c r="FRT214" s="46"/>
      <c r="FRU214" s="42"/>
      <c r="FRV214" s="42"/>
      <c r="FRW214" s="48"/>
      <c r="FRX214" s="48"/>
      <c r="FRY214" s="46"/>
      <c r="FRZ214" s="42"/>
      <c r="FSA214" s="42"/>
      <c r="FSB214" s="48"/>
      <c r="FSC214" s="48"/>
      <c r="FSD214" s="46"/>
      <c r="FSE214" s="42"/>
      <c r="FSF214" s="42"/>
      <c r="FSG214" s="48"/>
      <c r="FSH214" s="48"/>
      <c r="FSI214" s="46"/>
      <c r="FSJ214" s="42"/>
      <c r="FSK214" s="42"/>
      <c r="FSL214" s="48"/>
      <c r="FSM214" s="48"/>
      <c r="FSN214" s="46"/>
      <c r="FSO214" s="42"/>
      <c r="FSP214" s="42"/>
      <c r="FSQ214" s="48"/>
      <c r="FSR214" s="48"/>
      <c r="FSS214" s="46"/>
      <c r="FST214" s="42"/>
      <c r="FSU214" s="42"/>
      <c r="FSV214" s="48"/>
      <c r="FSW214" s="48"/>
      <c r="FSX214" s="46"/>
      <c r="FSY214" s="42"/>
      <c r="FSZ214" s="42"/>
      <c r="FTA214" s="48"/>
      <c r="FTB214" s="48"/>
      <c r="FTC214" s="46"/>
      <c r="FTD214" s="42"/>
      <c r="FTE214" s="42"/>
      <c r="FTF214" s="48"/>
      <c r="FTG214" s="48"/>
      <c r="FTH214" s="46"/>
      <c r="FTI214" s="42"/>
      <c r="FTJ214" s="42"/>
      <c r="FTK214" s="48"/>
      <c r="FTL214" s="48"/>
      <c r="FTM214" s="46"/>
      <c r="FTN214" s="42"/>
      <c r="FTO214" s="42"/>
      <c r="FTP214" s="48"/>
      <c r="FTQ214" s="48"/>
      <c r="FTR214" s="46"/>
      <c r="FTS214" s="42"/>
      <c r="FTT214" s="42"/>
      <c r="FTU214" s="48"/>
      <c r="FTV214" s="48"/>
      <c r="FTW214" s="46"/>
      <c r="FTX214" s="42"/>
      <c r="FTY214" s="42"/>
      <c r="FTZ214" s="48"/>
      <c r="FUA214" s="48"/>
      <c r="FUB214" s="46"/>
      <c r="FUC214" s="42"/>
      <c r="FUD214" s="42"/>
      <c r="FUE214" s="48"/>
      <c r="FUF214" s="48"/>
      <c r="FUG214" s="46"/>
      <c r="FUH214" s="42"/>
      <c r="FUI214" s="42"/>
      <c r="FUJ214" s="48"/>
      <c r="FUK214" s="48"/>
      <c r="FUL214" s="46"/>
      <c r="FUM214" s="42"/>
      <c r="FUN214" s="42"/>
      <c r="FUO214" s="48"/>
      <c r="FUP214" s="48"/>
      <c r="FUQ214" s="46"/>
      <c r="FUR214" s="42"/>
      <c r="FUS214" s="42"/>
      <c r="FUT214" s="48"/>
      <c r="FUU214" s="48"/>
      <c r="FUV214" s="46"/>
      <c r="FUW214" s="42"/>
      <c r="FUX214" s="42"/>
      <c r="FUY214" s="48"/>
      <c r="FUZ214" s="48"/>
      <c r="FVA214" s="46"/>
      <c r="FVB214" s="42"/>
      <c r="FVC214" s="42"/>
      <c r="FVD214" s="48"/>
      <c r="FVE214" s="48"/>
      <c r="FVF214" s="46"/>
      <c r="FVG214" s="42"/>
      <c r="FVH214" s="42"/>
      <c r="FVI214" s="48"/>
      <c r="FVJ214" s="48"/>
      <c r="FVK214" s="46"/>
      <c r="FVL214" s="42"/>
      <c r="FVM214" s="42"/>
      <c r="FVN214" s="48"/>
      <c r="FVO214" s="48"/>
      <c r="FVP214" s="46"/>
      <c r="FVQ214" s="42"/>
      <c r="FVR214" s="42"/>
      <c r="FVS214" s="48"/>
      <c r="FVT214" s="48"/>
      <c r="FVU214" s="46"/>
      <c r="FVV214" s="42"/>
      <c r="FVW214" s="42"/>
      <c r="FVX214" s="48"/>
      <c r="FVY214" s="48"/>
      <c r="FVZ214" s="46"/>
      <c r="FWA214" s="42"/>
      <c r="FWB214" s="42"/>
      <c r="FWC214" s="48"/>
      <c r="FWD214" s="48"/>
      <c r="FWE214" s="46"/>
      <c r="FWF214" s="42"/>
      <c r="FWG214" s="42"/>
      <c r="FWH214" s="48"/>
      <c r="FWI214" s="48"/>
      <c r="FWJ214" s="46"/>
      <c r="FWK214" s="42"/>
      <c r="FWL214" s="42"/>
      <c r="FWM214" s="48"/>
      <c r="FWN214" s="48"/>
      <c r="FWO214" s="46"/>
      <c r="FWP214" s="42"/>
      <c r="FWQ214" s="42"/>
      <c r="FWR214" s="48"/>
      <c r="FWS214" s="48"/>
      <c r="FWT214" s="46"/>
      <c r="FWU214" s="42"/>
      <c r="FWV214" s="42"/>
      <c r="FWW214" s="48"/>
      <c r="FWX214" s="48"/>
      <c r="FWY214" s="46"/>
      <c r="FWZ214" s="42"/>
      <c r="FXA214" s="42"/>
      <c r="FXB214" s="48"/>
      <c r="FXC214" s="48"/>
      <c r="FXD214" s="46"/>
      <c r="FXE214" s="42"/>
      <c r="FXF214" s="42"/>
      <c r="FXG214" s="48"/>
      <c r="FXH214" s="48"/>
      <c r="FXI214" s="46"/>
      <c r="FXJ214" s="42"/>
      <c r="FXK214" s="42"/>
      <c r="FXL214" s="48"/>
      <c r="FXM214" s="48"/>
      <c r="FXN214" s="46"/>
      <c r="FXO214" s="42"/>
      <c r="FXP214" s="42"/>
      <c r="FXQ214" s="48"/>
      <c r="FXR214" s="48"/>
      <c r="FXS214" s="46"/>
      <c r="FXT214" s="42"/>
      <c r="FXU214" s="42"/>
      <c r="FXV214" s="48"/>
      <c r="FXW214" s="48"/>
      <c r="FXX214" s="46"/>
      <c r="FXY214" s="42"/>
      <c r="FXZ214" s="42"/>
      <c r="FYA214" s="48"/>
      <c r="FYB214" s="48"/>
      <c r="FYC214" s="46"/>
      <c r="FYD214" s="42"/>
      <c r="FYE214" s="42"/>
      <c r="FYF214" s="48"/>
      <c r="FYG214" s="48"/>
      <c r="FYH214" s="46"/>
      <c r="FYI214" s="42"/>
      <c r="FYJ214" s="42"/>
      <c r="FYK214" s="48"/>
      <c r="FYL214" s="48"/>
      <c r="FYM214" s="46"/>
      <c r="FYN214" s="42"/>
      <c r="FYO214" s="42"/>
      <c r="FYP214" s="48"/>
      <c r="FYQ214" s="48"/>
      <c r="FYR214" s="46"/>
      <c r="FYS214" s="42"/>
      <c r="FYT214" s="42"/>
      <c r="FYU214" s="48"/>
      <c r="FYV214" s="48"/>
      <c r="FYW214" s="46"/>
      <c r="FYX214" s="42"/>
      <c r="FYY214" s="42"/>
      <c r="FYZ214" s="48"/>
      <c r="FZA214" s="48"/>
      <c r="FZB214" s="46"/>
      <c r="FZC214" s="42"/>
      <c r="FZD214" s="42"/>
      <c r="FZE214" s="48"/>
      <c r="FZF214" s="48"/>
      <c r="FZG214" s="46"/>
      <c r="FZH214" s="42"/>
      <c r="FZI214" s="42"/>
      <c r="FZJ214" s="48"/>
      <c r="FZK214" s="48"/>
      <c r="FZL214" s="46"/>
      <c r="FZM214" s="42"/>
      <c r="FZN214" s="42"/>
      <c r="FZO214" s="48"/>
      <c r="FZP214" s="48"/>
      <c r="FZQ214" s="46"/>
      <c r="FZR214" s="42"/>
      <c r="FZS214" s="42"/>
      <c r="FZT214" s="48"/>
      <c r="FZU214" s="48"/>
      <c r="FZV214" s="46"/>
      <c r="FZW214" s="42"/>
      <c r="FZX214" s="42"/>
      <c r="FZY214" s="48"/>
      <c r="FZZ214" s="48"/>
      <c r="GAA214" s="46"/>
      <c r="GAB214" s="42"/>
      <c r="GAC214" s="42"/>
      <c r="GAD214" s="48"/>
      <c r="GAE214" s="48"/>
      <c r="GAF214" s="46"/>
      <c r="GAG214" s="42"/>
      <c r="GAH214" s="42"/>
      <c r="GAI214" s="48"/>
      <c r="GAJ214" s="48"/>
      <c r="GAK214" s="46"/>
      <c r="GAL214" s="42"/>
      <c r="GAM214" s="42"/>
      <c r="GAN214" s="48"/>
      <c r="GAO214" s="48"/>
      <c r="GAP214" s="46"/>
      <c r="GAQ214" s="42"/>
      <c r="GAR214" s="42"/>
      <c r="GAS214" s="48"/>
      <c r="GAT214" s="48"/>
      <c r="GAU214" s="46"/>
      <c r="GAV214" s="42"/>
      <c r="GAW214" s="42"/>
      <c r="GAX214" s="48"/>
      <c r="GAY214" s="48"/>
      <c r="GAZ214" s="46"/>
      <c r="GBA214" s="42"/>
      <c r="GBB214" s="42"/>
      <c r="GBC214" s="48"/>
      <c r="GBD214" s="48"/>
      <c r="GBE214" s="46"/>
      <c r="GBF214" s="42"/>
      <c r="GBG214" s="42"/>
      <c r="GBH214" s="48"/>
      <c r="GBI214" s="48"/>
      <c r="GBJ214" s="46"/>
      <c r="GBK214" s="42"/>
      <c r="GBL214" s="42"/>
      <c r="GBM214" s="48"/>
      <c r="GBN214" s="48"/>
      <c r="GBO214" s="46"/>
      <c r="GBP214" s="42"/>
      <c r="GBQ214" s="42"/>
      <c r="GBR214" s="48"/>
      <c r="GBS214" s="48"/>
      <c r="GBT214" s="46"/>
      <c r="GBU214" s="42"/>
      <c r="GBV214" s="42"/>
      <c r="GBW214" s="48"/>
      <c r="GBX214" s="48"/>
      <c r="GBY214" s="46"/>
      <c r="GBZ214" s="42"/>
      <c r="GCA214" s="42"/>
      <c r="GCB214" s="48"/>
      <c r="GCC214" s="48"/>
      <c r="GCD214" s="46"/>
      <c r="GCE214" s="42"/>
      <c r="GCF214" s="42"/>
      <c r="GCG214" s="48"/>
      <c r="GCH214" s="48"/>
      <c r="GCI214" s="46"/>
      <c r="GCJ214" s="42"/>
      <c r="GCK214" s="42"/>
      <c r="GCL214" s="48"/>
      <c r="GCM214" s="48"/>
      <c r="GCN214" s="46"/>
      <c r="GCO214" s="42"/>
      <c r="GCP214" s="42"/>
      <c r="GCQ214" s="48"/>
      <c r="GCR214" s="48"/>
      <c r="GCS214" s="46"/>
      <c r="GCT214" s="42"/>
      <c r="GCU214" s="42"/>
      <c r="GCV214" s="48"/>
      <c r="GCW214" s="48"/>
      <c r="GCX214" s="46"/>
      <c r="GCY214" s="42"/>
      <c r="GCZ214" s="42"/>
      <c r="GDA214" s="48"/>
      <c r="GDB214" s="48"/>
      <c r="GDC214" s="46"/>
      <c r="GDD214" s="42"/>
      <c r="GDE214" s="42"/>
      <c r="GDF214" s="48"/>
      <c r="GDG214" s="48"/>
      <c r="GDH214" s="46"/>
      <c r="GDI214" s="42"/>
      <c r="GDJ214" s="42"/>
      <c r="GDK214" s="48"/>
      <c r="GDL214" s="48"/>
      <c r="GDM214" s="46"/>
      <c r="GDN214" s="42"/>
      <c r="GDO214" s="42"/>
      <c r="GDP214" s="48"/>
      <c r="GDQ214" s="48"/>
      <c r="GDR214" s="46"/>
      <c r="GDS214" s="42"/>
      <c r="GDT214" s="42"/>
      <c r="GDU214" s="48"/>
      <c r="GDV214" s="48"/>
      <c r="GDW214" s="46"/>
      <c r="GDX214" s="42"/>
      <c r="GDY214" s="42"/>
      <c r="GDZ214" s="48"/>
      <c r="GEA214" s="48"/>
      <c r="GEB214" s="46"/>
      <c r="GEC214" s="42"/>
      <c r="GED214" s="42"/>
      <c r="GEE214" s="48"/>
      <c r="GEF214" s="48"/>
      <c r="GEG214" s="46"/>
      <c r="GEH214" s="42"/>
      <c r="GEI214" s="42"/>
      <c r="GEJ214" s="48"/>
      <c r="GEK214" s="48"/>
      <c r="GEL214" s="46"/>
      <c r="GEM214" s="42"/>
      <c r="GEN214" s="42"/>
      <c r="GEO214" s="48"/>
      <c r="GEP214" s="48"/>
      <c r="GEQ214" s="46"/>
      <c r="GER214" s="42"/>
      <c r="GES214" s="42"/>
      <c r="GET214" s="48"/>
      <c r="GEU214" s="48"/>
      <c r="GEV214" s="46"/>
      <c r="GEW214" s="42"/>
      <c r="GEX214" s="42"/>
      <c r="GEY214" s="48"/>
      <c r="GEZ214" s="48"/>
      <c r="GFA214" s="46"/>
      <c r="GFB214" s="42"/>
      <c r="GFC214" s="42"/>
      <c r="GFD214" s="48"/>
      <c r="GFE214" s="48"/>
      <c r="GFF214" s="46"/>
      <c r="GFG214" s="42"/>
      <c r="GFH214" s="42"/>
      <c r="GFI214" s="48"/>
      <c r="GFJ214" s="48"/>
      <c r="GFK214" s="46"/>
      <c r="GFL214" s="42"/>
      <c r="GFM214" s="42"/>
      <c r="GFN214" s="48"/>
      <c r="GFO214" s="48"/>
      <c r="GFP214" s="46"/>
      <c r="GFQ214" s="42"/>
      <c r="GFR214" s="42"/>
      <c r="GFS214" s="48"/>
      <c r="GFT214" s="48"/>
      <c r="GFU214" s="46"/>
      <c r="GFV214" s="42"/>
      <c r="GFW214" s="42"/>
      <c r="GFX214" s="48"/>
      <c r="GFY214" s="48"/>
      <c r="GFZ214" s="46"/>
      <c r="GGA214" s="42"/>
      <c r="GGB214" s="42"/>
      <c r="GGC214" s="48"/>
      <c r="GGD214" s="48"/>
      <c r="GGE214" s="46"/>
      <c r="GGF214" s="42"/>
      <c r="GGG214" s="42"/>
      <c r="GGH214" s="48"/>
      <c r="GGI214" s="48"/>
      <c r="GGJ214" s="46"/>
      <c r="GGK214" s="42"/>
      <c r="GGL214" s="42"/>
      <c r="GGM214" s="48"/>
      <c r="GGN214" s="48"/>
      <c r="GGO214" s="46"/>
      <c r="GGP214" s="42"/>
      <c r="GGQ214" s="42"/>
      <c r="GGR214" s="48"/>
      <c r="GGS214" s="48"/>
      <c r="GGT214" s="46"/>
      <c r="GGU214" s="42"/>
      <c r="GGV214" s="42"/>
      <c r="GGW214" s="48"/>
      <c r="GGX214" s="48"/>
      <c r="GGY214" s="46"/>
      <c r="GGZ214" s="42"/>
      <c r="GHA214" s="42"/>
      <c r="GHB214" s="48"/>
      <c r="GHC214" s="48"/>
      <c r="GHD214" s="46"/>
      <c r="GHE214" s="42"/>
      <c r="GHF214" s="42"/>
      <c r="GHG214" s="48"/>
      <c r="GHH214" s="48"/>
      <c r="GHI214" s="46"/>
      <c r="GHJ214" s="42"/>
      <c r="GHK214" s="42"/>
      <c r="GHL214" s="48"/>
      <c r="GHM214" s="48"/>
      <c r="GHN214" s="46"/>
      <c r="GHO214" s="42"/>
      <c r="GHP214" s="42"/>
      <c r="GHQ214" s="48"/>
      <c r="GHR214" s="48"/>
      <c r="GHS214" s="46"/>
      <c r="GHT214" s="42"/>
      <c r="GHU214" s="42"/>
      <c r="GHV214" s="48"/>
      <c r="GHW214" s="48"/>
      <c r="GHX214" s="46"/>
      <c r="GHY214" s="42"/>
      <c r="GHZ214" s="42"/>
      <c r="GIA214" s="48"/>
      <c r="GIB214" s="48"/>
      <c r="GIC214" s="46"/>
      <c r="GID214" s="42"/>
      <c r="GIE214" s="42"/>
      <c r="GIF214" s="48"/>
      <c r="GIG214" s="48"/>
      <c r="GIH214" s="46"/>
      <c r="GII214" s="42"/>
      <c r="GIJ214" s="42"/>
      <c r="GIK214" s="48"/>
      <c r="GIL214" s="48"/>
      <c r="GIM214" s="46"/>
      <c r="GIN214" s="42"/>
      <c r="GIO214" s="42"/>
      <c r="GIP214" s="48"/>
      <c r="GIQ214" s="48"/>
      <c r="GIR214" s="46"/>
      <c r="GIS214" s="42"/>
      <c r="GIT214" s="42"/>
      <c r="GIU214" s="48"/>
      <c r="GIV214" s="48"/>
      <c r="GIW214" s="46"/>
      <c r="GIX214" s="42"/>
      <c r="GIY214" s="42"/>
      <c r="GIZ214" s="48"/>
      <c r="GJA214" s="48"/>
      <c r="GJB214" s="46"/>
      <c r="GJC214" s="42"/>
      <c r="GJD214" s="42"/>
      <c r="GJE214" s="48"/>
      <c r="GJF214" s="48"/>
      <c r="GJG214" s="46"/>
      <c r="GJH214" s="42"/>
      <c r="GJI214" s="42"/>
      <c r="GJJ214" s="48"/>
      <c r="GJK214" s="48"/>
      <c r="GJL214" s="46"/>
      <c r="GJM214" s="42"/>
      <c r="GJN214" s="42"/>
      <c r="GJO214" s="48"/>
      <c r="GJP214" s="48"/>
      <c r="GJQ214" s="46"/>
      <c r="GJR214" s="42"/>
      <c r="GJS214" s="42"/>
      <c r="GJT214" s="48"/>
      <c r="GJU214" s="48"/>
      <c r="GJV214" s="46"/>
      <c r="GJW214" s="42"/>
      <c r="GJX214" s="42"/>
      <c r="GJY214" s="48"/>
      <c r="GJZ214" s="48"/>
      <c r="GKA214" s="46"/>
      <c r="GKB214" s="42"/>
      <c r="GKC214" s="42"/>
      <c r="GKD214" s="48"/>
      <c r="GKE214" s="48"/>
      <c r="GKF214" s="46"/>
      <c r="GKG214" s="42"/>
      <c r="GKH214" s="42"/>
      <c r="GKI214" s="48"/>
      <c r="GKJ214" s="48"/>
      <c r="GKK214" s="46"/>
      <c r="GKL214" s="42"/>
      <c r="GKM214" s="42"/>
      <c r="GKN214" s="48"/>
      <c r="GKO214" s="48"/>
      <c r="GKP214" s="46"/>
      <c r="GKQ214" s="42"/>
      <c r="GKR214" s="42"/>
      <c r="GKS214" s="48"/>
      <c r="GKT214" s="48"/>
      <c r="GKU214" s="46"/>
      <c r="GKV214" s="42"/>
      <c r="GKW214" s="42"/>
      <c r="GKX214" s="48"/>
      <c r="GKY214" s="48"/>
      <c r="GKZ214" s="46"/>
      <c r="GLA214" s="42"/>
      <c r="GLB214" s="42"/>
      <c r="GLC214" s="48"/>
      <c r="GLD214" s="48"/>
      <c r="GLE214" s="46"/>
      <c r="GLF214" s="42"/>
      <c r="GLG214" s="42"/>
      <c r="GLH214" s="48"/>
      <c r="GLI214" s="48"/>
      <c r="GLJ214" s="46"/>
      <c r="GLK214" s="42"/>
      <c r="GLL214" s="42"/>
      <c r="GLM214" s="48"/>
      <c r="GLN214" s="48"/>
      <c r="GLO214" s="46"/>
      <c r="GLP214" s="42"/>
      <c r="GLQ214" s="42"/>
      <c r="GLR214" s="48"/>
      <c r="GLS214" s="48"/>
      <c r="GLT214" s="46"/>
      <c r="GLU214" s="42"/>
      <c r="GLV214" s="42"/>
      <c r="GLW214" s="48"/>
      <c r="GLX214" s="48"/>
      <c r="GLY214" s="46"/>
      <c r="GLZ214" s="42"/>
      <c r="GMA214" s="42"/>
      <c r="GMB214" s="48"/>
      <c r="GMC214" s="48"/>
      <c r="GMD214" s="46"/>
      <c r="GME214" s="42"/>
      <c r="GMF214" s="42"/>
      <c r="GMG214" s="48"/>
      <c r="GMH214" s="48"/>
      <c r="GMI214" s="46"/>
      <c r="GMJ214" s="42"/>
      <c r="GMK214" s="42"/>
      <c r="GML214" s="48"/>
      <c r="GMM214" s="48"/>
      <c r="GMN214" s="46"/>
      <c r="GMO214" s="42"/>
      <c r="GMP214" s="42"/>
      <c r="GMQ214" s="48"/>
      <c r="GMR214" s="48"/>
      <c r="GMS214" s="46"/>
      <c r="GMT214" s="42"/>
      <c r="GMU214" s="42"/>
      <c r="GMV214" s="48"/>
      <c r="GMW214" s="48"/>
      <c r="GMX214" s="46"/>
      <c r="GMY214" s="42"/>
      <c r="GMZ214" s="42"/>
      <c r="GNA214" s="48"/>
      <c r="GNB214" s="48"/>
      <c r="GNC214" s="46"/>
      <c r="GND214" s="42"/>
      <c r="GNE214" s="42"/>
      <c r="GNF214" s="48"/>
      <c r="GNG214" s="48"/>
      <c r="GNH214" s="46"/>
      <c r="GNI214" s="42"/>
      <c r="GNJ214" s="42"/>
      <c r="GNK214" s="48"/>
      <c r="GNL214" s="48"/>
      <c r="GNM214" s="46"/>
      <c r="GNN214" s="42"/>
      <c r="GNO214" s="42"/>
      <c r="GNP214" s="48"/>
      <c r="GNQ214" s="48"/>
      <c r="GNR214" s="46"/>
      <c r="GNS214" s="42"/>
      <c r="GNT214" s="42"/>
      <c r="GNU214" s="48"/>
      <c r="GNV214" s="48"/>
      <c r="GNW214" s="46"/>
      <c r="GNX214" s="42"/>
      <c r="GNY214" s="42"/>
      <c r="GNZ214" s="48"/>
      <c r="GOA214" s="48"/>
      <c r="GOB214" s="46"/>
      <c r="GOC214" s="42"/>
      <c r="GOD214" s="42"/>
      <c r="GOE214" s="48"/>
      <c r="GOF214" s="48"/>
      <c r="GOG214" s="46"/>
      <c r="GOH214" s="42"/>
      <c r="GOI214" s="42"/>
      <c r="GOJ214" s="48"/>
      <c r="GOK214" s="48"/>
      <c r="GOL214" s="46"/>
      <c r="GOM214" s="42"/>
      <c r="GON214" s="42"/>
      <c r="GOO214" s="48"/>
      <c r="GOP214" s="48"/>
      <c r="GOQ214" s="46"/>
      <c r="GOR214" s="42"/>
      <c r="GOS214" s="42"/>
      <c r="GOT214" s="48"/>
      <c r="GOU214" s="48"/>
      <c r="GOV214" s="46"/>
      <c r="GOW214" s="42"/>
      <c r="GOX214" s="42"/>
      <c r="GOY214" s="48"/>
      <c r="GOZ214" s="48"/>
      <c r="GPA214" s="46"/>
      <c r="GPB214" s="42"/>
      <c r="GPC214" s="42"/>
      <c r="GPD214" s="48"/>
      <c r="GPE214" s="48"/>
      <c r="GPF214" s="46"/>
      <c r="GPG214" s="42"/>
      <c r="GPH214" s="42"/>
      <c r="GPI214" s="48"/>
      <c r="GPJ214" s="48"/>
      <c r="GPK214" s="46"/>
      <c r="GPL214" s="42"/>
      <c r="GPM214" s="42"/>
      <c r="GPN214" s="48"/>
      <c r="GPO214" s="48"/>
      <c r="GPP214" s="46"/>
      <c r="GPQ214" s="42"/>
      <c r="GPR214" s="42"/>
      <c r="GPS214" s="48"/>
      <c r="GPT214" s="48"/>
      <c r="GPU214" s="46"/>
      <c r="GPV214" s="42"/>
      <c r="GPW214" s="42"/>
      <c r="GPX214" s="48"/>
      <c r="GPY214" s="48"/>
      <c r="GPZ214" s="46"/>
      <c r="GQA214" s="42"/>
      <c r="GQB214" s="42"/>
      <c r="GQC214" s="48"/>
      <c r="GQD214" s="48"/>
      <c r="GQE214" s="46"/>
      <c r="GQF214" s="42"/>
      <c r="GQG214" s="42"/>
      <c r="GQH214" s="48"/>
      <c r="GQI214" s="48"/>
      <c r="GQJ214" s="46"/>
      <c r="GQK214" s="42"/>
      <c r="GQL214" s="42"/>
      <c r="GQM214" s="48"/>
      <c r="GQN214" s="48"/>
      <c r="GQO214" s="46"/>
      <c r="GQP214" s="42"/>
      <c r="GQQ214" s="42"/>
      <c r="GQR214" s="48"/>
      <c r="GQS214" s="48"/>
      <c r="GQT214" s="46"/>
      <c r="GQU214" s="42"/>
      <c r="GQV214" s="42"/>
      <c r="GQW214" s="48"/>
      <c r="GQX214" s="48"/>
      <c r="GQY214" s="46"/>
      <c r="GQZ214" s="42"/>
      <c r="GRA214" s="42"/>
      <c r="GRB214" s="48"/>
      <c r="GRC214" s="48"/>
      <c r="GRD214" s="46"/>
      <c r="GRE214" s="42"/>
      <c r="GRF214" s="42"/>
      <c r="GRG214" s="48"/>
      <c r="GRH214" s="48"/>
      <c r="GRI214" s="46"/>
      <c r="GRJ214" s="42"/>
      <c r="GRK214" s="42"/>
      <c r="GRL214" s="48"/>
      <c r="GRM214" s="48"/>
      <c r="GRN214" s="46"/>
      <c r="GRO214" s="42"/>
      <c r="GRP214" s="42"/>
      <c r="GRQ214" s="48"/>
      <c r="GRR214" s="48"/>
      <c r="GRS214" s="46"/>
      <c r="GRT214" s="42"/>
      <c r="GRU214" s="42"/>
      <c r="GRV214" s="48"/>
      <c r="GRW214" s="48"/>
      <c r="GRX214" s="46"/>
      <c r="GRY214" s="42"/>
      <c r="GRZ214" s="42"/>
      <c r="GSA214" s="48"/>
      <c r="GSB214" s="48"/>
      <c r="GSC214" s="46"/>
      <c r="GSD214" s="42"/>
      <c r="GSE214" s="42"/>
      <c r="GSF214" s="48"/>
      <c r="GSG214" s="48"/>
      <c r="GSH214" s="46"/>
      <c r="GSI214" s="42"/>
      <c r="GSJ214" s="42"/>
      <c r="GSK214" s="48"/>
      <c r="GSL214" s="48"/>
      <c r="GSM214" s="46"/>
      <c r="GSN214" s="42"/>
      <c r="GSO214" s="42"/>
      <c r="GSP214" s="48"/>
      <c r="GSQ214" s="48"/>
      <c r="GSR214" s="46"/>
      <c r="GSS214" s="42"/>
      <c r="GST214" s="42"/>
      <c r="GSU214" s="48"/>
      <c r="GSV214" s="48"/>
      <c r="GSW214" s="46"/>
      <c r="GSX214" s="42"/>
      <c r="GSY214" s="42"/>
      <c r="GSZ214" s="48"/>
      <c r="GTA214" s="48"/>
      <c r="GTB214" s="46"/>
      <c r="GTC214" s="42"/>
      <c r="GTD214" s="42"/>
      <c r="GTE214" s="48"/>
      <c r="GTF214" s="48"/>
      <c r="GTG214" s="46"/>
      <c r="GTH214" s="42"/>
      <c r="GTI214" s="42"/>
      <c r="GTJ214" s="48"/>
      <c r="GTK214" s="48"/>
      <c r="GTL214" s="46"/>
      <c r="GTM214" s="42"/>
      <c r="GTN214" s="42"/>
      <c r="GTO214" s="48"/>
      <c r="GTP214" s="48"/>
      <c r="GTQ214" s="46"/>
      <c r="GTR214" s="42"/>
      <c r="GTS214" s="42"/>
      <c r="GTT214" s="48"/>
      <c r="GTU214" s="48"/>
      <c r="GTV214" s="46"/>
      <c r="GTW214" s="42"/>
      <c r="GTX214" s="42"/>
      <c r="GTY214" s="48"/>
      <c r="GTZ214" s="48"/>
      <c r="GUA214" s="46"/>
      <c r="GUB214" s="42"/>
      <c r="GUC214" s="42"/>
      <c r="GUD214" s="48"/>
      <c r="GUE214" s="48"/>
      <c r="GUF214" s="46"/>
      <c r="GUG214" s="42"/>
      <c r="GUH214" s="42"/>
      <c r="GUI214" s="48"/>
      <c r="GUJ214" s="48"/>
      <c r="GUK214" s="46"/>
      <c r="GUL214" s="42"/>
      <c r="GUM214" s="42"/>
      <c r="GUN214" s="48"/>
      <c r="GUO214" s="48"/>
      <c r="GUP214" s="46"/>
      <c r="GUQ214" s="42"/>
      <c r="GUR214" s="42"/>
      <c r="GUS214" s="48"/>
      <c r="GUT214" s="48"/>
      <c r="GUU214" s="46"/>
      <c r="GUV214" s="42"/>
      <c r="GUW214" s="42"/>
      <c r="GUX214" s="48"/>
      <c r="GUY214" s="48"/>
      <c r="GUZ214" s="46"/>
      <c r="GVA214" s="42"/>
      <c r="GVB214" s="42"/>
      <c r="GVC214" s="48"/>
      <c r="GVD214" s="48"/>
      <c r="GVE214" s="46"/>
      <c r="GVF214" s="42"/>
      <c r="GVG214" s="42"/>
      <c r="GVH214" s="48"/>
      <c r="GVI214" s="48"/>
      <c r="GVJ214" s="46"/>
      <c r="GVK214" s="42"/>
      <c r="GVL214" s="42"/>
      <c r="GVM214" s="48"/>
      <c r="GVN214" s="48"/>
      <c r="GVO214" s="46"/>
      <c r="GVP214" s="42"/>
      <c r="GVQ214" s="42"/>
      <c r="GVR214" s="48"/>
      <c r="GVS214" s="48"/>
      <c r="GVT214" s="46"/>
      <c r="GVU214" s="42"/>
      <c r="GVV214" s="42"/>
      <c r="GVW214" s="48"/>
      <c r="GVX214" s="48"/>
      <c r="GVY214" s="46"/>
      <c r="GVZ214" s="42"/>
      <c r="GWA214" s="42"/>
      <c r="GWB214" s="48"/>
      <c r="GWC214" s="48"/>
      <c r="GWD214" s="46"/>
      <c r="GWE214" s="42"/>
      <c r="GWF214" s="42"/>
      <c r="GWG214" s="48"/>
      <c r="GWH214" s="48"/>
      <c r="GWI214" s="46"/>
      <c r="GWJ214" s="42"/>
      <c r="GWK214" s="42"/>
      <c r="GWL214" s="48"/>
      <c r="GWM214" s="48"/>
      <c r="GWN214" s="46"/>
      <c r="GWO214" s="42"/>
      <c r="GWP214" s="42"/>
      <c r="GWQ214" s="48"/>
      <c r="GWR214" s="48"/>
      <c r="GWS214" s="46"/>
      <c r="GWT214" s="42"/>
      <c r="GWU214" s="42"/>
      <c r="GWV214" s="48"/>
      <c r="GWW214" s="48"/>
      <c r="GWX214" s="46"/>
      <c r="GWY214" s="42"/>
      <c r="GWZ214" s="42"/>
      <c r="GXA214" s="48"/>
      <c r="GXB214" s="48"/>
      <c r="GXC214" s="46"/>
      <c r="GXD214" s="42"/>
      <c r="GXE214" s="42"/>
      <c r="GXF214" s="48"/>
      <c r="GXG214" s="48"/>
      <c r="GXH214" s="46"/>
      <c r="GXI214" s="42"/>
      <c r="GXJ214" s="42"/>
      <c r="GXK214" s="48"/>
      <c r="GXL214" s="48"/>
      <c r="GXM214" s="46"/>
      <c r="GXN214" s="42"/>
      <c r="GXO214" s="42"/>
      <c r="GXP214" s="48"/>
      <c r="GXQ214" s="48"/>
      <c r="GXR214" s="46"/>
      <c r="GXS214" s="42"/>
      <c r="GXT214" s="42"/>
      <c r="GXU214" s="48"/>
      <c r="GXV214" s="48"/>
      <c r="GXW214" s="46"/>
      <c r="GXX214" s="42"/>
      <c r="GXY214" s="42"/>
      <c r="GXZ214" s="48"/>
      <c r="GYA214" s="48"/>
      <c r="GYB214" s="46"/>
      <c r="GYC214" s="42"/>
      <c r="GYD214" s="42"/>
      <c r="GYE214" s="48"/>
      <c r="GYF214" s="48"/>
      <c r="GYG214" s="46"/>
      <c r="GYH214" s="42"/>
      <c r="GYI214" s="42"/>
      <c r="GYJ214" s="48"/>
      <c r="GYK214" s="48"/>
      <c r="GYL214" s="46"/>
      <c r="GYM214" s="42"/>
      <c r="GYN214" s="42"/>
      <c r="GYO214" s="48"/>
      <c r="GYP214" s="48"/>
      <c r="GYQ214" s="46"/>
      <c r="GYR214" s="42"/>
      <c r="GYS214" s="42"/>
      <c r="GYT214" s="48"/>
      <c r="GYU214" s="48"/>
      <c r="GYV214" s="46"/>
      <c r="GYW214" s="42"/>
      <c r="GYX214" s="42"/>
      <c r="GYY214" s="48"/>
      <c r="GYZ214" s="48"/>
      <c r="GZA214" s="46"/>
      <c r="GZB214" s="42"/>
      <c r="GZC214" s="42"/>
      <c r="GZD214" s="48"/>
      <c r="GZE214" s="48"/>
      <c r="GZF214" s="46"/>
      <c r="GZG214" s="42"/>
      <c r="GZH214" s="42"/>
      <c r="GZI214" s="48"/>
      <c r="GZJ214" s="48"/>
      <c r="GZK214" s="46"/>
      <c r="GZL214" s="42"/>
      <c r="GZM214" s="42"/>
      <c r="GZN214" s="48"/>
      <c r="GZO214" s="48"/>
      <c r="GZP214" s="46"/>
      <c r="GZQ214" s="42"/>
      <c r="GZR214" s="42"/>
      <c r="GZS214" s="48"/>
      <c r="GZT214" s="48"/>
      <c r="GZU214" s="46"/>
      <c r="GZV214" s="42"/>
      <c r="GZW214" s="42"/>
      <c r="GZX214" s="48"/>
      <c r="GZY214" s="48"/>
      <c r="GZZ214" s="46"/>
      <c r="HAA214" s="42"/>
      <c r="HAB214" s="42"/>
      <c r="HAC214" s="48"/>
      <c r="HAD214" s="48"/>
      <c r="HAE214" s="46"/>
      <c r="HAF214" s="42"/>
      <c r="HAG214" s="42"/>
      <c r="HAH214" s="48"/>
      <c r="HAI214" s="48"/>
      <c r="HAJ214" s="46"/>
      <c r="HAK214" s="42"/>
      <c r="HAL214" s="42"/>
      <c r="HAM214" s="48"/>
      <c r="HAN214" s="48"/>
      <c r="HAO214" s="46"/>
      <c r="HAP214" s="42"/>
      <c r="HAQ214" s="42"/>
      <c r="HAR214" s="48"/>
      <c r="HAS214" s="48"/>
      <c r="HAT214" s="46"/>
      <c r="HAU214" s="42"/>
      <c r="HAV214" s="42"/>
      <c r="HAW214" s="48"/>
      <c r="HAX214" s="48"/>
      <c r="HAY214" s="46"/>
      <c r="HAZ214" s="42"/>
      <c r="HBA214" s="42"/>
      <c r="HBB214" s="48"/>
      <c r="HBC214" s="48"/>
      <c r="HBD214" s="46"/>
      <c r="HBE214" s="42"/>
      <c r="HBF214" s="42"/>
      <c r="HBG214" s="48"/>
      <c r="HBH214" s="48"/>
      <c r="HBI214" s="46"/>
      <c r="HBJ214" s="42"/>
      <c r="HBK214" s="42"/>
      <c r="HBL214" s="48"/>
      <c r="HBM214" s="48"/>
      <c r="HBN214" s="46"/>
      <c r="HBO214" s="42"/>
      <c r="HBP214" s="42"/>
      <c r="HBQ214" s="48"/>
      <c r="HBR214" s="48"/>
      <c r="HBS214" s="46"/>
      <c r="HBT214" s="42"/>
      <c r="HBU214" s="42"/>
      <c r="HBV214" s="48"/>
      <c r="HBW214" s="48"/>
      <c r="HBX214" s="46"/>
      <c r="HBY214" s="42"/>
      <c r="HBZ214" s="42"/>
      <c r="HCA214" s="48"/>
      <c r="HCB214" s="48"/>
      <c r="HCC214" s="46"/>
      <c r="HCD214" s="42"/>
      <c r="HCE214" s="42"/>
      <c r="HCF214" s="48"/>
      <c r="HCG214" s="48"/>
      <c r="HCH214" s="46"/>
      <c r="HCI214" s="42"/>
      <c r="HCJ214" s="42"/>
      <c r="HCK214" s="48"/>
      <c r="HCL214" s="48"/>
      <c r="HCM214" s="46"/>
      <c r="HCN214" s="42"/>
      <c r="HCO214" s="42"/>
      <c r="HCP214" s="48"/>
      <c r="HCQ214" s="48"/>
      <c r="HCR214" s="46"/>
      <c r="HCS214" s="42"/>
      <c r="HCT214" s="42"/>
      <c r="HCU214" s="48"/>
      <c r="HCV214" s="48"/>
      <c r="HCW214" s="46"/>
      <c r="HCX214" s="42"/>
      <c r="HCY214" s="42"/>
      <c r="HCZ214" s="48"/>
      <c r="HDA214" s="48"/>
      <c r="HDB214" s="46"/>
      <c r="HDC214" s="42"/>
      <c r="HDD214" s="42"/>
      <c r="HDE214" s="48"/>
      <c r="HDF214" s="48"/>
      <c r="HDG214" s="46"/>
      <c r="HDH214" s="42"/>
      <c r="HDI214" s="42"/>
      <c r="HDJ214" s="48"/>
      <c r="HDK214" s="48"/>
      <c r="HDL214" s="46"/>
      <c r="HDM214" s="42"/>
      <c r="HDN214" s="42"/>
      <c r="HDO214" s="48"/>
      <c r="HDP214" s="48"/>
      <c r="HDQ214" s="46"/>
      <c r="HDR214" s="42"/>
      <c r="HDS214" s="42"/>
      <c r="HDT214" s="48"/>
      <c r="HDU214" s="48"/>
      <c r="HDV214" s="46"/>
      <c r="HDW214" s="42"/>
      <c r="HDX214" s="42"/>
      <c r="HDY214" s="48"/>
      <c r="HDZ214" s="48"/>
      <c r="HEA214" s="46"/>
      <c r="HEB214" s="42"/>
      <c r="HEC214" s="42"/>
      <c r="HED214" s="48"/>
      <c r="HEE214" s="48"/>
      <c r="HEF214" s="46"/>
      <c r="HEG214" s="42"/>
      <c r="HEH214" s="42"/>
      <c r="HEI214" s="48"/>
      <c r="HEJ214" s="48"/>
      <c r="HEK214" s="46"/>
      <c r="HEL214" s="42"/>
      <c r="HEM214" s="42"/>
      <c r="HEN214" s="48"/>
      <c r="HEO214" s="48"/>
      <c r="HEP214" s="46"/>
      <c r="HEQ214" s="42"/>
      <c r="HER214" s="42"/>
      <c r="HES214" s="48"/>
      <c r="HET214" s="48"/>
      <c r="HEU214" s="46"/>
      <c r="HEV214" s="42"/>
      <c r="HEW214" s="42"/>
      <c r="HEX214" s="48"/>
      <c r="HEY214" s="48"/>
      <c r="HEZ214" s="46"/>
      <c r="HFA214" s="42"/>
      <c r="HFB214" s="42"/>
      <c r="HFC214" s="48"/>
      <c r="HFD214" s="48"/>
      <c r="HFE214" s="46"/>
      <c r="HFF214" s="42"/>
      <c r="HFG214" s="42"/>
      <c r="HFH214" s="48"/>
      <c r="HFI214" s="48"/>
      <c r="HFJ214" s="46"/>
      <c r="HFK214" s="42"/>
      <c r="HFL214" s="42"/>
      <c r="HFM214" s="48"/>
      <c r="HFN214" s="48"/>
      <c r="HFO214" s="46"/>
      <c r="HFP214" s="42"/>
      <c r="HFQ214" s="42"/>
      <c r="HFR214" s="48"/>
      <c r="HFS214" s="48"/>
      <c r="HFT214" s="46"/>
      <c r="HFU214" s="42"/>
      <c r="HFV214" s="42"/>
      <c r="HFW214" s="48"/>
      <c r="HFX214" s="48"/>
      <c r="HFY214" s="46"/>
      <c r="HFZ214" s="42"/>
      <c r="HGA214" s="42"/>
      <c r="HGB214" s="48"/>
      <c r="HGC214" s="48"/>
      <c r="HGD214" s="46"/>
      <c r="HGE214" s="42"/>
      <c r="HGF214" s="42"/>
      <c r="HGG214" s="48"/>
      <c r="HGH214" s="48"/>
      <c r="HGI214" s="46"/>
      <c r="HGJ214" s="42"/>
      <c r="HGK214" s="42"/>
      <c r="HGL214" s="48"/>
      <c r="HGM214" s="48"/>
      <c r="HGN214" s="46"/>
      <c r="HGO214" s="42"/>
      <c r="HGP214" s="42"/>
      <c r="HGQ214" s="48"/>
      <c r="HGR214" s="48"/>
      <c r="HGS214" s="46"/>
      <c r="HGT214" s="42"/>
      <c r="HGU214" s="42"/>
      <c r="HGV214" s="48"/>
      <c r="HGW214" s="48"/>
      <c r="HGX214" s="46"/>
      <c r="HGY214" s="42"/>
      <c r="HGZ214" s="42"/>
      <c r="HHA214" s="48"/>
      <c r="HHB214" s="48"/>
      <c r="HHC214" s="46"/>
      <c r="HHD214" s="42"/>
      <c r="HHE214" s="42"/>
      <c r="HHF214" s="48"/>
      <c r="HHG214" s="48"/>
      <c r="HHH214" s="46"/>
      <c r="HHI214" s="42"/>
      <c r="HHJ214" s="42"/>
      <c r="HHK214" s="48"/>
      <c r="HHL214" s="48"/>
      <c r="HHM214" s="46"/>
      <c r="HHN214" s="42"/>
      <c r="HHO214" s="42"/>
      <c r="HHP214" s="48"/>
      <c r="HHQ214" s="48"/>
      <c r="HHR214" s="46"/>
      <c r="HHS214" s="42"/>
      <c r="HHT214" s="42"/>
      <c r="HHU214" s="48"/>
      <c r="HHV214" s="48"/>
      <c r="HHW214" s="46"/>
      <c r="HHX214" s="42"/>
      <c r="HHY214" s="42"/>
      <c r="HHZ214" s="48"/>
      <c r="HIA214" s="48"/>
      <c r="HIB214" s="46"/>
      <c r="HIC214" s="42"/>
      <c r="HID214" s="42"/>
      <c r="HIE214" s="48"/>
      <c r="HIF214" s="48"/>
      <c r="HIG214" s="46"/>
      <c r="HIH214" s="42"/>
      <c r="HII214" s="42"/>
      <c r="HIJ214" s="48"/>
      <c r="HIK214" s="48"/>
      <c r="HIL214" s="46"/>
      <c r="HIM214" s="42"/>
      <c r="HIN214" s="42"/>
      <c r="HIO214" s="48"/>
      <c r="HIP214" s="48"/>
      <c r="HIQ214" s="46"/>
      <c r="HIR214" s="42"/>
      <c r="HIS214" s="42"/>
      <c r="HIT214" s="48"/>
      <c r="HIU214" s="48"/>
      <c r="HIV214" s="46"/>
      <c r="HIW214" s="42"/>
      <c r="HIX214" s="42"/>
      <c r="HIY214" s="48"/>
      <c r="HIZ214" s="48"/>
      <c r="HJA214" s="46"/>
      <c r="HJB214" s="42"/>
      <c r="HJC214" s="42"/>
      <c r="HJD214" s="48"/>
      <c r="HJE214" s="48"/>
      <c r="HJF214" s="46"/>
      <c r="HJG214" s="42"/>
      <c r="HJH214" s="42"/>
      <c r="HJI214" s="48"/>
      <c r="HJJ214" s="48"/>
      <c r="HJK214" s="46"/>
      <c r="HJL214" s="42"/>
      <c r="HJM214" s="42"/>
      <c r="HJN214" s="48"/>
      <c r="HJO214" s="48"/>
      <c r="HJP214" s="46"/>
      <c r="HJQ214" s="42"/>
      <c r="HJR214" s="42"/>
      <c r="HJS214" s="48"/>
      <c r="HJT214" s="48"/>
      <c r="HJU214" s="46"/>
      <c r="HJV214" s="42"/>
      <c r="HJW214" s="42"/>
      <c r="HJX214" s="48"/>
      <c r="HJY214" s="48"/>
      <c r="HJZ214" s="46"/>
      <c r="HKA214" s="42"/>
      <c r="HKB214" s="42"/>
      <c r="HKC214" s="48"/>
      <c r="HKD214" s="48"/>
      <c r="HKE214" s="46"/>
      <c r="HKF214" s="42"/>
      <c r="HKG214" s="42"/>
      <c r="HKH214" s="48"/>
      <c r="HKI214" s="48"/>
      <c r="HKJ214" s="46"/>
      <c r="HKK214" s="42"/>
      <c r="HKL214" s="42"/>
      <c r="HKM214" s="48"/>
      <c r="HKN214" s="48"/>
      <c r="HKO214" s="46"/>
      <c r="HKP214" s="42"/>
      <c r="HKQ214" s="42"/>
      <c r="HKR214" s="48"/>
      <c r="HKS214" s="48"/>
      <c r="HKT214" s="46"/>
      <c r="HKU214" s="42"/>
      <c r="HKV214" s="42"/>
      <c r="HKW214" s="48"/>
      <c r="HKX214" s="48"/>
      <c r="HKY214" s="46"/>
      <c r="HKZ214" s="42"/>
      <c r="HLA214" s="42"/>
      <c r="HLB214" s="48"/>
      <c r="HLC214" s="48"/>
      <c r="HLD214" s="46"/>
      <c r="HLE214" s="42"/>
      <c r="HLF214" s="42"/>
      <c r="HLG214" s="48"/>
      <c r="HLH214" s="48"/>
      <c r="HLI214" s="46"/>
      <c r="HLJ214" s="42"/>
      <c r="HLK214" s="42"/>
      <c r="HLL214" s="48"/>
      <c r="HLM214" s="48"/>
      <c r="HLN214" s="46"/>
      <c r="HLO214" s="42"/>
      <c r="HLP214" s="42"/>
      <c r="HLQ214" s="48"/>
      <c r="HLR214" s="48"/>
      <c r="HLS214" s="46"/>
      <c r="HLT214" s="42"/>
      <c r="HLU214" s="42"/>
      <c r="HLV214" s="48"/>
      <c r="HLW214" s="48"/>
      <c r="HLX214" s="46"/>
      <c r="HLY214" s="42"/>
      <c r="HLZ214" s="42"/>
      <c r="HMA214" s="48"/>
      <c r="HMB214" s="48"/>
      <c r="HMC214" s="46"/>
      <c r="HMD214" s="42"/>
      <c r="HME214" s="42"/>
      <c r="HMF214" s="48"/>
      <c r="HMG214" s="48"/>
      <c r="HMH214" s="46"/>
      <c r="HMI214" s="42"/>
      <c r="HMJ214" s="42"/>
      <c r="HMK214" s="48"/>
      <c r="HML214" s="48"/>
      <c r="HMM214" s="46"/>
      <c r="HMN214" s="42"/>
      <c r="HMO214" s="42"/>
      <c r="HMP214" s="48"/>
      <c r="HMQ214" s="48"/>
      <c r="HMR214" s="46"/>
      <c r="HMS214" s="42"/>
      <c r="HMT214" s="42"/>
      <c r="HMU214" s="48"/>
      <c r="HMV214" s="48"/>
      <c r="HMW214" s="46"/>
      <c r="HMX214" s="42"/>
      <c r="HMY214" s="42"/>
      <c r="HMZ214" s="48"/>
      <c r="HNA214" s="48"/>
      <c r="HNB214" s="46"/>
      <c r="HNC214" s="42"/>
      <c r="HND214" s="42"/>
      <c r="HNE214" s="48"/>
      <c r="HNF214" s="48"/>
      <c r="HNG214" s="46"/>
      <c r="HNH214" s="42"/>
      <c r="HNI214" s="42"/>
      <c r="HNJ214" s="48"/>
      <c r="HNK214" s="48"/>
      <c r="HNL214" s="46"/>
      <c r="HNM214" s="42"/>
      <c r="HNN214" s="42"/>
      <c r="HNO214" s="48"/>
      <c r="HNP214" s="48"/>
      <c r="HNQ214" s="46"/>
      <c r="HNR214" s="42"/>
      <c r="HNS214" s="42"/>
      <c r="HNT214" s="48"/>
      <c r="HNU214" s="48"/>
      <c r="HNV214" s="46"/>
      <c r="HNW214" s="42"/>
      <c r="HNX214" s="42"/>
      <c r="HNY214" s="48"/>
      <c r="HNZ214" s="48"/>
      <c r="HOA214" s="46"/>
      <c r="HOB214" s="42"/>
      <c r="HOC214" s="42"/>
      <c r="HOD214" s="48"/>
      <c r="HOE214" s="48"/>
      <c r="HOF214" s="46"/>
      <c r="HOG214" s="42"/>
      <c r="HOH214" s="42"/>
      <c r="HOI214" s="48"/>
      <c r="HOJ214" s="48"/>
      <c r="HOK214" s="46"/>
      <c r="HOL214" s="42"/>
      <c r="HOM214" s="42"/>
      <c r="HON214" s="48"/>
      <c r="HOO214" s="48"/>
      <c r="HOP214" s="46"/>
      <c r="HOQ214" s="42"/>
      <c r="HOR214" s="42"/>
      <c r="HOS214" s="48"/>
      <c r="HOT214" s="48"/>
      <c r="HOU214" s="46"/>
      <c r="HOV214" s="42"/>
      <c r="HOW214" s="42"/>
      <c r="HOX214" s="48"/>
      <c r="HOY214" s="48"/>
      <c r="HOZ214" s="46"/>
      <c r="HPA214" s="42"/>
      <c r="HPB214" s="42"/>
      <c r="HPC214" s="48"/>
      <c r="HPD214" s="48"/>
      <c r="HPE214" s="46"/>
      <c r="HPF214" s="42"/>
      <c r="HPG214" s="42"/>
      <c r="HPH214" s="48"/>
      <c r="HPI214" s="48"/>
      <c r="HPJ214" s="46"/>
      <c r="HPK214" s="42"/>
      <c r="HPL214" s="42"/>
      <c r="HPM214" s="48"/>
      <c r="HPN214" s="48"/>
      <c r="HPO214" s="46"/>
      <c r="HPP214" s="42"/>
      <c r="HPQ214" s="42"/>
      <c r="HPR214" s="48"/>
      <c r="HPS214" s="48"/>
      <c r="HPT214" s="46"/>
      <c r="HPU214" s="42"/>
      <c r="HPV214" s="42"/>
      <c r="HPW214" s="48"/>
      <c r="HPX214" s="48"/>
      <c r="HPY214" s="46"/>
      <c r="HPZ214" s="42"/>
      <c r="HQA214" s="42"/>
      <c r="HQB214" s="48"/>
      <c r="HQC214" s="48"/>
      <c r="HQD214" s="46"/>
      <c r="HQE214" s="42"/>
      <c r="HQF214" s="42"/>
      <c r="HQG214" s="48"/>
      <c r="HQH214" s="48"/>
      <c r="HQI214" s="46"/>
      <c r="HQJ214" s="42"/>
      <c r="HQK214" s="42"/>
      <c r="HQL214" s="48"/>
      <c r="HQM214" s="48"/>
      <c r="HQN214" s="46"/>
      <c r="HQO214" s="42"/>
      <c r="HQP214" s="42"/>
      <c r="HQQ214" s="48"/>
      <c r="HQR214" s="48"/>
      <c r="HQS214" s="46"/>
      <c r="HQT214" s="42"/>
      <c r="HQU214" s="42"/>
      <c r="HQV214" s="48"/>
      <c r="HQW214" s="48"/>
      <c r="HQX214" s="46"/>
      <c r="HQY214" s="42"/>
      <c r="HQZ214" s="42"/>
      <c r="HRA214" s="48"/>
      <c r="HRB214" s="48"/>
      <c r="HRC214" s="46"/>
      <c r="HRD214" s="42"/>
      <c r="HRE214" s="42"/>
      <c r="HRF214" s="48"/>
      <c r="HRG214" s="48"/>
      <c r="HRH214" s="46"/>
      <c r="HRI214" s="42"/>
      <c r="HRJ214" s="42"/>
      <c r="HRK214" s="48"/>
      <c r="HRL214" s="48"/>
      <c r="HRM214" s="46"/>
      <c r="HRN214" s="42"/>
      <c r="HRO214" s="42"/>
      <c r="HRP214" s="48"/>
      <c r="HRQ214" s="48"/>
      <c r="HRR214" s="46"/>
      <c r="HRS214" s="42"/>
      <c r="HRT214" s="42"/>
      <c r="HRU214" s="48"/>
      <c r="HRV214" s="48"/>
      <c r="HRW214" s="46"/>
      <c r="HRX214" s="42"/>
      <c r="HRY214" s="42"/>
      <c r="HRZ214" s="48"/>
      <c r="HSA214" s="48"/>
      <c r="HSB214" s="46"/>
      <c r="HSC214" s="42"/>
      <c r="HSD214" s="42"/>
      <c r="HSE214" s="48"/>
      <c r="HSF214" s="48"/>
      <c r="HSG214" s="46"/>
      <c r="HSH214" s="42"/>
      <c r="HSI214" s="42"/>
      <c r="HSJ214" s="48"/>
      <c r="HSK214" s="48"/>
      <c r="HSL214" s="46"/>
      <c r="HSM214" s="42"/>
      <c r="HSN214" s="42"/>
      <c r="HSO214" s="48"/>
      <c r="HSP214" s="48"/>
      <c r="HSQ214" s="46"/>
      <c r="HSR214" s="42"/>
      <c r="HSS214" s="42"/>
      <c r="HST214" s="48"/>
      <c r="HSU214" s="48"/>
      <c r="HSV214" s="46"/>
      <c r="HSW214" s="42"/>
      <c r="HSX214" s="42"/>
      <c r="HSY214" s="48"/>
      <c r="HSZ214" s="48"/>
      <c r="HTA214" s="46"/>
      <c r="HTB214" s="42"/>
      <c r="HTC214" s="42"/>
      <c r="HTD214" s="48"/>
      <c r="HTE214" s="48"/>
      <c r="HTF214" s="46"/>
      <c r="HTG214" s="42"/>
      <c r="HTH214" s="42"/>
      <c r="HTI214" s="48"/>
      <c r="HTJ214" s="48"/>
      <c r="HTK214" s="46"/>
      <c r="HTL214" s="42"/>
      <c r="HTM214" s="42"/>
      <c r="HTN214" s="48"/>
      <c r="HTO214" s="48"/>
      <c r="HTP214" s="46"/>
      <c r="HTQ214" s="42"/>
      <c r="HTR214" s="42"/>
      <c r="HTS214" s="48"/>
      <c r="HTT214" s="48"/>
      <c r="HTU214" s="46"/>
      <c r="HTV214" s="42"/>
      <c r="HTW214" s="42"/>
      <c r="HTX214" s="48"/>
      <c r="HTY214" s="48"/>
      <c r="HTZ214" s="46"/>
      <c r="HUA214" s="42"/>
      <c r="HUB214" s="42"/>
      <c r="HUC214" s="48"/>
      <c r="HUD214" s="48"/>
      <c r="HUE214" s="46"/>
      <c r="HUF214" s="42"/>
      <c r="HUG214" s="42"/>
      <c r="HUH214" s="48"/>
      <c r="HUI214" s="48"/>
      <c r="HUJ214" s="46"/>
      <c r="HUK214" s="42"/>
      <c r="HUL214" s="42"/>
      <c r="HUM214" s="48"/>
      <c r="HUN214" s="48"/>
      <c r="HUO214" s="46"/>
      <c r="HUP214" s="42"/>
      <c r="HUQ214" s="42"/>
      <c r="HUR214" s="48"/>
      <c r="HUS214" s="48"/>
      <c r="HUT214" s="46"/>
      <c r="HUU214" s="42"/>
      <c r="HUV214" s="42"/>
      <c r="HUW214" s="48"/>
      <c r="HUX214" s="48"/>
      <c r="HUY214" s="46"/>
      <c r="HUZ214" s="42"/>
      <c r="HVA214" s="42"/>
      <c r="HVB214" s="48"/>
      <c r="HVC214" s="48"/>
      <c r="HVD214" s="46"/>
      <c r="HVE214" s="42"/>
      <c r="HVF214" s="42"/>
      <c r="HVG214" s="48"/>
      <c r="HVH214" s="48"/>
      <c r="HVI214" s="46"/>
      <c r="HVJ214" s="42"/>
      <c r="HVK214" s="42"/>
      <c r="HVL214" s="48"/>
      <c r="HVM214" s="48"/>
      <c r="HVN214" s="46"/>
      <c r="HVO214" s="42"/>
      <c r="HVP214" s="42"/>
      <c r="HVQ214" s="48"/>
      <c r="HVR214" s="48"/>
      <c r="HVS214" s="46"/>
      <c r="HVT214" s="42"/>
      <c r="HVU214" s="42"/>
      <c r="HVV214" s="48"/>
      <c r="HVW214" s="48"/>
      <c r="HVX214" s="46"/>
      <c r="HVY214" s="42"/>
      <c r="HVZ214" s="42"/>
      <c r="HWA214" s="48"/>
      <c r="HWB214" s="48"/>
      <c r="HWC214" s="46"/>
      <c r="HWD214" s="42"/>
      <c r="HWE214" s="42"/>
      <c r="HWF214" s="48"/>
      <c r="HWG214" s="48"/>
      <c r="HWH214" s="46"/>
      <c r="HWI214" s="42"/>
      <c r="HWJ214" s="42"/>
      <c r="HWK214" s="48"/>
      <c r="HWL214" s="48"/>
      <c r="HWM214" s="46"/>
      <c r="HWN214" s="42"/>
      <c r="HWO214" s="42"/>
      <c r="HWP214" s="48"/>
      <c r="HWQ214" s="48"/>
      <c r="HWR214" s="46"/>
      <c r="HWS214" s="42"/>
      <c r="HWT214" s="42"/>
      <c r="HWU214" s="48"/>
      <c r="HWV214" s="48"/>
      <c r="HWW214" s="46"/>
      <c r="HWX214" s="42"/>
      <c r="HWY214" s="42"/>
      <c r="HWZ214" s="48"/>
      <c r="HXA214" s="48"/>
      <c r="HXB214" s="46"/>
      <c r="HXC214" s="42"/>
      <c r="HXD214" s="42"/>
      <c r="HXE214" s="48"/>
      <c r="HXF214" s="48"/>
      <c r="HXG214" s="46"/>
      <c r="HXH214" s="42"/>
      <c r="HXI214" s="42"/>
      <c r="HXJ214" s="48"/>
      <c r="HXK214" s="48"/>
      <c r="HXL214" s="46"/>
      <c r="HXM214" s="42"/>
      <c r="HXN214" s="42"/>
      <c r="HXO214" s="48"/>
      <c r="HXP214" s="48"/>
      <c r="HXQ214" s="46"/>
      <c r="HXR214" s="42"/>
      <c r="HXS214" s="42"/>
      <c r="HXT214" s="48"/>
      <c r="HXU214" s="48"/>
      <c r="HXV214" s="46"/>
      <c r="HXW214" s="42"/>
      <c r="HXX214" s="42"/>
      <c r="HXY214" s="48"/>
      <c r="HXZ214" s="48"/>
      <c r="HYA214" s="46"/>
      <c r="HYB214" s="42"/>
      <c r="HYC214" s="42"/>
      <c r="HYD214" s="48"/>
      <c r="HYE214" s="48"/>
      <c r="HYF214" s="46"/>
      <c r="HYG214" s="42"/>
      <c r="HYH214" s="42"/>
      <c r="HYI214" s="48"/>
      <c r="HYJ214" s="48"/>
      <c r="HYK214" s="46"/>
      <c r="HYL214" s="42"/>
      <c r="HYM214" s="42"/>
      <c r="HYN214" s="48"/>
      <c r="HYO214" s="48"/>
      <c r="HYP214" s="46"/>
      <c r="HYQ214" s="42"/>
      <c r="HYR214" s="42"/>
      <c r="HYS214" s="48"/>
      <c r="HYT214" s="48"/>
      <c r="HYU214" s="46"/>
      <c r="HYV214" s="42"/>
      <c r="HYW214" s="42"/>
      <c r="HYX214" s="48"/>
      <c r="HYY214" s="48"/>
      <c r="HYZ214" s="46"/>
      <c r="HZA214" s="42"/>
      <c r="HZB214" s="42"/>
      <c r="HZC214" s="48"/>
      <c r="HZD214" s="48"/>
      <c r="HZE214" s="46"/>
      <c r="HZF214" s="42"/>
      <c r="HZG214" s="42"/>
      <c r="HZH214" s="48"/>
      <c r="HZI214" s="48"/>
      <c r="HZJ214" s="46"/>
      <c r="HZK214" s="42"/>
      <c r="HZL214" s="42"/>
      <c r="HZM214" s="48"/>
      <c r="HZN214" s="48"/>
      <c r="HZO214" s="46"/>
      <c r="HZP214" s="42"/>
      <c r="HZQ214" s="42"/>
      <c r="HZR214" s="48"/>
      <c r="HZS214" s="48"/>
      <c r="HZT214" s="46"/>
      <c r="HZU214" s="42"/>
      <c r="HZV214" s="42"/>
      <c r="HZW214" s="48"/>
      <c r="HZX214" s="48"/>
      <c r="HZY214" s="46"/>
      <c r="HZZ214" s="42"/>
      <c r="IAA214" s="42"/>
      <c r="IAB214" s="48"/>
      <c r="IAC214" s="48"/>
      <c r="IAD214" s="46"/>
      <c r="IAE214" s="42"/>
      <c r="IAF214" s="42"/>
      <c r="IAG214" s="48"/>
      <c r="IAH214" s="48"/>
      <c r="IAI214" s="46"/>
      <c r="IAJ214" s="42"/>
      <c r="IAK214" s="42"/>
      <c r="IAL214" s="48"/>
      <c r="IAM214" s="48"/>
      <c r="IAN214" s="46"/>
      <c r="IAO214" s="42"/>
      <c r="IAP214" s="42"/>
      <c r="IAQ214" s="48"/>
      <c r="IAR214" s="48"/>
      <c r="IAS214" s="46"/>
      <c r="IAT214" s="42"/>
      <c r="IAU214" s="42"/>
      <c r="IAV214" s="48"/>
      <c r="IAW214" s="48"/>
      <c r="IAX214" s="46"/>
      <c r="IAY214" s="42"/>
      <c r="IAZ214" s="42"/>
      <c r="IBA214" s="48"/>
      <c r="IBB214" s="48"/>
      <c r="IBC214" s="46"/>
      <c r="IBD214" s="42"/>
      <c r="IBE214" s="42"/>
      <c r="IBF214" s="48"/>
      <c r="IBG214" s="48"/>
      <c r="IBH214" s="46"/>
      <c r="IBI214" s="42"/>
      <c r="IBJ214" s="42"/>
      <c r="IBK214" s="48"/>
      <c r="IBL214" s="48"/>
      <c r="IBM214" s="46"/>
      <c r="IBN214" s="42"/>
      <c r="IBO214" s="42"/>
      <c r="IBP214" s="48"/>
      <c r="IBQ214" s="48"/>
      <c r="IBR214" s="46"/>
      <c r="IBS214" s="42"/>
      <c r="IBT214" s="42"/>
      <c r="IBU214" s="48"/>
      <c r="IBV214" s="48"/>
      <c r="IBW214" s="46"/>
      <c r="IBX214" s="42"/>
      <c r="IBY214" s="42"/>
      <c r="IBZ214" s="48"/>
      <c r="ICA214" s="48"/>
      <c r="ICB214" s="46"/>
      <c r="ICC214" s="42"/>
      <c r="ICD214" s="42"/>
      <c r="ICE214" s="48"/>
      <c r="ICF214" s="48"/>
      <c r="ICG214" s="46"/>
      <c r="ICH214" s="42"/>
      <c r="ICI214" s="42"/>
      <c r="ICJ214" s="48"/>
      <c r="ICK214" s="48"/>
      <c r="ICL214" s="46"/>
      <c r="ICM214" s="42"/>
      <c r="ICN214" s="42"/>
      <c r="ICO214" s="48"/>
      <c r="ICP214" s="48"/>
      <c r="ICQ214" s="46"/>
      <c r="ICR214" s="42"/>
      <c r="ICS214" s="42"/>
      <c r="ICT214" s="48"/>
      <c r="ICU214" s="48"/>
      <c r="ICV214" s="46"/>
      <c r="ICW214" s="42"/>
      <c r="ICX214" s="42"/>
      <c r="ICY214" s="48"/>
      <c r="ICZ214" s="48"/>
      <c r="IDA214" s="46"/>
      <c r="IDB214" s="42"/>
      <c r="IDC214" s="42"/>
      <c r="IDD214" s="48"/>
      <c r="IDE214" s="48"/>
      <c r="IDF214" s="46"/>
      <c r="IDG214" s="42"/>
      <c r="IDH214" s="42"/>
      <c r="IDI214" s="48"/>
      <c r="IDJ214" s="48"/>
      <c r="IDK214" s="46"/>
      <c r="IDL214" s="42"/>
      <c r="IDM214" s="42"/>
      <c r="IDN214" s="48"/>
      <c r="IDO214" s="48"/>
      <c r="IDP214" s="46"/>
      <c r="IDQ214" s="42"/>
      <c r="IDR214" s="42"/>
      <c r="IDS214" s="48"/>
      <c r="IDT214" s="48"/>
      <c r="IDU214" s="46"/>
      <c r="IDV214" s="42"/>
      <c r="IDW214" s="42"/>
      <c r="IDX214" s="48"/>
      <c r="IDY214" s="48"/>
      <c r="IDZ214" s="46"/>
      <c r="IEA214" s="42"/>
      <c r="IEB214" s="42"/>
      <c r="IEC214" s="48"/>
      <c r="IED214" s="48"/>
      <c r="IEE214" s="46"/>
      <c r="IEF214" s="42"/>
      <c r="IEG214" s="42"/>
      <c r="IEH214" s="48"/>
      <c r="IEI214" s="48"/>
      <c r="IEJ214" s="46"/>
      <c r="IEK214" s="42"/>
      <c r="IEL214" s="42"/>
      <c r="IEM214" s="48"/>
      <c r="IEN214" s="48"/>
      <c r="IEO214" s="46"/>
      <c r="IEP214" s="42"/>
      <c r="IEQ214" s="42"/>
      <c r="IER214" s="48"/>
      <c r="IES214" s="48"/>
      <c r="IET214" s="46"/>
      <c r="IEU214" s="42"/>
      <c r="IEV214" s="42"/>
      <c r="IEW214" s="48"/>
      <c r="IEX214" s="48"/>
      <c r="IEY214" s="46"/>
      <c r="IEZ214" s="42"/>
      <c r="IFA214" s="42"/>
      <c r="IFB214" s="48"/>
      <c r="IFC214" s="48"/>
      <c r="IFD214" s="46"/>
      <c r="IFE214" s="42"/>
      <c r="IFF214" s="42"/>
      <c r="IFG214" s="48"/>
      <c r="IFH214" s="48"/>
      <c r="IFI214" s="46"/>
      <c r="IFJ214" s="42"/>
      <c r="IFK214" s="42"/>
      <c r="IFL214" s="48"/>
      <c r="IFM214" s="48"/>
      <c r="IFN214" s="46"/>
      <c r="IFO214" s="42"/>
      <c r="IFP214" s="42"/>
      <c r="IFQ214" s="48"/>
      <c r="IFR214" s="48"/>
      <c r="IFS214" s="46"/>
      <c r="IFT214" s="42"/>
      <c r="IFU214" s="42"/>
      <c r="IFV214" s="48"/>
      <c r="IFW214" s="48"/>
      <c r="IFX214" s="46"/>
      <c r="IFY214" s="42"/>
      <c r="IFZ214" s="42"/>
      <c r="IGA214" s="48"/>
      <c r="IGB214" s="48"/>
      <c r="IGC214" s="46"/>
      <c r="IGD214" s="42"/>
      <c r="IGE214" s="42"/>
      <c r="IGF214" s="48"/>
      <c r="IGG214" s="48"/>
      <c r="IGH214" s="46"/>
      <c r="IGI214" s="42"/>
      <c r="IGJ214" s="42"/>
      <c r="IGK214" s="48"/>
      <c r="IGL214" s="48"/>
      <c r="IGM214" s="46"/>
      <c r="IGN214" s="42"/>
      <c r="IGO214" s="42"/>
      <c r="IGP214" s="48"/>
      <c r="IGQ214" s="48"/>
      <c r="IGR214" s="46"/>
      <c r="IGS214" s="42"/>
      <c r="IGT214" s="42"/>
      <c r="IGU214" s="48"/>
      <c r="IGV214" s="48"/>
      <c r="IGW214" s="46"/>
      <c r="IGX214" s="42"/>
      <c r="IGY214" s="42"/>
      <c r="IGZ214" s="48"/>
      <c r="IHA214" s="48"/>
      <c r="IHB214" s="46"/>
      <c r="IHC214" s="42"/>
      <c r="IHD214" s="42"/>
      <c r="IHE214" s="48"/>
      <c r="IHF214" s="48"/>
      <c r="IHG214" s="46"/>
      <c r="IHH214" s="42"/>
      <c r="IHI214" s="42"/>
      <c r="IHJ214" s="48"/>
      <c r="IHK214" s="48"/>
      <c r="IHL214" s="46"/>
      <c r="IHM214" s="42"/>
      <c r="IHN214" s="42"/>
      <c r="IHO214" s="48"/>
      <c r="IHP214" s="48"/>
      <c r="IHQ214" s="46"/>
      <c r="IHR214" s="42"/>
      <c r="IHS214" s="42"/>
      <c r="IHT214" s="48"/>
      <c r="IHU214" s="48"/>
      <c r="IHV214" s="46"/>
      <c r="IHW214" s="42"/>
      <c r="IHX214" s="42"/>
      <c r="IHY214" s="48"/>
      <c r="IHZ214" s="48"/>
      <c r="IIA214" s="46"/>
      <c r="IIB214" s="42"/>
      <c r="IIC214" s="42"/>
      <c r="IID214" s="48"/>
      <c r="IIE214" s="48"/>
      <c r="IIF214" s="46"/>
      <c r="IIG214" s="42"/>
      <c r="IIH214" s="42"/>
      <c r="III214" s="48"/>
      <c r="IIJ214" s="48"/>
      <c r="IIK214" s="46"/>
      <c r="IIL214" s="42"/>
      <c r="IIM214" s="42"/>
      <c r="IIN214" s="48"/>
      <c r="IIO214" s="48"/>
      <c r="IIP214" s="46"/>
      <c r="IIQ214" s="42"/>
      <c r="IIR214" s="42"/>
      <c r="IIS214" s="48"/>
      <c r="IIT214" s="48"/>
      <c r="IIU214" s="46"/>
      <c r="IIV214" s="42"/>
      <c r="IIW214" s="42"/>
      <c r="IIX214" s="48"/>
      <c r="IIY214" s="48"/>
      <c r="IIZ214" s="46"/>
      <c r="IJA214" s="42"/>
      <c r="IJB214" s="42"/>
      <c r="IJC214" s="48"/>
      <c r="IJD214" s="48"/>
      <c r="IJE214" s="46"/>
      <c r="IJF214" s="42"/>
      <c r="IJG214" s="42"/>
      <c r="IJH214" s="48"/>
      <c r="IJI214" s="48"/>
      <c r="IJJ214" s="46"/>
      <c r="IJK214" s="42"/>
      <c r="IJL214" s="42"/>
      <c r="IJM214" s="48"/>
      <c r="IJN214" s="48"/>
      <c r="IJO214" s="46"/>
      <c r="IJP214" s="42"/>
      <c r="IJQ214" s="42"/>
      <c r="IJR214" s="48"/>
      <c r="IJS214" s="48"/>
      <c r="IJT214" s="46"/>
      <c r="IJU214" s="42"/>
      <c r="IJV214" s="42"/>
      <c r="IJW214" s="48"/>
      <c r="IJX214" s="48"/>
      <c r="IJY214" s="46"/>
      <c r="IJZ214" s="42"/>
      <c r="IKA214" s="42"/>
      <c r="IKB214" s="48"/>
      <c r="IKC214" s="48"/>
      <c r="IKD214" s="46"/>
      <c r="IKE214" s="42"/>
      <c r="IKF214" s="42"/>
      <c r="IKG214" s="48"/>
      <c r="IKH214" s="48"/>
      <c r="IKI214" s="46"/>
      <c r="IKJ214" s="42"/>
      <c r="IKK214" s="42"/>
      <c r="IKL214" s="48"/>
      <c r="IKM214" s="48"/>
      <c r="IKN214" s="46"/>
      <c r="IKO214" s="42"/>
      <c r="IKP214" s="42"/>
      <c r="IKQ214" s="48"/>
      <c r="IKR214" s="48"/>
      <c r="IKS214" s="46"/>
      <c r="IKT214" s="42"/>
      <c r="IKU214" s="42"/>
      <c r="IKV214" s="48"/>
      <c r="IKW214" s="48"/>
      <c r="IKX214" s="46"/>
      <c r="IKY214" s="42"/>
      <c r="IKZ214" s="42"/>
      <c r="ILA214" s="48"/>
      <c r="ILB214" s="48"/>
      <c r="ILC214" s="46"/>
      <c r="ILD214" s="42"/>
      <c r="ILE214" s="42"/>
      <c r="ILF214" s="48"/>
      <c r="ILG214" s="48"/>
      <c r="ILH214" s="46"/>
      <c r="ILI214" s="42"/>
      <c r="ILJ214" s="42"/>
      <c r="ILK214" s="48"/>
      <c r="ILL214" s="48"/>
      <c r="ILM214" s="46"/>
      <c r="ILN214" s="42"/>
      <c r="ILO214" s="42"/>
      <c r="ILP214" s="48"/>
      <c r="ILQ214" s="48"/>
      <c r="ILR214" s="46"/>
      <c r="ILS214" s="42"/>
      <c r="ILT214" s="42"/>
      <c r="ILU214" s="48"/>
      <c r="ILV214" s="48"/>
      <c r="ILW214" s="46"/>
      <c r="ILX214" s="42"/>
      <c r="ILY214" s="42"/>
      <c r="ILZ214" s="48"/>
      <c r="IMA214" s="48"/>
      <c r="IMB214" s="46"/>
      <c r="IMC214" s="42"/>
      <c r="IMD214" s="42"/>
      <c r="IME214" s="48"/>
      <c r="IMF214" s="48"/>
      <c r="IMG214" s="46"/>
      <c r="IMH214" s="42"/>
      <c r="IMI214" s="42"/>
      <c r="IMJ214" s="48"/>
      <c r="IMK214" s="48"/>
      <c r="IML214" s="46"/>
      <c r="IMM214" s="42"/>
      <c r="IMN214" s="42"/>
      <c r="IMO214" s="48"/>
      <c r="IMP214" s="48"/>
      <c r="IMQ214" s="46"/>
      <c r="IMR214" s="42"/>
      <c r="IMS214" s="42"/>
      <c r="IMT214" s="48"/>
      <c r="IMU214" s="48"/>
      <c r="IMV214" s="46"/>
      <c r="IMW214" s="42"/>
      <c r="IMX214" s="42"/>
      <c r="IMY214" s="48"/>
      <c r="IMZ214" s="48"/>
      <c r="INA214" s="46"/>
      <c r="INB214" s="42"/>
      <c r="INC214" s="42"/>
      <c r="IND214" s="48"/>
      <c r="INE214" s="48"/>
      <c r="INF214" s="46"/>
      <c r="ING214" s="42"/>
      <c r="INH214" s="42"/>
      <c r="INI214" s="48"/>
      <c r="INJ214" s="48"/>
      <c r="INK214" s="46"/>
      <c r="INL214" s="42"/>
      <c r="INM214" s="42"/>
      <c r="INN214" s="48"/>
      <c r="INO214" s="48"/>
      <c r="INP214" s="46"/>
      <c r="INQ214" s="42"/>
      <c r="INR214" s="42"/>
      <c r="INS214" s="48"/>
      <c r="INT214" s="48"/>
      <c r="INU214" s="46"/>
      <c r="INV214" s="42"/>
      <c r="INW214" s="42"/>
      <c r="INX214" s="48"/>
      <c r="INY214" s="48"/>
      <c r="INZ214" s="46"/>
      <c r="IOA214" s="42"/>
      <c r="IOB214" s="42"/>
      <c r="IOC214" s="48"/>
      <c r="IOD214" s="48"/>
      <c r="IOE214" s="46"/>
      <c r="IOF214" s="42"/>
      <c r="IOG214" s="42"/>
      <c r="IOH214" s="48"/>
      <c r="IOI214" s="48"/>
      <c r="IOJ214" s="46"/>
      <c r="IOK214" s="42"/>
      <c r="IOL214" s="42"/>
      <c r="IOM214" s="48"/>
      <c r="ION214" s="48"/>
      <c r="IOO214" s="46"/>
      <c r="IOP214" s="42"/>
      <c r="IOQ214" s="42"/>
      <c r="IOR214" s="48"/>
      <c r="IOS214" s="48"/>
      <c r="IOT214" s="46"/>
      <c r="IOU214" s="42"/>
      <c r="IOV214" s="42"/>
      <c r="IOW214" s="48"/>
      <c r="IOX214" s="48"/>
      <c r="IOY214" s="46"/>
      <c r="IOZ214" s="42"/>
      <c r="IPA214" s="42"/>
      <c r="IPB214" s="48"/>
      <c r="IPC214" s="48"/>
      <c r="IPD214" s="46"/>
      <c r="IPE214" s="42"/>
      <c r="IPF214" s="42"/>
      <c r="IPG214" s="48"/>
      <c r="IPH214" s="48"/>
      <c r="IPI214" s="46"/>
      <c r="IPJ214" s="42"/>
      <c r="IPK214" s="42"/>
      <c r="IPL214" s="48"/>
      <c r="IPM214" s="48"/>
      <c r="IPN214" s="46"/>
      <c r="IPO214" s="42"/>
      <c r="IPP214" s="42"/>
      <c r="IPQ214" s="48"/>
      <c r="IPR214" s="48"/>
      <c r="IPS214" s="46"/>
      <c r="IPT214" s="42"/>
      <c r="IPU214" s="42"/>
      <c r="IPV214" s="48"/>
      <c r="IPW214" s="48"/>
      <c r="IPX214" s="46"/>
      <c r="IPY214" s="42"/>
      <c r="IPZ214" s="42"/>
      <c r="IQA214" s="48"/>
      <c r="IQB214" s="48"/>
      <c r="IQC214" s="46"/>
      <c r="IQD214" s="42"/>
      <c r="IQE214" s="42"/>
      <c r="IQF214" s="48"/>
      <c r="IQG214" s="48"/>
      <c r="IQH214" s="46"/>
      <c r="IQI214" s="42"/>
      <c r="IQJ214" s="42"/>
      <c r="IQK214" s="48"/>
      <c r="IQL214" s="48"/>
      <c r="IQM214" s="46"/>
      <c r="IQN214" s="42"/>
      <c r="IQO214" s="42"/>
      <c r="IQP214" s="48"/>
      <c r="IQQ214" s="48"/>
      <c r="IQR214" s="46"/>
      <c r="IQS214" s="42"/>
      <c r="IQT214" s="42"/>
      <c r="IQU214" s="48"/>
      <c r="IQV214" s="48"/>
      <c r="IQW214" s="46"/>
      <c r="IQX214" s="42"/>
      <c r="IQY214" s="42"/>
      <c r="IQZ214" s="48"/>
      <c r="IRA214" s="48"/>
      <c r="IRB214" s="46"/>
      <c r="IRC214" s="42"/>
      <c r="IRD214" s="42"/>
      <c r="IRE214" s="48"/>
      <c r="IRF214" s="48"/>
      <c r="IRG214" s="46"/>
      <c r="IRH214" s="42"/>
      <c r="IRI214" s="42"/>
      <c r="IRJ214" s="48"/>
      <c r="IRK214" s="48"/>
      <c r="IRL214" s="46"/>
      <c r="IRM214" s="42"/>
      <c r="IRN214" s="42"/>
      <c r="IRO214" s="48"/>
      <c r="IRP214" s="48"/>
      <c r="IRQ214" s="46"/>
      <c r="IRR214" s="42"/>
      <c r="IRS214" s="42"/>
      <c r="IRT214" s="48"/>
      <c r="IRU214" s="48"/>
      <c r="IRV214" s="46"/>
      <c r="IRW214" s="42"/>
      <c r="IRX214" s="42"/>
      <c r="IRY214" s="48"/>
      <c r="IRZ214" s="48"/>
      <c r="ISA214" s="46"/>
      <c r="ISB214" s="42"/>
      <c r="ISC214" s="42"/>
      <c r="ISD214" s="48"/>
      <c r="ISE214" s="48"/>
      <c r="ISF214" s="46"/>
      <c r="ISG214" s="42"/>
      <c r="ISH214" s="42"/>
      <c r="ISI214" s="48"/>
      <c r="ISJ214" s="48"/>
      <c r="ISK214" s="46"/>
      <c r="ISL214" s="42"/>
      <c r="ISM214" s="42"/>
      <c r="ISN214" s="48"/>
      <c r="ISO214" s="48"/>
      <c r="ISP214" s="46"/>
      <c r="ISQ214" s="42"/>
      <c r="ISR214" s="42"/>
      <c r="ISS214" s="48"/>
      <c r="IST214" s="48"/>
      <c r="ISU214" s="46"/>
      <c r="ISV214" s="42"/>
      <c r="ISW214" s="42"/>
      <c r="ISX214" s="48"/>
      <c r="ISY214" s="48"/>
      <c r="ISZ214" s="46"/>
      <c r="ITA214" s="42"/>
      <c r="ITB214" s="42"/>
      <c r="ITC214" s="48"/>
      <c r="ITD214" s="48"/>
      <c r="ITE214" s="46"/>
      <c r="ITF214" s="42"/>
      <c r="ITG214" s="42"/>
      <c r="ITH214" s="48"/>
      <c r="ITI214" s="48"/>
      <c r="ITJ214" s="46"/>
      <c r="ITK214" s="42"/>
      <c r="ITL214" s="42"/>
      <c r="ITM214" s="48"/>
      <c r="ITN214" s="48"/>
      <c r="ITO214" s="46"/>
      <c r="ITP214" s="42"/>
      <c r="ITQ214" s="42"/>
      <c r="ITR214" s="48"/>
      <c r="ITS214" s="48"/>
      <c r="ITT214" s="46"/>
      <c r="ITU214" s="42"/>
      <c r="ITV214" s="42"/>
      <c r="ITW214" s="48"/>
      <c r="ITX214" s="48"/>
      <c r="ITY214" s="46"/>
      <c r="ITZ214" s="42"/>
      <c r="IUA214" s="42"/>
      <c r="IUB214" s="48"/>
      <c r="IUC214" s="48"/>
      <c r="IUD214" s="46"/>
      <c r="IUE214" s="42"/>
      <c r="IUF214" s="42"/>
      <c r="IUG214" s="48"/>
      <c r="IUH214" s="48"/>
      <c r="IUI214" s="46"/>
      <c r="IUJ214" s="42"/>
      <c r="IUK214" s="42"/>
      <c r="IUL214" s="48"/>
      <c r="IUM214" s="48"/>
      <c r="IUN214" s="46"/>
      <c r="IUO214" s="42"/>
      <c r="IUP214" s="42"/>
      <c r="IUQ214" s="48"/>
      <c r="IUR214" s="48"/>
      <c r="IUS214" s="46"/>
      <c r="IUT214" s="42"/>
      <c r="IUU214" s="42"/>
      <c r="IUV214" s="48"/>
      <c r="IUW214" s="48"/>
      <c r="IUX214" s="46"/>
      <c r="IUY214" s="42"/>
      <c r="IUZ214" s="42"/>
      <c r="IVA214" s="48"/>
      <c r="IVB214" s="48"/>
      <c r="IVC214" s="46"/>
      <c r="IVD214" s="42"/>
      <c r="IVE214" s="42"/>
      <c r="IVF214" s="48"/>
      <c r="IVG214" s="48"/>
      <c r="IVH214" s="46"/>
      <c r="IVI214" s="42"/>
      <c r="IVJ214" s="42"/>
      <c r="IVK214" s="48"/>
      <c r="IVL214" s="48"/>
      <c r="IVM214" s="46"/>
      <c r="IVN214" s="42"/>
      <c r="IVO214" s="42"/>
      <c r="IVP214" s="48"/>
      <c r="IVQ214" s="48"/>
      <c r="IVR214" s="46"/>
      <c r="IVS214" s="42"/>
      <c r="IVT214" s="42"/>
      <c r="IVU214" s="48"/>
      <c r="IVV214" s="48"/>
      <c r="IVW214" s="46"/>
      <c r="IVX214" s="42"/>
      <c r="IVY214" s="42"/>
      <c r="IVZ214" s="48"/>
      <c r="IWA214" s="48"/>
      <c r="IWB214" s="46"/>
      <c r="IWC214" s="42"/>
      <c r="IWD214" s="42"/>
      <c r="IWE214" s="48"/>
      <c r="IWF214" s="48"/>
      <c r="IWG214" s="46"/>
      <c r="IWH214" s="42"/>
      <c r="IWI214" s="42"/>
      <c r="IWJ214" s="48"/>
      <c r="IWK214" s="48"/>
      <c r="IWL214" s="46"/>
      <c r="IWM214" s="42"/>
      <c r="IWN214" s="42"/>
      <c r="IWO214" s="48"/>
      <c r="IWP214" s="48"/>
      <c r="IWQ214" s="46"/>
      <c r="IWR214" s="42"/>
      <c r="IWS214" s="42"/>
      <c r="IWT214" s="48"/>
      <c r="IWU214" s="48"/>
      <c r="IWV214" s="46"/>
      <c r="IWW214" s="42"/>
      <c r="IWX214" s="42"/>
      <c r="IWY214" s="48"/>
      <c r="IWZ214" s="48"/>
      <c r="IXA214" s="46"/>
      <c r="IXB214" s="42"/>
      <c r="IXC214" s="42"/>
      <c r="IXD214" s="48"/>
      <c r="IXE214" s="48"/>
      <c r="IXF214" s="46"/>
      <c r="IXG214" s="42"/>
      <c r="IXH214" s="42"/>
      <c r="IXI214" s="48"/>
      <c r="IXJ214" s="48"/>
      <c r="IXK214" s="46"/>
      <c r="IXL214" s="42"/>
      <c r="IXM214" s="42"/>
      <c r="IXN214" s="48"/>
      <c r="IXO214" s="48"/>
      <c r="IXP214" s="46"/>
      <c r="IXQ214" s="42"/>
      <c r="IXR214" s="42"/>
      <c r="IXS214" s="48"/>
      <c r="IXT214" s="48"/>
      <c r="IXU214" s="46"/>
      <c r="IXV214" s="42"/>
      <c r="IXW214" s="42"/>
      <c r="IXX214" s="48"/>
      <c r="IXY214" s="48"/>
      <c r="IXZ214" s="46"/>
      <c r="IYA214" s="42"/>
      <c r="IYB214" s="42"/>
      <c r="IYC214" s="48"/>
      <c r="IYD214" s="48"/>
      <c r="IYE214" s="46"/>
      <c r="IYF214" s="42"/>
      <c r="IYG214" s="42"/>
      <c r="IYH214" s="48"/>
      <c r="IYI214" s="48"/>
      <c r="IYJ214" s="46"/>
      <c r="IYK214" s="42"/>
      <c r="IYL214" s="42"/>
      <c r="IYM214" s="48"/>
      <c r="IYN214" s="48"/>
      <c r="IYO214" s="46"/>
      <c r="IYP214" s="42"/>
      <c r="IYQ214" s="42"/>
      <c r="IYR214" s="48"/>
      <c r="IYS214" s="48"/>
      <c r="IYT214" s="46"/>
      <c r="IYU214" s="42"/>
      <c r="IYV214" s="42"/>
      <c r="IYW214" s="48"/>
      <c r="IYX214" s="48"/>
      <c r="IYY214" s="46"/>
      <c r="IYZ214" s="42"/>
      <c r="IZA214" s="42"/>
      <c r="IZB214" s="48"/>
      <c r="IZC214" s="48"/>
      <c r="IZD214" s="46"/>
      <c r="IZE214" s="42"/>
      <c r="IZF214" s="42"/>
      <c r="IZG214" s="48"/>
      <c r="IZH214" s="48"/>
      <c r="IZI214" s="46"/>
      <c r="IZJ214" s="42"/>
      <c r="IZK214" s="42"/>
      <c r="IZL214" s="48"/>
      <c r="IZM214" s="48"/>
      <c r="IZN214" s="46"/>
      <c r="IZO214" s="42"/>
      <c r="IZP214" s="42"/>
      <c r="IZQ214" s="48"/>
      <c r="IZR214" s="48"/>
      <c r="IZS214" s="46"/>
      <c r="IZT214" s="42"/>
      <c r="IZU214" s="42"/>
      <c r="IZV214" s="48"/>
      <c r="IZW214" s="48"/>
      <c r="IZX214" s="46"/>
      <c r="IZY214" s="42"/>
      <c r="IZZ214" s="42"/>
      <c r="JAA214" s="48"/>
      <c r="JAB214" s="48"/>
      <c r="JAC214" s="46"/>
      <c r="JAD214" s="42"/>
      <c r="JAE214" s="42"/>
      <c r="JAF214" s="48"/>
      <c r="JAG214" s="48"/>
      <c r="JAH214" s="46"/>
      <c r="JAI214" s="42"/>
      <c r="JAJ214" s="42"/>
      <c r="JAK214" s="48"/>
      <c r="JAL214" s="48"/>
      <c r="JAM214" s="46"/>
      <c r="JAN214" s="42"/>
      <c r="JAO214" s="42"/>
      <c r="JAP214" s="48"/>
      <c r="JAQ214" s="48"/>
      <c r="JAR214" s="46"/>
      <c r="JAS214" s="42"/>
      <c r="JAT214" s="42"/>
      <c r="JAU214" s="48"/>
      <c r="JAV214" s="48"/>
      <c r="JAW214" s="46"/>
      <c r="JAX214" s="42"/>
      <c r="JAY214" s="42"/>
      <c r="JAZ214" s="48"/>
      <c r="JBA214" s="48"/>
      <c r="JBB214" s="46"/>
      <c r="JBC214" s="42"/>
      <c r="JBD214" s="42"/>
      <c r="JBE214" s="48"/>
      <c r="JBF214" s="48"/>
      <c r="JBG214" s="46"/>
      <c r="JBH214" s="42"/>
      <c r="JBI214" s="42"/>
      <c r="JBJ214" s="48"/>
      <c r="JBK214" s="48"/>
      <c r="JBL214" s="46"/>
      <c r="JBM214" s="42"/>
      <c r="JBN214" s="42"/>
      <c r="JBO214" s="48"/>
      <c r="JBP214" s="48"/>
      <c r="JBQ214" s="46"/>
      <c r="JBR214" s="42"/>
      <c r="JBS214" s="42"/>
      <c r="JBT214" s="48"/>
      <c r="JBU214" s="48"/>
      <c r="JBV214" s="46"/>
      <c r="JBW214" s="42"/>
      <c r="JBX214" s="42"/>
      <c r="JBY214" s="48"/>
      <c r="JBZ214" s="48"/>
      <c r="JCA214" s="46"/>
      <c r="JCB214" s="42"/>
      <c r="JCC214" s="42"/>
      <c r="JCD214" s="48"/>
      <c r="JCE214" s="48"/>
      <c r="JCF214" s="46"/>
      <c r="JCG214" s="42"/>
      <c r="JCH214" s="42"/>
      <c r="JCI214" s="48"/>
      <c r="JCJ214" s="48"/>
      <c r="JCK214" s="46"/>
      <c r="JCL214" s="42"/>
      <c r="JCM214" s="42"/>
      <c r="JCN214" s="48"/>
      <c r="JCO214" s="48"/>
      <c r="JCP214" s="46"/>
      <c r="JCQ214" s="42"/>
      <c r="JCR214" s="42"/>
      <c r="JCS214" s="48"/>
      <c r="JCT214" s="48"/>
      <c r="JCU214" s="46"/>
      <c r="JCV214" s="42"/>
      <c r="JCW214" s="42"/>
      <c r="JCX214" s="48"/>
      <c r="JCY214" s="48"/>
      <c r="JCZ214" s="46"/>
      <c r="JDA214" s="42"/>
      <c r="JDB214" s="42"/>
      <c r="JDC214" s="48"/>
      <c r="JDD214" s="48"/>
      <c r="JDE214" s="46"/>
      <c r="JDF214" s="42"/>
      <c r="JDG214" s="42"/>
      <c r="JDH214" s="48"/>
      <c r="JDI214" s="48"/>
      <c r="JDJ214" s="46"/>
      <c r="JDK214" s="42"/>
      <c r="JDL214" s="42"/>
      <c r="JDM214" s="48"/>
      <c r="JDN214" s="48"/>
      <c r="JDO214" s="46"/>
      <c r="JDP214" s="42"/>
      <c r="JDQ214" s="42"/>
      <c r="JDR214" s="48"/>
      <c r="JDS214" s="48"/>
      <c r="JDT214" s="46"/>
      <c r="JDU214" s="42"/>
      <c r="JDV214" s="42"/>
      <c r="JDW214" s="48"/>
      <c r="JDX214" s="48"/>
      <c r="JDY214" s="46"/>
      <c r="JDZ214" s="42"/>
      <c r="JEA214" s="42"/>
      <c r="JEB214" s="48"/>
      <c r="JEC214" s="48"/>
      <c r="JED214" s="46"/>
      <c r="JEE214" s="42"/>
      <c r="JEF214" s="42"/>
      <c r="JEG214" s="48"/>
      <c r="JEH214" s="48"/>
      <c r="JEI214" s="46"/>
      <c r="JEJ214" s="42"/>
      <c r="JEK214" s="42"/>
      <c r="JEL214" s="48"/>
      <c r="JEM214" s="48"/>
      <c r="JEN214" s="46"/>
      <c r="JEO214" s="42"/>
      <c r="JEP214" s="42"/>
      <c r="JEQ214" s="48"/>
      <c r="JER214" s="48"/>
      <c r="JES214" s="46"/>
      <c r="JET214" s="42"/>
      <c r="JEU214" s="42"/>
      <c r="JEV214" s="48"/>
      <c r="JEW214" s="48"/>
      <c r="JEX214" s="46"/>
      <c r="JEY214" s="42"/>
      <c r="JEZ214" s="42"/>
      <c r="JFA214" s="48"/>
      <c r="JFB214" s="48"/>
      <c r="JFC214" s="46"/>
      <c r="JFD214" s="42"/>
      <c r="JFE214" s="42"/>
      <c r="JFF214" s="48"/>
      <c r="JFG214" s="48"/>
      <c r="JFH214" s="46"/>
      <c r="JFI214" s="42"/>
      <c r="JFJ214" s="42"/>
      <c r="JFK214" s="48"/>
      <c r="JFL214" s="48"/>
      <c r="JFM214" s="46"/>
      <c r="JFN214" s="42"/>
      <c r="JFO214" s="42"/>
      <c r="JFP214" s="48"/>
      <c r="JFQ214" s="48"/>
      <c r="JFR214" s="46"/>
      <c r="JFS214" s="42"/>
      <c r="JFT214" s="42"/>
      <c r="JFU214" s="48"/>
      <c r="JFV214" s="48"/>
      <c r="JFW214" s="46"/>
      <c r="JFX214" s="42"/>
      <c r="JFY214" s="42"/>
      <c r="JFZ214" s="48"/>
      <c r="JGA214" s="48"/>
      <c r="JGB214" s="46"/>
      <c r="JGC214" s="42"/>
      <c r="JGD214" s="42"/>
      <c r="JGE214" s="48"/>
      <c r="JGF214" s="48"/>
      <c r="JGG214" s="46"/>
      <c r="JGH214" s="42"/>
      <c r="JGI214" s="42"/>
      <c r="JGJ214" s="48"/>
      <c r="JGK214" s="48"/>
      <c r="JGL214" s="46"/>
      <c r="JGM214" s="42"/>
      <c r="JGN214" s="42"/>
      <c r="JGO214" s="48"/>
      <c r="JGP214" s="48"/>
      <c r="JGQ214" s="46"/>
      <c r="JGR214" s="42"/>
      <c r="JGS214" s="42"/>
      <c r="JGT214" s="48"/>
      <c r="JGU214" s="48"/>
      <c r="JGV214" s="46"/>
      <c r="JGW214" s="42"/>
      <c r="JGX214" s="42"/>
      <c r="JGY214" s="48"/>
      <c r="JGZ214" s="48"/>
      <c r="JHA214" s="46"/>
      <c r="JHB214" s="42"/>
      <c r="JHC214" s="42"/>
      <c r="JHD214" s="48"/>
      <c r="JHE214" s="48"/>
      <c r="JHF214" s="46"/>
      <c r="JHG214" s="42"/>
      <c r="JHH214" s="42"/>
      <c r="JHI214" s="48"/>
      <c r="JHJ214" s="48"/>
      <c r="JHK214" s="46"/>
      <c r="JHL214" s="42"/>
      <c r="JHM214" s="42"/>
      <c r="JHN214" s="48"/>
      <c r="JHO214" s="48"/>
      <c r="JHP214" s="46"/>
      <c r="JHQ214" s="42"/>
      <c r="JHR214" s="42"/>
      <c r="JHS214" s="48"/>
      <c r="JHT214" s="48"/>
      <c r="JHU214" s="46"/>
      <c r="JHV214" s="42"/>
      <c r="JHW214" s="42"/>
      <c r="JHX214" s="48"/>
      <c r="JHY214" s="48"/>
      <c r="JHZ214" s="46"/>
      <c r="JIA214" s="42"/>
      <c r="JIB214" s="42"/>
      <c r="JIC214" s="48"/>
      <c r="JID214" s="48"/>
      <c r="JIE214" s="46"/>
      <c r="JIF214" s="42"/>
      <c r="JIG214" s="42"/>
      <c r="JIH214" s="48"/>
      <c r="JII214" s="48"/>
      <c r="JIJ214" s="46"/>
      <c r="JIK214" s="42"/>
      <c r="JIL214" s="42"/>
      <c r="JIM214" s="48"/>
      <c r="JIN214" s="48"/>
      <c r="JIO214" s="46"/>
      <c r="JIP214" s="42"/>
      <c r="JIQ214" s="42"/>
      <c r="JIR214" s="48"/>
      <c r="JIS214" s="48"/>
      <c r="JIT214" s="46"/>
      <c r="JIU214" s="42"/>
      <c r="JIV214" s="42"/>
      <c r="JIW214" s="48"/>
      <c r="JIX214" s="48"/>
      <c r="JIY214" s="46"/>
      <c r="JIZ214" s="42"/>
      <c r="JJA214" s="42"/>
      <c r="JJB214" s="48"/>
      <c r="JJC214" s="48"/>
      <c r="JJD214" s="46"/>
      <c r="JJE214" s="42"/>
      <c r="JJF214" s="42"/>
      <c r="JJG214" s="48"/>
      <c r="JJH214" s="48"/>
      <c r="JJI214" s="46"/>
      <c r="JJJ214" s="42"/>
      <c r="JJK214" s="42"/>
      <c r="JJL214" s="48"/>
      <c r="JJM214" s="48"/>
      <c r="JJN214" s="46"/>
      <c r="JJO214" s="42"/>
      <c r="JJP214" s="42"/>
      <c r="JJQ214" s="48"/>
      <c r="JJR214" s="48"/>
      <c r="JJS214" s="46"/>
      <c r="JJT214" s="42"/>
      <c r="JJU214" s="42"/>
      <c r="JJV214" s="48"/>
      <c r="JJW214" s="48"/>
      <c r="JJX214" s="46"/>
      <c r="JJY214" s="42"/>
      <c r="JJZ214" s="42"/>
      <c r="JKA214" s="48"/>
      <c r="JKB214" s="48"/>
      <c r="JKC214" s="46"/>
      <c r="JKD214" s="42"/>
      <c r="JKE214" s="42"/>
      <c r="JKF214" s="48"/>
      <c r="JKG214" s="48"/>
      <c r="JKH214" s="46"/>
      <c r="JKI214" s="42"/>
      <c r="JKJ214" s="42"/>
      <c r="JKK214" s="48"/>
      <c r="JKL214" s="48"/>
      <c r="JKM214" s="46"/>
      <c r="JKN214" s="42"/>
      <c r="JKO214" s="42"/>
      <c r="JKP214" s="48"/>
      <c r="JKQ214" s="48"/>
      <c r="JKR214" s="46"/>
      <c r="JKS214" s="42"/>
      <c r="JKT214" s="42"/>
      <c r="JKU214" s="48"/>
      <c r="JKV214" s="48"/>
      <c r="JKW214" s="46"/>
      <c r="JKX214" s="42"/>
      <c r="JKY214" s="42"/>
      <c r="JKZ214" s="48"/>
      <c r="JLA214" s="48"/>
      <c r="JLB214" s="46"/>
      <c r="JLC214" s="42"/>
      <c r="JLD214" s="42"/>
      <c r="JLE214" s="48"/>
      <c r="JLF214" s="48"/>
      <c r="JLG214" s="46"/>
      <c r="JLH214" s="42"/>
      <c r="JLI214" s="42"/>
      <c r="JLJ214" s="48"/>
      <c r="JLK214" s="48"/>
      <c r="JLL214" s="46"/>
      <c r="JLM214" s="42"/>
      <c r="JLN214" s="42"/>
      <c r="JLO214" s="48"/>
      <c r="JLP214" s="48"/>
      <c r="JLQ214" s="46"/>
      <c r="JLR214" s="42"/>
      <c r="JLS214" s="42"/>
      <c r="JLT214" s="48"/>
      <c r="JLU214" s="48"/>
      <c r="JLV214" s="46"/>
      <c r="JLW214" s="42"/>
      <c r="JLX214" s="42"/>
      <c r="JLY214" s="48"/>
      <c r="JLZ214" s="48"/>
      <c r="JMA214" s="46"/>
      <c r="JMB214" s="42"/>
      <c r="JMC214" s="42"/>
      <c r="JMD214" s="48"/>
      <c r="JME214" s="48"/>
      <c r="JMF214" s="46"/>
      <c r="JMG214" s="42"/>
      <c r="JMH214" s="42"/>
      <c r="JMI214" s="48"/>
      <c r="JMJ214" s="48"/>
      <c r="JMK214" s="46"/>
      <c r="JML214" s="42"/>
      <c r="JMM214" s="42"/>
      <c r="JMN214" s="48"/>
      <c r="JMO214" s="48"/>
      <c r="JMP214" s="46"/>
      <c r="JMQ214" s="42"/>
      <c r="JMR214" s="42"/>
      <c r="JMS214" s="48"/>
      <c r="JMT214" s="48"/>
      <c r="JMU214" s="46"/>
      <c r="JMV214" s="42"/>
      <c r="JMW214" s="42"/>
      <c r="JMX214" s="48"/>
      <c r="JMY214" s="48"/>
      <c r="JMZ214" s="46"/>
      <c r="JNA214" s="42"/>
      <c r="JNB214" s="42"/>
      <c r="JNC214" s="48"/>
      <c r="JND214" s="48"/>
      <c r="JNE214" s="46"/>
      <c r="JNF214" s="42"/>
      <c r="JNG214" s="42"/>
      <c r="JNH214" s="48"/>
      <c r="JNI214" s="48"/>
      <c r="JNJ214" s="46"/>
      <c r="JNK214" s="42"/>
      <c r="JNL214" s="42"/>
      <c r="JNM214" s="48"/>
      <c r="JNN214" s="48"/>
      <c r="JNO214" s="46"/>
      <c r="JNP214" s="42"/>
      <c r="JNQ214" s="42"/>
      <c r="JNR214" s="48"/>
      <c r="JNS214" s="48"/>
      <c r="JNT214" s="46"/>
      <c r="JNU214" s="42"/>
      <c r="JNV214" s="42"/>
      <c r="JNW214" s="48"/>
      <c r="JNX214" s="48"/>
      <c r="JNY214" s="46"/>
      <c r="JNZ214" s="42"/>
      <c r="JOA214" s="42"/>
      <c r="JOB214" s="48"/>
      <c r="JOC214" s="48"/>
      <c r="JOD214" s="46"/>
      <c r="JOE214" s="42"/>
      <c r="JOF214" s="42"/>
      <c r="JOG214" s="48"/>
      <c r="JOH214" s="48"/>
      <c r="JOI214" s="46"/>
      <c r="JOJ214" s="42"/>
      <c r="JOK214" s="42"/>
      <c r="JOL214" s="48"/>
      <c r="JOM214" s="48"/>
      <c r="JON214" s="46"/>
      <c r="JOO214" s="42"/>
      <c r="JOP214" s="42"/>
      <c r="JOQ214" s="48"/>
      <c r="JOR214" s="48"/>
      <c r="JOS214" s="46"/>
      <c r="JOT214" s="42"/>
      <c r="JOU214" s="42"/>
      <c r="JOV214" s="48"/>
      <c r="JOW214" s="48"/>
      <c r="JOX214" s="46"/>
      <c r="JOY214" s="42"/>
      <c r="JOZ214" s="42"/>
      <c r="JPA214" s="48"/>
      <c r="JPB214" s="48"/>
      <c r="JPC214" s="46"/>
      <c r="JPD214" s="42"/>
      <c r="JPE214" s="42"/>
      <c r="JPF214" s="48"/>
      <c r="JPG214" s="48"/>
      <c r="JPH214" s="46"/>
      <c r="JPI214" s="42"/>
      <c r="JPJ214" s="42"/>
      <c r="JPK214" s="48"/>
      <c r="JPL214" s="48"/>
      <c r="JPM214" s="46"/>
      <c r="JPN214" s="42"/>
      <c r="JPO214" s="42"/>
      <c r="JPP214" s="48"/>
      <c r="JPQ214" s="48"/>
      <c r="JPR214" s="46"/>
      <c r="JPS214" s="42"/>
      <c r="JPT214" s="42"/>
      <c r="JPU214" s="48"/>
      <c r="JPV214" s="48"/>
      <c r="JPW214" s="46"/>
      <c r="JPX214" s="42"/>
      <c r="JPY214" s="42"/>
      <c r="JPZ214" s="48"/>
      <c r="JQA214" s="48"/>
      <c r="JQB214" s="46"/>
      <c r="JQC214" s="42"/>
      <c r="JQD214" s="42"/>
      <c r="JQE214" s="48"/>
      <c r="JQF214" s="48"/>
      <c r="JQG214" s="46"/>
      <c r="JQH214" s="42"/>
      <c r="JQI214" s="42"/>
      <c r="JQJ214" s="48"/>
      <c r="JQK214" s="48"/>
      <c r="JQL214" s="46"/>
      <c r="JQM214" s="42"/>
      <c r="JQN214" s="42"/>
      <c r="JQO214" s="48"/>
      <c r="JQP214" s="48"/>
      <c r="JQQ214" s="46"/>
      <c r="JQR214" s="42"/>
      <c r="JQS214" s="42"/>
      <c r="JQT214" s="48"/>
      <c r="JQU214" s="48"/>
      <c r="JQV214" s="46"/>
      <c r="JQW214" s="42"/>
      <c r="JQX214" s="42"/>
      <c r="JQY214" s="48"/>
      <c r="JQZ214" s="48"/>
      <c r="JRA214" s="46"/>
      <c r="JRB214" s="42"/>
      <c r="JRC214" s="42"/>
      <c r="JRD214" s="48"/>
      <c r="JRE214" s="48"/>
      <c r="JRF214" s="46"/>
      <c r="JRG214" s="42"/>
      <c r="JRH214" s="42"/>
      <c r="JRI214" s="48"/>
      <c r="JRJ214" s="48"/>
      <c r="JRK214" s="46"/>
      <c r="JRL214" s="42"/>
      <c r="JRM214" s="42"/>
      <c r="JRN214" s="48"/>
      <c r="JRO214" s="48"/>
      <c r="JRP214" s="46"/>
      <c r="JRQ214" s="42"/>
      <c r="JRR214" s="42"/>
      <c r="JRS214" s="48"/>
      <c r="JRT214" s="48"/>
      <c r="JRU214" s="46"/>
      <c r="JRV214" s="42"/>
      <c r="JRW214" s="42"/>
      <c r="JRX214" s="48"/>
      <c r="JRY214" s="48"/>
      <c r="JRZ214" s="46"/>
      <c r="JSA214" s="42"/>
      <c r="JSB214" s="42"/>
      <c r="JSC214" s="48"/>
      <c r="JSD214" s="48"/>
      <c r="JSE214" s="46"/>
      <c r="JSF214" s="42"/>
      <c r="JSG214" s="42"/>
      <c r="JSH214" s="48"/>
      <c r="JSI214" s="48"/>
      <c r="JSJ214" s="46"/>
      <c r="JSK214" s="42"/>
      <c r="JSL214" s="42"/>
      <c r="JSM214" s="48"/>
      <c r="JSN214" s="48"/>
      <c r="JSO214" s="46"/>
      <c r="JSP214" s="42"/>
      <c r="JSQ214" s="42"/>
      <c r="JSR214" s="48"/>
      <c r="JSS214" s="48"/>
      <c r="JST214" s="46"/>
      <c r="JSU214" s="42"/>
      <c r="JSV214" s="42"/>
      <c r="JSW214" s="48"/>
      <c r="JSX214" s="48"/>
      <c r="JSY214" s="46"/>
      <c r="JSZ214" s="42"/>
      <c r="JTA214" s="42"/>
      <c r="JTB214" s="48"/>
      <c r="JTC214" s="48"/>
      <c r="JTD214" s="46"/>
      <c r="JTE214" s="42"/>
      <c r="JTF214" s="42"/>
      <c r="JTG214" s="48"/>
      <c r="JTH214" s="48"/>
      <c r="JTI214" s="46"/>
      <c r="JTJ214" s="42"/>
      <c r="JTK214" s="42"/>
      <c r="JTL214" s="48"/>
      <c r="JTM214" s="48"/>
      <c r="JTN214" s="46"/>
      <c r="JTO214" s="42"/>
      <c r="JTP214" s="42"/>
      <c r="JTQ214" s="48"/>
      <c r="JTR214" s="48"/>
      <c r="JTS214" s="46"/>
      <c r="JTT214" s="42"/>
      <c r="JTU214" s="42"/>
      <c r="JTV214" s="48"/>
      <c r="JTW214" s="48"/>
      <c r="JTX214" s="46"/>
      <c r="JTY214" s="42"/>
      <c r="JTZ214" s="42"/>
      <c r="JUA214" s="48"/>
      <c r="JUB214" s="48"/>
      <c r="JUC214" s="46"/>
      <c r="JUD214" s="42"/>
      <c r="JUE214" s="42"/>
      <c r="JUF214" s="48"/>
      <c r="JUG214" s="48"/>
      <c r="JUH214" s="46"/>
      <c r="JUI214" s="42"/>
      <c r="JUJ214" s="42"/>
      <c r="JUK214" s="48"/>
      <c r="JUL214" s="48"/>
      <c r="JUM214" s="46"/>
      <c r="JUN214" s="42"/>
      <c r="JUO214" s="42"/>
      <c r="JUP214" s="48"/>
      <c r="JUQ214" s="48"/>
      <c r="JUR214" s="46"/>
      <c r="JUS214" s="42"/>
      <c r="JUT214" s="42"/>
      <c r="JUU214" s="48"/>
      <c r="JUV214" s="48"/>
      <c r="JUW214" s="46"/>
      <c r="JUX214" s="42"/>
      <c r="JUY214" s="42"/>
      <c r="JUZ214" s="48"/>
      <c r="JVA214" s="48"/>
      <c r="JVB214" s="46"/>
      <c r="JVC214" s="42"/>
      <c r="JVD214" s="42"/>
      <c r="JVE214" s="48"/>
      <c r="JVF214" s="48"/>
      <c r="JVG214" s="46"/>
      <c r="JVH214" s="42"/>
      <c r="JVI214" s="42"/>
      <c r="JVJ214" s="48"/>
      <c r="JVK214" s="48"/>
      <c r="JVL214" s="46"/>
      <c r="JVM214" s="42"/>
      <c r="JVN214" s="42"/>
      <c r="JVO214" s="48"/>
      <c r="JVP214" s="48"/>
      <c r="JVQ214" s="46"/>
      <c r="JVR214" s="42"/>
      <c r="JVS214" s="42"/>
      <c r="JVT214" s="48"/>
      <c r="JVU214" s="48"/>
      <c r="JVV214" s="46"/>
      <c r="JVW214" s="42"/>
      <c r="JVX214" s="42"/>
      <c r="JVY214" s="48"/>
      <c r="JVZ214" s="48"/>
      <c r="JWA214" s="46"/>
      <c r="JWB214" s="42"/>
      <c r="JWC214" s="42"/>
      <c r="JWD214" s="48"/>
      <c r="JWE214" s="48"/>
      <c r="JWF214" s="46"/>
      <c r="JWG214" s="42"/>
      <c r="JWH214" s="42"/>
      <c r="JWI214" s="48"/>
      <c r="JWJ214" s="48"/>
      <c r="JWK214" s="46"/>
      <c r="JWL214" s="42"/>
      <c r="JWM214" s="42"/>
      <c r="JWN214" s="48"/>
      <c r="JWO214" s="48"/>
      <c r="JWP214" s="46"/>
      <c r="JWQ214" s="42"/>
      <c r="JWR214" s="42"/>
      <c r="JWS214" s="48"/>
      <c r="JWT214" s="48"/>
      <c r="JWU214" s="46"/>
      <c r="JWV214" s="42"/>
      <c r="JWW214" s="42"/>
      <c r="JWX214" s="48"/>
      <c r="JWY214" s="48"/>
      <c r="JWZ214" s="46"/>
      <c r="JXA214" s="42"/>
      <c r="JXB214" s="42"/>
      <c r="JXC214" s="48"/>
      <c r="JXD214" s="48"/>
      <c r="JXE214" s="46"/>
      <c r="JXF214" s="42"/>
      <c r="JXG214" s="42"/>
      <c r="JXH214" s="48"/>
      <c r="JXI214" s="48"/>
      <c r="JXJ214" s="46"/>
      <c r="JXK214" s="42"/>
      <c r="JXL214" s="42"/>
      <c r="JXM214" s="48"/>
      <c r="JXN214" s="48"/>
      <c r="JXO214" s="46"/>
      <c r="JXP214" s="42"/>
      <c r="JXQ214" s="42"/>
      <c r="JXR214" s="48"/>
      <c r="JXS214" s="48"/>
      <c r="JXT214" s="46"/>
      <c r="JXU214" s="42"/>
      <c r="JXV214" s="42"/>
      <c r="JXW214" s="48"/>
      <c r="JXX214" s="48"/>
      <c r="JXY214" s="46"/>
      <c r="JXZ214" s="42"/>
      <c r="JYA214" s="42"/>
      <c r="JYB214" s="48"/>
      <c r="JYC214" s="48"/>
      <c r="JYD214" s="46"/>
      <c r="JYE214" s="42"/>
      <c r="JYF214" s="42"/>
      <c r="JYG214" s="48"/>
      <c r="JYH214" s="48"/>
      <c r="JYI214" s="46"/>
      <c r="JYJ214" s="42"/>
      <c r="JYK214" s="42"/>
      <c r="JYL214" s="48"/>
      <c r="JYM214" s="48"/>
      <c r="JYN214" s="46"/>
      <c r="JYO214" s="42"/>
      <c r="JYP214" s="42"/>
      <c r="JYQ214" s="48"/>
      <c r="JYR214" s="48"/>
      <c r="JYS214" s="46"/>
      <c r="JYT214" s="42"/>
      <c r="JYU214" s="42"/>
      <c r="JYV214" s="48"/>
      <c r="JYW214" s="48"/>
      <c r="JYX214" s="46"/>
      <c r="JYY214" s="42"/>
      <c r="JYZ214" s="42"/>
      <c r="JZA214" s="48"/>
      <c r="JZB214" s="48"/>
      <c r="JZC214" s="46"/>
      <c r="JZD214" s="42"/>
      <c r="JZE214" s="42"/>
      <c r="JZF214" s="48"/>
      <c r="JZG214" s="48"/>
      <c r="JZH214" s="46"/>
      <c r="JZI214" s="42"/>
      <c r="JZJ214" s="42"/>
      <c r="JZK214" s="48"/>
      <c r="JZL214" s="48"/>
      <c r="JZM214" s="46"/>
      <c r="JZN214" s="42"/>
      <c r="JZO214" s="42"/>
      <c r="JZP214" s="48"/>
      <c r="JZQ214" s="48"/>
      <c r="JZR214" s="46"/>
      <c r="JZS214" s="42"/>
      <c r="JZT214" s="42"/>
      <c r="JZU214" s="48"/>
      <c r="JZV214" s="48"/>
      <c r="JZW214" s="46"/>
      <c r="JZX214" s="42"/>
      <c r="JZY214" s="42"/>
      <c r="JZZ214" s="48"/>
      <c r="KAA214" s="48"/>
      <c r="KAB214" s="46"/>
      <c r="KAC214" s="42"/>
      <c r="KAD214" s="42"/>
      <c r="KAE214" s="48"/>
      <c r="KAF214" s="48"/>
      <c r="KAG214" s="46"/>
      <c r="KAH214" s="42"/>
      <c r="KAI214" s="42"/>
      <c r="KAJ214" s="48"/>
      <c r="KAK214" s="48"/>
      <c r="KAL214" s="46"/>
      <c r="KAM214" s="42"/>
      <c r="KAN214" s="42"/>
      <c r="KAO214" s="48"/>
      <c r="KAP214" s="48"/>
      <c r="KAQ214" s="46"/>
      <c r="KAR214" s="42"/>
      <c r="KAS214" s="42"/>
      <c r="KAT214" s="48"/>
      <c r="KAU214" s="48"/>
      <c r="KAV214" s="46"/>
      <c r="KAW214" s="42"/>
      <c r="KAX214" s="42"/>
      <c r="KAY214" s="48"/>
      <c r="KAZ214" s="48"/>
      <c r="KBA214" s="46"/>
      <c r="KBB214" s="42"/>
      <c r="KBC214" s="42"/>
      <c r="KBD214" s="48"/>
      <c r="KBE214" s="48"/>
      <c r="KBF214" s="46"/>
      <c r="KBG214" s="42"/>
      <c r="KBH214" s="42"/>
      <c r="KBI214" s="48"/>
      <c r="KBJ214" s="48"/>
      <c r="KBK214" s="46"/>
      <c r="KBL214" s="42"/>
      <c r="KBM214" s="42"/>
      <c r="KBN214" s="48"/>
      <c r="KBO214" s="48"/>
      <c r="KBP214" s="46"/>
      <c r="KBQ214" s="42"/>
      <c r="KBR214" s="42"/>
      <c r="KBS214" s="48"/>
      <c r="KBT214" s="48"/>
      <c r="KBU214" s="46"/>
      <c r="KBV214" s="42"/>
      <c r="KBW214" s="42"/>
      <c r="KBX214" s="48"/>
      <c r="KBY214" s="48"/>
      <c r="KBZ214" s="46"/>
      <c r="KCA214" s="42"/>
      <c r="KCB214" s="42"/>
      <c r="KCC214" s="48"/>
      <c r="KCD214" s="48"/>
      <c r="KCE214" s="46"/>
      <c r="KCF214" s="42"/>
      <c r="KCG214" s="42"/>
      <c r="KCH214" s="48"/>
      <c r="KCI214" s="48"/>
      <c r="KCJ214" s="46"/>
      <c r="KCK214" s="42"/>
      <c r="KCL214" s="42"/>
      <c r="KCM214" s="48"/>
      <c r="KCN214" s="48"/>
      <c r="KCO214" s="46"/>
      <c r="KCP214" s="42"/>
      <c r="KCQ214" s="42"/>
      <c r="KCR214" s="48"/>
      <c r="KCS214" s="48"/>
      <c r="KCT214" s="46"/>
      <c r="KCU214" s="42"/>
      <c r="KCV214" s="42"/>
      <c r="KCW214" s="48"/>
      <c r="KCX214" s="48"/>
      <c r="KCY214" s="46"/>
      <c r="KCZ214" s="42"/>
      <c r="KDA214" s="42"/>
      <c r="KDB214" s="48"/>
      <c r="KDC214" s="48"/>
      <c r="KDD214" s="46"/>
      <c r="KDE214" s="42"/>
      <c r="KDF214" s="42"/>
      <c r="KDG214" s="48"/>
      <c r="KDH214" s="48"/>
      <c r="KDI214" s="46"/>
      <c r="KDJ214" s="42"/>
      <c r="KDK214" s="42"/>
      <c r="KDL214" s="48"/>
      <c r="KDM214" s="48"/>
      <c r="KDN214" s="46"/>
      <c r="KDO214" s="42"/>
      <c r="KDP214" s="42"/>
      <c r="KDQ214" s="48"/>
      <c r="KDR214" s="48"/>
      <c r="KDS214" s="46"/>
      <c r="KDT214" s="42"/>
      <c r="KDU214" s="42"/>
      <c r="KDV214" s="48"/>
      <c r="KDW214" s="48"/>
      <c r="KDX214" s="46"/>
      <c r="KDY214" s="42"/>
      <c r="KDZ214" s="42"/>
      <c r="KEA214" s="48"/>
      <c r="KEB214" s="48"/>
      <c r="KEC214" s="46"/>
      <c r="KED214" s="42"/>
      <c r="KEE214" s="42"/>
      <c r="KEF214" s="48"/>
      <c r="KEG214" s="48"/>
      <c r="KEH214" s="46"/>
      <c r="KEI214" s="42"/>
      <c r="KEJ214" s="42"/>
      <c r="KEK214" s="48"/>
      <c r="KEL214" s="48"/>
      <c r="KEM214" s="46"/>
      <c r="KEN214" s="42"/>
      <c r="KEO214" s="42"/>
      <c r="KEP214" s="48"/>
      <c r="KEQ214" s="48"/>
      <c r="KER214" s="46"/>
      <c r="KES214" s="42"/>
      <c r="KET214" s="42"/>
      <c r="KEU214" s="48"/>
      <c r="KEV214" s="48"/>
      <c r="KEW214" s="46"/>
      <c r="KEX214" s="42"/>
      <c r="KEY214" s="42"/>
      <c r="KEZ214" s="48"/>
      <c r="KFA214" s="48"/>
      <c r="KFB214" s="46"/>
      <c r="KFC214" s="42"/>
      <c r="KFD214" s="42"/>
      <c r="KFE214" s="48"/>
      <c r="KFF214" s="48"/>
      <c r="KFG214" s="46"/>
      <c r="KFH214" s="42"/>
      <c r="KFI214" s="42"/>
      <c r="KFJ214" s="48"/>
      <c r="KFK214" s="48"/>
      <c r="KFL214" s="46"/>
      <c r="KFM214" s="42"/>
      <c r="KFN214" s="42"/>
      <c r="KFO214" s="48"/>
      <c r="KFP214" s="48"/>
      <c r="KFQ214" s="46"/>
      <c r="KFR214" s="42"/>
      <c r="KFS214" s="42"/>
      <c r="KFT214" s="48"/>
      <c r="KFU214" s="48"/>
      <c r="KFV214" s="46"/>
      <c r="KFW214" s="42"/>
      <c r="KFX214" s="42"/>
      <c r="KFY214" s="48"/>
      <c r="KFZ214" s="48"/>
      <c r="KGA214" s="46"/>
      <c r="KGB214" s="42"/>
      <c r="KGC214" s="42"/>
      <c r="KGD214" s="48"/>
      <c r="KGE214" s="48"/>
      <c r="KGF214" s="46"/>
      <c r="KGG214" s="42"/>
      <c r="KGH214" s="42"/>
      <c r="KGI214" s="48"/>
      <c r="KGJ214" s="48"/>
      <c r="KGK214" s="46"/>
      <c r="KGL214" s="42"/>
      <c r="KGM214" s="42"/>
      <c r="KGN214" s="48"/>
      <c r="KGO214" s="48"/>
      <c r="KGP214" s="46"/>
      <c r="KGQ214" s="42"/>
      <c r="KGR214" s="42"/>
      <c r="KGS214" s="48"/>
      <c r="KGT214" s="48"/>
      <c r="KGU214" s="46"/>
      <c r="KGV214" s="42"/>
      <c r="KGW214" s="42"/>
      <c r="KGX214" s="48"/>
      <c r="KGY214" s="48"/>
      <c r="KGZ214" s="46"/>
      <c r="KHA214" s="42"/>
      <c r="KHB214" s="42"/>
      <c r="KHC214" s="48"/>
      <c r="KHD214" s="48"/>
      <c r="KHE214" s="46"/>
      <c r="KHF214" s="42"/>
      <c r="KHG214" s="42"/>
      <c r="KHH214" s="48"/>
      <c r="KHI214" s="48"/>
      <c r="KHJ214" s="46"/>
      <c r="KHK214" s="42"/>
      <c r="KHL214" s="42"/>
      <c r="KHM214" s="48"/>
      <c r="KHN214" s="48"/>
      <c r="KHO214" s="46"/>
      <c r="KHP214" s="42"/>
      <c r="KHQ214" s="42"/>
      <c r="KHR214" s="48"/>
      <c r="KHS214" s="48"/>
      <c r="KHT214" s="46"/>
      <c r="KHU214" s="42"/>
      <c r="KHV214" s="42"/>
      <c r="KHW214" s="48"/>
      <c r="KHX214" s="48"/>
      <c r="KHY214" s="46"/>
      <c r="KHZ214" s="42"/>
      <c r="KIA214" s="42"/>
      <c r="KIB214" s="48"/>
      <c r="KIC214" s="48"/>
      <c r="KID214" s="46"/>
      <c r="KIE214" s="42"/>
      <c r="KIF214" s="42"/>
      <c r="KIG214" s="48"/>
      <c r="KIH214" s="48"/>
      <c r="KII214" s="46"/>
      <c r="KIJ214" s="42"/>
      <c r="KIK214" s="42"/>
      <c r="KIL214" s="48"/>
      <c r="KIM214" s="48"/>
      <c r="KIN214" s="46"/>
      <c r="KIO214" s="42"/>
      <c r="KIP214" s="42"/>
      <c r="KIQ214" s="48"/>
      <c r="KIR214" s="48"/>
      <c r="KIS214" s="46"/>
      <c r="KIT214" s="42"/>
      <c r="KIU214" s="42"/>
      <c r="KIV214" s="48"/>
      <c r="KIW214" s="48"/>
      <c r="KIX214" s="46"/>
      <c r="KIY214" s="42"/>
      <c r="KIZ214" s="42"/>
      <c r="KJA214" s="48"/>
      <c r="KJB214" s="48"/>
      <c r="KJC214" s="46"/>
      <c r="KJD214" s="42"/>
      <c r="KJE214" s="42"/>
      <c r="KJF214" s="48"/>
      <c r="KJG214" s="48"/>
      <c r="KJH214" s="46"/>
      <c r="KJI214" s="42"/>
      <c r="KJJ214" s="42"/>
      <c r="KJK214" s="48"/>
      <c r="KJL214" s="48"/>
      <c r="KJM214" s="46"/>
      <c r="KJN214" s="42"/>
      <c r="KJO214" s="42"/>
      <c r="KJP214" s="48"/>
      <c r="KJQ214" s="48"/>
      <c r="KJR214" s="46"/>
      <c r="KJS214" s="42"/>
      <c r="KJT214" s="42"/>
      <c r="KJU214" s="48"/>
      <c r="KJV214" s="48"/>
      <c r="KJW214" s="46"/>
      <c r="KJX214" s="42"/>
      <c r="KJY214" s="42"/>
      <c r="KJZ214" s="48"/>
      <c r="KKA214" s="48"/>
      <c r="KKB214" s="46"/>
      <c r="KKC214" s="42"/>
      <c r="KKD214" s="42"/>
      <c r="KKE214" s="48"/>
      <c r="KKF214" s="48"/>
      <c r="KKG214" s="46"/>
      <c r="KKH214" s="42"/>
      <c r="KKI214" s="42"/>
      <c r="KKJ214" s="48"/>
      <c r="KKK214" s="48"/>
      <c r="KKL214" s="46"/>
      <c r="KKM214" s="42"/>
      <c r="KKN214" s="42"/>
      <c r="KKO214" s="48"/>
      <c r="KKP214" s="48"/>
      <c r="KKQ214" s="46"/>
      <c r="KKR214" s="42"/>
      <c r="KKS214" s="42"/>
      <c r="KKT214" s="48"/>
      <c r="KKU214" s="48"/>
      <c r="KKV214" s="46"/>
      <c r="KKW214" s="42"/>
      <c r="KKX214" s="42"/>
      <c r="KKY214" s="48"/>
      <c r="KKZ214" s="48"/>
      <c r="KLA214" s="46"/>
      <c r="KLB214" s="42"/>
      <c r="KLC214" s="42"/>
      <c r="KLD214" s="48"/>
      <c r="KLE214" s="48"/>
      <c r="KLF214" s="46"/>
      <c r="KLG214" s="42"/>
      <c r="KLH214" s="42"/>
      <c r="KLI214" s="48"/>
      <c r="KLJ214" s="48"/>
      <c r="KLK214" s="46"/>
      <c r="KLL214" s="42"/>
      <c r="KLM214" s="42"/>
      <c r="KLN214" s="48"/>
      <c r="KLO214" s="48"/>
      <c r="KLP214" s="46"/>
      <c r="KLQ214" s="42"/>
      <c r="KLR214" s="42"/>
      <c r="KLS214" s="48"/>
      <c r="KLT214" s="48"/>
      <c r="KLU214" s="46"/>
      <c r="KLV214" s="42"/>
      <c r="KLW214" s="42"/>
      <c r="KLX214" s="48"/>
      <c r="KLY214" s="48"/>
      <c r="KLZ214" s="46"/>
      <c r="KMA214" s="42"/>
      <c r="KMB214" s="42"/>
      <c r="KMC214" s="48"/>
      <c r="KMD214" s="48"/>
      <c r="KME214" s="46"/>
      <c r="KMF214" s="42"/>
      <c r="KMG214" s="42"/>
      <c r="KMH214" s="48"/>
      <c r="KMI214" s="48"/>
      <c r="KMJ214" s="46"/>
      <c r="KMK214" s="42"/>
      <c r="KML214" s="42"/>
      <c r="KMM214" s="48"/>
      <c r="KMN214" s="48"/>
      <c r="KMO214" s="46"/>
      <c r="KMP214" s="42"/>
      <c r="KMQ214" s="42"/>
      <c r="KMR214" s="48"/>
      <c r="KMS214" s="48"/>
      <c r="KMT214" s="46"/>
      <c r="KMU214" s="42"/>
      <c r="KMV214" s="42"/>
      <c r="KMW214" s="48"/>
      <c r="KMX214" s="48"/>
      <c r="KMY214" s="46"/>
      <c r="KMZ214" s="42"/>
      <c r="KNA214" s="42"/>
      <c r="KNB214" s="48"/>
      <c r="KNC214" s="48"/>
      <c r="KND214" s="46"/>
      <c r="KNE214" s="42"/>
      <c r="KNF214" s="42"/>
      <c r="KNG214" s="48"/>
      <c r="KNH214" s="48"/>
      <c r="KNI214" s="46"/>
      <c r="KNJ214" s="42"/>
      <c r="KNK214" s="42"/>
      <c r="KNL214" s="48"/>
      <c r="KNM214" s="48"/>
      <c r="KNN214" s="46"/>
      <c r="KNO214" s="42"/>
      <c r="KNP214" s="42"/>
      <c r="KNQ214" s="48"/>
      <c r="KNR214" s="48"/>
      <c r="KNS214" s="46"/>
      <c r="KNT214" s="42"/>
      <c r="KNU214" s="42"/>
      <c r="KNV214" s="48"/>
      <c r="KNW214" s="48"/>
      <c r="KNX214" s="46"/>
      <c r="KNY214" s="42"/>
      <c r="KNZ214" s="42"/>
      <c r="KOA214" s="48"/>
      <c r="KOB214" s="48"/>
      <c r="KOC214" s="46"/>
      <c r="KOD214" s="42"/>
      <c r="KOE214" s="42"/>
      <c r="KOF214" s="48"/>
      <c r="KOG214" s="48"/>
      <c r="KOH214" s="46"/>
      <c r="KOI214" s="42"/>
      <c r="KOJ214" s="42"/>
      <c r="KOK214" s="48"/>
      <c r="KOL214" s="48"/>
      <c r="KOM214" s="46"/>
      <c r="KON214" s="42"/>
      <c r="KOO214" s="42"/>
      <c r="KOP214" s="48"/>
      <c r="KOQ214" s="48"/>
      <c r="KOR214" s="46"/>
      <c r="KOS214" s="42"/>
      <c r="KOT214" s="42"/>
      <c r="KOU214" s="48"/>
      <c r="KOV214" s="48"/>
      <c r="KOW214" s="46"/>
      <c r="KOX214" s="42"/>
      <c r="KOY214" s="42"/>
      <c r="KOZ214" s="48"/>
      <c r="KPA214" s="48"/>
      <c r="KPB214" s="46"/>
      <c r="KPC214" s="42"/>
      <c r="KPD214" s="42"/>
      <c r="KPE214" s="48"/>
      <c r="KPF214" s="48"/>
      <c r="KPG214" s="46"/>
      <c r="KPH214" s="42"/>
      <c r="KPI214" s="42"/>
      <c r="KPJ214" s="48"/>
      <c r="KPK214" s="48"/>
      <c r="KPL214" s="46"/>
      <c r="KPM214" s="42"/>
      <c r="KPN214" s="42"/>
      <c r="KPO214" s="48"/>
      <c r="KPP214" s="48"/>
      <c r="KPQ214" s="46"/>
      <c r="KPR214" s="42"/>
      <c r="KPS214" s="42"/>
      <c r="KPT214" s="48"/>
      <c r="KPU214" s="48"/>
      <c r="KPV214" s="46"/>
      <c r="KPW214" s="42"/>
      <c r="KPX214" s="42"/>
      <c r="KPY214" s="48"/>
      <c r="KPZ214" s="48"/>
      <c r="KQA214" s="46"/>
      <c r="KQB214" s="42"/>
      <c r="KQC214" s="42"/>
      <c r="KQD214" s="48"/>
      <c r="KQE214" s="48"/>
      <c r="KQF214" s="46"/>
      <c r="KQG214" s="42"/>
      <c r="KQH214" s="42"/>
      <c r="KQI214" s="48"/>
      <c r="KQJ214" s="48"/>
      <c r="KQK214" s="46"/>
      <c r="KQL214" s="42"/>
      <c r="KQM214" s="42"/>
      <c r="KQN214" s="48"/>
      <c r="KQO214" s="48"/>
      <c r="KQP214" s="46"/>
      <c r="KQQ214" s="42"/>
      <c r="KQR214" s="42"/>
      <c r="KQS214" s="48"/>
      <c r="KQT214" s="48"/>
      <c r="KQU214" s="46"/>
      <c r="KQV214" s="42"/>
      <c r="KQW214" s="42"/>
      <c r="KQX214" s="48"/>
      <c r="KQY214" s="48"/>
      <c r="KQZ214" s="46"/>
      <c r="KRA214" s="42"/>
      <c r="KRB214" s="42"/>
      <c r="KRC214" s="48"/>
      <c r="KRD214" s="48"/>
      <c r="KRE214" s="46"/>
      <c r="KRF214" s="42"/>
      <c r="KRG214" s="42"/>
      <c r="KRH214" s="48"/>
      <c r="KRI214" s="48"/>
      <c r="KRJ214" s="46"/>
      <c r="KRK214" s="42"/>
      <c r="KRL214" s="42"/>
      <c r="KRM214" s="48"/>
      <c r="KRN214" s="48"/>
      <c r="KRO214" s="46"/>
      <c r="KRP214" s="42"/>
      <c r="KRQ214" s="42"/>
      <c r="KRR214" s="48"/>
      <c r="KRS214" s="48"/>
      <c r="KRT214" s="46"/>
      <c r="KRU214" s="42"/>
      <c r="KRV214" s="42"/>
      <c r="KRW214" s="48"/>
      <c r="KRX214" s="48"/>
      <c r="KRY214" s="46"/>
      <c r="KRZ214" s="42"/>
      <c r="KSA214" s="42"/>
      <c r="KSB214" s="48"/>
      <c r="KSC214" s="48"/>
      <c r="KSD214" s="46"/>
      <c r="KSE214" s="42"/>
      <c r="KSF214" s="42"/>
      <c r="KSG214" s="48"/>
      <c r="KSH214" s="48"/>
      <c r="KSI214" s="46"/>
      <c r="KSJ214" s="42"/>
      <c r="KSK214" s="42"/>
      <c r="KSL214" s="48"/>
      <c r="KSM214" s="48"/>
      <c r="KSN214" s="46"/>
      <c r="KSO214" s="42"/>
      <c r="KSP214" s="42"/>
      <c r="KSQ214" s="48"/>
      <c r="KSR214" s="48"/>
      <c r="KSS214" s="46"/>
      <c r="KST214" s="42"/>
      <c r="KSU214" s="42"/>
      <c r="KSV214" s="48"/>
      <c r="KSW214" s="48"/>
      <c r="KSX214" s="46"/>
      <c r="KSY214" s="42"/>
      <c r="KSZ214" s="42"/>
      <c r="KTA214" s="48"/>
      <c r="KTB214" s="48"/>
      <c r="KTC214" s="46"/>
      <c r="KTD214" s="42"/>
      <c r="KTE214" s="42"/>
      <c r="KTF214" s="48"/>
      <c r="KTG214" s="48"/>
      <c r="KTH214" s="46"/>
      <c r="KTI214" s="42"/>
      <c r="KTJ214" s="42"/>
      <c r="KTK214" s="48"/>
      <c r="KTL214" s="48"/>
      <c r="KTM214" s="46"/>
      <c r="KTN214" s="42"/>
      <c r="KTO214" s="42"/>
      <c r="KTP214" s="48"/>
      <c r="KTQ214" s="48"/>
      <c r="KTR214" s="46"/>
      <c r="KTS214" s="42"/>
      <c r="KTT214" s="42"/>
      <c r="KTU214" s="48"/>
      <c r="KTV214" s="48"/>
      <c r="KTW214" s="46"/>
      <c r="KTX214" s="42"/>
      <c r="KTY214" s="42"/>
      <c r="KTZ214" s="48"/>
      <c r="KUA214" s="48"/>
      <c r="KUB214" s="46"/>
      <c r="KUC214" s="42"/>
      <c r="KUD214" s="42"/>
      <c r="KUE214" s="48"/>
      <c r="KUF214" s="48"/>
      <c r="KUG214" s="46"/>
      <c r="KUH214" s="42"/>
      <c r="KUI214" s="42"/>
      <c r="KUJ214" s="48"/>
      <c r="KUK214" s="48"/>
      <c r="KUL214" s="46"/>
      <c r="KUM214" s="42"/>
      <c r="KUN214" s="42"/>
      <c r="KUO214" s="48"/>
      <c r="KUP214" s="48"/>
      <c r="KUQ214" s="46"/>
      <c r="KUR214" s="42"/>
      <c r="KUS214" s="42"/>
      <c r="KUT214" s="48"/>
      <c r="KUU214" s="48"/>
      <c r="KUV214" s="46"/>
      <c r="KUW214" s="42"/>
      <c r="KUX214" s="42"/>
      <c r="KUY214" s="48"/>
      <c r="KUZ214" s="48"/>
      <c r="KVA214" s="46"/>
      <c r="KVB214" s="42"/>
      <c r="KVC214" s="42"/>
      <c r="KVD214" s="48"/>
      <c r="KVE214" s="48"/>
      <c r="KVF214" s="46"/>
      <c r="KVG214" s="42"/>
      <c r="KVH214" s="42"/>
      <c r="KVI214" s="48"/>
      <c r="KVJ214" s="48"/>
      <c r="KVK214" s="46"/>
      <c r="KVL214" s="42"/>
      <c r="KVM214" s="42"/>
      <c r="KVN214" s="48"/>
      <c r="KVO214" s="48"/>
      <c r="KVP214" s="46"/>
      <c r="KVQ214" s="42"/>
      <c r="KVR214" s="42"/>
      <c r="KVS214" s="48"/>
      <c r="KVT214" s="48"/>
      <c r="KVU214" s="46"/>
      <c r="KVV214" s="42"/>
      <c r="KVW214" s="42"/>
      <c r="KVX214" s="48"/>
      <c r="KVY214" s="48"/>
      <c r="KVZ214" s="46"/>
      <c r="KWA214" s="42"/>
      <c r="KWB214" s="42"/>
      <c r="KWC214" s="48"/>
      <c r="KWD214" s="48"/>
      <c r="KWE214" s="46"/>
      <c r="KWF214" s="42"/>
      <c r="KWG214" s="42"/>
      <c r="KWH214" s="48"/>
      <c r="KWI214" s="48"/>
      <c r="KWJ214" s="46"/>
      <c r="KWK214" s="42"/>
      <c r="KWL214" s="42"/>
      <c r="KWM214" s="48"/>
      <c r="KWN214" s="48"/>
      <c r="KWO214" s="46"/>
      <c r="KWP214" s="42"/>
      <c r="KWQ214" s="42"/>
      <c r="KWR214" s="48"/>
      <c r="KWS214" s="48"/>
      <c r="KWT214" s="46"/>
      <c r="KWU214" s="42"/>
      <c r="KWV214" s="42"/>
      <c r="KWW214" s="48"/>
      <c r="KWX214" s="48"/>
      <c r="KWY214" s="46"/>
      <c r="KWZ214" s="42"/>
      <c r="KXA214" s="42"/>
      <c r="KXB214" s="48"/>
      <c r="KXC214" s="48"/>
      <c r="KXD214" s="46"/>
      <c r="KXE214" s="42"/>
      <c r="KXF214" s="42"/>
      <c r="KXG214" s="48"/>
      <c r="KXH214" s="48"/>
      <c r="KXI214" s="46"/>
      <c r="KXJ214" s="42"/>
      <c r="KXK214" s="42"/>
      <c r="KXL214" s="48"/>
      <c r="KXM214" s="48"/>
      <c r="KXN214" s="46"/>
      <c r="KXO214" s="42"/>
      <c r="KXP214" s="42"/>
      <c r="KXQ214" s="48"/>
      <c r="KXR214" s="48"/>
      <c r="KXS214" s="46"/>
      <c r="KXT214" s="42"/>
      <c r="KXU214" s="42"/>
      <c r="KXV214" s="48"/>
      <c r="KXW214" s="48"/>
      <c r="KXX214" s="46"/>
      <c r="KXY214" s="42"/>
      <c r="KXZ214" s="42"/>
      <c r="KYA214" s="48"/>
      <c r="KYB214" s="48"/>
      <c r="KYC214" s="46"/>
      <c r="KYD214" s="42"/>
      <c r="KYE214" s="42"/>
      <c r="KYF214" s="48"/>
      <c r="KYG214" s="48"/>
      <c r="KYH214" s="46"/>
      <c r="KYI214" s="42"/>
      <c r="KYJ214" s="42"/>
      <c r="KYK214" s="48"/>
      <c r="KYL214" s="48"/>
      <c r="KYM214" s="46"/>
      <c r="KYN214" s="42"/>
      <c r="KYO214" s="42"/>
      <c r="KYP214" s="48"/>
      <c r="KYQ214" s="48"/>
      <c r="KYR214" s="46"/>
      <c r="KYS214" s="42"/>
      <c r="KYT214" s="42"/>
      <c r="KYU214" s="48"/>
      <c r="KYV214" s="48"/>
      <c r="KYW214" s="46"/>
      <c r="KYX214" s="42"/>
      <c r="KYY214" s="42"/>
      <c r="KYZ214" s="48"/>
      <c r="KZA214" s="48"/>
      <c r="KZB214" s="46"/>
      <c r="KZC214" s="42"/>
      <c r="KZD214" s="42"/>
      <c r="KZE214" s="48"/>
      <c r="KZF214" s="48"/>
      <c r="KZG214" s="46"/>
      <c r="KZH214" s="42"/>
      <c r="KZI214" s="42"/>
      <c r="KZJ214" s="48"/>
      <c r="KZK214" s="48"/>
      <c r="KZL214" s="46"/>
      <c r="KZM214" s="42"/>
      <c r="KZN214" s="42"/>
      <c r="KZO214" s="48"/>
      <c r="KZP214" s="48"/>
      <c r="KZQ214" s="46"/>
      <c r="KZR214" s="42"/>
      <c r="KZS214" s="42"/>
      <c r="KZT214" s="48"/>
      <c r="KZU214" s="48"/>
      <c r="KZV214" s="46"/>
      <c r="KZW214" s="42"/>
      <c r="KZX214" s="42"/>
      <c r="KZY214" s="48"/>
      <c r="KZZ214" s="48"/>
      <c r="LAA214" s="46"/>
      <c r="LAB214" s="42"/>
      <c r="LAC214" s="42"/>
      <c r="LAD214" s="48"/>
      <c r="LAE214" s="48"/>
      <c r="LAF214" s="46"/>
      <c r="LAG214" s="42"/>
      <c r="LAH214" s="42"/>
      <c r="LAI214" s="48"/>
      <c r="LAJ214" s="48"/>
      <c r="LAK214" s="46"/>
      <c r="LAL214" s="42"/>
      <c r="LAM214" s="42"/>
      <c r="LAN214" s="48"/>
      <c r="LAO214" s="48"/>
      <c r="LAP214" s="46"/>
      <c r="LAQ214" s="42"/>
      <c r="LAR214" s="42"/>
      <c r="LAS214" s="48"/>
      <c r="LAT214" s="48"/>
      <c r="LAU214" s="46"/>
      <c r="LAV214" s="42"/>
      <c r="LAW214" s="42"/>
      <c r="LAX214" s="48"/>
      <c r="LAY214" s="48"/>
      <c r="LAZ214" s="46"/>
      <c r="LBA214" s="42"/>
      <c r="LBB214" s="42"/>
      <c r="LBC214" s="48"/>
      <c r="LBD214" s="48"/>
      <c r="LBE214" s="46"/>
      <c r="LBF214" s="42"/>
      <c r="LBG214" s="42"/>
      <c r="LBH214" s="48"/>
      <c r="LBI214" s="48"/>
      <c r="LBJ214" s="46"/>
      <c r="LBK214" s="42"/>
      <c r="LBL214" s="42"/>
      <c r="LBM214" s="48"/>
      <c r="LBN214" s="48"/>
      <c r="LBO214" s="46"/>
      <c r="LBP214" s="42"/>
      <c r="LBQ214" s="42"/>
      <c r="LBR214" s="48"/>
      <c r="LBS214" s="48"/>
      <c r="LBT214" s="46"/>
      <c r="LBU214" s="42"/>
      <c r="LBV214" s="42"/>
      <c r="LBW214" s="48"/>
      <c r="LBX214" s="48"/>
      <c r="LBY214" s="46"/>
      <c r="LBZ214" s="42"/>
      <c r="LCA214" s="42"/>
      <c r="LCB214" s="48"/>
      <c r="LCC214" s="48"/>
      <c r="LCD214" s="46"/>
      <c r="LCE214" s="42"/>
      <c r="LCF214" s="42"/>
      <c r="LCG214" s="48"/>
      <c r="LCH214" s="48"/>
      <c r="LCI214" s="46"/>
      <c r="LCJ214" s="42"/>
      <c r="LCK214" s="42"/>
      <c r="LCL214" s="48"/>
      <c r="LCM214" s="48"/>
      <c r="LCN214" s="46"/>
      <c r="LCO214" s="42"/>
      <c r="LCP214" s="42"/>
      <c r="LCQ214" s="48"/>
      <c r="LCR214" s="48"/>
      <c r="LCS214" s="46"/>
      <c r="LCT214" s="42"/>
      <c r="LCU214" s="42"/>
      <c r="LCV214" s="48"/>
      <c r="LCW214" s="48"/>
      <c r="LCX214" s="46"/>
      <c r="LCY214" s="42"/>
      <c r="LCZ214" s="42"/>
      <c r="LDA214" s="48"/>
      <c r="LDB214" s="48"/>
      <c r="LDC214" s="46"/>
      <c r="LDD214" s="42"/>
      <c r="LDE214" s="42"/>
      <c r="LDF214" s="48"/>
      <c r="LDG214" s="48"/>
      <c r="LDH214" s="46"/>
      <c r="LDI214" s="42"/>
      <c r="LDJ214" s="42"/>
      <c r="LDK214" s="48"/>
      <c r="LDL214" s="48"/>
      <c r="LDM214" s="46"/>
      <c r="LDN214" s="42"/>
      <c r="LDO214" s="42"/>
      <c r="LDP214" s="48"/>
      <c r="LDQ214" s="48"/>
      <c r="LDR214" s="46"/>
      <c r="LDS214" s="42"/>
      <c r="LDT214" s="42"/>
      <c r="LDU214" s="48"/>
      <c r="LDV214" s="48"/>
      <c r="LDW214" s="46"/>
      <c r="LDX214" s="42"/>
      <c r="LDY214" s="42"/>
      <c r="LDZ214" s="48"/>
      <c r="LEA214" s="48"/>
      <c r="LEB214" s="46"/>
      <c r="LEC214" s="42"/>
      <c r="LED214" s="42"/>
      <c r="LEE214" s="48"/>
      <c r="LEF214" s="48"/>
      <c r="LEG214" s="46"/>
      <c r="LEH214" s="42"/>
      <c r="LEI214" s="42"/>
      <c r="LEJ214" s="48"/>
      <c r="LEK214" s="48"/>
      <c r="LEL214" s="46"/>
      <c r="LEM214" s="42"/>
      <c r="LEN214" s="42"/>
      <c r="LEO214" s="48"/>
      <c r="LEP214" s="48"/>
      <c r="LEQ214" s="46"/>
      <c r="LER214" s="42"/>
      <c r="LES214" s="42"/>
      <c r="LET214" s="48"/>
      <c r="LEU214" s="48"/>
      <c r="LEV214" s="46"/>
      <c r="LEW214" s="42"/>
      <c r="LEX214" s="42"/>
      <c r="LEY214" s="48"/>
      <c r="LEZ214" s="48"/>
      <c r="LFA214" s="46"/>
      <c r="LFB214" s="42"/>
      <c r="LFC214" s="42"/>
      <c r="LFD214" s="48"/>
      <c r="LFE214" s="48"/>
      <c r="LFF214" s="46"/>
      <c r="LFG214" s="42"/>
      <c r="LFH214" s="42"/>
      <c r="LFI214" s="48"/>
      <c r="LFJ214" s="48"/>
      <c r="LFK214" s="46"/>
      <c r="LFL214" s="42"/>
      <c r="LFM214" s="42"/>
      <c r="LFN214" s="48"/>
      <c r="LFO214" s="48"/>
      <c r="LFP214" s="46"/>
      <c r="LFQ214" s="42"/>
      <c r="LFR214" s="42"/>
      <c r="LFS214" s="48"/>
      <c r="LFT214" s="48"/>
      <c r="LFU214" s="46"/>
      <c r="LFV214" s="42"/>
      <c r="LFW214" s="42"/>
      <c r="LFX214" s="48"/>
      <c r="LFY214" s="48"/>
      <c r="LFZ214" s="46"/>
      <c r="LGA214" s="42"/>
      <c r="LGB214" s="42"/>
      <c r="LGC214" s="48"/>
      <c r="LGD214" s="48"/>
      <c r="LGE214" s="46"/>
      <c r="LGF214" s="42"/>
      <c r="LGG214" s="42"/>
      <c r="LGH214" s="48"/>
      <c r="LGI214" s="48"/>
      <c r="LGJ214" s="46"/>
      <c r="LGK214" s="42"/>
      <c r="LGL214" s="42"/>
      <c r="LGM214" s="48"/>
      <c r="LGN214" s="48"/>
      <c r="LGO214" s="46"/>
      <c r="LGP214" s="42"/>
      <c r="LGQ214" s="42"/>
      <c r="LGR214" s="48"/>
      <c r="LGS214" s="48"/>
      <c r="LGT214" s="46"/>
      <c r="LGU214" s="42"/>
      <c r="LGV214" s="42"/>
      <c r="LGW214" s="48"/>
      <c r="LGX214" s="48"/>
      <c r="LGY214" s="46"/>
      <c r="LGZ214" s="42"/>
      <c r="LHA214" s="42"/>
      <c r="LHB214" s="48"/>
      <c r="LHC214" s="48"/>
      <c r="LHD214" s="46"/>
      <c r="LHE214" s="42"/>
      <c r="LHF214" s="42"/>
      <c r="LHG214" s="48"/>
      <c r="LHH214" s="48"/>
      <c r="LHI214" s="46"/>
      <c r="LHJ214" s="42"/>
      <c r="LHK214" s="42"/>
      <c r="LHL214" s="48"/>
      <c r="LHM214" s="48"/>
      <c r="LHN214" s="46"/>
      <c r="LHO214" s="42"/>
      <c r="LHP214" s="42"/>
      <c r="LHQ214" s="48"/>
      <c r="LHR214" s="48"/>
      <c r="LHS214" s="46"/>
      <c r="LHT214" s="42"/>
      <c r="LHU214" s="42"/>
      <c r="LHV214" s="48"/>
      <c r="LHW214" s="48"/>
      <c r="LHX214" s="46"/>
      <c r="LHY214" s="42"/>
      <c r="LHZ214" s="42"/>
      <c r="LIA214" s="48"/>
      <c r="LIB214" s="48"/>
      <c r="LIC214" s="46"/>
      <c r="LID214" s="42"/>
      <c r="LIE214" s="42"/>
      <c r="LIF214" s="48"/>
      <c r="LIG214" s="48"/>
      <c r="LIH214" s="46"/>
      <c r="LII214" s="42"/>
      <c r="LIJ214" s="42"/>
      <c r="LIK214" s="48"/>
      <c r="LIL214" s="48"/>
      <c r="LIM214" s="46"/>
      <c r="LIN214" s="42"/>
      <c r="LIO214" s="42"/>
      <c r="LIP214" s="48"/>
      <c r="LIQ214" s="48"/>
      <c r="LIR214" s="46"/>
      <c r="LIS214" s="42"/>
      <c r="LIT214" s="42"/>
      <c r="LIU214" s="48"/>
      <c r="LIV214" s="48"/>
      <c r="LIW214" s="46"/>
      <c r="LIX214" s="42"/>
      <c r="LIY214" s="42"/>
      <c r="LIZ214" s="48"/>
      <c r="LJA214" s="48"/>
      <c r="LJB214" s="46"/>
      <c r="LJC214" s="42"/>
      <c r="LJD214" s="42"/>
      <c r="LJE214" s="48"/>
      <c r="LJF214" s="48"/>
      <c r="LJG214" s="46"/>
      <c r="LJH214" s="42"/>
      <c r="LJI214" s="42"/>
      <c r="LJJ214" s="48"/>
      <c r="LJK214" s="48"/>
      <c r="LJL214" s="46"/>
      <c r="LJM214" s="42"/>
      <c r="LJN214" s="42"/>
      <c r="LJO214" s="48"/>
      <c r="LJP214" s="48"/>
      <c r="LJQ214" s="46"/>
      <c r="LJR214" s="42"/>
      <c r="LJS214" s="42"/>
      <c r="LJT214" s="48"/>
      <c r="LJU214" s="48"/>
      <c r="LJV214" s="46"/>
      <c r="LJW214" s="42"/>
      <c r="LJX214" s="42"/>
      <c r="LJY214" s="48"/>
      <c r="LJZ214" s="48"/>
      <c r="LKA214" s="46"/>
      <c r="LKB214" s="42"/>
      <c r="LKC214" s="42"/>
      <c r="LKD214" s="48"/>
      <c r="LKE214" s="48"/>
      <c r="LKF214" s="46"/>
      <c r="LKG214" s="42"/>
      <c r="LKH214" s="42"/>
      <c r="LKI214" s="48"/>
      <c r="LKJ214" s="48"/>
      <c r="LKK214" s="46"/>
      <c r="LKL214" s="42"/>
      <c r="LKM214" s="42"/>
      <c r="LKN214" s="48"/>
      <c r="LKO214" s="48"/>
      <c r="LKP214" s="46"/>
      <c r="LKQ214" s="42"/>
      <c r="LKR214" s="42"/>
      <c r="LKS214" s="48"/>
      <c r="LKT214" s="48"/>
      <c r="LKU214" s="46"/>
      <c r="LKV214" s="42"/>
      <c r="LKW214" s="42"/>
      <c r="LKX214" s="48"/>
      <c r="LKY214" s="48"/>
      <c r="LKZ214" s="46"/>
      <c r="LLA214" s="42"/>
      <c r="LLB214" s="42"/>
      <c r="LLC214" s="48"/>
      <c r="LLD214" s="48"/>
      <c r="LLE214" s="46"/>
      <c r="LLF214" s="42"/>
      <c r="LLG214" s="42"/>
      <c r="LLH214" s="48"/>
      <c r="LLI214" s="48"/>
      <c r="LLJ214" s="46"/>
      <c r="LLK214" s="42"/>
      <c r="LLL214" s="42"/>
      <c r="LLM214" s="48"/>
      <c r="LLN214" s="48"/>
      <c r="LLO214" s="46"/>
      <c r="LLP214" s="42"/>
      <c r="LLQ214" s="42"/>
      <c r="LLR214" s="48"/>
      <c r="LLS214" s="48"/>
      <c r="LLT214" s="46"/>
      <c r="LLU214" s="42"/>
      <c r="LLV214" s="42"/>
      <c r="LLW214" s="48"/>
      <c r="LLX214" s="48"/>
      <c r="LLY214" s="46"/>
      <c r="LLZ214" s="42"/>
      <c r="LMA214" s="42"/>
      <c r="LMB214" s="48"/>
      <c r="LMC214" s="48"/>
      <c r="LMD214" s="46"/>
      <c r="LME214" s="42"/>
      <c r="LMF214" s="42"/>
      <c r="LMG214" s="48"/>
      <c r="LMH214" s="48"/>
      <c r="LMI214" s="46"/>
      <c r="LMJ214" s="42"/>
      <c r="LMK214" s="42"/>
      <c r="LML214" s="48"/>
      <c r="LMM214" s="48"/>
      <c r="LMN214" s="46"/>
      <c r="LMO214" s="42"/>
      <c r="LMP214" s="42"/>
      <c r="LMQ214" s="48"/>
      <c r="LMR214" s="48"/>
      <c r="LMS214" s="46"/>
      <c r="LMT214" s="42"/>
      <c r="LMU214" s="42"/>
      <c r="LMV214" s="48"/>
      <c r="LMW214" s="48"/>
      <c r="LMX214" s="46"/>
      <c r="LMY214" s="42"/>
      <c r="LMZ214" s="42"/>
      <c r="LNA214" s="48"/>
      <c r="LNB214" s="48"/>
      <c r="LNC214" s="46"/>
      <c r="LND214" s="42"/>
      <c r="LNE214" s="42"/>
      <c r="LNF214" s="48"/>
      <c r="LNG214" s="48"/>
      <c r="LNH214" s="46"/>
      <c r="LNI214" s="42"/>
      <c r="LNJ214" s="42"/>
      <c r="LNK214" s="48"/>
      <c r="LNL214" s="48"/>
      <c r="LNM214" s="46"/>
      <c r="LNN214" s="42"/>
      <c r="LNO214" s="42"/>
      <c r="LNP214" s="48"/>
      <c r="LNQ214" s="48"/>
      <c r="LNR214" s="46"/>
      <c r="LNS214" s="42"/>
      <c r="LNT214" s="42"/>
      <c r="LNU214" s="48"/>
      <c r="LNV214" s="48"/>
      <c r="LNW214" s="46"/>
      <c r="LNX214" s="42"/>
      <c r="LNY214" s="42"/>
      <c r="LNZ214" s="48"/>
      <c r="LOA214" s="48"/>
      <c r="LOB214" s="46"/>
      <c r="LOC214" s="42"/>
      <c r="LOD214" s="42"/>
      <c r="LOE214" s="48"/>
      <c r="LOF214" s="48"/>
      <c r="LOG214" s="46"/>
      <c r="LOH214" s="42"/>
      <c r="LOI214" s="42"/>
      <c r="LOJ214" s="48"/>
      <c r="LOK214" s="48"/>
      <c r="LOL214" s="46"/>
      <c r="LOM214" s="42"/>
      <c r="LON214" s="42"/>
      <c r="LOO214" s="48"/>
      <c r="LOP214" s="48"/>
      <c r="LOQ214" s="46"/>
      <c r="LOR214" s="42"/>
      <c r="LOS214" s="42"/>
      <c r="LOT214" s="48"/>
      <c r="LOU214" s="48"/>
      <c r="LOV214" s="46"/>
      <c r="LOW214" s="42"/>
      <c r="LOX214" s="42"/>
      <c r="LOY214" s="48"/>
      <c r="LOZ214" s="48"/>
      <c r="LPA214" s="46"/>
      <c r="LPB214" s="42"/>
      <c r="LPC214" s="42"/>
      <c r="LPD214" s="48"/>
      <c r="LPE214" s="48"/>
      <c r="LPF214" s="46"/>
      <c r="LPG214" s="42"/>
      <c r="LPH214" s="42"/>
      <c r="LPI214" s="48"/>
      <c r="LPJ214" s="48"/>
      <c r="LPK214" s="46"/>
      <c r="LPL214" s="42"/>
      <c r="LPM214" s="42"/>
      <c r="LPN214" s="48"/>
      <c r="LPO214" s="48"/>
      <c r="LPP214" s="46"/>
      <c r="LPQ214" s="42"/>
      <c r="LPR214" s="42"/>
      <c r="LPS214" s="48"/>
      <c r="LPT214" s="48"/>
      <c r="LPU214" s="46"/>
      <c r="LPV214" s="42"/>
      <c r="LPW214" s="42"/>
      <c r="LPX214" s="48"/>
      <c r="LPY214" s="48"/>
      <c r="LPZ214" s="46"/>
      <c r="LQA214" s="42"/>
      <c r="LQB214" s="42"/>
      <c r="LQC214" s="48"/>
      <c r="LQD214" s="48"/>
      <c r="LQE214" s="46"/>
      <c r="LQF214" s="42"/>
      <c r="LQG214" s="42"/>
      <c r="LQH214" s="48"/>
      <c r="LQI214" s="48"/>
      <c r="LQJ214" s="46"/>
      <c r="LQK214" s="42"/>
      <c r="LQL214" s="42"/>
      <c r="LQM214" s="48"/>
      <c r="LQN214" s="48"/>
      <c r="LQO214" s="46"/>
      <c r="LQP214" s="42"/>
      <c r="LQQ214" s="42"/>
      <c r="LQR214" s="48"/>
      <c r="LQS214" s="48"/>
      <c r="LQT214" s="46"/>
      <c r="LQU214" s="42"/>
      <c r="LQV214" s="42"/>
      <c r="LQW214" s="48"/>
      <c r="LQX214" s="48"/>
      <c r="LQY214" s="46"/>
      <c r="LQZ214" s="42"/>
      <c r="LRA214" s="42"/>
      <c r="LRB214" s="48"/>
      <c r="LRC214" s="48"/>
      <c r="LRD214" s="46"/>
      <c r="LRE214" s="42"/>
      <c r="LRF214" s="42"/>
      <c r="LRG214" s="48"/>
      <c r="LRH214" s="48"/>
      <c r="LRI214" s="46"/>
      <c r="LRJ214" s="42"/>
      <c r="LRK214" s="42"/>
      <c r="LRL214" s="48"/>
      <c r="LRM214" s="48"/>
      <c r="LRN214" s="46"/>
      <c r="LRO214" s="42"/>
      <c r="LRP214" s="42"/>
      <c r="LRQ214" s="48"/>
      <c r="LRR214" s="48"/>
      <c r="LRS214" s="46"/>
      <c r="LRT214" s="42"/>
      <c r="LRU214" s="42"/>
      <c r="LRV214" s="48"/>
      <c r="LRW214" s="48"/>
      <c r="LRX214" s="46"/>
      <c r="LRY214" s="42"/>
      <c r="LRZ214" s="42"/>
      <c r="LSA214" s="48"/>
      <c r="LSB214" s="48"/>
      <c r="LSC214" s="46"/>
      <c r="LSD214" s="42"/>
      <c r="LSE214" s="42"/>
      <c r="LSF214" s="48"/>
      <c r="LSG214" s="48"/>
      <c r="LSH214" s="46"/>
      <c r="LSI214" s="42"/>
      <c r="LSJ214" s="42"/>
      <c r="LSK214" s="48"/>
      <c r="LSL214" s="48"/>
      <c r="LSM214" s="46"/>
      <c r="LSN214" s="42"/>
      <c r="LSO214" s="42"/>
      <c r="LSP214" s="48"/>
      <c r="LSQ214" s="48"/>
      <c r="LSR214" s="46"/>
      <c r="LSS214" s="42"/>
      <c r="LST214" s="42"/>
      <c r="LSU214" s="48"/>
      <c r="LSV214" s="48"/>
      <c r="LSW214" s="46"/>
      <c r="LSX214" s="42"/>
      <c r="LSY214" s="42"/>
      <c r="LSZ214" s="48"/>
      <c r="LTA214" s="48"/>
      <c r="LTB214" s="46"/>
      <c r="LTC214" s="42"/>
      <c r="LTD214" s="42"/>
      <c r="LTE214" s="48"/>
      <c r="LTF214" s="48"/>
      <c r="LTG214" s="46"/>
      <c r="LTH214" s="42"/>
      <c r="LTI214" s="42"/>
      <c r="LTJ214" s="48"/>
      <c r="LTK214" s="48"/>
      <c r="LTL214" s="46"/>
      <c r="LTM214" s="42"/>
      <c r="LTN214" s="42"/>
      <c r="LTO214" s="48"/>
      <c r="LTP214" s="48"/>
      <c r="LTQ214" s="46"/>
      <c r="LTR214" s="42"/>
      <c r="LTS214" s="42"/>
      <c r="LTT214" s="48"/>
      <c r="LTU214" s="48"/>
      <c r="LTV214" s="46"/>
      <c r="LTW214" s="42"/>
      <c r="LTX214" s="42"/>
      <c r="LTY214" s="48"/>
      <c r="LTZ214" s="48"/>
      <c r="LUA214" s="46"/>
      <c r="LUB214" s="42"/>
      <c r="LUC214" s="42"/>
      <c r="LUD214" s="48"/>
      <c r="LUE214" s="48"/>
      <c r="LUF214" s="46"/>
      <c r="LUG214" s="42"/>
      <c r="LUH214" s="42"/>
      <c r="LUI214" s="48"/>
      <c r="LUJ214" s="48"/>
      <c r="LUK214" s="46"/>
      <c r="LUL214" s="42"/>
      <c r="LUM214" s="42"/>
      <c r="LUN214" s="48"/>
      <c r="LUO214" s="48"/>
      <c r="LUP214" s="46"/>
      <c r="LUQ214" s="42"/>
      <c r="LUR214" s="42"/>
      <c r="LUS214" s="48"/>
      <c r="LUT214" s="48"/>
      <c r="LUU214" s="46"/>
      <c r="LUV214" s="42"/>
      <c r="LUW214" s="42"/>
      <c r="LUX214" s="48"/>
      <c r="LUY214" s="48"/>
      <c r="LUZ214" s="46"/>
      <c r="LVA214" s="42"/>
      <c r="LVB214" s="42"/>
      <c r="LVC214" s="48"/>
      <c r="LVD214" s="48"/>
      <c r="LVE214" s="46"/>
      <c r="LVF214" s="42"/>
      <c r="LVG214" s="42"/>
      <c r="LVH214" s="48"/>
      <c r="LVI214" s="48"/>
      <c r="LVJ214" s="46"/>
      <c r="LVK214" s="42"/>
      <c r="LVL214" s="42"/>
      <c r="LVM214" s="48"/>
      <c r="LVN214" s="48"/>
      <c r="LVO214" s="46"/>
      <c r="LVP214" s="42"/>
      <c r="LVQ214" s="42"/>
      <c r="LVR214" s="48"/>
      <c r="LVS214" s="48"/>
      <c r="LVT214" s="46"/>
      <c r="LVU214" s="42"/>
      <c r="LVV214" s="42"/>
      <c r="LVW214" s="48"/>
      <c r="LVX214" s="48"/>
      <c r="LVY214" s="46"/>
      <c r="LVZ214" s="42"/>
      <c r="LWA214" s="42"/>
      <c r="LWB214" s="48"/>
      <c r="LWC214" s="48"/>
      <c r="LWD214" s="46"/>
      <c r="LWE214" s="42"/>
      <c r="LWF214" s="42"/>
      <c r="LWG214" s="48"/>
      <c r="LWH214" s="48"/>
      <c r="LWI214" s="46"/>
      <c r="LWJ214" s="42"/>
      <c r="LWK214" s="42"/>
      <c r="LWL214" s="48"/>
      <c r="LWM214" s="48"/>
      <c r="LWN214" s="46"/>
      <c r="LWO214" s="42"/>
      <c r="LWP214" s="42"/>
      <c r="LWQ214" s="48"/>
      <c r="LWR214" s="48"/>
      <c r="LWS214" s="46"/>
      <c r="LWT214" s="42"/>
      <c r="LWU214" s="42"/>
      <c r="LWV214" s="48"/>
      <c r="LWW214" s="48"/>
      <c r="LWX214" s="46"/>
      <c r="LWY214" s="42"/>
      <c r="LWZ214" s="42"/>
      <c r="LXA214" s="48"/>
      <c r="LXB214" s="48"/>
      <c r="LXC214" s="46"/>
      <c r="LXD214" s="42"/>
      <c r="LXE214" s="42"/>
      <c r="LXF214" s="48"/>
      <c r="LXG214" s="48"/>
      <c r="LXH214" s="46"/>
      <c r="LXI214" s="42"/>
      <c r="LXJ214" s="42"/>
      <c r="LXK214" s="48"/>
      <c r="LXL214" s="48"/>
      <c r="LXM214" s="46"/>
      <c r="LXN214" s="42"/>
      <c r="LXO214" s="42"/>
      <c r="LXP214" s="48"/>
      <c r="LXQ214" s="48"/>
      <c r="LXR214" s="46"/>
      <c r="LXS214" s="42"/>
      <c r="LXT214" s="42"/>
      <c r="LXU214" s="48"/>
      <c r="LXV214" s="48"/>
      <c r="LXW214" s="46"/>
      <c r="LXX214" s="42"/>
      <c r="LXY214" s="42"/>
      <c r="LXZ214" s="48"/>
      <c r="LYA214" s="48"/>
      <c r="LYB214" s="46"/>
      <c r="LYC214" s="42"/>
      <c r="LYD214" s="42"/>
      <c r="LYE214" s="48"/>
      <c r="LYF214" s="48"/>
      <c r="LYG214" s="46"/>
      <c r="LYH214" s="42"/>
      <c r="LYI214" s="42"/>
      <c r="LYJ214" s="48"/>
      <c r="LYK214" s="48"/>
      <c r="LYL214" s="46"/>
      <c r="LYM214" s="42"/>
      <c r="LYN214" s="42"/>
      <c r="LYO214" s="48"/>
      <c r="LYP214" s="48"/>
      <c r="LYQ214" s="46"/>
      <c r="LYR214" s="42"/>
      <c r="LYS214" s="42"/>
      <c r="LYT214" s="48"/>
      <c r="LYU214" s="48"/>
      <c r="LYV214" s="46"/>
      <c r="LYW214" s="42"/>
      <c r="LYX214" s="42"/>
      <c r="LYY214" s="48"/>
      <c r="LYZ214" s="48"/>
      <c r="LZA214" s="46"/>
      <c r="LZB214" s="42"/>
      <c r="LZC214" s="42"/>
      <c r="LZD214" s="48"/>
      <c r="LZE214" s="48"/>
      <c r="LZF214" s="46"/>
      <c r="LZG214" s="42"/>
      <c r="LZH214" s="42"/>
      <c r="LZI214" s="48"/>
      <c r="LZJ214" s="48"/>
      <c r="LZK214" s="46"/>
      <c r="LZL214" s="42"/>
      <c r="LZM214" s="42"/>
      <c r="LZN214" s="48"/>
      <c r="LZO214" s="48"/>
      <c r="LZP214" s="46"/>
      <c r="LZQ214" s="42"/>
      <c r="LZR214" s="42"/>
      <c r="LZS214" s="48"/>
      <c r="LZT214" s="48"/>
      <c r="LZU214" s="46"/>
      <c r="LZV214" s="42"/>
      <c r="LZW214" s="42"/>
      <c r="LZX214" s="48"/>
      <c r="LZY214" s="48"/>
      <c r="LZZ214" s="46"/>
      <c r="MAA214" s="42"/>
      <c r="MAB214" s="42"/>
      <c r="MAC214" s="48"/>
      <c r="MAD214" s="48"/>
      <c r="MAE214" s="46"/>
      <c r="MAF214" s="42"/>
      <c r="MAG214" s="42"/>
      <c r="MAH214" s="48"/>
      <c r="MAI214" s="48"/>
      <c r="MAJ214" s="46"/>
      <c r="MAK214" s="42"/>
      <c r="MAL214" s="42"/>
      <c r="MAM214" s="48"/>
      <c r="MAN214" s="48"/>
      <c r="MAO214" s="46"/>
      <c r="MAP214" s="42"/>
      <c r="MAQ214" s="42"/>
      <c r="MAR214" s="48"/>
      <c r="MAS214" s="48"/>
      <c r="MAT214" s="46"/>
      <c r="MAU214" s="42"/>
      <c r="MAV214" s="42"/>
      <c r="MAW214" s="48"/>
      <c r="MAX214" s="48"/>
      <c r="MAY214" s="46"/>
      <c r="MAZ214" s="42"/>
      <c r="MBA214" s="42"/>
      <c r="MBB214" s="48"/>
      <c r="MBC214" s="48"/>
      <c r="MBD214" s="46"/>
      <c r="MBE214" s="42"/>
      <c r="MBF214" s="42"/>
      <c r="MBG214" s="48"/>
      <c r="MBH214" s="48"/>
      <c r="MBI214" s="46"/>
      <c r="MBJ214" s="42"/>
      <c r="MBK214" s="42"/>
      <c r="MBL214" s="48"/>
      <c r="MBM214" s="48"/>
      <c r="MBN214" s="46"/>
      <c r="MBO214" s="42"/>
      <c r="MBP214" s="42"/>
      <c r="MBQ214" s="48"/>
      <c r="MBR214" s="48"/>
      <c r="MBS214" s="46"/>
      <c r="MBT214" s="42"/>
      <c r="MBU214" s="42"/>
      <c r="MBV214" s="48"/>
      <c r="MBW214" s="48"/>
      <c r="MBX214" s="46"/>
      <c r="MBY214" s="42"/>
      <c r="MBZ214" s="42"/>
      <c r="MCA214" s="48"/>
      <c r="MCB214" s="48"/>
      <c r="MCC214" s="46"/>
      <c r="MCD214" s="42"/>
      <c r="MCE214" s="42"/>
      <c r="MCF214" s="48"/>
      <c r="MCG214" s="48"/>
      <c r="MCH214" s="46"/>
      <c r="MCI214" s="42"/>
      <c r="MCJ214" s="42"/>
      <c r="MCK214" s="48"/>
      <c r="MCL214" s="48"/>
      <c r="MCM214" s="46"/>
      <c r="MCN214" s="42"/>
      <c r="MCO214" s="42"/>
      <c r="MCP214" s="48"/>
      <c r="MCQ214" s="48"/>
      <c r="MCR214" s="46"/>
      <c r="MCS214" s="42"/>
      <c r="MCT214" s="42"/>
      <c r="MCU214" s="48"/>
      <c r="MCV214" s="48"/>
      <c r="MCW214" s="46"/>
      <c r="MCX214" s="42"/>
      <c r="MCY214" s="42"/>
      <c r="MCZ214" s="48"/>
      <c r="MDA214" s="48"/>
      <c r="MDB214" s="46"/>
      <c r="MDC214" s="42"/>
      <c r="MDD214" s="42"/>
      <c r="MDE214" s="48"/>
      <c r="MDF214" s="48"/>
      <c r="MDG214" s="46"/>
      <c r="MDH214" s="42"/>
      <c r="MDI214" s="42"/>
      <c r="MDJ214" s="48"/>
      <c r="MDK214" s="48"/>
      <c r="MDL214" s="46"/>
      <c r="MDM214" s="42"/>
      <c r="MDN214" s="42"/>
      <c r="MDO214" s="48"/>
      <c r="MDP214" s="48"/>
      <c r="MDQ214" s="46"/>
      <c r="MDR214" s="42"/>
      <c r="MDS214" s="42"/>
      <c r="MDT214" s="48"/>
      <c r="MDU214" s="48"/>
      <c r="MDV214" s="46"/>
      <c r="MDW214" s="42"/>
      <c r="MDX214" s="42"/>
      <c r="MDY214" s="48"/>
      <c r="MDZ214" s="48"/>
      <c r="MEA214" s="46"/>
      <c r="MEB214" s="42"/>
      <c r="MEC214" s="42"/>
      <c r="MED214" s="48"/>
      <c r="MEE214" s="48"/>
      <c r="MEF214" s="46"/>
      <c r="MEG214" s="42"/>
      <c r="MEH214" s="42"/>
      <c r="MEI214" s="48"/>
      <c r="MEJ214" s="48"/>
      <c r="MEK214" s="46"/>
      <c r="MEL214" s="42"/>
      <c r="MEM214" s="42"/>
      <c r="MEN214" s="48"/>
      <c r="MEO214" s="48"/>
      <c r="MEP214" s="46"/>
      <c r="MEQ214" s="42"/>
      <c r="MER214" s="42"/>
      <c r="MES214" s="48"/>
      <c r="MET214" s="48"/>
      <c r="MEU214" s="46"/>
      <c r="MEV214" s="42"/>
      <c r="MEW214" s="42"/>
      <c r="MEX214" s="48"/>
      <c r="MEY214" s="48"/>
      <c r="MEZ214" s="46"/>
      <c r="MFA214" s="42"/>
      <c r="MFB214" s="42"/>
      <c r="MFC214" s="48"/>
      <c r="MFD214" s="48"/>
      <c r="MFE214" s="46"/>
      <c r="MFF214" s="42"/>
      <c r="MFG214" s="42"/>
      <c r="MFH214" s="48"/>
      <c r="MFI214" s="48"/>
      <c r="MFJ214" s="46"/>
      <c r="MFK214" s="42"/>
      <c r="MFL214" s="42"/>
      <c r="MFM214" s="48"/>
      <c r="MFN214" s="48"/>
      <c r="MFO214" s="46"/>
      <c r="MFP214" s="42"/>
      <c r="MFQ214" s="42"/>
      <c r="MFR214" s="48"/>
      <c r="MFS214" s="48"/>
      <c r="MFT214" s="46"/>
      <c r="MFU214" s="42"/>
      <c r="MFV214" s="42"/>
      <c r="MFW214" s="48"/>
      <c r="MFX214" s="48"/>
      <c r="MFY214" s="46"/>
      <c r="MFZ214" s="42"/>
      <c r="MGA214" s="42"/>
      <c r="MGB214" s="48"/>
      <c r="MGC214" s="48"/>
      <c r="MGD214" s="46"/>
      <c r="MGE214" s="42"/>
      <c r="MGF214" s="42"/>
      <c r="MGG214" s="48"/>
      <c r="MGH214" s="48"/>
      <c r="MGI214" s="46"/>
      <c r="MGJ214" s="42"/>
      <c r="MGK214" s="42"/>
      <c r="MGL214" s="48"/>
      <c r="MGM214" s="48"/>
      <c r="MGN214" s="46"/>
      <c r="MGO214" s="42"/>
      <c r="MGP214" s="42"/>
      <c r="MGQ214" s="48"/>
      <c r="MGR214" s="48"/>
      <c r="MGS214" s="46"/>
      <c r="MGT214" s="42"/>
      <c r="MGU214" s="42"/>
      <c r="MGV214" s="48"/>
      <c r="MGW214" s="48"/>
      <c r="MGX214" s="46"/>
      <c r="MGY214" s="42"/>
      <c r="MGZ214" s="42"/>
      <c r="MHA214" s="48"/>
      <c r="MHB214" s="48"/>
      <c r="MHC214" s="46"/>
      <c r="MHD214" s="42"/>
      <c r="MHE214" s="42"/>
      <c r="MHF214" s="48"/>
      <c r="MHG214" s="48"/>
      <c r="MHH214" s="46"/>
      <c r="MHI214" s="42"/>
      <c r="MHJ214" s="42"/>
      <c r="MHK214" s="48"/>
      <c r="MHL214" s="48"/>
      <c r="MHM214" s="46"/>
      <c r="MHN214" s="42"/>
      <c r="MHO214" s="42"/>
      <c r="MHP214" s="48"/>
      <c r="MHQ214" s="48"/>
      <c r="MHR214" s="46"/>
      <c r="MHS214" s="42"/>
      <c r="MHT214" s="42"/>
      <c r="MHU214" s="48"/>
      <c r="MHV214" s="48"/>
      <c r="MHW214" s="46"/>
      <c r="MHX214" s="42"/>
      <c r="MHY214" s="42"/>
      <c r="MHZ214" s="48"/>
      <c r="MIA214" s="48"/>
      <c r="MIB214" s="46"/>
      <c r="MIC214" s="42"/>
      <c r="MID214" s="42"/>
      <c r="MIE214" s="48"/>
      <c r="MIF214" s="48"/>
      <c r="MIG214" s="46"/>
      <c r="MIH214" s="42"/>
      <c r="MII214" s="42"/>
      <c r="MIJ214" s="48"/>
      <c r="MIK214" s="48"/>
      <c r="MIL214" s="46"/>
      <c r="MIM214" s="42"/>
      <c r="MIN214" s="42"/>
      <c r="MIO214" s="48"/>
      <c r="MIP214" s="48"/>
      <c r="MIQ214" s="46"/>
      <c r="MIR214" s="42"/>
      <c r="MIS214" s="42"/>
      <c r="MIT214" s="48"/>
      <c r="MIU214" s="48"/>
      <c r="MIV214" s="46"/>
      <c r="MIW214" s="42"/>
      <c r="MIX214" s="42"/>
      <c r="MIY214" s="48"/>
      <c r="MIZ214" s="48"/>
      <c r="MJA214" s="46"/>
      <c r="MJB214" s="42"/>
      <c r="MJC214" s="42"/>
      <c r="MJD214" s="48"/>
      <c r="MJE214" s="48"/>
      <c r="MJF214" s="46"/>
      <c r="MJG214" s="42"/>
      <c r="MJH214" s="42"/>
      <c r="MJI214" s="48"/>
      <c r="MJJ214" s="48"/>
      <c r="MJK214" s="46"/>
      <c r="MJL214" s="42"/>
      <c r="MJM214" s="42"/>
      <c r="MJN214" s="48"/>
      <c r="MJO214" s="48"/>
      <c r="MJP214" s="46"/>
      <c r="MJQ214" s="42"/>
      <c r="MJR214" s="42"/>
      <c r="MJS214" s="48"/>
      <c r="MJT214" s="48"/>
      <c r="MJU214" s="46"/>
      <c r="MJV214" s="42"/>
      <c r="MJW214" s="42"/>
      <c r="MJX214" s="48"/>
      <c r="MJY214" s="48"/>
      <c r="MJZ214" s="46"/>
      <c r="MKA214" s="42"/>
      <c r="MKB214" s="42"/>
      <c r="MKC214" s="48"/>
      <c r="MKD214" s="48"/>
      <c r="MKE214" s="46"/>
      <c r="MKF214" s="42"/>
      <c r="MKG214" s="42"/>
      <c r="MKH214" s="48"/>
      <c r="MKI214" s="48"/>
      <c r="MKJ214" s="46"/>
      <c r="MKK214" s="42"/>
      <c r="MKL214" s="42"/>
      <c r="MKM214" s="48"/>
      <c r="MKN214" s="48"/>
      <c r="MKO214" s="46"/>
      <c r="MKP214" s="42"/>
      <c r="MKQ214" s="42"/>
      <c r="MKR214" s="48"/>
      <c r="MKS214" s="48"/>
      <c r="MKT214" s="46"/>
      <c r="MKU214" s="42"/>
      <c r="MKV214" s="42"/>
      <c r="MKW214" s="48"/>
      <c r="MKX214" s="48"/>
      <c r="MKY214" s="46"/>
      <c r="MKZ214" s="42"/>
      <c r="MLA214" s="42"/>
      <c r="MLB214" s="48"/>
      <c r="MLC214" s="48"/>
      <c r="MLD214" s="46"/>
      <c r="MLE214" s="42"/>
      <c r="MLF214" s="42"/>
      <c r="MLG214" s="48"/>
      <c r="MLH214" s="48"/>
      <c r="MLI214" s="46"/>
      <c r="MLJ214" s="42"/>
      <c r="MLK214" s="42"/>
      <c r="MLL214" s="48"/>
      <c r="MLM214" s="48"/>
      <c r="MLN214" s="46"/>
      <c r="MLO214" s="42"/>
      <c r="MLP214" s="42"/>
      <c r="MLQ214" s="48"/>
      <c r="MLR214" s="48"/>
      <c r="MLS214" s="46"/>
      <c r="MLT214" s="42"/>
      <c r="MLU214" s="42"/>
      <c r="MLV214" s="48"/>
      <c r="MLW214" s="48"/>
      <c r="MLX214" s="46"/>
      <c r="MLY214" s="42"/>
      <c r="MLZ214" s="42"/>
      <c r="MMA214" s="48"/>
      <c r="MMB214" s="48"/>
      <c r="MMC214" s="46"/>
      <c r="MMD214" s="42"/>
      <c r="MME214" s="42"/>
      <c r="MMF214" s="48"/>
      <c r="MMG214" s="48"/>
      <c r="MMH214" s="46"/>
      <c r="MMI214" s="42"/>
      <c r="MMJ214" s="42"/>
      <c r="MMK214" s="48"/>
      <c r="MML214" s="48"/>
      <c r="MMM214" s="46"/>
      <c r="MMN214" s="42"/>
      <c r="MMO214" s="42"/>
      <c r="MMP214" s="48"/>
      <c r="MMQ214" s="48"/>
      <c r="MMR214" s="46"/>
      <c r="MMS214" s="42"/>
      <c r="MMT214" s="42"/>
      <c r="MMU214" s="48"/>
      <c r="MMV214" s="48"/>
      <c r="MMW214" s="46"/>
      <c r="MMX214" s="42"/>
      <c r="MMY214" s="42"/>
      <c r="MMZ214" s="48"/>
      <c r="MNA214" s="48"/>
      <c r="MNB214" s="46"/>
      <c r="MNC214" s="42"/>
      <c r="MND214" s="42"/>
      <c r="MNE214" s="48"/>
      <c r="MNF214" s="48"/>
      <c r="MNG214" s="46"/>
      <c r="MNH214" s="42"/>
      <c r="MNI214" s="42"/>
      <c r="MNJ214" s="48"/>
      <c r="MNK214" s="48"/>
      <c r="MNL214" s="46"/>
      <c r="MNM214" s="42"/>
      <c r="MNN214" s="42"/>
      <c r="MNO214" s="48"/>
      <c r="MNP214" s="48"/>
      <c r="MNQ214" s="46"/>
      <c r="MNR214" s="42"/>
      <c r="MNS214" s="42"/>
      <c r="MNT214" s="48"/>
      <c r="MNU214" s="48"/>
      <c r="MNV214" s="46"/>
      <c r="MNW214" s="42"/>
      <c r="MNX214" s="42"/>
      <c r="MNY214" s="48"/>
      <c r="MNZ214" s="48"/>
      <c r="MOA214" s="46"/>
      <c r="MOB214" s="42"/>
      <c r="MOC214" s="42"/>
      <c r="MOD214" s="48"/>
      <c r="MOE214" s="48"/>
      <c r="MOF214" s="46"/>
      <c r="MOG214" s="42"/>
      <c r="MOH214" s="42"/>
      <c r="MOI214" s="48"/>
      <c r="MOJ214" s="48"/>
      <c r="MOK214" s="46"/>
      <c r="MOL214" s="42"/>
      <c r="MOM214" s="42"/>
      <c r="MON214" s="48"/>
      <c r="MOO214" s="48"/>
      <c r="MOP214" s="46"/>
      <c r="MOQ214" s="42"/>
      <c r="MOR214" s="42"/>
      <c r="MOS214" s="48"/>
      <c r="MOT214" s="48"/>
      <c r="MOU214" s="46"/>
      <c r="MOV214" s="42"/>
      <c r="MOW214" s="42"/>
      <c r="MOX214" s="48"/>
      <c r="MOY214" s="48"/>
      <c r="MOZ214" s="46"/>
      <c r="MPA214" s="42"/>
      <c r="MPB214" s="42"/>
      <c r="MPC214" s="48"/>
      <c r="MPD214" s="48"/>
      <c r="MPE214" s="46"/>
      <c r="MPF214" s="42"/>
      <c r="MPG214" s="42"/>
      <c r="MPH214" s="48"/>
      <c r="MPI214" s="48"/>
      <c r="MPJ214" s="46"/>
      <c r="MPK214" s="42"/>
      <c r="MPL214" s="42"/>
      <c r="MPM214" s="48"/>
      <c r="MPN214" s="48"/>
      <c r="MPO214" s="46"/>
      <c r="MPP214" s="42"/>
      <c r="MPQ214" s="42"/>
      <c r="MPR214" s="48"/>
      <c r="MPS214" s="48"/>
      <c r="MPT214" s="46"/>
      <c r="MPU214" s="42"/>
      <c r="MPV214" s="42"/>
      <c r="MPW214" s="48"/>
      <c r="MPX214" s="48"/>
      <c r="MPY214" s="46"/>
      <c r="MPZ214" s="42"/>
      <c r="MQA214" s="42"/>
      <c r="MQB214" s="48"/>
      <c r="MQC214" s="48"/>
      <c r="MQD214" s="46"/>
      <c r="MQE214" s="42"/>
      <c r="MQF214" s="42"/>
      <c r="MQG214" s="48"/>
      <c r="MQH214" s="48"/>
      <c r="MQI214" s="46"/>
      <c r="MQJ214" s="42"/>
      <c r="MQK214" s="42"/>
      <c r="MQL214" s="48"/>
      <c r="MQM214" s="48"/>
      <c r="MQN214" s="46"/>
      <c r="MQO214" s="42"/>
      <c r="MQP214" s="42"/>
      <c r="MQQ214" s="48"/>
      <c r="MQR214" s="48"/>
      <c r="MQS214" s="46"/>
      <c r="MQT214" s="42"/>
      <c r="MQU214" s="42"/>
      <c r="MQV214" s="48"/>
      <c r="MQW214" s="48"/>
      <c r="MQX214" s="46"/>
      <c r="MQY214" s="42"/>
      <c r="MQZ214" s="42"/>
      <c r="MRA214" s="48"/>
      <c r="MRB214" s="48"/>
      <c r="MRC214" s="46"/>
      <c r="MRD214" s="42"/>
      <c r="MRE214" s="42"/>
      <c r="MRF214" s="48"/>
      <c r="MRG214" s="48"/>
      <c r="MRH214" s="46"/>
      <c r="MRI214" s="42"/>
      <c r="MRJ214" s="42"/>
      <c r="MRK214" s="48"/>
      <c r="MRL214" s="48"/>
      <c r="MRM214" s="46"/>
      <c r="MRN214" s="42"/>
      <c r="MRO214" s="42"/>
      <c r="MRP214" s="48"/>
      <c r="MRQ214" s="48"/>
      <c r="MRR214" s="46"/>
      <c r="MRS214" s="42"/>
      <c r="MRT214" s="42"/>
      <c r="MRU214" s="48"/>
      <c r="MRV214" s="48"/>
      <c r="MRW214" s="46"/>
      <c r="MRX214" s="42"/>
      <c r="MRY214" s="42"/>
      <c r="MRZ214" s="48"/>
      <c r="MSA214" s="48"/>
      <c r="MSB214" s="46"/>
      <c r="MSC214" s="42"/>
      <c r="MSD214" s="42"/>
      <c r="MSE214" s="48"/>
      <c r="MSF214" s="48"/>
      <c r="MSG214" s="46"/>
      <c r="MSH214" s="42"/>
      <c r="MSI214" s="42"/>
      <c r="MSJ214" s="48"/>
      <c r="MSK214" s="48"/>
      <c r="MSL214" s="46"/>
      <c r="MSM214" s="42"/>
      <c r="MSN214" s="42"/>
      <c r="MSO214" s="48"/>
      <c r="MSP214" s="48"/>
      <c r="MSQ214" s="46"/>
      <c r="MSR214" s="42"/>
      <c r="MSS214" s="42"/>
      <c r="MST214" s="48"/>
      <c r="MSU214" s="48"/>
      <c r="MSV214" s="46"/>
      <c r="MSW214" s="42"/>
      <c r="MSX214" s="42"/>
      <c r="MSY214" s="48"/>
      <c r="MSZ214" s="48"/>
      <c r="MTA214" s="46"/>
      <c r="MTB214" s="42"/>
      <c r="MTC214" s="42"/>
      <c r="MTD214" s="48"/>
      <c r="MTE214" s="48"/>
      <c r="MTF214" s="46"/>
      <c r="MTG214" s="42"/>
      <c r="MTH214" s="42"/>
      <c r="MTI214" s="48"/>
      <c r="MTJ214" s="48"/>
      <c r="MTK214" s="46"/>
      <c r="MTL214" s="42"/>
      <c r="MTM214" s="42"/>
      <c r="MTN214" s="48"/>
      <c r="MTO214" s="48"/>
      <c r="MTP214" s="46"/>
      <c r="MTQ214" s="42"/>
      <c r="MTR214" s="42"/>
      <c r="MTS214" s="48"/>
      <c r="MTT214" s="48"/>
      <c r="MTU214" s="46"/>
      <c r="MTV214" s="42"/>
      <c r="MTW214" s="42"/>
      <c r="MTX214" s="48"/>
      <c r="MTY214" s="48"/>
      <c r="MTZ214" s="46"/>
      <c r="MUA214" s="42"/>
      <c r="MUB214" s="42"/>
      <c r="MUC214" s="48"/>
      <c r="MUD214" s="48"/>
      <c r="MUE214" s="46"/>
      <c r="MUF214" s="42"/>
      <c r="MUG214" s="42"/>
      <c r="MUH214" s="48"/>
      <c r="MUI214" s="48"/>
      <c r="MUJ214" s="46"/>
      <c r="MUK214" s="42"/>
      <c r="MUL214" s="42"/>
      <c r="MUM214" s="48"/>
      <c r="MUN214" s="48"/>
      <c r="MUO214" s="46"/>
      <c r="MUP214" s="42"/>
      <c r="MUQ214" s="42"/>
      <c r="MUR214" s="48"/>
      <c r="MUS214" s="48"/>
      <c r="MUT214" s="46"/>
      <c r="MUU214" s="42"/>
      <c r="MUV214" s="42"/>
      <c r="MUW214" s="48"/>
      <c r="MUX214" s="48"/>
      <c r="MUY214" s="46"/>
      <c r="MUZ214" s="42"/>
      <c r="MVA214" s="42"/>
      <c r="MVB214" s="48"/>
      <c r="MVC214" s="48"/>
      <c r="MVD214" s="46"/>
      <c r="MVE214" s="42"/>
      <c r="MVF214" s="42"/>
      <c r="MVG214" s="48"/>
      <c r="MVH214" s="48"/>
      <c r="MVI214" s="46"/>
      <c r="MVJ214" s="42"/>
      <c r="MVK214" s="42"/>
      <c r="MVL214" s="48"/>
      <c r="MVM214" s="48"/>
      <c r="MVN214" s="46"/>
      <c r="MVO214" s="42"/>
      <c r="MVP214" s="42"/>
      <c r="MVQ214" s="48"/>
      <c r="MVR214" s="48"/>
      <c r="MVS214" s="46"/>
      <c r="MVT214" s="42"/>
      <c r="MVU214" s="42"/>
      <c r="MVV214" s="48"/>
      <c r="MVW214" s="48"/>
      <c r="MVX214" s="46"/>
      <c r="MVY214" s="42"/>
      <c r="MVZ214" s="42"/>
      <c r="MWA214" s="48"/>
      <c r="MWB214" s="48"/>
      <c r="MWC214" s="46"/>
      <c r="MWD214" s="42"/>
      <c r="MWE214" s="42"/>
      <c r="MWF214" s="48"/>
      <c r="MWG214" s="48"/>
      <c r="MWH214" s="46"/>
      <c r="MWI214" s="42"/>
      <c r="MWJ214" s="42"/>
      <c r="MWK214" s="48"/>
      <c r="MWL214" s="48"/>
      <c r="MWM214" s="46"/>
      <c r="MWN214" s="42"/>
      <c r="MWO214" s="42"/>
      <c r="MWP214" s="48"/>
      <c r="MWQ214" s="48"/>
      <c r="MWR214" s="46"/>
      <c r="MWS214" s="42"/>
      <c r="MWT214" s="42"/>
      <c r="MWU214" s="48"/>
      <c r="MWV214" s="48"/>
      <c r="MWW214" s="46"/>
      <c r="MWX214" s="42"/>
      <c r="MWY214" s="42"/>
      <c r="MWZ214" s="48"/>
      <c r="MXA214" s="48"/>
      <c r="MXB214" s="46"/>
      <c r="MXC214" s="42"/>
      <c r="MXD214" s="42"/>
      <c r="MXE214" s="48"/>
      <c r="MXF214" s="48"/>
      <c r="MXG214" s="46"/>
      <c r="MXH214" s="42"/>
      <c r="MXI214" s="42"/>
      <c r="MXJ214" s="48"/>
      <c r="MXK214" s="48"/>
      <c r="MXL214" s="46"/>
      <c r="MXM214" s="42"/>
      <c r="MXN214" s="42"/>
      <c r="MXO214" s="48"/>
      <c r="MXP214" s="48"/>
      <c r="MXQ214" s="46"/>
      <c r="MXR214" s="42"/>
      <c r="MXS214" s="42"/>
      <c r="MXT214" s="48"/>
      <c r="MXU214" s="48"/>
      <c r="MXV214" s="46"/>
      <c r="MXW214" s="42"/>
      <c r="MXX214" s="42"/>
      <c r="MXY214" s="48"/>
      <c r="MXZ214" s="48"/>
      <c r="MYA214" s="46"/>
      <c r="MYB214" s="42"/>
      <c r="MYC214" s="42"/>
      <c r="MYD214" s="48"/>
      <c r="MYE214" s="48"/>
      <c r="MYF214" s="46"/>
      <c r="MYG214" s="42"/>
      <c r="MYH214" s="42"/>
      <c r="MYI214" s="48"/>
      <c r="MYJ214" s="48"/>
      <c r="MYK214" s="46"/>
      <c r="MYL214" s="42"/>
      <c r="MYM214" s="42"/>
      <c r="MYN214" s="48"/>
      <c r="MYO214" s="48"/>
      <c r="MYP214" s="46"/>
      <c r="MYQ214" s="42"/>
      <c r="MYR214" s="42"/>
      <c r="MYS214" s="48"/>
      <c r="MYT214" s="48"/>
      <c r="MYU214" s="46"/>
      <c r="MYV214" s="42"/>
      <c r="MYW214" s="42"/>
      <c r="MYX214" s="48"/>
      <c r="MYY214" s="48"/>
      <c r="MYZ214" s="46"/>
      <c r="MZA214" s="42"/>
      <c r="MZB214" s="42"/>
      <c r="MZC214" s="48"/>
      <c r="MZD214" s="48"/>
      <c r="MZE214" s="46"/>
      <c r="MZF214" s="42"/>
      <c r="MZG214" s="42"/>
      <c r="MZH214" s="48"/>
      <c r="MZI214" s="48"/>
      <c r="MZJ214" s="46"/>
      <c r="MZK214" s="42"/>
      <c r="MZL214" s="42"/>
      <c r="MZM214" s="48"/>
      <c r="MZN214" s="48"/>
      <c r="MZO214" s="46"/>
      <c r="MZP214" s="42"/>
      <c r="MZQ214" s="42"/>
      <c r="MZR214" s="48"/>
      <c r="MZS214" s="48"/>
      <c r="MZT214" s="46"/>
      <c r="MZU214" s="42"/>
      <c r="MZV214" s="42"/>
      <c r="MZW214" s="48"/>
      <c r="MZX214" s="48"/>
      <c r="MZY214" s="46"/>
      <c r="MZZ214" s="42"/>
      <c r="NAA214" s="42"/>
      <c r="NAB214" s="48"/>
      <c r="NAC214" s="48"/>
      <c r="NAD214" s="46"/>
      <c r="NAE214" s="42"/>
      <c r="NAF214" s="42"/>
      <c r="NAG214" s="48"/>
      <c r="NAH214" s="48"/>
      <c r="NAI214" s="46"/>
      <c r="NAJ214" s="42"/>
      <c r="NAK214" s="42"/>
      <c r="NAL214" s="48"/>
      <c r="NAM214" s="48"/>
      <c r="NAN214" s="46"/>
      <c r="NAO214" s="42"/>
      <c r="NAP214" s="42"/>
      <c r="NAQ214" s="48"/>
      <c r="NAR214" s="48"/>
      <c r="NAS214" s="46"/>
      <c r="NAT214" s="42"/>
      <c r="NAU214" s="42"/>
      <c r="NAV214" s="48"/>
      <c r="NAW214" s="48"/>
      <c r="NAX214" s="46"/>
      <c r="NAY214" s="42"/>
      <c r="NAZ214" s="42"/>
      <c r="NBA214" s="48"/>
      <c r="NBB214" s="48"/>
      <c r="NBC214" s="46"/>
      <c r="NBD214" s="42"/>
      <c r="NBE214" s="42"/>
      <c r="NBF214" s="48"/>
      <c r="NBG214" s="48"/>
      <c r="NBH214" s="46"/>
      <c r="NBI214" s="42"/>
      <c r="NBJ214" s="42"/>
      <c r="NBK214" s="48"/>
      <c r="NBL214" s="48"/>
      <c r="NBM214" s="46"/>
      <c r="NBN214" s="42"/>
      <c r="NBO214" s="42"/>
      <c r="NBP214" s="48"/>
      <c r="NBQ214" s="48"/>
      <c r="NBR214" s="46"/>
      <c r="NBS214" s="42"/>
      <c r="NBT214" s="42"/>
      <c r="NBU214" s="48"/>
      <c r="NBV214" s="48"/>
      <c r="NBW214" s="46"/>
      <c r="NBX214" s="42"/>
      <c r="NBY214" s="42"/>
      <c r="NBZ214" s="48"/>
      <c r="NCA214" s="48"/>
      <c r="NCB214" s="46"/>
      <c r="NCC214" s="42"/>
      <c r="NCD214" s="42"/>
      <c r="NCE214" s="48"/>
      <c r="NCF214" s="48"/>
      <c r="NCG214" s="46"/>
      <c r="NCH214" s="42"/>
      <c r="NCI214" s="42"/>
      <c r="NCJ214" s="48"/>
      <c r="NCK214" s="48"/>
      <c r="NCL214" s="46"/>
      <c r="NCM214" s="42"/>
      <c r="NCN214" s="42"/>
      <c r="NCO214" s="48"/>
      <c r="NCP214" s="48"/>
      <c r="NCQ214" s="46"/>
      <c r="NCR214" s="42"/>
      <c r="NCS214" s="42"/>
      <c r="NCT214" s="48"/>
      <c r="NCU214" s="48"/>
      <c r="NCV214" s="46"/>
      <c r="NCW214" s="42"/>
      <c r="NCX214" s="42"/>
      <c r="NCY214" s="48"/>
      <c r="NCZ214" s="48"/>
      <c r="NDA214" s="46"/>
      <c r="NDB214" s="42"/>
      <c r="NDC214" s="42"/>
      <c r="NDD214" s="48"/>
      <c r="NDE214" s="48"/>
      <c r="NDF214" s="46"/>
      <c r="NDG214" s="42"/>
      <c r="NDH214" s="42"/>
      <c r="NDI214" s="48"/>
      <c r="NDJ214" s="48"/>
      <c r="NDK214" s="46"/>
      <c r="NDL214" s="42"/>
      <c r="NDM214" s="42"/>
      <c r="NDN214" s="48"/>
      <c r="NDO214" s="48"/>
      <c r="NDP214" s="46"/>
      <c r="NDQ214" s="42"/>
      <c r="NDR214" s="42"/>
      <c r="NDS214" s="48"/>
      <c r="NDT214" s="48"/>
      <c r="NDU214" s="46"/>
      <c r="NDV214" s="42"/>
      <c r="NDW214" s="42"/>
      <c r="NDX214" s="48"/>
      <c r="NDY214" s="48"/>
      <c r="NDZ214" s="46"/>
      <c r="NEA214" s="42"/>
      <c r="NEB214" s="42"/>
      <c r="NEC214" s="48"/>
      <c r="NED214" s="48"/>
      <c r="NEE214" s="46"/>
      <c r="NEF214" s="42"/>
      <c r="NEG214" s="42"/>
      <c r="NEH214" s="48"/>
      <c r="NEI214" s="48"/>
      <c r="NEJ214" s="46"/>
      <c r="NEK214" s="42"/>
      <c r="NEL214" s="42"/>
      <c r="NEM214" s="48"/>
      <c r="NEN214" s="48"/>
      <c r="NEO214" s="46"/>
      <c r="NEP214" s="42"/>
      <c r="NEQ214" s="42"/>
      <c r="NER214" s="48"/>
      <c r="NES214" s="48"/>
      <c r="NET214" s="46"/>
      <c r="NEU214" s="42"/>
      <c r="NEV214" s="42"/>
      <c r="NEW214" s="48"/>
      <c r="NEX214" s="48"/>
      <c r="NEY214" s="46"/>
      <c r="NEZ214" s="42"/>
      <c r="NFA214" s="42"/>
      <c r="NFB214" s="48"/>
      <c r="NFC214" s="48"/>
      <c r="NFD214" s="46"/>
      <c r="NFE214" s="42"/>
      <c r="NFF214" s="42"/>
      <c r="NFG214" s="48"/>
      <c r="NFH214" s="48"/>
      <c r="NFI214" s="46"/>
      <c r="NFJ214" s="42"/>
      <c r="NFK214" s="42"/>
      <c r="NFL214" s="48"/>
      <c r="NFM214" s="48"/>
      <c r="NFN214" s="46"/>
      <c r="NFO214" s="42"/>
      <c r="NFP214" s="42"/>
      <c r="NFQ214" s="48"/>
      <c r="NFR214" s="48"/>
      <c r="NFS214" s="46"/>
      <c r="NFT214" s="42"/>
      <c r="NFU214" s="42"/>
      <c r="NFV214" s="48"/>
      <c r="NFW214" s="48"/>
      <c r="NFX214" s="46"/>
      <c r="NFY214" s="42"/>
      <c r="NFZ214" s="42"/>
      <c r="NGA214" s="48"/>
      <c r="NGB214" s="48"/>
      <c r="NGC214" s="46"/>
      <c r="NGD214" s="42"/>
      <c r="NGE214" s="42"/>
      <c r="NGF214" s="48"/>
      <c r="NGG214" s="48"/>
      <c r="NGH214" s="46"/>
      <c r="NGI214" s="42"/>
      <c r="NGJ214" s="42"/>
      <c r="NGK214" s="48"/>
      <c r="NGL214" s="48"/>
      <c r="NGM214" s="46"/>
      <c r="NGN214" s="42"/>
      <c r="NGO214" s="42"/>
      <c r="NGP214" s="48"/>
      <c r="NGQ214" s="48"/>
      <c r="NGR214" s="46"/>
      <c r="NGS214" s="42"/>
      <c r="NGT214" s="42"/>
      <c r="NGU214" s="48"/>
      <c r="NGV214" s="48"/>
      <c r="NGW214" s="46"/>
      <c r="NGX214" s="42"/>
      <c r="NGY214" s="42"/>
      <c r="NGZ214" s="48"/>
      <c r="NHA214" s="48"/>
      <c r="NHB214" s="46"/>
      <c r="NHC214" s="42"/>
      <c r="NHD214" s="42"/>
      <c r="NHE214" s="48"/>
      <c r="NHF214" s="48"/>
      <c r="NHG214" s="46"/>
      <c r="NHH214" s="42"/>
      <c r="NHI214" s="42"/>
      <c r="NHJ214" s="48"/>
      <c r="NHK214" s="48"/>
      <c r="NHL214" s="46"/>
      <c r="NHM214" s="42"/>
      <c r="NHN214" s="42"/>
      <c r="NHO214" s="48"/>
      <c r="NHP214" s="48"/>
      <c r="NHQ214" s="46"/>
      <c r="NHR214" s="42"/>
      <c r="NHS214" s="42"/>
      <c r="NHT214" s="48"/>
      <c r="NHU214" s="48"/>
      <c r="NHV214" s="46"/>
      <c r="NHW214" s="42"/>
      <c r="NHX214" s="42"/>
      <c r="NHY214" s="48"/>
      <c r="NHZ214" s="48"/>
      <c r="NIA214" s="46"/>
      <c r="NIB214" s="42"/>
      <c r="NIC214" s="42"/>
      <c r="NID214" s="48"/>
      <c r="NIE214" s="48"/>
      <c r="NIF214" s="46"/>
      <c r="NIG214" s="42"/>
      <c r="NIH214" s="42"/>
      <c r="NII214" s="48"/>
      <c r="NIJ214" s="48"/>
      <c r="NIK214" s="46"/>
      <c r="NIL214" s="42"/>
      <c r="NIM214" s="42"/>
      <c r="NIN214" s="48"/>
      <c r="NIO214" s="48"/>
      <c r="NIP214" s="46"/>
      <c r="NIQ214" s="42"/>
      <c r="NIR214" s="42"/>
      <c r="NIS214" s="48"/>
      <c r="NIT214" s="48"/>
      <c r="NIU214" s="46"/>
      <c r="NIV214" s="42"/>
      <c r="NIW214" s="42"/>
      <c r="NIX214" s="48"/>
      <c r="NIY214" s="48"/>
      <c r="NIZ214" s="46"/>
      <c r="NJA214" s="42"/>
      <c r="NJB214" s="42"/>
      <c r="NJC214" s="48"/>
      <c r="NJD214" s="48"/>
      <c r="NJE214" s="46"/>
      <c r="NJF214" s="42"/>
      <c r="NJG214" s="42"/>
      <c r="NJH214" s="48"/>
      <c r="NJI214" s="48"/>
      <c r="NJJ214" s="46"/>
      <c r="NJK214" s="42"/>
      <c r="NJL214" s="42"/>
      <c r="NJM214" s="48"/>
      <c r="NJN214" s="48"/>
      <c r="NJO214" s="46"/>
      <c r="NJP214" s="42"/>
      <c r="NJQ214" s="42"/>
      <c r="NJR214" s="48"/>
      <c r="NJS214" s="48"/>
      <c r="NJT214" s="46"/>
      <c r="NJU214" s="42"/>
      <c r="NJV214" s="42"/>
      <c r="NJW214" s="48"/>
      <c r="NJX214" s="48"/>
      <c r="NJY214" s="46"/>
      <c r="NJZ214" s="42"/>
      <c r="NKA214" s="42"/>
      <c r="NKB214" s="48"/>
      <c r="NKC214" s="48"/>
      <c r="NKD214" s="46"/>
      <c r="NKE214" s="42"/>
      <c r="NKF214" s="42"/>
      <c r="NKG214" s="48"/>
      <c r="NKH214" s="48"/>
      <c r="NKI214" s="46"/>
      <c r="NKJ214" s="42"/>
      <c r="NKK214" s="42"/>
      <c r="NKL214" s="48"/>
      <c r="NKM214" s="48"/>
      <c r="NKN214" s="46"/>
      <c r="NKO214" s="42"/>
      <c r="NKP214" s="42"/>
      <c r="NKQ214" s="48"/>
      <c r="NKR214" s="48"/>
      <c r="NKS214" s="46"/>
      <c r="NKT214" s="42"/>
      <c r="NKU214" s="42"/>
      <c r="NKV214" s="48"/>
      <c r="NKW214" s="48"/>
      <c r="NKX214" s="46"/>
      <c r="NKY214" s="42"/>
      <c r="NKZ214" s="42"/>
      <c r="NLA214" s="48"/>
      <c r="NLB214" s="48"/>
      <c r="NLC214" s="46"/>
      <c r="NLD214" s="42"/>
      <c r="NLE214" s="42"/>
      <c r="NLF214" s="48"/>
      <c r="NLG214" s="48"/>
      <c r="NLH214" s="46"/>
      <c r="NLI214" s="42"/>
      <c r="NLJ214" s="42"/>
      <c r="NLK214" s="48"/>
      <c r="NLL214" s="48"/>
      <c r="NLM214" s="46"/>
      <c r="NLN214" s="42"/>
      <c r="NLO214" s="42"/>
      <c r="NLP214" s="48"/>
      <c r="NLQ214" s="48"/>
      <c r="NLR214" s="46"/>
      <c r="NLS214" s="42"/>
      <c r="NLT214" s="42"/>
      <c r="NLU214" s="48"/>
      <c r="NLV214" s="48"/>
      <c r="NLW214" s="46"/>
      <c r="NLX214" s="42"/>
      <c r="NLY214" s="42"/>
      <c r="NLZ214" s="48"/>
      <c r="NMA214" s="48"/>
      <c r="NMB214" s="46"/>
      <c r="NMC214" s="42"/>
      <c r="NMD214" s="42"/>
      <c r="NME214" s="48"/>
      <c r="NMF214" s="48"/>
      <c r="NMG214" s="46"/>
      <c r="NMH214" s="42"/>
      <c r="NMI214" s="42"/>
      <c r="NMJ214" s="48"/>
      <c r="NMK214" s="48"/>
      <c r="NML214" s="46"/>
      <c r="NMM214" s="42"/>
      <c r="NMN214" s="42"/>
      <c r="NMO214" s="48"/>
      <c r="NMP214" s="48"/>
      <c r="NMQ214" s="46"/>
      <c r="NMR214" s="42"/>
      <c r="NMS214" s="42"/>
      <c r="NMT214" s="48"/>
      <c r="NMU214" s="48"/>
      <c r="NMV214" s="46"/>
      <c r="NMW214" s="42"/>
      <c r="NMX214" s="42"/>
      <c r="NMY214" s="48"/>
      <c r="NMZ214" s="48"/>
      <c r="NNA214" s="46"/>
      <c r="NNB214" s="42"/>
      <c r="NNC214" s="42"/>
      <c r="NND214" s="48"/>
      <c r="NNE214" s="48"/>
      <c r="NNF214" s="46"/>
      <c r="NNG214" s="42"/>
      <c r="NNH214" s="42"/>
      <c r="NNI214" s="48"/>
      <c r="NNJ214" s="48"/>
      <c r="NNK214" s="46"/>
      <c r="NNL214" s="42"/>
      <c r="NNM214" s="42"/>
      <c r="NNN214" s="48"/>
      <c r="NNO214" s="48"/>
      <c r="NNP214" s="46"/>
      <c r="NNQ214" s="42"/>
      <c r="NNR214" s="42"/>
      <c r="NNS214" s="48"/>
      <c r="NNT214" s="48"/>
      <c r="NNU214" s="46"/>
      <c r="NNV214" s="42"/>
      <c r="NNW214" s="42"/>
      <c r="NNX214" s="48"/>
      <c r="NNY214" s="48"/>
      <c r="NNZ214" s="46"/>
      <c r="NOA214" s="42"/>
      <c r="NOB214" s="42"/>
      <c r="NOC214" s="48"/>
      <c r="NOD214" s="48"/>
      <c r="NOE214" s="46"/>
      <c r="NOF214" s="42"/>
      <c r="NOG214" s="42"/>
      <c r="NOH214" s="48"/>
      <c r="NOI214" s="48"/>
      <c r="NOJ214" s="46"/>
      <c r="NOK214" s="42"/>
      <c r="NOL214" s="42"/>
      <c r="NOM214" s="48"/>
      <c r="NON214" s="48"/>
      <c r="NOO214" s="46"/>
      <c r="NOP214" s="42"/>
      <c r="NOQ214" s="42"/>
      <c r="NOR214" s="48"/>
      <c r="NOS214" s="48"/>
      <c r="NOT214" s="46"/>
      <c r="NOU214" s="42"/>
      <c r="NOV214" s="42"/>
      <c r="NOW214" s="48"/>
      <c r="NOX214" s="48"/>
      <c r="NOY214" s="46"/>
      <c r="NOZ214" s="42"/>
      <c r="NPA214" s="42"/>
      <c r="NPB214" s="48"/>
      <c r="NPC214" s="48"/>
      <c r="NPD214" s="46"/>
      <c r="NPE214" s="42"/>
      <c r="NPF214" s="42"/>
      <c r="NPG214" s="48"/>
      <c r="NPH214" s="48"/>
      <c r="NPI214" s="46"/>
      <c r="NPJ214" s="42"/>
      <c r="NPK214" s="42"/>
      <c r="NPL214" s="48"/>
      <c r="NPM214" s="48"/>
      <c r="NPN214" s="46"/>
      <c r="NPO214" s="42"/>
      <c r="NPP214" s="42"/>
      <c r="NPQ214" s="48"/>
      <c r="NPR214" s="48"/>
      <c r="NPS214" s="46"/>
      <c r="NPT214" s="42"/>
      <c r="NPU214" s="42"/>
      <c r="NPV214" s="48"/>
      <c r="NPW214" s="48"/>
      <c r="NPX214" s="46"/>
      <c r="NPY214" s="42"/>
      <c r="NPZ214" s="42"/>
      <c r="NQA214" s="48"/>
      <c r="NQB214" s="48"/>
      <c r="NQC214" s="46"/>
      <c r="NQD214" s="42"/>
      <c r="NQE214" s="42"/>
      <c r="NQF214" s="48"/>
      <c r="NQG214" s="48"/>
      <c r="NQH214" s="46"/>
      <c r="NQI214" s="42"/>
      <c r="NQJ214" s="42"/>
      <c r="NQK214" s="48"/>
      <c r="NQL214" s="48"/>
      <c r="NQM214" s="46"/>
      <c r="NQN214" s="42"/>
      <c r="NQO214" s="42"/>
      <c r="NQP214" s="48"/>
      <c r="NQQ214" s="48"/>
      <c r="NQR214" s="46"/>
      <c r="NQS214" s="42"/>
      <c r="NQT214" s="42"/>
      <c r="NQU214" s="48"/>
      <c r="NQV214" s="48"/>
      <c r="NQW214" s="46"/>
      <c r="NQX214" s="42"/>
      <c r="NQY214" s="42"/>
      <c r="NQZ214" s="48"/>
      <c r="NRA214" s="48"/>
      <c r="NRB214" s="46"/>
      <c r="NRC214" s="42"/>
      <c r="NRD214" s="42"/>
      <c r="NRE214" s="48"/>
      <c r="NRF214" s="48"/>
      <c r="NRG214" s="46"/>
      <c r="NRH214" s="42"/>
      <c r="NRI214" s="42"/>
      <c r="NRJ214" s="48"/>
      <c r="NRK214" s="48"/>
      <c r="NRL214" s="46"/>
      <c r="NRM214" s="42"/>
      <c r="NRN214" s="42"/>
      <c r="NRO214" s="48"/>
      <c r="NRP214" s="48"/>
      <c r="NRQ214" s="46"/>
      <c r="NRR214" s="42"/>
      <c r="NRS214" s="42"/>
      <c r="NRT214" s="48"/>
      <c r="NRU214" s="48"/>
      <c r="NRV214" s="46"/>
      <c r="NRW214" s="42"/>
      <c r="NRX214" s="42"/>
      <c r="NRY214" s="48"/>
      <c r="NRZ214" s="48"/>
      <c r="NSA214" s="46"/>
      <c r="NSB214" s="42"/>
      <c r="NSC214" s="42"/>
      <c r="NSD214" s="48"/>
      <c r="NSE214" s="48"/>
      <c r="NSF214" s="46"/>
      <c r="NSG214" s="42"/>
      <c r="NSH214" s="42"/>
      <c r="NSI214" s="48"/>
      <c r="NSJ214" s="48"/>
      <c r="NSK214" s="46"/>
      <c r="NSL214" s="42"/>
      <c r="NSM214" s="42"/>
      <c r="NSN214" s="48"/>
      <c r="NSO214" s="48"/>
      <c r="NSP214" s="46"/>
      <c r="NSQ214" s="42"/>
      <c r="NSR214" s="42"/>
      <c r="NSS214" s="48"/>
      <c r="NST214" s="48"/>
      <c r="NSU214" s="46"/>
      <c r="NSV214" s="42"/>
      <c r="NSW214" s="42"/>
      <c r="NSX214" s="48"/>
      <c r="NSY214" s="48"/>
      <c r="NSZ214" s="46"/>
      <c r="NTA214" s="42"/>
      <c r="NTB214" s="42"/>
      <c r="NTC214" s="48"/>
      <c r="NTD214" s="48"/>
      <c r="NTE214" s="46"/>
      <c r="NTF214" s="42"/>
      <c r="NTG214" s="42"/>
      <c r="NTH214" s="48"/>
      <c r="NTI214" s="48"/>
      <c r="NTJ214" s="46"/>
      <c r="NTK214" s="42"/>
      <c r="NTL214" s="42"/>
      <c r="NTM214" s="48"/>
      <c r="NTN214" s="48"/>
      <c r="NTO214" s="46"/>
      <c r="NTP214" s="42"/>
      <c r="NTQ214" s="42"/>
      <c r="NTR214" s="48"/>
      <c r="NTS214" s="48"/>
      <c r="NTT214" s="46"/>
      <c r="NTU214" s="42"/>
      <c r="NTV214" s="42"/>
      <c r="NTW214" s="48"/>
      <c r="NTX214" s="48"/>
      <c r="NTY214" s="46"/>
      <c r="NTZ214" s="42"/>
      <c r="NUA214" s="42"/>
      <c r="NUB214" s="48"/>
      <c r="NUC214" s="48"/>
      <c r="NUD214" s="46"/>
      <c r="NUE214" s="42"/>
      <c r="NUF214" s="42"/>
      <c r="NUG214" s="48"/>
      <c r="NUH214" s="48"/>
      <c r="NUI214" s="46"/>
      <c r="NUJ214" s="42"/>
      <c r="NUK214" s="42"/>
      <c r="NUL214" s="48"/>
      <c r="NUM214" s="48"/>
      <c r="NUN214" s="46"/>
      <c r="NUO214" s="42"/>
      <c r="NUP214" s="42"/>
      <c r="NUQ214" s="48"/>
      <c r="NUR214" s="48"/>
      <c r="NUS214" s="46"/>
      <c r="NUT214" s="42"/>
      <c r="NUU214" s="42"/>
      <c r="NUV214" s="48"/>
      <c r="NUW214" s="48"/>
      <c r="NUX214" s="46"/>
      <c r="NUY214" s="42"/>
      <c r="NUZ214" s="42"/>
      <c r="NVA214" s="48"/>
      <c r="NVB214" s="48"/>
      <c r="NVC214" s="46"/>
      <c r="NVD214" s="42"/>
      <c r="NVE214" s="42"/>
      <c r="NVF214" s="48"/>
      <c r="NVG214" s="48"/>
      <c r="NVH214" s="46"/>
      <c r="NVI214" s="42"/>
      <c r="NVJ214" s="42"/>
      <c r="NVK214" s="48"/>
      <c r="NVL214" s="48"/>
      <c r="NVM214" s="46"/>
      <c r="NVN214" s="42"/>
      <c r="NVO214" s="42"/>
      <c r="NVP214" s="48"/>
      <c r="NVQ214" s="48"/>
      <c r="NVR214" s="46"/>
      <c r="NVS214" s="42"/>
      <c r="NVT214" s="42"/>
      <c r="NVU214" s="48"/>
      <c r="NVV214" s="48"/>
      <c r="NVW214" s="46"/>
      <c r="NVX214" s="42"/>
      <c r="NVY214" s="42"/>
      <c r="NVZ214" s="48"/>
      <c r="NWA214" s="48"/>
      <c r="NWB214" s="46"/>
      <c r="NWC214" s="42"/>
      <c r="NWD214" s="42"/>
      <c r="NWE214" s="48"/>
      <c r="NWF214" s="48"/>
      <c r="NWG214" s="46"/>
      <c r="NWH214" s="42"/>
      <c r="NWI214" s="42"/>
      <c r="NWJ214" s="48"/>
      <c r="NWK214" s="48"/>
      <c r="NWL214" s="46"/>
      <c r="NWM214" s="42"/>
      <c r="NWN214" s="42"/>
      <c r="NWO214" s="48"/>
      <c r="NWP214" s="48"/>
      <c r="NWQ214" s="46"/>
      <c r="NWR214" s="42"/>
      <c r="NWS214" s="42"/>
      <c r="NWT214" s="48"/>
      <c r="NWU214" s="48"/>
      <c r="NWV214" s="46"/>
      <c r="NWW214" s="42"/>
      <c r="NWX214" s="42"/>
      <c r="NWY214" s="48"/>
      <c r="NWZ214" s="48"/>
      <c r="NXA214" s="46"/>
      <c r="NXB214" s="42"/>
      <c r="NXC214" s="42"/>
      <c r="NXD214" s="48"/>
      <c r="NXE214" s="48"/>
      <c r="NXF214" s="46"/>
      <c r="NXG214" s="42"/>
      <c r="NXH214" s="42"/>
      <c r="NXI214" s="48"/>
      <c r="NXJ214" s="48"/>
      <c r="NXK214" s="46"/>
      <c r="NXL214" s="42"/>
      <c r="NXM214" s="42"/>
      <c r="NXN214" s="48"/>
      <c r="NXO214" s="48"/>
      <c r="NXP214" s="46"/>
      <c r="NXQ214" s="42"/>
      <c r="NXR214" s="42"/>
      <c r="NXS214" s="48"/>
      <c r="NXT214" s="48"/>
      <c r="NXU214" s="46"/>
      <c r="NXV214" s="42"/>
      <c r="NXW214" s="42"/>
      <c r="NXX214" s="48"/>
      <c r="NXY214" s="48"/>
      <c r="NXZ214" s="46"/>
      <c r="NYA214" s="42"/>
      <c r="NYB214" s="42"/>
      <c r="NYC214" s="48"/>
      <c r="NYD214" s="48"/>
      <c r="NYE214" s="46"/>
      <c r="NYF214" s="42"/>
      <c r="NYG214" s="42"/>
      <c r="NYH214" s="48"/>
      <c r="NYI214" s="48"/>
      <c r="NYJ214" s="46"/>
      <c r="NYK214" s="42"/>
      <c r="NYL214" s="42"/>
      <c r="NYM214" s="48"/>
      <c r="NYN214" s="48"/>
      <c r="NYO214" s="46"/>
      <c r="NYP214" s="42"/>
      <c r="NYQ214" s="42"/>
      <c r="NYR214" s="48"/>
      <c r="NYS214" s="48"/>
      <c r="NYT214" s="46"/>
      <c r="NYU214" s="42"/>
      <c r="NYV214" s="42"/>
      <c r="NYW214" s="48"/>
      <c r="NYX214" s="48"/>
      <c r="NYY214" s="46"/>
      <c r="NYZ214" s="42"/>
      <c r="NZA214" s="42"/>
      <c r="NZB214" s="48"/>
      <c r="NZC214" s="48"/>
      <c r="NZD214" s="46"/>
      <c r="NZE214" s="42"/>
      <c r="NZF214" s="42"/>
      <c r="NZG214" s="48"/>
      <c r="NZH214" s="48"/>
      <c r="NZI214" s="46"/>
      <c r="NZJ214" s="42"/>
      <c r="NZK214" s="42"/>
      <c r="NZL214" s="48"/>
      <c r="NZM214" s="48"/>
      <c r="NZN214" s="46"/>
      <c r="NZO214" s="42"/>
      <c r="NZP214" s="42"/>
      <c r="NZQ214" s="48"/>
      <c r="NZR214" s="48"/>
      <c r="NZS214" s="46"/>
      <c r="NZT214" s="42"/>
      <c r="NZU214" s="42"/>
      <c r="NZV214" s="48"/>
      <c r="NZW214" s="48"/>
      <c r="NZX214" s="46"/>
      <c r="NZY214" s="42"/>
      <c r="NZZ214" s="42"/>
      <c r="OAA214" s="48"/>
      <c r="OAB214" s="48"/>
      <c r="OAC214" s="46"/>
      <c r="OAD214" s="42"/>
      <c r="OAE214" s="42"/>
      <c r="OAF214" s="48"/>
      <c r="OAG214" s="48"/>
      <c r="OAH214" s="46"/>
      <c r="OAI214" s="42"/>
      <c r="OAJ214" s="42"/>
      <c r="OAK214" s="48"/>
      <c r="OAL214" s="48"/>
      <c r="OAM214" s="46"/>
      <c r="OAN214" s="42"/>
      <c r="OAO214" s="42"/>
      <c r="OAP214" s="48"/>
      <c r="OAQ214" s="48"/>
      <c r="OAR214" s="46"/>
      <c r="OAS214" s="42"/>
      <c r="OAT214" s="42"/>
      <c r="OAU214" s="48"/>
      <c r="OAV214" s="48"/>
      <c r="OAW214" s="46"/>
      <c r="OAX214" s="42"/>
      <c r="OAY214" s="42"/>
      <c r="OAZ214" s="48"/>
      <c r="OBA214" s="48"/>
      <c r="OBB214" s="46"/>
      <c r="OBC214" s="42"/>
      <c r="OBD214" s="42"/>
      <c r="OBE214" s="48"/>
      <c r="OBF214" s="48"/>
      <c r="OBG214" s="46"/>
      <c r="OBH214" s="42"/>
      <c r="OBI214" s="42"/>
      <c r="OBJ214" s="48"/>
      <c r="OBK214" s="48"/>
      <c r="OBL214" s="46"/>
      <c r="OBM214" s="42"/>
      <c r="OBN214" s="42"/>
      <c r="OBO214" s="48"/>
      <c r="OBP214" s="48"/>
      <c r="OBQ214" s="46"/>
      <c r="OBR214" s="42"/>
      <c r="OBS214" s="42"/>
      <c r="OBT214" s="48"/>
      <c r="OBU214" s="48"/>
      <c r="OBV214" s="46"/>
      <c r="OBW214" s="42"/>
      <c r="OBX214" s="42"/>
      <c r="OBY214" s="48"/>
      <c r="OBZ214" s="48"/>
      <c r="OCA214" s="46"/>
      <c r="OCB214" s="42"/>
      <c r="OCC214" s="42"/>
      <c r="OCD214" s="48"/>
      <c r="OCE214" s="48"/>
      <c r="OCF214" s="46"/>
      <c r="OCG214" s="42"/>
      <c r="OCH214" s="42"/>
      <c r="OCI214" s="48"/>
      <c r="OCJ214" s="48"/>
      <c r="OCK214" s="46"/>
      <c r="OCL214" s="42"/>
      <c r="OCM214" s="42"/>
      <c r="OCN214" s="48"/>
      <c r="OCO214" s="48"/>
      <c r="OCP214" s="46"/>
      <c r="OCQ214" s="42"/>
      <c r="OCR214" s="42"/>
      <c r="OCS214" s="48"/>
      <c r="OCT214" s="48"/>
      <c r="OCU214" s="46"/>
      <c r="OCV214" s="42"/>
      <c r="OCW214" s="42"/>
      <c r="OCX214" s="48"/>
      <c r="OCY214" s="48"/>
      <c r="OCZ214" s="46"/>
      <c r="ODA214" s="42"/>
      <c r="ODB214" s="42"/>
      <c r="ODC214" s="48"/>
      <c r="ODD214" s="48"/>
      <c r="ODE214" s="46"/>
      <c r="ODF214" s="42"/>
      <c r="ODG214" s="42"/>
      <c r="ODH214" s="48"/>
      <c r="ODI214" s="48"/>
      <c r="ODJ214" s="46"/>
      <c r="ODK214" s="42"/>
      <c r="ODL214" s="42"/>
      <c r="ODM214" s="48"/>
      <c r="ODN214" s="48"/>
      <c r="ODO214" s="46"/>
      <c r="ODP214" s="42"/>
      <c r="ODQ214" s="42"/>
      <c r="ODR214" s="48"/>
      <c r="ODS214" s="48"/>
      <c r="ODT214" s="46"/>
      <c r="ODU214" s="42"/>
      <c r="ODV214" s="42"/>
      <c r="ODW214" s="48"/>
      <c r="ODX214" s="48"/>
      <c r="ODY214" s="46"/>
      <c r="ODZ214" s="42"/>
      <c r="OEA214" s="42"/>
      <c r="OEB214" s="48"/>
      <c r="OEC214" s="48"/>
      <c r="OED214" s="46"/>
      <c r="OEE214" s="42"/>
      <c r="OEF214" s="42"/>
      <c r="OEG214" s="48"/>
      <c r="OEH214" s="48"/>
      <c r="OEI214" s="46"/>
      <c r="OEJ214" s="42"/>
      <c r="OEK214" s="42"/>
      <c r="OEL214" s="48"/>
      <c r="OEM214" s="48"/>
      <c r="OEN214" s="46"/>
      <c r="OEO214" s="42"/>
      <c r="OEP214" s="42"/>
      <c r="OEQ214" s="48"/>
      <c r="OER214" s="48"/>
      <c r="OES214" s="46"/>
      <c r="OET214" s="42"/>
      <c r="OEU214" s="42"/>
      <c r="OEV214" s="48"/>
      <c r="OEW214" s="48"/>
      <c r="OEX214" s="46"/>
      <c r="OEY214" s="42"/>
      <c r="OEZ214" s="42"/>
      <c r="OFA214" s="48"/>
      <c r="OFB214" s="48"/>
      <c r="OFC214" s="46"/>
      <c r="OFD214" s="42"/>
      <c r="OFE214" s="42"/>
      <c r="OFF214" s="48"/>
      <c r="OFG214" s="48"/>
      <c r="OFH214" s="46"/>
      <c r="OFI214" s="42"/>
      <c r="OFJ214" s="42"/>
      <c r="OFK214" s="48"/>
      <c r="OFL214" s="48"/>
      <c r="OFM214" s="46"/>
      <c r="OFN214" s="42"/>
      <c r="OFO214" s="42"/>
      <c r="OFP214" s="48"/>
      <c r="OFQ214" s="48"/>
      <c r="OFR214" s="46"/>
      <c r="OFS214" s="42"/>
      <c r="OFT214" s="42"/>
      <c r="OFU214" s="48"/>
      <c r="OFV214" s="48"/>
      <c r="OFW214" s="46"/>
      <c r="OFX214" s="42"/>
      <c r="OFY214" s="42"/>
      <c r="OFZ214" s="48"/>
      <c r="OGA214" s="48"/>
      <c r="OGB214" s="46"/>
      <c r="OGC214" s="42"/>
      <c r="OGD214" s="42"/>
      <c r="OGE214" s="48"/>
      <c r="OGF214" s="48"/>
      <c r="OGG214" s="46"/>
      <c r="OGH214" s="42"/>
      <c r="OGI214" s="42"/>
      <c r="OGJ214" s="48"/>
      <c r="OGK214" s="48"/>
      <c r="OGL214" s="46"/>
      <c r="OGM214" s="42"/>
      <c r="OGN214" s="42"/>
      <c r="OGO214" s="48"/>
      <c r="OGP214" s="48"/>
      <c r="OGQ214" s="46"/>
      <c r="OGR214" s="42"/>
      <c r="OGS214" s="42"/>
      <c r="OGT214" s="48"/>
      <c r="OGU214" s="48"/>
      <c r="OGV214" s="46"/>
      <c r="OGW214" s="42"/>
      <c r="OGX214" s="42"/>
      <c r="OGY214" s="48"/>
      <c r="OGZ214" s="48"/>
      <c r="OHA214" s="46"/>
      <c r="OHB214" s="42"/>
      <c r="OHC214" s="42"/>
      <c r="OHD214" s="48"/>
      <c r="OHE214" s="48"/>
      <c r="OHF214" s="46"/>
      <c r="OHG214" s="42"/>
      <c r="OHH214" s="42"/>
      <c r="OHI214" s="48"/>
      <c r="OHJ214" s="48"/>
      <c r="OHK214" s="46"/>
      <c r="OHL214" s="42"/>
      <c r="OHM214" s="42"/>
      <c r="OHN214" s="48"/>
      <c r="OHO214" s="48"/>
      <c r="OHP214" s="46"/>
      <c r="OHQ214" s="42"/>
      <c r="OHR214" s="42"/>
      <c r="OHS214" s="48"/>
      <c r="OHT214" s="48"/>
      <c r="OHU214" s="46"/>
      <c r="OHV214" s="42"/>
      <c r="OHW214" s="42"/>
      <c r="OHX214" s="48"/>
      <c r="OHY214" s="48"/>
      <c r="OHZ214" s="46"/>
      <c r="OIA214" s="42"/>
      <c r="OIB214" s="42"/>
      <c r="OIC214" s="48"/>
      <c r="OID214" s="48"/>
      <c r="OIE214" s="46"/>
      <c r="OIF214" s="42"/>
      <c r="OIG214" s="42"/>
      <c r="OIH214" s="48"/>
      <c r="OII214" s="48"/>
      <c r="OIJ214" s="46"/>
      <c r="OIK214" s="42"/>
      <c r="OIL214" s="42"/>
      <c r="OIM214" s="48"/>
      <c r="OIN214" s="48"/>
      <c r="OIO214" s="46"/>
      <c r="OIP214" s="42"/>
      <c r="OIQ214" s="42"/>
      <c r="OIR214" s="48"/>
      <c r="OIS214" s="48"/>
      <c r="OIT214" s="46"/>
      <c r="OIU214" s="42"/>
      <c r="OIV214" s="42"/>
      <c r="OIW214" s="48"/>
      <c r="OIX214" s="48"/>
      <c r="OIY214" s="46"/>
      <c r="OIZ214" s="42"/>
      <c r="OJA214" s="42"/>
      <c r="OJB214" s="48"/>
      <c r="OJC214" s="48"/>
      <c r="OJD214" s="46"/>
      <c r="OJE214" s="42"/>
      <c r="OJF214" s="42"/>
      <c r="OJG214" s="48"/>
      <c r="OJH214" s="48"/>
      <c r="OJI214" s="46"/>
      <c r="OJJ214" s="42"/>
      <c r="OJK214" s="42"/>
      <c r="OJL214" s="48"/>
      <c r="OJM214" s="48"/>
      <c r="OJN214" s="46"/>
      <c r="OJO214" s="42"/>
      <c r="OJP214" s="42"/>
      <c r="OJQ214" s="48"/>
      <c r="OJR214" s="48"/>
      <c r="OJS214" s="46"/>
      <c r="OJT214" s="42"/>
      <c r="OJU214" s="42"/>
      <c r="OJV214" s="48"/>
      <c r="OJW214" s="48"/>
      <c r="OJX214" s="46"/>
      <c r="OJY214" s="42"/>
      <c r="OJZ214" s="42"/>
      <c r="OKA214" s="48"/>
      <c r="OKB214" s="48"/>
      <c r="OKC214" s="46"/>
      <c r="OKD214" s="42"/>
      <c r="OKE214" s="42"/>
      <c r="OKF214" s="48"/>
      <c r="OKG214" s="48"/>
      <c r="OKH214" s="46"/>
      <c r="OKI214" s="42"/>
      <c r="OKJ214" s="42"/>
      <c r="OKK214" s="48"/>
      <c r="OKL214" s="48"/>
      <c r="OKM214" s="46"/>
      <c r="OKN214" s="42"/>
      <c r="OKO214" s="42"/>
      <c r="OKP214" s="48"/>
      <c r="OKQ214" s="48"/>
      <c r="OKR214" s="46"/>
      <c r="OKS214" s="42"/>
      <c r="OKT214" s="42"/>
      <c r="OKU214" s="48"/>
      <c r="OKV214" s="48"/>
      <c r="OKW214" s="46"/>
      <c r="OKX214" s="42"/>
      <c r="OKY214" s="42"/>
      <c r="OKZ214" s="48"/>
      <c r="OLA214" s="48"/>
      <c r="OLB214" s="46"/>
      <c r="OLC214" s="42"/>
      <c r="OLD214" s="42"/>
      <c r="OLE214" s="48"/>
      <c r="OLF214" s="48"/>
      <c r="OLG214" s="46"/>
      <c r="OLH214" s="42"/>
      <c r="OLI214" s="42"/>
      <c r="OLJ214" s="48"/>
      <c r="OLK214" s="48"/>
      <c r="OLL214" s="46"/>
      <c r="OLM214" s="42"/>
      <c r="OLN214" s="42"/>
      <c r="OLO214" s="48"/>
      <c r="OLP214" s="48"/>
      <c r="OLQ214" s="46"/>
      <c r="OLR214" s="42"/>
      <c r="OLS214" s="42"/>
      <c r="OLT214" s="48"/>
      <c r="OLU214" s="48"/>
      <c r="OLV214" s="46"/>
      <c r="OLW214" s="42"/>
      <c r="OLX214" s="42"/>
      <c r="OLY214" s="48"/>
      <c r="OLZ214" s="48"/>
      <c r="OMA214" s="46"/>
      <c r="OMB214" s="42"/>
      <c r="OMC214" s="42"/>
      <c r="OMD214" s="48"/>
      <c r="OME214" s="48"/>
      <c r="OMF214" s="46"/>
      <c r="OMG214" s="42"/>
      <c r="OMH214" s="42"/>
      <c r="OMI214" s="48"/>
      <c r="OMJ214" s="48"/>
      <c r="OMK214" s="46"/>
      <c r="OML214" s="42"/>
      <c r="OMM214" s="42"/>
      <c r="OMN214" s="48"/>
      <c r="OMO214" s="48"/>
      <c r="OMP214" s="46"/>
      <c r="OMQ214" s="42"/>
      <c r="OMR214" s="42"/>
      <c r="OMS214" s="48"/>
      <c r="OMT214" s="48"/>
      <c r="OMU214" s="46"/>
      <c r="OMV214" s="42"/>
      <c r="OMW214" s="42"/>
      <c r="OMX214" s="48"/>
      <c r="OMY214" s="48"/>
      <c r="OMZ214" s="46"/>
      <c r="ONA214" s="42"/>
      <c r="ONB214" s="42"/>
      <c r="ONC214" s="48"/>
      <c r="OND214" s="48"/>
      <c r="ONE214" s="46"/>
      <c r="ONF214" s="42"/>
      <c r="ONG214" s="42"/>
      <c r="ONH214" s="48"/>
      <c r="ONI214" s="48"/>
      <c r="ONJ214" s="46"/>
      <c r="ONK214" s="42"/>
      <c r="ONL214" s="42"/>
      <c r="ONM214" s="48"/>
      <c r="ONN214" s="48"/>
      <c r="ONO214" s="46"/>
      <c r="ONP214" s="42"/>
      <c r="ONQ214" s="42"/>
      <c r="ONR214" s="48"/>
      <c r="ONS214" s="48"/>
      <c r="ONT214" s="46"/>
      <c r="ONU214" s="42"/>
      <c r="ONV214" s="42"/>
      <c r="ONW214" s="48"/>
      <c r="ONX214" s="48"/>
      <c r="ONY214" s="46"/>
      <c r="ONZ214" s="42"/>
      <c r="OOA214" s="42"/>
      <c r="OOB214" s="48"/>
      <c r="OOC214" s="48"/>
      <c r="OOD214" s="46"/>
      <c r="OOE214" s="42"/>
      <c r="OOF214" s="42"/>
      <c r="OOG214" s="48"/>
      <c r="OOH214" s="48"/>
      <c r="OOI214" s="46"/>
      <c r="OOJ214" s="42"/>
      <c r="OOK214" s="42"/>
      <c r="OOL214" s="48"/>
      <c r="OOM214" s="48"/>
      <c r="OON214" s="46"/>
      <c r="OOO214" s="42"/>
      <c r="OOP214" s="42"/>
      <c r="OOQ214" s="48"/>
      <c r="OOR214" s="48"/>
      <c r="OOS214" s="46"/>
      <c r="OOT214" s="42"/>
      <c r="OOU214" s="42"/>
      <c r="OOV214" s="48"/>
      <c r="OOW214" s="48"/>
      <c r="OOX214" s="46"/>
      <c r="OOY214" s="42"/>
      <c r="OOZ214" s="42"/>
      <c r="OPA214" s="48"/>
      <c r="OPB214" s="48"/>
      <c r="OPC214" s="46"/>
      <c r="OPD214" s="42"/>
      <c r="OPE214" s="42"/>
      <c r="OPF214" s="48"/>
      <c r="OPG214" s="48"/>
      <c r="OPH214" s="46"/>
      <c r="OPI214" s="42"/>
      <c r="OPJ214" s="42"/>
      <c r="OPK214" s="48"/>
      <c r="OPL214" s="48"/>
      <c r="OPM214" s="46"/>
      <c r="OPN214" s="42"/>
      <c r="OPO214" s="42"/>
      <c r="OPP214" s="48"/>
      <c r="OPQ214" s="48"/>
      <c r="OPR214" s="46"/>
      <c r="OPS214" s="42"/>
      <c r="OPT214" s="42"/>
      <c r="OPU214" s="48"/>
      <c r="OPV214" s="48"/>
      <c r="OPW214" s="46"/>
      <c r="OPX214" s="42"/>
      <c r="OPY214" s="42"/>
      <c r="OPZ214" s="48"/>
      <c r="OQA214" s="48"/>
      <c r="OQB214" s="46"/>
      <c r="OQC214" s="42"/>
      <c r="OQD214" s="42"/>
      <c r="OQE214" s="48"/>
      <c r="OQF214" s="48"/>
      <c r="OQG214" s="46"/>
      <c r="OQH214" s="42"/>
      <c r="OQI214" s="42"/>
      <c r="OQJ214" s="48"/>
      <c r="OQK214" s="48"/>
      <c r="OQL214" s="46"/>
      <c r="OQM214" s="42"/>
      <c r="OQN214" s="42"/>
      <c r="OQO214" s="48"/>
      <c r="OQP214" s="48"/>
      <c r="OQQ214" s="46"/>
      <c r="OQR214" s="42"/>
      <c r="OQS214" s="42"/>
      <c r="OQT214" s="48"/>
      <c r="OQU214" s="48"/>
      <c r="OQV214" s="46"/>
      <c r="OQW214" s="42"/>
      <c r="OQX214" s="42"/>
      <c r="OQY214" s="48"/>
      <c r="OQZ214" s="48"/>
      <c r="ORA214" s="46"/>
      <c r="ORB214" s="42"/>
      <c r="ORC214" s="42"/>
      <c r="ORD214" s="48"/>
      <c r="ORE214" s="48"/>
      <c r="ORF214" s="46"/>
      <c r="ORG214" s="42"/>
      <c r="ORH214" s="42"/>
      <c r="ORI214" s="48"/>
      <c r="ORJ214" s="48"/>
      <c r="ORK214" s="46"/>
      <c r="ORL214" s="42"/>
      <c r="ORM214" s="42"/>
      <c r="ORN214" s="48"/>
      <c r="ORO214" s="48"/>
      <c r="ORP214" s="46"/>
      <c r="ORQ214" s="42"/>
      <c r="ORR214" s="42"/>
      <c r="ORS214" s="48"/>
      <c r="ORT214" s="48"/>
      <c r="ORU214" s="46"/>
      <c r="ORV214" s="42"/>
      <c r="ORW214" s="42"/>
      <c r="ORX214" s="48"/>
      <c r="ORY214" s="48"/>
      <c r="ORZ214" s="46"/>
      <c r="OSA214" s="42"/>
      <c r="OSB214" s="42"/>
      <c r="OSC214" s="48"/>
      <c r="OSD214" s="48"/>
      <c r="OSE214" s="46"/>
      <c r="OSF214" s="42"/>
      <c r="OSG214" s="42"/>
      <c r="OSH214" s="48"/>
      <c r="OSI214" s="48"/>
      <c r="OSJ214" s="46"/>
      <c r="OSK214" s="42"/>
      <c r="OSL214" s="42"/>
      <c r="OSM214" s="48"/>
      <c r="OSN214" s="48"/>
      <c r="OSO214" s="46"/>
      <c r="OSP214" s="42"/>
      <c r="OSQ214" s="42"/>
      <c r="OSR214" s="48"/>
      <c r="OSS214" s="48"/>
      <c r="OST214" s="46"/>
      <c r="OSU214" s="42"/>
      <c r="OSV214" s="42"/>
      <c r="OSW214" s="48"/>
      <c r="OSX214" s="48"/>
      <c r="OSY214" s="46"/>
      <c r="OSZ214" s="42"/>
      <c r="OTA214" s="42"/>
      <c r="OTB214" s="48"/>
      <c r="OTC214" s="48"/>
      <c r="OTD214" s="46"/>
      <c r="OTE214" s="42"/>
      <c r="OTF214" s="42"/>
      <c r="OTG214" s="48"/>
      <c r="OTH214" s="48"/>
      <c r="OTI214" s="46"/>
      <c r="OTJ214" s="42"/>
      <c r="OTK214" s="42"/>
      <c r="OTL214" s="48"/>
      <c r="OTM214" s="48"/>
      <c r="OTN214" s="46"/>
      <c r="OTO214" s="42"/>
      <c r="OTP214" s="42"/>
      <c r="OTQ214" s="48"/>
      <c r="OTR214" s="48"/>
      <c r="OTS214" s="46"/>
      <c r="OTT214" s="42"/>
      <c r="OTU214" s="42"/>
      <c r="OTV214" s="48"/>
      <c r="OTW214" s="48"/>
      <c r="OTX214" s="46"/>
      <c r="OTY214" s="42"/>
      <c r="OTZ214" s="42"/>
      <c r="OUA214" s="48"/>
      <c r="OUB214" s="48"/>
      <c r="OUC214" s="46"/>
      <c r="OUD214" s="42"/>
      <c r="OUE214" s="42"/>
      <c r="OUF214" s="48"/>
      <c r="OUG214" s="48"/>
      <c r="OUH214" s="46"/>
      <c r="OUI214" s="42"/>
      <c r="OUJ214" s="42"/>
      <c r="OUK214" s="48"/>
      <c r="OUL214" s="48"/>
      <c r="OUM214" s="46"/>
      <c r="OUN214" s="42"/>
      <c r="OUO214" s="42"/>
      <c r="OUP214" s="48"/>
      <c r="OUQ214" s="48"/>
      <c r="OUR214" s="46"/>
      <c r="OUS214" s="42"/>
      <c r="OUT214" s="42"/>
      <c r="OUU214" s="48"/>
      <c r="OUV214" s="48"/>
      <c r="OUW214" s="46"/>
      <c r="OUX214" s="42"/>
      <c r="OUY214" s="42"/>
      <c r="OUZ214" s="48"/>
      <c r="OVA214" s="48"/>
      <c r="OVB214" s="46"/>
      <c r="OVC214" s="42"/>
      <c r="OVD214" s="42"/>
      <c r="OVE214" s="48"/>
      <c r="OVF214" s="48"/>
      <c r="OVG214" s="46"/>
      <c r="OVH214" s="42"/>
      <c r="OVI214" s="42"/>
      <c r="OVJ214" s="48"/>
      <c r="OVK214" s="48"/>
      <c r="OVL214" s="46"/>
      <c r="OVM214" s="42"/>
      <c r="OVN214" s="42"/>
      <c r="OVO214" s="48"/>
      <c r="OVP214" s="48"/>
      <c r="OVQ214" s="46"/>
      <c r="OVR214" s="42"/>
      <c r="OVS214" s="42"/>
      <c r="OVT214" s="48"/>
      <c r="OVU214" s="48"/>
      <c r="OVV214" s="46"/>
      <c r="OVW214" s="42"/>
      <c r="OVX214" s="42"/>
      <c r="OVY214" s="48"/>
      <c r="OVZ214" s="48"/>
      <c r="OWA214" s="46"/>
      <c r="OWB214" s="42"/>
      <c r="OWC214" s="42"/>
      <c r="OWD214" s="48"/>
      <c r="OWE214" s="48"/>
      <c r="OWF214" s="46"/>
      <c r="OWG214" s="42"/>
      <c r="OWH214" s="42"/>
      <c r="OWI214" s="48"/>
      <c r="OWJ214" s="48"/>
      <c r="OWK214" s="46"/>
      <c r="OWL214" s="42"/>
      <c r="OWM214" s="42"/>
      <c r="OWN214" s="48"/>
      <c r="OWO214" s="48"/>
      <c r="OWP214" s="46"/>
      <c r="OWQ214" s="42"/>
      <c r="OWR214" s="42"/>
      <c r="OWS214" s="48"/>
      <c r="OWT214" s="48"/>
      <c r="OWU214" s="46"/>
      <c r="OWV214" s="42"/>
      <c r="OWW214" s="42"/>
      <c r="OWX214" s="48"/>
      <c r="OWY214" s="48"/>
      <c r="OWZ214" s="46"/>
      <c r="OXA214" s="42"/>
      <c r="OXB214" s="42"/>
      <c r="OXC214" s="48"/>
      <c r="OXD214" s="48"/>
      <c r="OXE214" s="46"/>
      <c r="OXF214" s="42"/>
      <c r="OXG214" s="42"/>
      <c r="OXH214" s="48"/>
      <c r="OXI214" s="48"/>
      <c r="OXJ214" s="46"/>
      <c r="OXK214" s="42"/>
      <c r="OXL214" s="42"/>
      <c r="OXM214" s="48"/>
      <c r="OXN214" s="48"/>
      <c r="OXO214" s="46"/>
      <c r="OXP214" s="42"/>
      <c r="OXQ214" s="42"/>
      <c r="OXR214" s="48"/>
      <c r="OXS214" s="48"/>
      <c r="OXT214" s="46"/>
      <c r="OXU214" s="42"/>
      <c r="OXV214" s="42"/>
      <c r="OXW214" s="48"/>
      <c r="OXX214" s="48"/>
      <c r="OXY214" s="46"/>
      <c r="OXZ214" s="42"/>
      <c r="OYA214" s="42"/>
      <c r="OYB214" s="48"/>
      <c r="OYC214" s="48"/>
      <c r="OYD214" s="46"/>
      <c r="OYE214" s="42"/>
      <c r="OYF214" s="42"/>
      <c r="OYG214" s="48"/>
      <c r="OYH214" s="48"/>
      <c r="OYI214" s="46"/>
      <c r="OYJ214" s="42"/>
      <c r="OYK214" s="42"/>
      <c r="OYL214" s="48"/>
      <c r="OYM214" s="48"/>
      <c r="OYN214" s="46"/>
      <c r="OYO214" s="42"/>
      <c r="OYP214" s="42"/>
      <c r="OYQ214" s="48"/>
      <c r="OYR214" s="48"/>
      <c r="OYS214" s="46"/>
      <c r="OYT214" s="42"/>
      <c r="OYU214" s="42"/>
      <c r="OYV214" s="48"/>
      <c r="OYW214" s="48"/>
      <c r="OYX214" s="46"/>
      <c r="OYY214" s="42"/>
      <c r="OYZ214" s="42"/>
      <c r="OZA214" s="48"/>
      <c r="OZB214" s="48"/>
      <c r="OZC214" s="46"/>
      <c r="OZD214" s="42"/>
      <c r="OZE214" s="42"/>
      <c r="OZF214" s="48"/>
      <c r="OZG214" s="48"/>
      <c r="OZH214" s="46"/>
      <c r="OZI214" s="42"/>
      <c r="OZJ214" s="42"/>
      <c r="OZK214" s="48"/>
      <c r="OZL214" s="48"/>
      <c r="OZM214" s="46"/>
      <c r="OZN214" s="42"/>
      <c r="OZO214" s="42"/>
      <c r="OZP214" s="48"/>
      <c r="OZQ214" s="48"/>
      <c r="OZR214" s="46"/>
      <c r="OZS214" s="42"/>
      <c r="OZT214" s="42"/>
      <c r="OZU214" s="48"/>
      <c r="OZV214" s="48"/>
      <c r="OZW214" s="46"/>
      <c r="OZX214" s="42"/>
      <c r="OZY214" s="42"/>
      <c r="OZZ214" s="48"/>
      <c r="PAA214" s="48"/>
      <c r="PAB214" s="46"/>
      <c r="PAC214" s="42"/>
      <c r="PAD214" s="42"/>
      <c r="PAE214" s="48"/>
      <c r="PAF214" s="48"/>
      <c r="PAG214" s="46"/>
      <c r="PAH214" s="42"/>
      <c r="PAI214" s="42"/>
      <c r="PAJ214" s="48"/>
      <c r="PAK214" s="48"/>
      <c r="PAL214" s="46"/>
      <c r="PAM214" s="42"/>
      <c r="PAN214" s="42"/>
      <c r="PAO214" s="48"/>
      <c r="PAP214" s="48"/>
      <c r="PAQ214" s="46"/>
      <c r="PAR214" s="42"/>
      <c r="PAS214" s="42"/>
      <c r="PAT214" s="48"/>
      <c r="PAU214" s="48"/>
      <c r="PAV214" s="46"/>
      <c r="PAW214" s="42"/>
      <c r="PAX214" s="42"/>
      <c r="PAY214" s="48"/>
      <c r="PAZ214" s="48"/>
      <c r="PBA214" s="46"/>
      <c r="PBB214" s="42"/>
      <c r="PBC214" s="42"/>
      <c r="PBD214" s="48"/>
      <c r="PBE214" s="48"/>
      <c r="PBF214" s="46"/>
      <c r="PBG214" s="42"/>
      <c r="PBH214" s="42"/>
      <c r="PBI214" s="48"/>
      <c r="PBJ214" s="48"/>
      <c r="PBK214" s="46"/>
      <c r="PBL214" s="42"/>
      <c r="PBM214" s="42"/>
      <c r="PBN214" s="48"/>
      <c r="PBO214" s="48"/>
      <c r="PBP214" s="46"/>
      <c r="PBQ214" s="42"/>
      <c r="PBR214" s="42"/>
      <c r="PBS214" s="48"/>
      <c r="PBT214" s="48"/>
      <c r="PBU214" s="46"/>
      <c r="PBV214" s="42"/>
      <c r="PBW214" s="42"/>
      <c r="PBX214" s="48"/>
      <c r="PBY214" s="48"/>
      <c r="PBZ214" s="46"/>
      <c r="PCA214" s="42"/>
      <c r="PCB214" s="42"/>
      <c r="PCC214" s="48"/>
      <c r="PCD214" s="48"/>
      <c r="PCE214" s="46"/>
      <c r="PCF214" s="42"/>
      <c r="PCG214" s="42"/>
      <c r="PCH214" s="48"/>
      <c r="PCI214" s="48"/>
      <c r="PCJ214" s="46"/>
      <c r="PCK214" s="42"/>
      <c r="PCL214" s="42"/>
      <c r="PCM214" s="48"/>
      <c r="PCN214" s="48"/>
      <c r="PCO214" s="46"/>
      <c r="PCP214" s="42"/>
      <c r="PCQ214" s="42"/>
      <c r="PCR214" s="48"/>
      <c r="PCS214" s="48"/>
      <c r="PCT214" s="46"/>
      <c r="PCU214" s="42"/>
      <c r="PCV214" s="42"/>
      <c r="PCW214" s="48"/>
      <c r="PCX214" s="48"/>
      <c r="PCY214" s="46"/>
      <c r="PCZ214" s="42"/>
      <c r="PDA214" s="42"/>
      <c r="PDB214" s="48"/>
      <c r="PDC214" s="48"/>
      <c r="PDD214" s="46"/>
      <c r="PDE214" s="42"/>
      <c r="PDF214" s="42"/>
      <c r="PDG214" s="48"/>
      <c r="PDH214" s="48"/>
      <c r="PDI214" s="46"/>
      <c r="PDJ214" s="42"/>
      <c r="PDK214" s="42"/>
      <c r="PDL214" s="48"/>
      <c r="PDM214" s="48"/>
      <c r="PDN214" s="46"/>
      <c r="PDO214" s="42"/>
      <c r="PDP214" s="42"/>
      <c r="PDQ214" s="48"/>
      <c r="PDR214" s="48"/>
      <c r="PDS214" s="46"/>
      <c r="PDT214" s="42"/>
      <c r="PDU214" s="42"/>
      <c r="PDV214" s="48"/>
      <c r="PDW214" s="48"/>
      <c r="PDX214" s="46"/>
      <c r="PDY214" s="42"/>
      <c r="PDZ214" s="42"/>
      <c r="PEA214" s="48"/>
      <c r="PEB214" s="48"/>
      <c r="PEC214" s="46"/>
      <c r="PED214" s="42"/>
      <c r="PEE214" s="42"/>
      <c r="PEF214" s="48"/>
      <c r="PEG214" s="48"/>
      <c r="PEH214" s="46"/>
      <c r="PEI214" s="42"/>
      <c r="PEJ214" s="42"/>
      <c r="PEK214" s="48"/>
      <c r="PEL214" s="48"/>
      <c r="PEM214" s="46"/>
      <c r="PEN214" s="42"/>
      <c r="PEO214" s="42"/>
      <c r="PEP214" s="48"/>
      <c r="PEQ214" s="48"/>
      <c r="PER214" s="46"/>
      <c r="PES214" s="42"/>
      <c r="PET214" s="42"/>
      <c r="PEU214" s="48"/>
      <c r="PEV214" s="48"/>
      <c r="PEW214" s="46"/>
      <c r="PEX214" s="42"/>
      <c r="PEY214" s="42"/>
      <c r="PEZ214" s="48"/>
      <c r="PFA214" s="48"/>
      <c r="PFB214" s="46"/>
      <c r="PFC214" s="42"/>
      <c r="PFD214" s="42"/>
      <c r="PFE214" s="48"/>
      <c r="PFF214" s="48"/>
      <c r="PFG214" s="46"/>
      <c r="PFH214" s="42"/>
      <c r="PFI214" s="42"/>
      <c r="PFJ214" s="48"/>
      <c r="PFK214" s="48"/>
      <c r="PFL214" s="46"/>
      <c r="PFM214" s="42"/>
      <c r="PFN214" s="42"/>
      <c r="PFO214" s="48"/>
      <c r="PFP214" s="48"/>
      <c r="PFQ214" s="46"/>
      <c r="PFR214" s="42"/>
      <c r="PFS214" s="42"/>
      <c r="PFT214" s="48"/>
      <c r="PFU214" s="48"/>
      <c r="PFV214" s="46"/>
      <c r="PFW214" s="42"/>
      <c r="PFX214" s="42"/>
      <c r="PFY214" s="48"/>
      <c r="PFZ214" s="48"/>
      <c r="PGA214" s="46"/>
      <c r="PGB214" s="42"/>
      <c r="PGC214" s="42"/>
      <c r="PGD214" s="48"/>
      <c r="PGE214" s="48"/>
      <c r="PGF214" s="46"/>
      <c r="PGG214" s="42"/>
      <c r="PGH214" s="42"/>
      <c r="PGI214" s="48"/>
      <c r="PGJ214" s="48"/>
      <c r="PGK214" s="46"/>
      <c r="PGL214" s="42"/>
      <c r="PGM214" s="42"/>
      <c r="PGN214" s="48"/>
      <c r="PGO214" s="48"/>
      <c r="PGP214" s="46"/>
      <c r="PGQ214" s="42"/>
      <c r="PGR214" s="42"/>
      <c r="PGS214" s="48"/>
      <c r="PGT214" s="48"/>
      <c r="PGU214" s="46"/>
      <c r="PGV214" s="42"/>
      <c r="PGW214" s="42"/>
      <c r="PGX214" s="48"/>
      <c r="PGY214" s="48"/>
      <c r="PGZ214" s="46"/>
      <c r="PHA214" s="42"/>
      <c r="PHB214" s="42"/>
      <c r="PHC214" s="48"/>
      <c r="PHD214" s="48"/>
      <c r="PHE214" s="46"/>
      <c r="PHF214" s="42"/>
      <c r="PHG214" s="42"/>
      <c r="PHH214" s="48"/>
      <c r="PHI214" s="48"/>
      <c r="PHJ214" s="46"/>
      <c r="PHK214" s="42"/>
      <c r="PHL214" s="42"/>
      <c r="PHM214" s="48"/>
      <c r="PHN214" s="48"/>
      <c r="PHO214" s="46"/>
      <c r="PHP214" s="42"/>
      <c r="PHQ214" s="42"/>
      <c r="PHR214" s="48"/>
      <c r="PHS214" s="48"/>
      <c r="PHT214" s="46"/>
      <c r="PHU214" s="42"/>
      <c r="PHV214" s="42"/>
      <c r="PHW214" s="48"/>
      <c r="PHX214" s="48"/>
      <c r="PHY214" s="46"/>
      <c r="PHZ214" s="42"/>
      <c r="PIA214" s="42"/>
      <c r="PIB214" s="48"/>
      <c r="PIC214" s="48"/>
      <c r="PID214" s="46"/>
      <c r="PIE214" s="42"/>
      <c r="PIF214" s="42"/>
      <c r="PIG214" s="48"/>
      <c r="PIH214" s="48"/>
      <c r="PII214" s="46"/>
      <c r="PIJ214" s="42"/>
      <c r="PIK214" s="42"/>
      <c r="PIL214" s="48"/>
      <c r="PIM214" s="48"/>
      <c r="PIN214" s="46"/>
      <c r="PIO214" s="42"/>
      <c r="PIP214" s="42"/>
      <c r="PIQ214" s="48"/>
      <c r="PIR214" s="48"/>
      <c r="PIS214" s="46"/>
      <c r="PIT214" s="42"/>
      <c r="PIU214" s="42"/>
      <c r="PIV214" s="48"/>
      <c r="PIW214" s="48"/>
      <c r="PIX214" s="46"/>
      <c r="PIY214" s="42"/>
      <c r="PIZ214" s="42"/>
      <c r="PJA214" s="48"/>
      <c r="PJB214" s="48"/>
      <c r="PJC214" s="46"/>
      <c r="PJD214" s="42"/>
      <c r="PJE214" s="42"/>
      <c r="PJF214" s="48"/>
      <c r="PJG214" s="48"/>
      <c r="PJH214" s="46"/>
      <c r="PJI214" s="42"/>
      <c r="PJJ214" s="42"/>
      <c r="PJK214" s="48"/>
      <c r="PJL214" s="48"/>
      <c r="PJM214" s="46"/>
      <c r="PJN214" s="42"/>
      <c r="PJO214" s="42"/>
      <c r="PJP214" s="48"/>
      <c r="PJQ214" s="48"/>
      <c r="PJR214" s="46"/>
      <c r="PJS214" s="42"/>
      <c r="PJT214" s="42"/>
      <c r="PJU214" s="48"/>
      <c r="PJV214" s="48"/>
      <c r="PJW214" s="46"/>
      <c r="PJX214" s="42"/>
      <c r="PJY214" s="42"/>
      <c r="PJZ214" s="48"/>
      <c r="PKA214" s="48"/>
      <c r="PKB214" s="46"/>
      <c r="PKC214" s="42"/>
      <c r="PKD214" s="42"/>
      <c r="PKE214" s="48"/>
      <c r="PKF214" s="48"/>
      <c r="PKG214" s="46"/>
      <c r="PKH214" s="42"/>
      <c r="PKI214" s="42"/>
      <c r="PKJ214" s="48"/>
      <c r="PKK214" s="48"/>
      <c r="PKL214" s="46"/>
      <c r="PKM214" s="42"/>
      <c r="PKN214" s="42"/>
      <c r="PKO214" s="48"/>
      <c r="PKP214" s="48"/>
      <c r="PKQ214" s="46"/>
      <c r="PKR214" s="42"/>
      <c r="PKS214" s="42"/>
      <c r="PKT214" s="48"/>
      <c r="PKU214" s="48"/>
      <c r="PKV214" s="46"/>
      <c r="PKW214" s="42"/>
      <c r="PKX214" s="42"/>
      <c r="PKY214" s="48"/>
      <c r="PKZ214" s="48"/>
      <c r="PLA214" s="46"/>
      <c r="PLB214" s="42"/>
      <c r="PLC214" s="42"/>
      <c r="PLD214" s="48"/>
      <c r="PLE214" s="48"/>
      <c r="PLF214" s="46"/>
      <c r="PLG214" s="42"/>
      <c r="PLH214" s="42"/>
      <c r="PLI214" s="48"/>
      <c r="PLJ214" s="48"/>
      <c r="PLK214" s="46"/>
      <c r="PLL214" s="42"/>
      <c r="PLM214" s="42"/>
      <c r="PLN214" s="48"/>
      <c r="PLO214" s="48"/>
      <c r="PLP214" s="46"/>
      <c r="PLQ214" s="42"/>
      <c r="PLR214" s="42"/>
      <c r="PLS214" s="48"/>
      <c r="PLT214" s="48"/>
      <c r="PLU214" s="46"/>
      <c r="PLV214" s="42"/>
      <c r="PLW214" s="42"/>
      <c r="PLX214" s="48"/>
      <c r="PLY214" s="48"/>
      <c r="PLZ214" s="46"/>
      <c r="PMA214" s="42"/>
      <c r="PMB214" s="42"/>
      <c r="PMC214" s="48"/>
      <c r="PMD214" s="48"/>
      <c r="PME214" s="46"/>
      <c r="PMF214" s="42"/>
      <c r="PMG214" s="42"/>
      <c r="PMH214" s="48"/>
      <c r="PMI214" s="48"/>
      <c r="PMJ214" s="46"/>
      <c r="PMK214" s="42"/>
      <c r="PML214" s="42"/>
      <c r="PMM214" s="48"/>
      <c r="PMN214" s="48"/>
      <c r="PMO214" s="46"/>
      <c r="PMP214" s="42"/>
      <c r="PMQ214" s="42"/>
      <c r="PMR214" s="48"/>
      <c r="PMS214" s="48"/>
      <c r="PMT214" s="46"/>
      <c r="PMU214" s="42"/>
      <c r="PMV214" s="42"/>
      <c r="PMW214" s="48"/>
      <c r="PMX214" s="48"/>
      <c r="PMY214" s="46"/>
      <c r="PMZ214" s="42"/>
      <c r="PNA214" s="42"/>
      <c r="PNB214" s="48"/>
      <c r="PNC214" s="48"/>
      <c r="PND214" s="46"/>
      <c r="PNE214" s="42"/>
      <c r="PNF214" s="42"/>
      <c r="PNG214" s="48"/>
      <c r="PNH214" s="48"/>
      <c r="PNI214" s="46"/>
      <c r="PNJ214" s="42"/>
      <c r="PNK214" s="42"/>
      <c r="PNL214" s="48"/>
      <c r="PNM214" s="48"/>
      <c r="PNN214" s="46"/>
      <c r="PNO214" s="42"/>
      <c r="PNP214" s="42"/>
      <c r="PNQ214" s="48"/>
      <c r="PNR214" s="48"/>
      <c r="PNS214" s="46"/>
      <c r="PNT214" s="42"/>
      <c r="PNU214" s="42"/>
      <c r="PNV214" s="48"/>
      <c r="PNW214" s="48"/>
      <c r="PNX214" s="46"/>
      <c r="PNY214" s="42"/>
      <c r="PNZ214" s="42"/>
      <c r="POA214" s="48"/>
      <c r="POB214" s="48"/>
      <c r="POC214" s="46"/>
      <c r="POD214" s="42"/>
      <c r="POE214" s="42"/>
      <c r="POF214" s="48"/>
      <c r="POG214" s="48"/>
      <c r="POH214" s="46"/>
      <c r="POI214" s="42"/>
      <c r="POJ214" s="42"/>
      <c r="POK214" s="48"/>
      <c r="POL214" s="48"/>
      <c r="POM214" s="46"/>
      <c r="PON214" s="42"/>
      <c r="POO214" s="42"/>
      <c r="POP214" s="48"/>
      <c r="POQ214" s="48"/>
      <c r="POR214" s="46"/>
      <c r="POS214" s="42"/>
      <c r="POT214" s="42"/>
      <c r="POU214" s="48"/>
      <c r="POV214" s="48"/>
      <c r="POW214" s="46"/>
      <c r="POX214" s="42"/>
      <c r="POY214" s="42"/>
      <c r="POZ214" s="48"/>
      <c r="PPA214" s="48"/>
      <c r="PPB214" s="46"/>
      <c r="PPC214" s="42"/>
      <c r="PPD214" s="42"/>
      <c r="PPE214" s="48"/>
      <c r="PPF214" s="48"/>
      <c r="PPG214" s="46"/>
      <c r="PPH214" s="42"/>
      <c r="PPI214" s="42"/>
      <c r="PPJ214" s="48"/>
      <c r="PPK214" s="48"/>
      <c r="PPL214" s="46"/>
      <c r="PPM214" s="42"/>
      <c r="PPN214" s="42"/>
      <c r="PPO214" s="48"/>
      <c r="PPP214" s="48"/>
      <c r="PPQ214" s="46"/>
      <c r="PPR214" s="42"/>
      <c r="PPS214" s="42"/>
      <c r="PPT214" s="48"/>
      <c r="PPU214" s="48"/>
      <c r="PPV214" s="46"/>
      <c r="PPW214" s="42"/>
      <c r="PPX214" s="42"/>
      <c r="PPY214" s="48"/>
      <c r="PPZ214" s="48"/>
      <c r="PQA214" s="46"/>
      <c r="PQB214" s="42"/>
      <c r="PQC214" s="42"/>
      <c r="PQD214" s="48"/>
      <c r="PQE214" s="48"/>
      <c r="PQF214" s="46"/>
      <c r="PQG214" s="42"/>
      <c r="PQH214" s="42"/>
      <c r="PQI214" s="48"/>
      <c r="PQJ214" s="48"/>
      <c r="PQK214" s="46"/>
      <c r="PQL214" s="42"/>
      <c r="PQM214" s="42"/>
      <c r="PQN214" s="48"/>
      <c r="PQO214" s="48"/>
      <c r="PQP214" s="46"/>
      <c r="PQQ214" s="42"/>
      <c r="PQR214" s="42"/>
      <c r="PQS214" s="48"/>
      <c r="PQT214" s="48"/>
      <c r="PQU214" s="46"/>
      <c r="PQV214" s="42"/>
      <c r="PQW214" s="42"/>
      <c r="PQX214" s="48"/>
      <c r="PQY214" s="48"/>
      <c r="PQZ214" s="46"/>
      <c r="PRA214" s="42"/>
      <c r="PRB214" s="42"/>
      <c r="PRC214" s="48"/>
      <c r="PRD214" s="48"/>
      <c r="PRE214" s="46"/>
      <c r="PRF214" s="42"/>
      <c r="PRG214" s="42"/>
      <c r="PRH214" s="48"/>
      <c r="PRI214" s="48"/>
      <c r="PRJ214" s="46"/>
      <c r="PRK214" s="42"/>
      <c r="PRL214" s="42"/>
      <c r="PRM214" s="48"/>
      <c r="PRN214" s="48"/>
      <c r="PRO214" s="46"/>
      <c r="PRP214" s="42"/>
      <c r="PRQ214" s="42"/>
      <c r="PRR214" s="48"/>
      <c r="PRS214" s="48"/>
      <c r="PRT214" s="46"/>
      <c r="PRU214" s="42"/>
      <c r="PRV214" s="42"/>
      <c r="PRW214" s="48"/>
      <c r="PRX214" s="48"/>
      <c r="PRY214" s="46"/>
      <c r="PRZ214" s="42"/>
      <c r="PSA214" s="42"/>
      <c r="PSB214" s="48"/>
      <c r="PSC214" s="48"/>
      <c r="PSD214" s="46"/>
      <c r="PSE214" s="42"/>
      <c r="PSF214" s="42"/>
      <c r="PSG214" s="48"/>
      <c r="PSH214" s="48"/>
      <c r="PSI214" s="46"/>
      <c r="PSJ214" s="42"/>
      <c r="PSK214" s="42"/>
      <c r="PSL214" s="48"/>
      <c r="PSM214" s="48"/>
      <c r="PSN214" s="46"/>
      <c r="PSO214" s="42"/>
      <c r="PSP214" s="42"/>
      <c r="PSQ214" s="48"/>
      <c r="PSR214" s="48"/>
      <c r="PSS214" s="46"/>
      <c r="PST214" s="42"/>
      <c r="PSU214" s="42"/>
      <c r="PSV214" s="48"/>
      <c r="PSW214" s="48"/>
      <c r="PSX214" s="46"/>
      <c r="PSY214" s="42"/>
      <c r="PSZ214" s="42"/>
      <c r="PTA214" s="48"/>
      <c r="PTB214" s="48"/>
      <c r="PTC214" s="46"/>
      <c r="PTD214" s="42"/>
      <c r="PTE214" s="42"/>
      <c r="PTF214" s="48"/>
      <c r="PTG214" s="48"/>
      <c r="PTH214" s="46"/>
      <c r="PTI214" s="42"/>
      <c r="PTJ214" s="42"/>
      <c r="PTK214" s="48"/>
      <c r="PTL214" s="48"/>
      <c r="PTM214" s="46"/>
      <c r="PTN214" s="42"/>
      <c r="PTO214" s="42"/>
      <c r="PTP214" s="48"/>
      <c r="PTQ214" s="48"/>
      <c r="PTR214" s="46"/>
      <c r="PTS214" s="42"/>
      <c r="PTT214" s="42"/>
      <c r="PTU214" s="48"/>
      <c r="PTV214" s="48"/>
      <c r="PTW214" s="46"/>
      <c r="PTX214" s="42"/>
      <c r="PTY214" s="42"/>
      <c r="PTZ214" s="48"/>
      <c r="PUA214" s="48"/>
      <c r="PUB214" s="46"/>
      <c r="PUC214" s="42"/>
      <c r="PUD214" s="42"/>
      <c r="PUE214" s="48"/>
      <c r="PUF214" s="48"/>
      <c r="PUG214" s="46"/>
      <c r="PUH214" s="42"/>
      <c r="PUI214" s="42"/>
      <c r="PUJ214" s="48"/>
      <c r="PUK214" s="48"/>
      <c r="PUL214" s="46"/>
      <c r="PUM214" s="42"/>
      <c r="PUN214" s="42"/>
      <c r="PUO214" s="48"/>
      <c r="PUP214" s="48"/>
      <c r="PUQ214" s="46"/>
      <c r="PUR214" s="42"/>
      <c r="PUS214" s="42"/>
      <c r="PUT214" s="48"/>
      <c r="PUU214" s="48"/>
      <c r="PUV214" s="46"/>
      <c r="PUW214" s="42"/>
      <c r="PUX214" s="42"/>
      <c r="PUY214" s="48"/>
      <c r="PUZ214" s="48"/>
      <c r="PVA214" s="46"/>
      <c r="PVB214" s="42"/>
      <c r="PVC214" s="42"/>
      <c r="PVD214" s="48"/>
      <c r="PVE214" s="48"/>
      <c r="PVF214" s="46"/>
      <c r="PVG214" s="42"/>
      <c r="PVH214" s="42"/>
      <c r="PVI214" s="48"/>
      <c r="PVJ214" s="48"/>
      <c r="PVK214" s="46"/>
      <c r="PVL214" s="42"/>
      <c r="PVM214" s="42"/>
      <c r="PVN214" s="48"/>
      <c r="PVO214" s="48"/>
      <c r="PVP214" s="46"/>
      <c r="PVQ214" s="42"/>
      <c r="PVR214" s="42"/>
      <c r="PVS214" s="48"/>
      <c r="PVT214" s="48"/>
      <c r="PVU214" s="46"/>
      <c r="PVV214" s="42"/>
      <c r="PVW214" s="42"/>
      <c r="PVX214" s="48"/>
      <c r="PVY214" s="48"/>
      <c r="PVZ214" s="46"/>
      <c r="PWA214" s="42"/>
      <c r="PWB214" s="42"/>
      <c r="PWC214" s="48"/>
      <c r="PWD214" s="48"/>
      <c r="PWE214" s="46"/>
      <c r="PWF214" s="42"/>
      <c r="PWG214" s="42"/>
      <c r="PWH214" s="48"/>
      <c r="PWI214" s="48"/>
      <c r="PWJ214" s="46"/>
      <c r="PWK214" s="42"/>
      <c r="PWL214" s="42"/>
      <c r="PWM214" s="48"/>
      <c r="PWN214" s="48"/>
      <c r="PWO214" s="46"/>
      <c r="PWP214" s="42"/>
      <c r="PWQ214" s="42"/>
      <c r="PWR214" s="48"/>
      <c r="PWS214" s="48"/>
      <c r="PWT214" s="46"/>
      <c r="PWU214" s="42"/>
      <c r="PWV214" s="42"/>
      <c r="PWW214" s="48"/>
      <c r="PWX214" s="48"/>
      <c r="PWY214" s="46"/>
      <c r="PWZ214" s="42"/>
      <c r="PXA214" s="42"/>
      <c r="PXB214" s="48"/>
      <c r="PXC214" s="48"/>
      <c r="PXD214" s="46"/>
      <c r="PXE214" s="42"/>
      <c r="PXF214" s="42"/>
      <c r="PXG214" s="48"/>
      <c r="PXH214" s="48"/>
      <c r="PXI214" s="46"/>
      <c r="PXJ214" s="42"/>
      <c r="PXK214" s="42"/>
      <c r="PXL214" s="48"/>
      <c r="PXM214" s="48"/>
      <c r="PXN214" s="46"/>
      <c r="PXO214" s="42"/>
      <c r="PXP214" s="42"/>
      <c r="PXQ214" s="48"/>
      <c r="PXR214" s="48"/>
      <c r="PXS214" s="46"/>
      <c r="PXT214" s="42"/>
      <c r="PXU214" s="42"/>
      <c r="PXV214" s="48"/>
      <c r="PXW214" s="48"/>
      <c r="PXX214" s="46"/>
      <c r="PXY214" s="42"/>
      <c r="PXZ214" s="42"/>
      <c r="PYA214" s="48"/>
      <c r="PYB214" s="48"/>
      <c r="PYC214" s="46"/>
      <c r="PYD214" s="42"/>
      <c r="PYE214" s="42"/>
      <c r="PYF214" s="48"/>
      <c r="PYG214" s="48"/>
      <c r="PYH214" s="46"/>
      <c r="PYI214" s="42"/>
      <c r="PYJ214" s="42"/>
      <c r="PYK214" s="48"/>
      <c r="PYL214" s="48"/>
      <c r="PYM214" s="46"/>
      <c r="PYN214" s="42"/>
      <c r="PYO214" s="42"/>
      <c r="PYP214" s="48"/>
      <c r="PYQ214" s="48"/>
      <c r="PYR214" s="46"/>
      <c r="PYS214" s="42"/>
      <c r="PYT214" s="42"/>
      <c r="PYU214" s="48"/>
      <c r="PYV214" s="48"/>
      <c r="PYW214" s="46"/>
      <c r="PYX214" s="42"/>
      <c r="PYY214" s="42"/>
      <c r="PYZ214" s="48"/>
      <c r="PZA214" s="48"/>
      <c r="PZB214" s="46"/>
      <c r="PZC214" s="42"/>
      <c r="PZD214" s="42"/>
      <c r="PZE214" s="48"/>
      <c r="PZF214" s="48"/>
      <c r="PZG214" s="46"/>
      <c r="PZH214" s="42"/>
      <c r="PZI214" s="42"/>
      <c r="PZJ214" s="48"/>
      <c r="PZK214" s="48"/>
      <c r="PZL214" s="46"/>
      <c r="PZM214" s="42"/>
      <c r="PZN214" s="42"/>
      <c r="PZO214" s="48"/>
      <c r="PZP214" s="48"/>
      <c r="PZQ214" s="46"/>
      <c r="PZR214" s="42"/>
      <c r="PZS214" s="42"/>
      <c r="PZT214" s="48"/>
      <c r="PZU214" s="48"/>
      <c r="PZV214" s="46"/>
      <c r="PZW214" s="42"/>
      <c r="PZX214" s="42"/>
      <c r="PZY214" s="48"/>
      <c r="PZZ214" s="48"/>
      <c r="QAA214" s="46"/>
      <c r="QAB214" s="42"/>
      <c r="QAC214" s="42"/>
      <c r="QAD214" s="48"/>
      <c r="QAE214" s="48"/>
      <c r="QAF214" s="46"/>
      <c r="QAG214" s="42"/>
      <c r="QAH214" s="42"/>
      <c r="QAI214" s="48"/>
      <c r="QAJ214" s="48"/>
      <c r="QAK214" s="46"/>
      <c r="QAL214" s="42"/>
      <c r="QAM214" s="42"/>
      <c r="QAN214" s="48"/>
      <c r="QAO214" s="48"/>
      <c r="QAP214" s="46"/>
      <c r="QAQ214" s="42"/>
      <c r="QAR214" s="42"/>
      <c r="QAS214" s="48"/>
      <c r="QAT214" s="48"/>
      <c r="QAU214" s="46"/>
      <c r="QAV214" s="42"/>
      <c r="QAW214" s="42"/>
      <c r="QAX214" s="48"/>
      <c r="QAY214" s="48"/>
      <c r="QAZ214" s="46"/>
      <c r="QBA214" s="42"/>
      <c r="QBB214" s="42"/>
      <c r="QBC214" s="48"/>
      <c r="QBD214" s="48"/>
      <c r="QBE214" s="46"/>
      <c r="QBF214" s="42"/>
      <c r="QBG214" s="42"/>
      <c r="QBH214" s="48"/>
      <c r="QBI214" s="48"/>
      <c r="QBJ214" s="46"/>
      <c r="QBK214" s="42"/>
      <c r="QBL214" s="42"/>
      <c r="QBM214" s="48"/>
      <c r="QBN214" s="48"/>
      <c r="QBO214" s="46"/>
      <c r="QBP214" s="42"/>
      <c r="QBQ214" s="42"/>
      <c r="QBR214" s="48"/>
      <c r="QBS214" s="48"/>
      <c r="QBT214" s="46"/>
      <c r="QBU214" s="42"/>
      <c r="QBV214" s="42"/>
      <c r="QBW214" s="48"/>
      <c r="QBX214" s="48"/>
      <c r="QBY214" s="46"/>
      <c r="QBZ214" s="42"/>
      <c r="QCA214" s="42"/>
      <c r="QCB214" s="48"/>
      <c r="QCC214" s="48"/>
      <c r="QCD214" s="46"/>
      <c r="QCE214" s="42"/>
      <c r="QCF214" s="42"/>
      <c r="QCG214" s="48"/>
      <c r="QCH214" s="48"/>
      <c r="QCI214" s="46"/>
      <c r="QCJ214" s="42"/>
      <c r="QCK214" s="42"/>
      <c r="QCL214" s="48"/>
      <c r="QCM214" s="48"/>
      <c r="QCN214" s="46"/>
      <c r="QCO214" s="42"/>
      <c r="QCP214" s="42"/>
      <c r="QCQ214" s="48"/>
      <c r="QCR214" s="48"/>
      <c r="QCS214" s="46"/>
      <c r="QCT214" s="42"/>
      <c r="QCU214" s="42"/>
      <c r="QCV214" s="48"/>
      <c r="QCW214" s="48"/>
      <c r="QCX214" s="46"/>
      <c r="QCY214" s="42"/>
      <c r="QCZ214" s="42"/>
      <c r="QDA214" s="48"/>
      <c r="QDB214" s="48"/>
      <c r="QDC214" s="46"/>
      <c r="QDD214" s="42"/>
      <c r="QDE214" s="42"/>
      <c r="QDF214" s="48"/>
      <c r="QDG214" s="48"/>
      <c r="QDH214" s="46"/>
      <c r="QDI214" s="42"/>
      <c r="QDJ214" s="42"/>
      <c r="QDK214" s="48"/>
      <c r="QDL214" s="48"/>
      <c r="QDM214" s="46"/>
      <c r="QDN214" s="42"/>
      <c r="QDO214" s="42"/>
      <c r="QDP214" s="48"/>
      <c r="QDQ214" s="48"/>
      <c r="QDR214" s="46"/>
      <c r="QDS214" s="42"/>
      <c r="QDT214" s="42"/>
      <c r="QDU214" s="48"/>
      <c r="QDV214" s="48"/>
      <c r="QDW214" s="46"/>
      <c r="QDX214" s="42"/>
      <c r="QDY214" s="42"/>
      <c r="QDZ214" s="48"/>
      <c r="QEA214" s="48"/>
      <c r="QEB214" s="46"/>
      <c r="QEC214" s="42"/>
      <c r="QED214" s="42"/>
      <c r="QEE214" s="48"/>
      <c r="QEF214" s="48"/>
      <c r="QEG214" s="46"/>
      <c r="QEH214" s="42"/>
      <c r="QEI214" s="42"/>
      <c r="QEJ214" s="48"/>
      <c r="QEK214" s="48"/>
      <c r="QEL214" s="46"/>
      <c r="QEM214" s="42"/>
      <c r="QEN214" s="42"/>
      <c r="QEO214" s="48"/>
      <c r="QEP214" s="48"/>
      <c r="QEQ214" s="46"/>
      <c r="QER214" s="42"/>
      <c r="QES214" s="42"/>
      <c r="QET214" s="48"/>
      <c r="QEU214" s="48"/>
      <c r="QEV214" s="46"/>
      <c r="QEW214" s="42"/>
      <c r="QEX214" s="42"/>
      <c r="QEY214" s="48"/>
      <c r="QEZ214" s="48"/>
      <c r="QFA214" s="46"/>
      <c r="QFB214" s="42"/>
      <c r="QFC214" s="42"/>
      <c r="QFD214" s="48"/>
      <c r="QFE214" s="48"/>
      <c r="QFF214" s="46"/>
      <c r="QFG214" s="42"/>
      <c r="QFH214" s="42"/>
      <c r="QFI214" s="48"/>
      <c r="QFJ214" s="48"/>
      <c r="QFK214" s="46"/>
      <c r="QFL214" s="42"/>
      <c r="QFM214" s="42"/>
      <c r="QFN214" s="48"/>
      <c r="QFO214" s="48"/>
      <c r="QFP214" s="46"/>
      <c r="QFQ214" s="42"/>
      <c r="QFR214" s="42"/>
      <c r="QFS214" s="48"/>
      <c r="QFT214" s="48"/>
      <c r="QFU214" s="46"/>
      <c r="QFV214" s="42"/>
      <c r="QFW214" s="42"/>
      <c r="QFX214" s="48"/>
      <c r="QFY214" s="48"/>
      <c r="QFZ214" s="46"/>
      <c r="QGA214" s="42"/>
      <c r="QGB214" s="42"/>
      <c r="QGC214" s="48"/>
      <c r="QGD214" s="48"/>
      <c r="QGE214" s="46"/>
      <c r="QGF214" s="42"/>
      <c r="QGG214" s="42"/>
      <c r="QGH214" s="48"/>
      <c r="QGI214" s="48"/>
      <c r="QGJ214" s="46"/>
      <c r="QGK214" s="42"/>
      <c r="QGL214" s="42"/>
      <c r="QGM214" s="48"/>
      <c r="QGN214" s="48"/>
      <c r="QGO214" s="46"/>
      <c r="QGP214" s="42"/>
      <c r="QGQ214" s="42"/>
      <c r="QGR214" s="48"/>
      <c r="QGS214" s="48"/>
      <c r="QGT214" s="46"/>
      <c r="QGU214" s="42"/>
      <c r="QGV214" s="42"/>
      <c r="QGW214" s="48"/>
      <c r="QGX214" s="48"/>
      <c r="QGY214" s="46"/>
      <c r="QGZ214" s="42"/>
      <c r="QHA214" s="42"/>
      <c r="QHB214" s="48"/>
      <c r="QHC214" s="48"/>
      <c r="QHD214" s="46"/>
      <c r="QHE214" s="42"/>
      <c r="QHF214" s="42"/>
      <c r="QHG214" s="48"/>
      <c r="QHH214" s="48"/>
      <c r="QHI214" s="46"/>
      <c r="QHJ214" s="42"/>
      <c r="QHK214" s="42"/>
      <c r="QHL214" s="48"/>
      <c r="QHM214" s="48"/>
      <c r="QHN214" s="46"/>
      <c r="QHO214" s="42"/>
      <c r="QHP214" s="42"/>
      <c r="QHQ214" s="48"/>
      <c r="QHR214" s="48"/>
      <c r="QHS214" s="46"/>
      <c r="QHT214" s="42"/>
      <c r="QHU214" s="42"/>
      <c r="QHV214" s="48"/>
      <c r="QHW214" s="48"/>
      <c r="QHX214" s="46"/>
      <c r="QHY214" s="42"/>
      <c r="QHZ214" s="42"/>
      <c r="QIA214" s="48"/>
      <c r="QIB214" s="48"/>
      <c r="QIC214" s="46"/>
      <c r="QID214" s="42"/>
      <c r="QIE214" s="42"/>
      <c r="QIF214" s="48"/>
      <c r="QIG214" s="48"/>
      <c r="QIH214" s="46"/>
      <c r="QII214" s="42"/>
      <c r="QIJ214" s="42"/>
      <c r="QIK214" s="48"/>
      <c r="QIL214" s="48"/>
      <c r="QIM214" s="46"/>
      <c r="QIN214" s="42"/>
      <c r="QIO214" s="42"/>
      <c r="QIP214" s="48"/>
      <c r="QIQ214" s="48"/>
      <c r="QIR214" s="46"/>
      <c r="QIS214" s="42"/>
      <c r="QIT214" s="42"/>
      <c r="QIU214" s="48"/>
      <c r="QIV214" s="48"/>
      <c r="QIW214" s="46"/>
      <c r="QIX214" s="42"/>
      <c r="QIY214" s="42"/>
      <c r="QIZ214" s="48"/>
      <c r="QJA214" s="48"/>
      <c r="QJB214" s="46"/>
      <c r="QJC214" s="42"/>
      <c r="QJD214" s="42"/>
      <c r="QJE214" s="48"/>
      <c r="QJF214" s="48"/>
      <c r="QJG214" s="46"/>
      <c r="QJH214" s="42"/>
      <c r="QJI214" s="42"/>
      <c r="QJJ214" s="48"/>
      <c r="QJK214" s="48"/>
      <c r="QJL214" s="46"/>
      <c r="QJM214" s="42"/>
      <c r="QJN214" s="42"/>
      <c r="QJO214" s="48"/>
      <c r="QJP214" s="48"/>
      <c r="QJQ214" s="46"/>
      <c r="QJR214" s="42"/>
      <c r="QJS214" s="42"/>
      <c r="QJT214" s="48"/>
      <c r="QJU214" s="48"/>
      <c r="QJV214" s="46"/>
      <c r="QJW214" s="42"/>
      <c r="QJX214" s="42"/>
      <c r="QJY214" s="48"/>
      <c r="QJZ214" s="48"/>
      <c r="QKA214" s="46"/>
      <c r="QKB214" s="42"/>
      <c r="QKC214" s="42"/>
      <c r="QKD214" s="48"/>
      <c r="QKE214" s="48"/>
      <c r="QKF214" s="46"/>
      <c r="QKG214" s="42"/>
      <c r="QKH214" s="42"/>
      <c r="QKI214" s="48"/>
      <c r="QKJ214" s="48"/>
      <c r="QKK214" s="46"/>
      <c r="QKL214" s="42"/>
      <c r="QKM214" s="42"/>
      <c r="QKN214" s="48"/>
      <c r="QKO214" s="48"/>
      <c r="QKP214" s="46"/>
      <c r="QKQ214" s="42"/>
      <c r="QKR214" s="42"/>
      <c r="QKS214" s="48"/>
      <c r="QKT214" s="48"/>
      <c r="QKU214" s="46"/>
      <c r="QKV214" s="42"/>
      <c r="QKW214" s="42"/>
      <c r="QKX214" s="48"/>
      <c r="QKY214" s="48"/>
      <c r="QKZ214" s="46"/>
      <c r="QLA214" s="42"/>
      <c r="QLB214" s="42"/>
      <c r="QLC214" s="48"/>
      <c r="QLD214" s="48"/>
      <c r="QLE214" s="46"/>
      <c r="QLF214" s="42"/>
      <c r="QLG214" s="42"/>
      <c r="QLH214" s="48"/>
      <c r="QLI214" s="48"/>
      <c r="QLJ214" s="46"/>
      <c r="QLK214" s="42"/>
      <c r="QLL214" s="42"/>
      <c r="QLM214" s="48"/>
      <c r="QLN214" s="48"/>
      <c r="QLO214" s="46"/>
      <c r="QLP214" s="42"/>
      <c r="QLQ214" s="42"/>
      <c r="QLR214" s="48"/>
      <c r="QLS214" s="48"/>
      <c r="QLT214" s="46"/>
      <c r="QLU214" s="42"/>
      <c r="QLV214" s="42"/>
      <c r="QLW214" s="48"/>
      <c r="QLX214" s="48"/>
      <c r="QLY214" s="46"/>
      <c r="QLZ214" s="42"/>
      <c r="QMA214" s="42"/>
      <c r="QMB214" s="48"/>
      <c r="QMC214" s="48"/>
      <c r="QMD214" s="46"/>
      <c r="QME214" s="42"/>
      <c r="QMF214" s="42"/>
      <c r="QMG214" s="48"/>
      <c r="QMH214" s="48"/>
      <c r="QMI214" s="46"/>
      <c r="QMJ214" s="42"/>
      <c r="QMK214" s="42"/>
      <c r="QML214" s="48"/>
      <c r="QMM214" s="48"/>
      <c r="QMN214" s="46"/>
      <c r="QMO214" s="42"/>
      <c r="QMP214" s="42"/>
      <c r="QMQ214" s="48"/>
      <c r="QMR214" s="48"/>
      <c r="QMS214" s="46"/>
      <c r="QMT214" s="42"/>
      <c r="QMU214" s="42"/>
      <c r="QMV214" s="48"/>
      <c r="QMW214" s="48"/>
      <c r="QMX214" s="46"/>
      <c r="QMY214" s="42"/>
      <c r="QMZ214" s="42"/>
      <c r="QNA214" s="48"/>
      <c r="QNB214" s="48"/>
      <c r="QNC214" s="46"/>
      <c r="QND214" s="42"/>
      <c r="QNE214" s="42"/>
      <c r="QNF214" s="48"/>
      <c r="QNG214" s="48"/>
      <c r="QNH214" s="46"/>
      <c r="QNI214" s="42"/>
      <c r="QNJ214" s="42"/>
      <c r="QNK214" s="48"/>
      <c r="QNL214" s="48"/>
      <c r="QNM214" s="46"/>
      <c r="QNN214" s="42"/>
      <c r="QNO214" s="42"/>
      <c r="QNP214" s="48"/>
      <c r="QNQ214" s="48"/>
      <c r="QNR214" s="46"/>
      <c r="QNS214" s="42"/>
      <c r="QNT214" s="42"/>
      <c r="QNU214" s="48"/>
      <c r="QNV214" s="48"/>
      <c r="QNW214" s="46"/>
      <c r="QNX214" s="42"/>
      <c r="QNY214" s="42"/>
      <c r="QNZ214" s="48"/>
      <c r="QOA214" s="48"/>
      <c r="QOB214" s="46"/>
      <c r="QOC214" s="42"/>
      <c r="QOD214" s="42"/>
      <c r="QOE214" s="48"/>
      <c r="QOF214" s="48"/>
      <c r="QOG214" s="46"/>
      <c r="QOH214" s="42"/>
      <c r="QOI214" s="42"/>
      <c r="QOJ214" s="48"/>
      <c r="QOK214" s="48"/>
      <c r="QOL214" s="46"/>
      <c r="QOM214" s="42"/>
      <c r="QON214" s="42"/>
      <c r="QOO214" s="48"/>
      <c r="QOP214" s="48"/>
      <c r="QOQ214" s="46"/>
      <c r="QOR214" s="42"/>
      <c r="QOS214" s="42"/>
      <c r="QOT214" s="48"/>
      <c r="QOU214" s="48"/>
      <c r="QOV214" s="46"/>
      <c r="QOW214" s="42"/>
      <c r="QOX214" s="42"/>
      <c r="QOY214" s="48"/>
      <c r="QOZ214" s="48"/>
      <c r="QPA214" s="46"/>
      <c r="QPB214" s="42"/>
      <c r="QPC214" s="42"/>
      <c r="QPD214" s="48"/>
      <c r="QPE214" s="48"/>
      <c r="QPF214" s="46"/>
      <c r="QPG214" s="42"/>
      <c r="QPH214" s="42"/>
      <c r="QPI214" s="48"/>
      <c r="QPJ214" s="48"/>
      <c r="QPK214" s="46"/>
      <c r="QPL214" s="42"/>
      <c r="QPM214" s="42"/>
      <c r="QPN214" s="48"/>
      <c r="QPO214" s="48"/>
      <c r="QPP214" s="46"/>
      <c r="QPQ214" s="42"/>
      <c r="QPR214" s="42"/>
      <c r="QPS214" s="48"/>
      <c r="QPT214" s="48"/>
      <c r="QPU214" s="46"/>
      <c r="QPV214" s="42"/>
      <c r="QPW214" s="42"/>
      <c r="QPX214" s="48"/>
      <c r="QPY214" s="48"/>
      <c r="QPZ214" s="46"/>
      <c r="QQA214" s="42"/>
      <c r="QQB214" s="42"/>
      <c r="QQC214" s="48"/>
      <c r="QQD214" s="48"/>
      <c r="QQE214" s="46"/>
      <c r="QQF214" s="42"/>
      <c r="QQG214" s="42"/>
      <c r="QQH214" s="48"/>
      <c r="QQI214" s="48"/>
      <c r="QQJ214" s="46"/>
      <c r="QQK214" s="42"/>
      <c r="QQL214" s="42"/>
      <c r="QQM214" s="48"/>
      <c r="QQN214" s="48"/>
      <c r="QQO214" s="46"/>
      <c r="QQP214" s="42"/>
      <c r="QQQ214" s="42"/>
      <c r="QQR214" s="48"/>
      <c r="QQS214" s="48"/>
      <c r="QQT214" s="46"/>
      <c r="QQU214" s="42"/>
      <c r="QQV214" s="42"/>
      <c r="QQW214" s="48"/>
      <c r="QQX214" s="48"/>
      <c r="QQY214" s="46"/>
      <c r="QQZ214" s="42"/>
      <c r="QRA214" s="42"/>
      <c r="QRB214" s="48"/>
      <c r="QRC214" s="48"/>
      <c r="QRD214" s="46"/>
      <c r="QRE214" s="42"/>
      <c r="QRF214" s="42"/>
      <c r="QRG214" s="48"/>
      <c r="QRH214" s="48"/>
      <c r="QRI214" s="46"/>
      <c r="QRJ214" s="42"/>
      <c r="QRK214" s="42"/>
      <c r="QRL214" s="48"/>
      <c r="QRM214" s="48"/>
      <c r="QRN214" s="46"/>
      <c r="QRO214" s="42"/>
      <c r="QRP214" s="42"/>
      <c r="QRQ214" s="48"/>
      <c r="QRR214" s="48"/>
      <c r="QRS214" s="46"/>
      <c r="QRT214" s="42"/>
      <c r="QRU214" s="42"/>
      <c r="QRV214" s="48"/>
      <c r="QRW214" s="48"/>
      <c r="QRX214" s="46"/>
      <c r="QRY214" s="42"/>
      <c r="QRZ214" s="42"/>
      <c r="QSA214" s="48"/>
      <c r="QSB214" s="48"/>
      <c r="QSC214" s="46"/>
      <c r="QSD214" s="42"/>
      <c r="QSE214" s="42"/>
      <c r="QSF214" s="48"/>
      <c r="QSG214" s="48"/>
      <c r="QSH214" s="46"/>
      <c r="QSI214" s="42"/>
      <c r="QSJ214" s="42"/>
      <c r="QSK214" s="48"/>
      <c r="QSL214" s="48"/>
      <c r="QSM214" s="46"/>
      <c r="QSN214" s="42"/>
      <c r="QSO214" s="42"/>
      <c r="QSP214" s="48"/>
      <c r="QSQ214" s="48"/>
      <c r="QSR214" s="46"/>
      <c r="QSS214" s="42"/>
      <c r="QST214" s="42"/>
      <c r="QSU214" s="48"/>
      <c r="QSV214" s="48"/>
      <c r="QSW214" s="46"/>
      <c r="QSX214" s="42"/>
      <c r="QSY214" s="42"/>
      <c r="QSZ214" s="48"/>
      <c r="QTA214" s="48"/>
      <c r="QTB214" s="46"/>
      <c r="QTC214" s="42"/>
      <c r="QTD214" s="42"/>
      <c r="QTE214" s="48"/>
      <c r="QTF214" s="48"/>
      <c r="QTG214" s="46"/>
      <c r="QTH214" s="42"/>
      <c r="QTI214" s="42"/>
      <c r="QTJ214" s="48"/>
      <c r="QTK214" s="48"/>
      <c r="QTL214" s="46"/>
      <c r="QTM214" s="42"/>
      <c r="QTN214" s="42"/>
      <c r="QTO214" s="48"/>
      <c r="QTP214" s="48"/>
      <c r="QTQ214" s="46"/>
      <c r="QTR214" s="42"/>
      <c r="QTS214" s="42"/>
      <c r="QTT214" s="48"/>
      <c r="QTU214" s="48"/>
      <c r="QTV214" s="46"/>
      <c r="QTW214" s="42"/>
      <c r="QTX214" s="42"/>
      <c r="QTY214" s="48"/>
      <c r="QTZ214" s="48"/>
      <c r="QUA214" s="46"/>
      <c r="QUB214" s="42"/>
      <c r="QUC214" s="42"/>
      <c r="QUD214" s="48"/>
      <c r="QUE214" s="48"/>
      <c r="QUF214" s="46"/>
      <c r="QUG214" s="42"/>
      <c r="QUH214" s="42"/>
      <c r="QUI214" s="48"/>
      <c r="QUJ214" s="48"/>
      <c r="QUK214" s="46"/>
      <c r="QUL214" s="42"/>
      <c r="QUM214" s="42"/>
      <c r="QUN214" s="48"/>
      <c r="QUO214" s="48"/>
      <c r="QUP214" s="46"/>
      <c r="QUQ214" s="42"/>
      <c r="QUR214" s="42"/>
      <c r="QUS214" s="48"/>
      <c r="QUT214" s="48"/>
      <c r="QUU214" s="46"/>
      <c r="QUV214" s="42"/>
      <c r="QUW214" s="42"/>
      <c r="QUX214" s="48"/>
      <c r="QUY214" s="48"/>
      <c r="QUZ214" s="46"/>
      <c r="QVA214" s="42"/>
      <c r="QVB214" s="42"/>
      <c r="QVC214" s="48"/>
      <c r="QVD214" s="48"/>
      <c r="QVE214" s="46"/>
      <c r="QVF214" s="42"/>
      <c r="QVG214" s="42"/>
      <c r="QVH214" s="48"/>
      <c r="QVI214" s="48"/>
      <c r="QVJ214" s="46"/>
      <c r="QVK214" s="42"/>
      <c r="QVL214" s="42"/>
      <c r="QVM214" s="48"/>
      <c r="QVN214" s="48"/>
      <c r="QVO214" s="46"/>
      <c r="QVP214" s="42"/>
      <c r="QVQ214" s="42"/>
      <c r="QVR214" s="48"/>
      <c r="QVS214" s="48"/>
      <c r="QVT214" s="46"/>
      <c r="QVU214" s="42"/>
      <c r="QVV214" s="42"/>
      <c r="QVW214" s="48"/>
      <c r="QVX214" s="48"/>
      <c r="QVY214" s="46"/>
      <c r="QVZ214" s="42"/>
      <c r="QWA214" s="42"/>
      <c r="QWB214" s="48"/>
      <c r="QWC214" s="48"/>
      <c r="QWD214" s="46"/>
      <c r="QWE214" s="42"/>
      <c r="QWF214" s="42"/>
      <c r="QWG214" s="48"/>
      <c r="QWH214" s="48"/>
      <c r="QWI214" s="46"/>
      <c r="QWJ214" s="42"/>
      <c r="QWK214" s="42"/>
      <c r="QWL214" s="48"/>
      <c r="QWM214" s="48"/>
      <c r="QWN214" s="46"/>
      <c r="QWO214" s="42"/>
      <c r="QWP214" s="42"/>
      <c r="QWQ214" s="48"/>
      <c r="QWR214" s="48"/>
      <c r="QWS214" s="46"/>
      <c r="QWT214" s="42"/>
      <c r="QWU214" s="42"/>
      <c r="QWV214" s="48"/>
      <c r="QWW214" s="48"/>
      <c r="QWX214" s="46"/>
      <c r="QWY214" s="42"/>
      <c r="QWZ214" s="42"/>
      <c r="QXA214" s="48"/>
      <c r="QXB214" s="48"/>
      <c r="QXC214" s="46"/>
      <c r="QXD214" s="42"/>
      <c r="QXE214" s="42"/>
      <c r="QXF214" s="48"/>
      <c r="QXG214" s="48"/>
      <c r="QXH214" s="46"/>
      <c r="QXI214" s="42"/>
      <c r="QXJ214" s="42"/>
      <c r="QXK214" s="48"/>
      <c r="QXL214" s="48"/>
      <c r="QXM214" s="46"/>
      <c r="QXN214" s="42"/>
      <c r="QXO214" s="42"/>
      <c r="QXP214" s="48"/>
      <c r="QXQ214" s="48"/>
      <c r="QXR214" s="46"/>
      <c r="QXS214" s="42"/>
      <c r="QXT214" s="42"/>
      <c r="QXU214" s="48"/>
      <c r="QXV214" s="48"/>
      <c r="QXW214" s="46"/>
      <c r="QXX214" s="42"/>
      <c r="QXY214" s="42"/>
      <c r="QXZ214" s="48"/>
      <c r="QYA214" s="48"/>
      <c r="QYB214" s="46"/>
      <c r="QYC214" s="42"/>
      <c r="QYD214" s="42"/>
      <c r="QYE214" s="48"/>
      <c r="QYF214" s="48"/>
      <c r="QYG214" s="46"/>
      <c r="QYH214" s="42"/>
      <c r="QYI214" s="42"/>
      <c r="QYJ214" s="48"/>
      <c r="QYK214" s="48"/>
      <c r="QYL214" s="46"/>
      <c r="QYM214" s="42"/>
      <c r="QYN214" s="42"/>
      <c r="QYO214" s="48"/>
      <c r="QYP214" s="48"/>
      <c r="QYQ214" s="46"/>
      <c r="QYR214" s="42"/>
      <c r="QYS214" s="42"/>
      <c r="QYT214" s="48"/>
      <c r="QYU214" s="48"/>
      <c r="QYV214" s="46"/>
      <c r="QYW214" s="42"/>
      <c r="QYX214" s="42"/>
      <c r="QYY214" s="48"/>
      <c r="QYZ214" s="48"/>
      <c r="QZA214" s="46"/>
      <c r="QZB214" s="42"/>
      <c r="QZC214" s="42"/>
      <c r="QZD214" s="48"/>
      <c r="QZE214" s="48"/>
      <c r="QZF214" s="46"/>
      <c r="QZG214" s="42"/>
      <c r="QZH214" s="42"/>
      <c r="QZI214" s="48"/>
      <c r="QZJ214" s="48"/>
      <c r="QZK214" s="46"/>
      <c r="QZL214" s="42"/>
      <c r="QZM214" s="42"/>
      <c r="QZN214" s="48"/>
      <c r="QZO214" s="48"/>
      <c r="QZP214" s="46"/>
      <c r="QZQ214" s="42"/>
      <c r="QZR214" s="42"/>
      <c r="QZS214" s="48"/>
      <c r="QZT214" s="48"/>
      <c r="QZU214" s="46"/>
      <c r="QZV214" s="42"/>
      <c r="QZW214" s="42"/>
      <c r="QZX214" s="48"/>
      <c r="QZY214" s="48"/>
      <c r="QZZ214" s="46"/>
      <c r="RAA214" s="42"/>
      <c r="RAB214" s="42"/>
      <c r="RAC214" s="48"/>
      <c r="RAD214" s="48"/>
      <c r="RAE214" s="46"/>
      <c r="RAF214" s="42"/>
      <c r="RAG214" s="42"/>
      <c r="RAH214" s="48"/>
      <c r="RAI214" s="48"/>
      <c r="RAJ214" s="46"/>
      <c r="RAK214" s="42"/>
      <c r="RAL214" s="42"/>
      <c r="RAM214" s="48"/>
      <c r="RAN214" s="48"/>
      <c r="RAO214" s="46"/>
      <c r="RAP214" s="42"/>
      <c r="RAQ214" s="42"/>
      <c r="RAR214" s="48"/>
      <c r="RAS214" s="48"/>
      <c r="RAT214" s="46"/>
      <c r="RAU214" s="42"/>
      <c r="RAV214" s="42"/>
      <c r="RAW214" s="48"/>
      <c r="RAX214" s="48"/>
      <c r="RAY214" s="46"/>
      <c r="RAZ214" s="42"/>
      <c r="RBA214" s="42"/>
      <c r="RBB214" s="48"/>
      <c r="RBC214" s="48"/>
      <c r="RBD214" s="46"/>
      <c r="RBE214" s="42"/>
      <c r="RBF214" s="42"/>
      <c r="RBG214" s="48"/>
      <c r="RBH214" s="48"/>
      <c r="RBI214" s="46"/>
      <c r="RBJ214" s="42"/>
      <c r="RBK214" s="42"/>
      <c r="RBL214" s="48"/>
      <c r="RBM214" s="48"/>
      <c r="RBN214" s="46"/>
      <c r="RBO214" s="42"/>
      <c r="RBP214" s="42"/>
      <c r="RBQ214" s="48"/>
      <c r="RBR214" s="48"/>
      <c r="RBS214" s="46"/>
      <c r="RBT214" s="42"/>
      <c r="RBU214" s="42"/>
      <c r="RBV214" s="48"/>
      <c r="RBW214" s="48"/>
      <c r="RBX214" s="46"/>
      <c r="RBY214" s="42"/>
      <c r="RBZ214" s="42"/>
      <c r="RCA214" s="48"/>
      <c r="RCB214" s="48"/>
      <c r="RCC214" s="46"/>
      <c r="RCD214" s="42"/>
      <c r="RCE214" s="42"/>
      <c r="RCF214" s="48"/>
      <c r="RCG214" s="48"/>
      <c r="RCH214" s="46"/>
      <c r="RCI214" s="42"/>
      <c r="RCJ214" s="42"/>
      <c r="RCK214" s="48"/>
      <c r="RCL214" s="48"/>
      <c r="RCM214" s="46"/>
      <c r="RCN214" s="42"/>
      <c r="RCO214" s="42"/>
      <c r="RCP214" s="48"/>
      <c r="RCQ214" s="48"/>
      <c r="RCR214" s="46"/>
      <c r="RCS214" s="42"/>
      <c r="RCT214" s="42"/>
      <c r="RCU214" s="48"/>
      <c r="RCV214" s="48"/>
      <c r="RCW214" s="46"/>
      <c r="RCX214" s="42"/>
      <c r="RCY214" s="42"/>
      <c r="RCZ214" s="48"/>
      <c r="RDA214" s="48"/>
      <c r="RDB214" s="46"/>
      <c r="RDC214" s="42"/>
      <c r="RDD214" s="42"/>
      <c r="RDE214" s="48"/>
      <c r="RDF214" s="48"/>
      <c r="RDG214" s="46"/>
      <c r="RDH214" s="42"/>
      <c r="RDI214" s="42"/>
      <c r="RDJ214" s="48"/>
      <c r="RDK214" s="48"/>
      <c r="RDL214" s="46"/>
      <c r="RDM214" s="42"/>
      <c r="RDN214" s="42"/>
      <c r="RDO214" s="48"/>
      <c r="RDP214" s="48"/>
      <c r="RDQ214" s="46"/>
      <c r="RDR214" s="42"/>
      <c r="RDS214" s="42"/>
      <c r="RDT214" s="48"/>
      <c r="RDU214" s="48"/>
      <c r="RDV214" s="46"/>
      <c r="RDW214" s="42"/>
      <c r="RDX214" s="42"/>
      <c r="RDY214" s="48"/>
      <c r="RDZ214" s="48"/>
      <c r="REA214" s="46"/>
      <c r="REB214" s="42"/>
      <c r="REC214" s="42"/>
      <c r="RED214" s="48"/>
      <c r="REE214" s="48"/>
      <c r="REF214" s="46"/>
      <c r="REG214" s="42"/>
      <c r="REH214" s="42"/>
      <c r="REI214" s="48"/>
      <c r="REJ214" s="48"/>
      <c r="REK214" s="46"/>
      <c r="REL214" s="42"/>
      <c r="REM214" s="42"/>
      <c r="REN214" s="48"/>
      <c r="REO214" s="48"/>
      <c r="REP214" s="46"/>
      <c r="REQ214" s="42"/>
      <c r="RER214" s="42"/>
      <c r="RES214" s="48"/>
      <c r="RET214" s="48"/>
      <c r="REU214" s="46"/>
      <c r="REV214" s="42"/>
      <c r="REW214" s="42"/>
      <c r="REX214" s="48"/>
      <c r="REY214" s="48"/>
      <c r="REZ214" s="46"/>
      <c r="RFA214" s="42"/>
      <c r="RFB214" s="42"/>
      <c r="RFC214" s="48"/>
      <c r="RFD214" s="48"/>
      <c r="RFE214" s="46"/>
      <c r="RFF214" s="42"/>
      <c r="RFG214" s="42"/>
      <c r="RFH214" s="48"/>
      <c r="RFI214" s="48"/>
      <c r="RFJ214" s="46"/>
      <c r="RFK214" s="42"/>
      <c r="RFL214" s="42"/>
      <c r="RFM214" s="48"/>
      <c r="RFN214" s="48"/>
      <c r="RFO214" s="46"/>
      <c r="RFP214" s="42"/>
      <c r="RFQ214" s="42"/>
      <c r="RFR214" s="48"/>
      <c r="RFS214" s="48"/>
      <c r="RFT214" s="46"/>
      <c r="RFU214" s="42"/>
      <c r="RFV214" s="42"/>
      <c r="RFW214" s="48"/>
      <c r="RFX214" s="48"/>
      <c r="RFY214" s="46"/>
      <c r="RFZ214" s="42"/>
      <c r="RGA214" s="42"/>
      <c r="RGB214" s="48"/>
      <c r="RGC214" s="48"/>
      <c r="RGD214" s="46"/>
      <c r="RGE214" s="42"/>
      <c r="RGF214" s="42"/>
      <c r="RGG214" s="48"/>
      <c r="RGH214" s="48"/>
      <c r="RGI214" s="46"/>
      <c r="RGJ214" s="42"/>
      <c r="RGK214" s="42"/>
      <c r="RGL214" s="48"/>
      <c r="RGM214" s="48"/>
      <c r="RGN214" s="46"/>
      <c r="RGO214" s="42"/>
      <c r="RGP214" s="42"/>
      <c r="RGQ214" s="48"/>
      <c r="RGR214" s="48"/>
      <c r="RGS214" s="46"/>
      <c r="RGT214" s="42"/>
      <c r="RGU214" s="42"/>
      <c r="RGV214" s="48"/>
      <c r="RGW214" s="48"/>
      <c r="RGX214" s="46"/>
      <c r="RGY214" s="42"/>
      <c r="RGZ214" s="42"/>
      <c r="RHA214" s="48"/>
      <c r="RHB214" s="48"/>
      <c r="RHC214" s="46"/>
      <c r="RHD214" s="42"/>
      <c r="RHE214" s="42"/>
      <c r="RHF214" s="48"/>
      <c r="RHG214" s="48"/>
      <c r="RHH214" s="46"/>
      <c r="RHI214" s="42"/>
      <c r="RHJ214" s="42"/>
      <c r="RHK214" s="48"/>
      <c r="RHL214" s="48"/>
      <c r="RHM214" s="46"/>
      <c r="RHN214" s="42"/>
      <c r="RHO214" s="42"/>
      <c r="RHP214" s="48"/>
      <c r="RHQ214" s="48"/>
      <c r="RHR214" s="46"/>
      <c r="RHS214" s="42"/>
      <c r="RHT214" s="42"/>
      <c r="RHU214" s="48"/>
      <c r="RHV214" s="48"/>
      <c r="RHW214" s="46"/>
      <c r="RHX214" s="42"/>
      <c r="RHY214" s="42"/>
      <c r="RHZ214" s="48"/>
      <c r="RIA214" s="48"/>
      <c r="RIB214" s="46"/>
      <c r="RIC214" s="42"/>
      <c r="RID214" s="42"/>
      <c r="RIE214" s="48"/>
      <c r="RIF214" s="48"/>
      <c r="RIG214" s="46"/>
      <c r="RIH214" s="42"/>
      <c r="RII214" s="42"/>
      <c r="RIJ214" s="48"/>
      <c r="RIK214" s="48"/>
      <c r="RIL214" s="46"/>
      <c r="RIM214" s="42"/>
      <c r="RIN214" s="42"/>
      <c r="RIO214" s="48"/>
      <c r="RIP214" s="48"/>
      <c r="RIQ214" s="46"/>
      <c r="RIR214" s="42"/>
      <c r="RIS214" s="42"/>
      <c r="RIT214" s="48"/>
      <c r="RIU214" s="48"/>
      <c r="RIV214" s="46"/>
      <c r="RIW214" s="42"/>
      <c r="RIX214" s="42"/>
      <c r="RIY214" s="48"/>
      <c r="RIZ214" s="48"/>
      <c r="RJA214" s="46"/>
      <c r="RJB214" s="42"/>
      <c r="RJC214" s="42"/>
      <c r="RJD214" s="48"/>
      <c r="RJE214" s="48"/>
      <c r="RJF214" s="46"/>
      <c r="RJG214" s="42"/>
      <c r="RJH214" s="42"/>
      <c r="RJI214" s="48"/>
      <c r="RJJ214" s="48"/>
      <c r="RJK214" s="46"/>
      <c r="RJL214" s="42"/>
      <c r="RJM214" s="42"/>
      <c r="RJN214" s="48"/>
      <c r="RJO214" s="48"/>
      <c r="RJP214" s="46"/>
      <c r="RJQ214" s="42"/>
      <c r="RJR214" s="42"/>
      <c r="RJS214" s="48"/>
      <c r="RJT214" s="48"/>
      <c r="RJU214" s="46"/>
      <c r="RJV214" s="42"/>
      <c r="RJW214" s="42"/>
      <c r="RJX214" s="48"/>
      <c r="RJY214" s="48"/>
      <c r="RJZ214" s="46"/>
      <c r="RKA214" s="42"/>
      <c r="RKB214" s="42"/>
      <c r="RKC214" s="48"/>
      <c r="RKD214" s="48"/>
      <c r="RKE214" s="46"/>
      <c r="RKF214" s="42"/>
      <c r="RKG214" s="42"/>
      <c r="RKH214" s="48"/>
      <c r="RKI214" s="48"/>
      <c r="RKJ214" s="46"/>
      <c r="RKK214" s="42"/>
      <c r="RKL214" s="42"/>
      <c r="RKM214" s="48"/>
      <c r="RKN214" s="48"/>
      <c r="RKO214" s="46"/>
      <c r="RKP214" s="42"/>
      <c r="RKQ214" s="42"/>
      <c r="RKR214" s="48"/>
      <c r="RKS214" s="48"/>
      <c r="RKT214" s="46"/>
      <c r="RKU214" s="42"/>
      <c r="RKV214" s="42"/>
      <c r="RKW214" s="48"/>
      <c r="RKX214" s="48"/>
      <c r="RKY214" s="46"/>
      <c r="RKZ214" s="42"/>
      <c r="RLA214" s="42"/>
      <c r="RLB214" s="48"/>
      <c r="RLC214" s="48"/>
      <c r="RLD214" s="46"/>
      <c r="RLE214" s="42"/>
      <c r="RLF214" s="42"/>
      <c r="RLG214" s="48"/>
      <c r="RLH214" s="48"/>
      <c r="RLI214" s="46"/>
      <c r="RLJ214" s="42"/>
      <c r="RLK214" s="42"/>
      <c r="RLL214" s="48"/>
      <c r="RLM214" s="48"/>
      <c r="RLN214" s="46"/>
      <c r="RLO214" s="42"/>
      <c r="RLP214" s="42"/>
      <c r="RLQ214" s="48"/>
      <c r="RLR214" s="48"/>
      <c r="RLS214" s="46"/>
      <c r="RLT214" s="42"/>
      <c r="RLU214" s="42"/>
      <c r="RLV214" s="48"/>
      <c r="RLW214" s="48"/>
      <c r="RLX214" s="46"/>
      <c r="RLY214" s="42"/>
      <c r="RLZ214" s="42"/>
      <c r="RMA214" s="48"/>
      <c r="RMB214" s="48"/>
      <c r="RMC214" s="46"/>
      <c r="RMD214" s="42"/>
      <c r="RME214" s="42"/>
      <c r="RMF214" s="48"/>
      <c r="RMG214" s="48"/>
      <c r="RMH214" s="46"/>
      <c r="RMI214" s="42"/>
      <c r="RMJ214" s="42"/>
      <c r="RMK214" s="48"/>
      <c r="RML214" s="48"/>
      <c r="RMM214" s="46"/>
      <c r="RMN214" s="42"/>
      <c r="RMO214" s="42"/>
      <c r="RMP214" s="48"/>
      <c r="RMQ214" s="48"/>
      <c r="RMR214" s="46"/>
      <c r="RMS214" s="42"/>
      <c r="RMT214" s="42"/>
      <c r="RMU214" s="48"/>
      <c r="RMV214" s="48"/>
      <c r="RMW214" s="46"/>
      <c r="RMX214" s="42"/>
      <c r="RMY214" s="42"/>
      <c r="RMZ214" s="48"/>
      <c r="RNA214" s="48"/>
      <c r="RNB214" s="46"/>
      <c r="RNC214" s="42"/>
      <c r="RND214" s="42"/>
      <c r="RNE214" s="48"/>
      <c r="RNF214" s="48"/>
      <c r="RNG214" s="46"/>
      <c r="RNH214" s="42"/>
      <c r="RNI214" s="42"/>
      <c r="RNJ214" s="48"/>
      <c r="RNK214" s="48"/>
      <c r="RNL214" s="46"/>
      <c r="RNM214" s="42"/>
      <c r="RNN214" s="42"/>
      <c r="RNO214" s="48"/>
      <c r="RNP214" s="48"/>
      <c r="RNQ214" s="46"/>
      <c r="RNR214" s="42"/>
      <c r="RNS214" s="42"/>
      <c r="RNT214" s="48"/>
      <c r="RNU214" s="48"/>
      <c r="RNV214" s="46"/>
      <c r="RNW214" s="42"/>
      <c r="RNX214" s="42"/>
      <c r="RNY214" s="48"/>
      <c r="RNZ214" s="48"/>
      <c r="ROA214" s="46"/>
      <c r="ROB214" s="42"/>
      <c r="ROC214" s="42"/>
      <c r="ROD214" s="48"/>
      <c r="ROE214" s="48"/>
      <c r="ROF214" s="46"/>
      <c r="ROG214" s="42"/>
      <c r="ROH214" s="42"/>
      <c r="ROI214" s="48"/>
      <c r="ROJ214" s="48"/>
      <c r="ROK214" s="46"/>
      <c r="ROL214" s="42"/>
      <c r="ROM214" s="42"/>
      <c r="RON214" s="48"/>
      <c r="ROO214" s="48"/>
      <c r="ROP214" s="46"/>
      <c r="ROQ214" s="42"/>
      <c r="ROR214" s="42"/>
      <c r="ROS214" s="48"/>
      <c r="ROT214" s="48"/>
      <c r="ROU214" s="46"/>
      <c r="ROV214" s="42"/>
      <c r="ROW214" s="42"/>
      <c r="ROX214" s="48"/>
      <c r="ROY214" s="48"/>
      <c r="ROZ214" s="46"/>
      <c r="RPA214" s="42"/>
      <c r="RPB214" s="42"/>
      <c r="RPC214" s="48"/>
      <c r="RPD214" s="48"/>
      <c r="RPE214" s="46"/>
      <c r="RPF214" s="42"/>
      <c r="RPG214" s="42"/>
      <c r="RPH214" s="48"/>
      <c r="RPI214" s="48"/>
      <c r="RPJ214" s="46"/>
      <c r="RPK214" s="42"/>
      <c r="RPL214" s="42"/>
      <c r="RPM214" s="48"/>
      <c r="RPN214" s="48"/>
      <c r="RPO214" s="46"/>
      <c r="RPP214" s="42"/>
      <c r="RPQ214" s="42"/>
      <c r="RPR214" s="48"/>
      <c r="RPS214" s="48"/>
      <c r="RPT214" s="46"/>
      <c r="RPU214" s="42"/>
      <c r="RPV214" s="42"/>
      <c r="RPW214" s="48"/>
      <c r="RPX214" s="48"/>
      <c r="RPY214" s="46"/>
      <c r="RPZ214" s="42"/>
      <c r="RQA214" s="42"/>
      <c r="RQB214" s="48"/>
      <c r="RQC214" s="48"/>
      <c r="RQD214" s="46"/>
      <c r="RQE214" s="42"/>
      <c r="RQF214" s="42"/>
      <c r="RQG214" s="48"/>
      <c r="RQH214" s="48"/>
      <c r="RQI214" s="46"/>
      <c r="RQJ214" s="42"/>
      <c r="RQK214" s="42"/>
      <c r="RQL214" s="48"/>
      <c r="RQM214" s="48"/>
      <c r="RQN214" s="46"/>
      <c r="RQO214" s="42"/>
      <c r="RQP214" s="42"/>
      <c r="RQQ214" s="48"/>
      <c r="RQR214" s="48"/>
      <c r="RQS214" s="46"/>
      <c r="RQT214" s="42"/>
      <c r="RQU214" s="42"/>
      <c r="RQV214" s="48"/>
      <c r="RQW214" s="48"/>
      <c r="RQX214" s="46"/>
      <c r="RQY214" s="42"/>
      <c r="RQZ214" s="42"/>
      <c r="RRA214" s="48"/>
      <c r="RRB214" s="48"/>
      <c r="RRC214" s="46"/>
      <c r="RRD214" s="42"/>
      <c r="RRE214" s="42"/>
      <c r="RRF214" s="48"/>
      <c r="RRG214" s="48"/>
      <c r="RRH214" s="46"/>
      <c r="RRI214" s="42"/>
      <c r="RRJ214" s="42"/>
      <c r="RRK214" s="48"/>
      <c r="RRL214" s="48"/>
      <c r="RRM214" s="46"/>
      <c r="RRN214" s="42"/>
      <c r="RRO214" s="42"/>
      <c r="RRP214" s="48"/>
      <c r="RRQ214" s="48"/>
      <c r="RRR214" s="46"/>
      <c r="RRS214" s="42"/>
      <c r="RRT214" s="42"/>
      <c r="RRU214" s="48"/>
      <c r="RRV214" s="48"/>
      <c r="RRW214" s="46"/>
      <c r="RRX214" s="42"/>
      <c r="RRY214" s="42"/>
      <c r="RRZ214" s="48"/>
      <c r="RSA214" s="48"/>
      <c r="RSB214" s="46"/>
      <c r="RSC214" s="42"/>
      <c r="RSD214" s="42"/>
      <c r="RSE214" s="48"/>
      <c r="RSF214" s="48"/>
      <c r="RSG214" s="46"/>
      <c r="RSH214" s="42"/>
      <c r="RSI214" s="42"/>
      <c r="RSJ214" s="48"/>
      <c r="RSK214" s="48"/>
      <c r="RSL214" s="46"/>
      <c r="RSM214" s="42"/>
      <c r="RSN214" s="42"/>
      <c r="RSO214" s="48"/>
      <c r="RSP214" s="48"/>
      <c r="RSQ214" s="46"/>
      <c r="RSR214" s="42"/>
      <c r="RSS214" s="42"/>
      <c r="RST214" s="48"/>
      <c r="RSU214" s="48"/>
      <c r="RSV214" s="46"/>
      <c r="RSW214" s="42"/>
      <c r="RSX214" s="42"/>
      <c r="RSY214" s="48"/>
      <c r="RSZ214" s="48"/>
      <c r="RTA214" s="46"/>
      <c r="RTB214" s="42"/>
      <c r="RTC214" s="42"/>
      <c r="RTD214" s="48"/>
      <c r="RTE214" s="48"/>
      <c r="RTF214" s="46"/>
      <c r="RTG214" s="42"/>
      <c r="RTH214" s="42"/>
      <c r="RTI214" s="48"/>
      <c r="RTJ214" s="48"/>
      <c r="RTK214" s="46"/>
      <c r="RTL214" s="42"/>
      <c r="RTM214" s="42"/>
      <c r="RTN214" s="48"/>
      <c r="RTO214" s="48"/>
      <c r="RTP214" s="46"/>
      <c r="RTQ214" s="42"/>
      <c r="RTR214" s="42"/>
      <c r="RTS214" s="48"/>
      <c r="RTT214" s="48"/>
      <c r="RTU214" s="46"/>
      <c r="RTV214" s="42"/>
      <c r="RTW214" s="42"/>
      <c r="RTX214" s="48"/>
      <c r="RTY214" s="48"/>
      <c r="RTZ214" s="46"/>
      <c r="RUA214" s="42"/>
      <c r="RUB214" s="42"/>
      <c r="RUC214" s="48"/>
      <c r="RUD214" s="48"/>
      <c r="RUE214" s="46"/>
      <c r="RUF214" s="42"/>
      <c r="RUG214" s="42"/>
      <c r="RUH214" s="48"/>
      <c r="RUI214" s="48"/>
      <c r="RUJ214" s="46"/>
      <c r="RUK214" s="42"/>
      <c r="RUL214" s="42"/>
      <c r="RUM214" s="48"/>
      <c r="RUN214" s="48"/>
      <c r="RUO214" s="46"/>
      <c r="RUP214" s="42"/>
      <c r="RUQ214" s="42"/>
      <c r="RUR214" s="48"/>
      <c r="RUS214" s="48"/>
      <c r="RUT214" s="46"/>
      <c r="RUU214" s="42"/>
      <c r="RUV214" s="42"/>
      <c r="RUW214" s="48"/>
      <c r="RUX214" s="48"/>
      <c r="RUY214" s="46"/>
      <c r="RUZ214" s="42"/>
      <c r="RVA214" s="42"/>
      <c r="RVB214" s="48"/>
      <c r="RVC214" s="48"/>
      <c r="RVD214" s="46"/>
      <c r="RVE214" s="42"/>
      <c r="RVF214" s="42"/>
      <c r="RVG214" s="48"/>
      <c r="RVH214" s="48"/>
      <c r="RVI214" s="46"/>
      <c r="RVJ214" s="42"/>
      <c r="RVK214" s="42"/>
      <c r="RVL214" s="48"/>
      <c r="RVM214" s="48"/>
      <c r="RVN214" s="46"/>
      <c r="RVO214" s="42"/>
      <c r="RVP214" s="42"/>
      <c r="RVQ214" s="48"/>
      <c r="RVR214" s="48"/>
      <c r="RVS214" s="46"/>
      <c r="RVT214" s="42"/>
      <c r="RVU214" s="42"/>
      <c r="RVV214" s="48"/>
      <c r="RVW214" s="48"/>
      <c r="RVX214" s="46"/>
      <c r="RVY214" s="42"/>
      <c r="RVZ214" s="42"/>
      <c r="RWA214" s="48"/>
      <c r="RWB214" s="48"/>
      <c r="RWC214" s="46"/>
      <c r="RWD214" s="42"/>
      <c r="RWE214" s="42"/>
      <c r="RWF214" s="48"/>
      <c r="RWG214" s="48"/>
      <c r="RWH214" s="46"/>
      <c r="RWI214" s="42"/>
      <c r="RWJ214" s="42"/>
      <c r="RWK214" s="48"/>
      <c r="RWL214" s="48"/>
      <c r="RWM214" s="46"/>
      <c r="RWN214" s="42"/>
      <c r="RWO214" s="42"/>
      <c r="RWP214" s="48"/>
      <c r="RWQ214" s="48"/>
      <c r="RWR214" s="46"/>
      <c r="RWS214" s="42"/>
      <c r="RWT214" s="42"/>
      <c r="RWU214" s="48"/>
      <c r="RWV214" s="48"/>
      <c r="RWW214" s="46"/>
      <c r="RWX214" s="42"/>
      <c r="RWY214" s="42"/>
      <c r="RWZ214" s="48"/>
      <c r="RXA214" s="48"/>
      <c r="RXB214" s="46"/>
      <c r="RXC214" s="42"/>
      <c r="RXD214" s="42"/>
      <c r="RXE214" s="48"/>
      <c r="RXF214" s="48"/>
      <c r="RXG214" s="46"/>
      <c r="RXH214" s="42"/>
      <c r="RXI214" s="42"/>
      <c r="RXJ214" s="48"/>
      <c r="RXK214" s="48"/>
      <c r="RXL214" s="46"/>
      <c r="RXM214" s="42"/>
      <c r="RXN214" s="42"/>
      <c r="RXO214" s="48"/>
      <c r="RXP214" s="48"/>
      <c r="RXQ214" s="46"/>
      <c r="RXR214" s="42"/>
      <c r="RXS214" s="42"/>
      <c r="RXT214" s="48"/>
      <c r="RXU214" s="48"/>
      <c r="RXV214" s="46"/>
      <c r="RXW214" s="42"/>
      <c r="RXX214" s="42"/>
      <c r="RXY214" s="48"/>
      <c r="RXZ214" s="48"/>
      <c r="RYA214" s="46"/>
      <c r="RYB214" s="42"/>
      <c r="RYC214" s="42"/>
      <c r="RYD214" s="48"/>
      <c r="RYE214" s="48"/>
      <c r="RYF214" s="46"/>
      <c r="RYG214" s="42"/>
      <c r="RYH214" s="42"/>
      <c r="RYI214" s="48"/>
      <c r="RYJ214" s="48"/>
      <c r="RYK214" s="46"/>
      <c r="RYL214" s="42"/>
      <c r="RYM214" s="42"/>
      <c r="RYN214" s="48"/>
      <c r="RYO214" s="48"/>
      <c r="RYP214" s="46"/>
      <c r="RYQ214" s="42"/>
      <c r="RYR214" s="42"/>
      <c r="RYS214" s="48"/>
      <c r="RYT214" s="48"/>
      <c r="RYU214" s="46"/>
      <c r="RYV214" s="42"/>
      <c r="RYW214" s="42"/>
      <c r="RYX214" s="48"/>
      <c r="RYY214" s="48"/>
      <c r="RYZ214" s="46"/>
      <c r="RZA214" s="42"/>
      <c r="RZB214" s="42"/>
      <c r="RZC214" s="48"/>
      <c r="RZD214" s="48"/>
      <c r="RZE214" s="46"/>
      <c r="RZF214" s="42"/>
      <c r="RZG214" s="42"/>
      <c r="RZH214" s="48"/>
      <c r="RZI214" s="48"/>
      <c r="RZJ214" s="46"/>
      <c r="RZK214" s="42"/>
      <c r="RZL214" s="42"/>
      <c r="RZM214" s="48"/>
      <c r="RZN214" s="48"/>
      <c r="RZO214" s="46"/>
      <c r="RZP214" s="42"/>
      <c r="RZQ214" s="42"/>
      <c r="RZR214" s="48"/>
      <c r="RZS214" s="48"/>
      <c r="RZT214" s="46"/>
      <c r="RZU214" s="42"/>
      <c r="RZV214" s="42"/>
      <c r="RZW214" s="48"/>
      <c r="RZX214" s="48"/>
      <c r="RZY214" s="46"/>
      <c r="RZZ214" s="42"/>
      <c r="SAA214" s="42"/>
      <c r="SAB214" s="48"/>
      <c r="SAC214" s="48"/>
      <c r="SAD214" s="46"/>
      <c r="SAE214" s="42"/>
      <c r="SAF214" s="42"/>
      <c r="SAG214" s="48"/>
      <c r="SAH214" s="48"/>
      <c r="SAI214" s="46"/>
      <c r="SAJ214" s="42"/>
      <c r="SAK214" s="42"/>
      <c r="SAL214" s="48"/>
      <c r="SAM214" s="48"/>
      <c r="SAN214" s="46"/>
      <c r="SAO214" s="42"/>
      <c r="SAP214" s="42"/>
      <c r="SAQ214" s="48"/>
      <c r="SAR214" s="48"/>
      <c r="SAS214" s="46"/>
      <c r="SAT214" s="42"/>
      <c r="SAU214" s="42"/>
      <c r="SAV214" s="48"/>
      <c r="SAW214" s="48"/>
      <c r="SAX214" s="46"/>
      <c r="SAY214" s="42"/>
      <c r="SAZ214" s="42"/>
      <c r="SBA214" s="48"/>
      <c r="SBB214" s="48"/>
      <c r="SBC214" s="46"/>
      <c r="SBD214" s="42"/>
      <c r="SBE214" s="42"/>
      <c r="SBF214" s="48"/>
      <c r="SBG214" s="48"/>
      <c r="SBH214" s="46"/>
      <c r="SBI214" s="42"/>
      <c r="SBJ214" s="42"/>
      <c r="SBK214" s="48"/>
      <c r="SBL214" s="48"/>
      <c r="SBM214" s="46"/>
      <c r="SBN214" s="42"/>
      <c r="SBO214" s="42"/>
      <c r="SBP214" s="48"/>
      <c r="SBQ214" s="48"/>
      <c r="SBR214" s="46"/>
      <c r="SBS214" s="42"/>
      <c r="SBT214" s="42"/>
      <c r="SBU214" s="48"/>
      <c r="SBV214" s="48"/>
      <c r="SBW214" s="46"/>
      <c r="SBX214" s="42"/>
      <c r="SBY214" s="42"/>
      <c r="SBZ214" s="48"/>
      <c r="SCA214" s="48"/>
      <c r="SCB214" s="46"/>
      <c r="SCC214" s="42"/>
      <c r="SCD214" s="42"/>
      <c r="SCE214" s="48"/>
      <c r="SCF214" s="48"/>
      <c r="SCG214" s="46"/>
      <c r="SCH214" s="42"/>
      <c r="SCI214" s="42"/>
      <c r="SCJ214" s="48"/>
      <c r="SCK214" s="48"/>
      <c r="SCL214" s="46"/>
      <c r="SCM214" s="42"/>
      <c r="SCN214" s="42"/>
      <c r="SCO214" s="48"/>
      <c r="SCP214" s="48"/>
      <c r="SCQ214" s="46"/>
      <c r="SCR214" s="42"/>
      <c r="SCS214" s="42"/>
      <c r="SCT214" s="48"/>
      <c r="SCU214" s="48"/>
      <c r="SCV214" s="46"/>
      <c r="SCW214" s="42"/>
      <c r="SCX214" s="42"/>
      <c r="SCY214" s="48"/>
      <c r="SCZ214" s="48"/>
      <c r="SDA214" s="46"/>
      <c r="SDB214" s="42"/>
      <c r="SDC214" s="42"/>
      <c r="SDD214" s="48"/>
      <c r="SDE214" s="48"/>
      <c r="SDF214" s="46"/>
      <c r="SDG214" s="42"/>
      <c r="SDH214" s="42"/>
      <c r="SDI214" s="48"/>
      <c r="SDJ214" s="48"/>
      <c r="SDK214" s="46"/>
      <c r="SDL214" s="42"/>
      <c r="SDM214" s="42"/>
      <c r="SDN214" s="48"/>
      <c r="SDO214" s="48"/>
      <c r="SDP214" s="46"/>
      <c r="SDQ214" s="42"/>
      <c r="SDR214" s="42"/>
      <c r="SDS214" s="48"/>
      <c r="SDT214" s="48"/>
      <c r="SDU214" s="46"/>
      <c r="SDV214" s="42"/>
      <c r="SDW214" s="42"/>
      <c r="SDX214" s="48"/>
      <c r="SDY214" s="48"/>
      <c r="SDZ214" s="46"/>
      <c r="SEA214" s="42"/>
      <c r="SEB214" s="42"/>
      <c r="SEC214" s="48"/>
      <c r="SED214" s="48"/>
      <c r="SEE214" s="46"/>
      <c r="SEF214" s="42"/>
      <c r="SEG214" s="42"/>
      <c r="SEH214" s="48"/>
      <c r="SEI214" s="48"/>
      <c r="SEJ214" s="46"/>
      <c r="SEK214" s="42"/>
      <c r="SEL214" s="42"/>
      <c r="SEM214" s="48"/>
      <c r="SEN214" s="48"/>
      <c r="SEO214" s="46"/>
      <c r="SEP214" s="42"/>
      <c r="SEQ214" s="42"/>
      <c r="SER214" s="48"/>
      <c r="SES214" s="48"/>
      <c r="SET214" s="46"/>
      <c r="SEU214" s="42"/>
      <c r="SEV214" s="42"/>
      <c r="SEW214" s="48"/>
      <c r="SEX214" s="48"/>
      <c r="SEY214" s="46"/>
      <c r="SEZ214" s="42"/>
      <c r="SFA214" s="42"/>
      <c r="SFB214" s="48"/>
      <c r="SFC214" s="48"/>
      <c r="SFD214" s="46"/>
      <c r="SFE214" s="42"/>
      <c r="SFF214" s="42"/>
      <c r="SFG214" s="48"/>
      <c r="SFH214" s="48"/>
      <c r="SFI214" s="46"/>
      <c r="SFJ214" s="42"/>
      <c r="SFK214" s="42"/>
      <c r="SFL214" s="48"/>
      <c r="SFM214" s="48"/>
      <c r="SFN214" s="46"/>
      <c r="SFO214" s="42"/>
      <c r="SFP214" s="42"/>
      <c r="SFQ214" s="48"/>
      <c r="SFR214" s="48"/>
      <c r="SFS214" s="46"/>
      <c r="SFT214" s="42"/>
      <c r="SFU214" s="42"/>
      <c r="SFV214" s="48"/>
      <c r="SFW214" s="48"/>
      <c r="SFX214" s="46"/>
      <c r="SFY214" s="42"/>
      <c r="SFZ214" s="42"/>
      <c r="SGA214" s="48"/>
      <c r="SGB214" s="48"/>
      <c r="SGC214" s="46"/>
      <c r="SGD214" s="42"/>
      <c r="SGE214" s="42"/>
      <c r="SGF214" s="48"/>
      <c r="SGG214" s="48"/>
      <c r="SGH214" s="46"/>
      <c r="SGI214" s="42"/>
      <c r="SGJ214" s="42"/>
      <c r="SGK214" s="48"/>
      <c r="SGL214" s="48"/>
      <c r="SGM214" s="46"/>
      <c r="SGN214" s="42"/>
      <c r="SGO214" s="42"/>
      <c r="SGP214" s="48"/>
      <c r="SGQ214" s="48"/>
      <c r="SGR214" s="46"/>
      <c r="SGS214" s="42"/>
      <c r="SGT214" s="42"/>
      <c r="SGU214" s="48"/>
      <c r="SGV214" s="48"/>
      <c r="SGW214" s="46"/>
      <c r="SGX214" s="42"/>
      <c r="SGY214" s="42"/>
      <c r="SGZ214" s="48"/>
      <c r="SHA214" s="48"/>
      <c r="SHB214" s="46"/>
      <c r="SHC214" s="42"/>
      <c r="SHD214" s="42"/>
      <c r="SHE214" s="48"/>
      <c r="SHF214" s="48"/>
      <c r="SHG214" s="46"/>
      <c r="SHH214" s="42"/>
      <c r="SHI214" s="42"/>
      <c r="SHJ214" s="48"/>
      <c r="SHK214" s="48"/>
      <c r="SHL214" s="46"/>
      <c r="SHM214" s="42"/>
      <c r="SHN214" s="42"/>
      <c r="SHO214" s="48"/>
      <c r="SHP214" s="48"/>
      <c r="SHQ214" s="46"/>
      <c r="SHR214" s="42"/>
      <c r="SHS214" s="42"/>
      <c r="SHT214" s="48"/>
      <c r="SHU214" s="48"/>
      <c r="SHV214" s="46"/>
      <c r="SHW214" s="42"/>
      <c r="SHX214" s="42"/>
      <c r="SHY214" s="48"/>
      <c r="SHZ214" s="48"/>
      <c r="SIA214" s="46"/>
      <c r="SIB214" s="42"/>
      <c r="SIC214" s="42"/>
      <c r="SID214" s="48"/>
      <c r="SIE214" s="48"/>
      <c r="SIF214" s="46"/>
      <c r="SIG214" s="42"/>
      <c r="SIH214" s="42"/>
      <c r="SII214" s="48"/>
      <c r="SIJ214" s="48"/>
      <c r="SIK214" s="46"/>
      <c r="SIL214" s="42"/>
      <c r="SIM214" s="42"/>
      <c r="SIN214" s="48"/>
      <c r="SIO214" s="48"/>
      <c r="SIP214" s="46"/>
      <c r="SIQ214" s="42"/>
      <c r="SIR214" s="42"/>
      <c r="SIS214" s="48"/>
      <c r="SIT214" s="48"/>
      <c r="SIU214" s="46"/>
      <c r="SIV214" s="42"/>
      <c r="SIW214" s="42"/>
      <c r="SIX214" s="48"/>
      <c r="SIY214" s="48"/>
      <c r="SIZ214" s="46"/>
      <c r="SJA214" s="42"/>
      <c r="SJB214" s="42"/>
      <c r="SJC214" s="48"/>
      <c r="SJD214" s="48"/>
      <c r="SJE214" s="46"/>
      <c r="SJF214" s="42"/>
      <c r="SJG214" s="42"/>
      <c r="SJH214" s="48"/>
      <c r="SJI214" s="48"/>
      <c r="SJJ214" s="46"/>
      <c r="SJK214" s="42"/>
      <c r="SJL214" s="42"/>
      <c r="SJM214" s="48"/>
      <c r="SJN214" s="48"/>
      <c r="SJO214" s="46"/>
      <c r="SJP214" s="42"/>
      <c r="SJQ214" s="42"/>
      <c r="SJR214" s="48"/>
      <c r="SJS214" s="48"/>
      <c r="SJT214" s="46"/>
      <c r="SJU214" s="42"/>
      <c r="SJV214" s="42"/>
      <c r="SJW214" s="48"/>
      <c r="SJX214" s="48"/>
      <c r="SJY214" s="46"/>
      <c r="SJZ214" s="42"/>
      <c r="SKA214" s="42"/>
      <c r="SKB214" s="48"/>
      <c r="SKC214" s="48"/>
      <c r="SKD214" s="46"/>
      <c r="SKE214" s="42"/>
      <c r="SKF214" s="42"/>
      <c r="SKG214" s="48"/>
      <c r="SKH214" s="48"/>
      <c r="SKI214" s="46"/>
      <c r="SKJ214" s="42"/>
      <c r="SKK214" s="42"/>
      <c r="SKL214" s="48"/>
      <c r="SKM214" s="48"/>
      <c r="SKN214" s="46"/>
      <c r="SKO214" s="42"/>
      <c r="SKP214" s="42"/>
      <c r="SKQ214" s="48"/>
      <c r="SKR214" s="48"/>
      <c r="SKS214" s="46"/>
      <c r="SKT214" s="42"/>
      <c r="SKU214" s="42"/>
      <c r="SKV214" s="48"/>
      <c r="SKW214" s="48"/>
      <c r="SKX214" s="46"/>
      <c r="SKY214" s="42"/>
      <c r="SKZ214" s="42"/>
      <c r="SLA214" s="48"/>
      <c r="SLB214" s="48"/>
      <c r="SLC214" s="46"/>
      <c r="SLD214" s="42"/>
      <c r="SLE214" s="42"/>
      <c r="SLF214" s="48"/>
      <c r="SLG214" s="48"/>
      <c r="SLH214" s="46"/>
      <c r="SLI214" s="42"/>
      <c r="SLJ214" s="42"/>
      <c r="SLK214" s="48"/>
      <c r="SLL214" s="48"/>
      <c r="SLM214" s="46"/>
      <c r="SLN214" s="42"/>
      <c r="SLO214" s="42"/>
      <c r="SLP214" s="48"/>
      <c r="SLQ214" s="48"/>
      <c r="SLR214" s="46"/>
      <c r="SLS214" s="42"/>
      <c r="SLT214" s="42"/>
      <c r="SLU214" s="48"/>
      <c r="SLV214" s="48"/>
      <c r="SLW214" s="46"/>
      <c r="SLX214" s="42"/>
      <c r="SLY214" s="42"/>
      <c r="SLZ214" s="48"/>
      <c r="SMA214" s="48"/>
      <c r="SMB214" s="46"/>
      <c r="SMC214" s="42"/>
      <c r="SMD214" s="42"/>
      <c r="SME214" s="48"/>
      <c r="SMF214" s="48"/>
      <c r="SMG214" s="46"/>
      <c r="SMH214" s="42"/>
      <c r="SMI214" s="42"/>
      <c r="SMJ214" s="48"/>
      <c r="SMK214" s="48"/>
      <c r="SML214" s="46"/>
      <c r="SMM214" s="42"/>
      <c r="SMN214" s="42"/>
      <c r="SMO214" s="48"/>
      <c r="SMP214" s="48"/>
      <c r="SMQ214" s="46"/>
      <c r="SMR214" s="42"/>
      <c r="SMS214" s="42"/>
      <c r="SMT214" s="48"/>
      <c r="SMU214" s="48"/>
      <c r="SMV214" s="46"/>
      <c r="SMW214" s="42"/>
      <c r="SMX214" s="42"/>
      <c r="SMY214" s="48"/>
      <c r="SMZ214" s="48"/>
      <c r="SNA214" s="46"/>
      <c r="SNB214" s="42"/>
      <c r="SNC214" s="42"/>
      <c r="SND214" s="48"/>
      <c r="SNE214" s="48"/>
      <c r="SNF214" s="46"/>
      <c r="SNG214" s="42"/>
      <c r="SNH214" s="42"/>
      <c r="SNI214" s="48"/>
      <c r="SNJ214" s="48"/>
      <c r="SNK214" s="46"/>
      <c r="SNL214" s="42"/>
      <c r="SNM214" s="42"/>
      <c r="SNN214" s="48"/>
      <c r="SNO214" s="48"/>
      <c r="SNP214" s="46"/>
      <c r="SNQ214" s="42"/>
      <c r="SNR214" s="42"/>
      <c r="SNS214" s="48"/>
      <c r="SNT214" s="48"/>
      <c r="SNU214" s="46"/>
      <c r="SNV214" s="42"/>
      <c r="SNW214" s="42"/>
      <c r="SNX214" s="48"/>
      <c r="SNY214" s="48"/>
      <c r="SNZ214" s="46"/>
      <c r="SOA214" s="42"/>
      <c r="SOB214" s="42"/>
      <c r="SOC214" s="48"/>
      <c r="SOD214" s="48"/>
      <c r="SOE214" s="46"/>
      <c r="SOF214" s="42"/>
      <c r="SOG214" s="42"/>
      <c r="SOH214" s="48"/>
      <c r="SOI214" s="48"/>
      <c r="SOJ214" s="46"/>
      <c r="SOK214" s="42"/>
      <c r="SOL214" s="42"/>
      <c r="SOM214" s="48"/>
      <c r="SON214" s="48"/>
      <c r="SOO214" s="46"/>
      <c r="SOP214" s="42"/>
      <c r="SOQ214" s="42"/>
      <c r="SOR214" s="48"/>
      <c r="SOS214" s="48"/>
      <c r="SOT214" s="46"/>
      <c r="SOU214" s="42"/>
      <c r="SOV214" s="42"/>
      <c r="SOW214" s="48"/>
      <c r="SOX214" s="48"/>
      <c r="SOY214" s="46"/>
      <c r="SOZ214" s="42"/>
      <c r="SPA214" s="42"/>
      <c r="SPB214" s="48"/>
      <c r="SPC214" s="48"/>
      <c r="SPD214" s="46"/>
      <c r="SPE214" s="42"/>
      <c r="SPF214" s="42"/>
      <c r="SPG214" s="48"/>
      <c r="SPH214" s="48"/>
      <c r="SPI214" s="46"/>
      <c r="SPJ214" s="42"/>
      <c r="SPK214" s="42"/>
      <c r="SPL214" s="48"/>
      <c r="SPM214" s="48"/>
      <c r="SPN214" s="46"/>
      <c r="SPO214" s="42"/>
      <c r="SPP214" s="42"/>
      <c r="SPQ214" s="48"/>
      <c r="SPR214" s="48"/>
      <c r="SPS214" s="46"/>
      <c r="SPT214" s="42"/>
      <c r="SPU214" s="42"/>
      <c r="SPV214" s="48"/>
      <c r="SPW214" s="48"/>
      <c r="SPX214" s="46"/>
      <c r="SPY214" s="42"/>
      <c r="SPZ214" s="42"/>
      <c r="SQA214" s="48"/>
      <c r="SQB214" s="48"/>
      <c r="SQC214" s="46"/>
      <c r="SQD214" s="42"/>
      <c r="SQE214" s="42"/>
      <c r="SQF214" s="48"/>
      <c r="SQG214" s="48"/>
      <c r="SQH214" s="46"/>
      <c r="SQI214" s="42"/>
      <c r="SQJ214" s="42"/>
      <c r="SQK214" s="48"/>
      <c r="SQL214" s="48"/>
      <c r="SQM214" s="46"/>
      <c r="SQN214" s="42"/>
      <c r="SQO214" s="42"/>
      <c r="SQP214" s="48"/>
      <c r="SQQ214" s="48"/>
      <c r="SQR214" s="46"/>
      <c r="SQS214" s="42"/>
      <c r="SQT214" s="42"/>
      <c r="SQU214" s="48"/>
      <c r="SQV214" s="48"/>
      <c r="SQW214" s="46"/>
      <c r="SQX214" s="42"/>
      <c r="SQY214" s="42"/>
      <c r="SQZ214" s="48"/>
      <c r="SRA214" s="48"/>
      <c r="SRB214" s="46"/>
      <c r="SRC214" s="42"/>
      <c r="SRD214" s="42"/>
      <c r="SRE214" s="48"/>
      <c r="SRF214" s="48"/>
      <c r="SRG214" s="46"/>
      <c r="SRH214" s="42"/>
      <c r="SRI214" s="42"/>
      <c r="SRJ214" s="48"/>
      <c r="SRK214" s="48"/>
      <c r="SRL214" s="46"/>
      <c r="SRM214" s="42"/>
      <c r="SRN214" s="42"/>
      <c r="SRO214" s="48"/>
      <c r="SRP214" s="48"/>
      <c r="SRQ214" s="46"/>
      <c r="SRR214" s="42"/>
      <c r="SRS214" s="42"/>
      <c r="SRT214" s="48"/>
      <c r="SRU214" s="48"/>
      <c r="SRV214" s="46"/>
      <c r="SRW214" s="42"/>
      <c r="SRX214" s="42"/>
      <c r="SRY214" s="48"/>
      <c r="SRZ214" s="48"/>
      <c r="SSA214" s="46"/>
      <c r="SSB214" s="42"/>
      <c r="SSC214" s="42"/>
      <c r="SSD214" s="48"/>
      <c r="SSE214" s="48"/>
      <c r="SSF214" s="46"/>
      <c r="SSG214" s="42"/>
      <c r="SSH214" s="42"/>
      <c r="SSI214" s="48"/>
      <c r="SSJ214" s="48"/>
      <c r="SSK214" s="46"/>
      <c r="SSL214" s="42"/>
      <c r="SSM214" s="42"/>
      <c r="SSN214" s="48"/>
      <c r="SSO214" s="48"/>
      <c r="SSP214" s="46"/>
      <c r="SSQ214" s="42"/>
      <c r="SSR214" s="42"/>
      <c r="SSS214" s="48"/>
      <c r="SST214" s="48"/>
      <c r="SSU214" s="46"/>
      <c r="SSV214" s="42"/>
      <c r="SSW214" s="42"/>
      <c r="SSX214" s="48"/>
      <c r="SSY214" s="48"/>
      <c r="SSZ214" s="46"/>
      <c r="STA214" s="42"/>
      <c r="STB214" s="42"/>
      <c r="STC214" s="48"/>
      <c r="STD214" s="48"/>
      <c r="STE214" s="46"/>
      <c r="STF214" s="42"/>
      <c r="STG214" s="42"/>
      <c r="STH214" s="48"/>
      <c r="STI214" s="48"/>
      <c r="STJ214" s="46"/>
      <c r="STK214" s="42"/>
      <c r="STL214" s="42"/>
      <c r="STM214" s="48"/>
      <c r="STN214" s="48"/>
      <c r="STO214" s="46"/>
      <c r="STP214" s="42"/>
      <c r="STQ214" s="42"/>
      <c r="STR214" s="48"/>
      <c r="STS214" s="48"/>
      <c r="STT214" s="46"/>
      <c r="STU214" s="42"/>
      <c r="STV214" s="42"/>
      <c r="STW214" s="48"/>
      <c r="STX214" s="48"/>
      <c r="STY214" s="46"/>
      <c r="STZ214" s="42"/>
      <c r="SUA214" s="42"/>
      <c r="SUB214" s="48"/>
      <c r="SUC214" s="48"/>
      <c r="SUD214" s="46"/>
      <c r="SUE214" s="42"/>
      <c r="SUF214" s="42"/>
      <c r="SUG214" s="48"/>
      <c r="SUH214" s="48"/>
      <c r="SUI214" s="46"/>
      <c r="SUJ214" s="42"/>
      <c r="SUK214" s="42"/>
      <c r="SUL214" s="48"/>
      <c r="SUM214" s="48"/>
      <c r="SUN214" s="46"/>
      <c r="SUO214" s="42"/>
      <c r="SUP214" s="42"/>
      <c r="SUQ214" s="48"/>
      <c r="SUR214" s="48"/>
      <c r="SUS214" s="46"/>
      <c r="SUT214" s="42"/>
      <c r="SUU214" s="42"/>
      <c r="SUV214" s="48"/>
      <c r="SUW214" s="48"/>
      <c r="SUX214" s="46"/>
      <c r="SUY214" s="42"/>
      <c r="SUZ214" s="42"/>
      <c r="SVA214" s="48"/>
      <c r="SVB214" s="48"/>
      <c r="SVC214" s="46"/>
      <c r="SVD214" s="42"/>
      <c r="SVE214" s="42"/>
      <c r="SVF214" s="48"/>
      <c r="SVG214" s="48"/>
      <c r="SVH214" s="46"/>
      <c r="SVI214" s="42"/>
      <c r="SVJ214" s="42"/>
      <c r="SVK214" s="48"/>
      <c r="SVL214" s="48"/>
      <c r="SVM214" s="46"/>
      <c r="SVN214" s="42"/>
      <c r="SVO214" s="42"/>
      <c r="SVP214" s="48"/>
      <c r="SVQ214" s="48"/>
      <c r="SVR214" s="46"/>
      <c r="SVS214" s="42"/>
      <c r="SVT214" s="42"/>
      <c r="SVU214" s="48"/>
      <c r="SVV214" s="48"/>
      <c r="SVW214" s="46"/>
      <c r="SVX214" s="42"/>
      <c r="SVY214" s="42"/>
      <c r="SVZ214" s="48"/>
      <c r="SWA214" s="48"/>
      <c r="SWB214" s="46"/>
      <c r="SWC214" s="42"/>
      <c r="SWD214" s="42"/>
      <c r="SWE214" s="48"/>
      <c r="SWF214" s="48"/>
      <c r="SWG214" s="46"/>
      <c r="SWH214" s="42"/>
      <c r="SWI214" s="42"/>
      <c r="SWJ214" s="48"/>
      <c r="SWK214" s="48"/>
      <c r="SWL214" s="46"/>
      <c r="SWM214" s="42"/>
      <c r="SWN214" s="42"/>
      <c r="SWO214" s="48"/>
      <c r="SWP214" s="48"/>
      <c r="SWQ214" s="46"/>
      <c r="SWR214" s="42"/>
      <c r="SWS214" s="42"/>
      <c r="SWT214" s="48"/>
      <c r="SWU214" s="48"/>
      <c r="SWV214" s="46"/>
      <c r="SWW214" s="42"/>
      <c r="SWX214" s="42"/>
      <c r="SWY214" s="48"/>
      <c r="SWZ214" s="48"/>
      <c r="SXA214" s="46"/>
      <c r="SXB214" s="42"/>
      <c r="SXC214" s="42"/>
      <c r="SXD214" s="48"/>
      <c r="SXE214" s="48"/>
      <c r="SXF214" s="46"/>
      <c r="SXG214" s="42"/>
      <c r="SXH214" s="42"/>
      <c r="SXI214" s="48"/>
      <c r="SXJ214" s="48"/>
      <c r="SXK214" s="46"/>
      <c r="SXL214" s="42"/>
      <c r="SXM214" s="42"/>
      <c r="SXN214" s="48"/>
      <c r="SXO214" s="48"/>
      <c r="SXP214" s="46"/>
      <c r="SXQ214" s="42"/>
      <c r="SXR214" s="42"/>
      <c r="SXS214" s="48"/>
      <c r="SXT214" s="48"/>
      <c r="SXU214" s="46"/>
      <c r="SXV214" s="42"/>
      <c r="SXW214" s="42"/>
      <c r="SXX214" s="48"/>
      <c r="SXY214" s="48"/>
      <c r="SXZ214" s="46"/>
      <c r="SYA214" s="42"/>
      <c r="SYB214" s="42"/>
      <c r="SYC214" s="48"/>
      <c r="SYD214" s="48"/>
      <c r="SYE214" s="46"/>
      <c r="SYF214" s="42"/>
      <c r="SYG214" s="42"/>
      <c r="SYH214" s="48"/>
      <c r="SYI214" s="48"/>
      <c r="SYJ214" s="46"/>
      <c r="SYK214" s="42"/>
      <c r="SYL214" s="42"/>
      <c r="SYM214" s="48"/>
      <c r="SYN214" s="48"/>
      <c r="SYO214" s="46"/>
      <c r="SYP214" s="42"/>
      <c r="SYQ214" s="42"/>
      <c r="SYR214" s="48"/>
      <c r="SYS214" s="48"/>
      <c r="SYT214" s="46"/>
      <c r="SYU214" s="42"/>
      <c r="SYV214" s="42"/>
      <c r="SYW214" s="48"/>
      <c r="SYX214" s="48"/>
      <c r="SYY214" s="46"/>
      <c r="SYZ214" s="42"/>
      <c r="SZA214" s="42"/>
      <c r="SZB214" s="48"/>
      <c r="SZC214" s="48"/>
      <c r="SZD214" s="46"/>
      <c r="SZE214" s="42"/>
      <c r="SZF214" s="42"/>
      <c r="SZG214" s="48"/>
      <c r="SZH214" s="48"/>
      <c r="SZI214" s="46"/>
      <c r="SZJ214" s="42"/>
      <c r="SZK214" s="42"/>
      <c r="SZL214" s="48"/>
      <c r="SZM214" s="48"/>
      <c r="SZN214" s="46"/>
      <c r="SZO214" s="42"/>
      <c r="SZP214" s="42"/>
      <c r="SZQ214" s="48"/>
      <c r="SZR214" s="48"/>
      <c r="SZS214" s="46"/>
      <c r="SZT214" s="42"/>
      <c r="SZU214" s="42"/>
      <c r="SZV214" s="48"/>
      <c r="SZW214" s="48"/>
      <c r="SZX214" s="46"/>
      <c r="SZY214" s="42"/>
      <c r="SZZ214" s="42"/>
      <c r="TAA214" s="48"/>
      <c r="TAB214" s="48"/>
      <c r="TAC214" s="46"/>
      <c r="TAD214" s="42"/>
      <c r="TAE214" s="42"/>
      <c r="TAF214" s="48"/>
      <c r="TAG214" s="48"/>
      <c r="TAH214" s="46"/>
      <c r="TAI214" s="42"/>
      <c r="TAJ214" s="42"/>
      <c r="TAK214" s="48"/>
      <c r="TAL214" s="48"/>
      <c r="TAM214" s="46"/>
      <c r="TAN214" s="42"/>
      <c r="TAO214" s="42"/>
      <c r="TAP214" s="48"/>
      <c r="TAQ214" s="48"/>
      <c r="TAR214" s="46"/>
      <c r="TAS214" s="42"/>
      <c r="TAT214" s="42"/>
      <c r="TAU214" s="48"/>
      <c r="TAV214" s="48"/>
      <c r="TAW214" s="46"/>
      <c r="TAX214" s="42"/>
      <c r="TAY214" s="42"/>
      <c r="TAZ214" s="48"/>
      <c r="TBA214" s="48"/>
      <c r="TBB214" s="46"/>
      <c r="TBC214" s="42"/>
      <c r="TBD214" s="42"/>
      <c r="TBE214" s="48"/>
      <c r="TBF214" s="48"/>
      <c r="TBG214" s="46"/>
      <c r="TBH214" s="42"/>
      <c r="TBI214" s="42"/>
      <c r="TBJ214" s="48"/>
      <c r="TBK214" s="48"/>
      <c r="TBL214" s="46"/>
      <c r="TBM214" s="42"/>
      <c r="TBN214" s="42"/>
      <c r="TBO214" s="48"/>
      <c r="TBP214" s="48"/>
      <c r="TBQ214" s="46"/>
      <c r="TBR214" s="42"/>
      <c r="TBS214" s="42"/>
      <c r="TBT214" s="48"/>
      <c r="TBU214" s="48"/>
      <c r="TBV214" s="46"/>
      <c r="TBW214" s="42"/>
      <c r="TBX214" s="42"/>
      <c r="TBY214" s="48"/>
      <c r="TBZ214" s="48"/>
      <c r="TCA214" s="46"/>
      <c r="TCB214" s="42"/>
      <c r="TCC214" s="42"/>
      <c r="TCD214" s="48"/>
      <c r="TCE214" s="48"/>
      <c r="TCF214" s="46"/>
      <c r="TCG214" s="42"/>
      <c r="TCH214" s="42"/>
      <c r="TCI214" s="48"/>
      <c r="TCJ214" s="48"/>
      <c r="TCK214" s="46"/>
      <c r="TCL214" s="42"/>
      <c r="TCM214" s="42"/>
      <c r="TCN214" s="48"/>
      <c r="TCO214" s="48"/>
      <c r="TCP214" s="46"/>
      <c r="TCQ214" s="42"/>
      <c r="TCR214" s="42"/>
      <c r="TCS214" s="48"/>
      <c r="TCT214" s="48"/>
      <c r="TCU214" s="46"/>
      <c r="TCV214" s="42"/>
      <c r="TCW214" s="42"/>
      <c r="TCX214" s="48"/>
      <c r="TCY214" s="48"/>
      <c r="TCZ214" s="46"/>
      <c r="TDA214" s="42"/>
      <c r="TDB214" s="42"/>
      <c r="TDC214" s="48"/>
      <c r="TDD214" s="48"/>
      <c r="TDE214" s="46"/>
      <c r="TDF214" s="42"/>
      <c r="TDG214" s="42"/>
      <c r="TDH214" s="48"/>
      <c r="TDI214" s="48"/>
      <c r="TDJ214" s="46"/>
      <c r="TDK214" s="42"/>
      <c r="TDL214" s="42"/>
      <c r="TDM214" s="48"/>
      <c r="TDN214" s="48"/>
      <c r="TDO214" s="46"/>
      <c r="TDP214" s="42"/>
      <c r="TDQ214" s="42"/>
      <c r="TDR214" s="48"/>
      <c r="TDS214" s="48"/>
      <c r="TDT214" s="46"/>
      <c r="TDU214" s="42"/>
      <c r="TDV214" s="42"/>
      <c r="TDW214" s="48"/>
      <c r="TDX214" s="48"/>
      <c r="TDY214" s="46"/>
      <c r="TDZ214" s="42"/>
      <c r="TEA214" s="42"/>
      <c r="TEB214" s="48"/>
      <c r="TEC214" s="48"/>
      <c r="TED214" s="46"/>
      <c r="TEE214" s="42"/>
      <c r="TEF214" s="42"/>
      <c r="TEG214" s="48"/>
      <c r="TEH214" s="48"/>
      <c r="TEI214" s="46"/>
      <c r="TEJ214" s="42"/>
      <c r="TEK214" s="42"/>
      <c r="TEL214" s="48"/>
      <c r="TEM214" s="48"/>
      <c r="TEN214" s="46"/>
      <c r="TEO214" s="42"/>
      <c r="TEP214" s="42"/>
      <c r="TEQ214" s="48"/>
      <c r="TER214" s="48"/>
      <c r="TES214" s="46"/>
      <c r="TET214" s="42"/>
      <c r="TEU214" s="42"/>
      <c r="TEV214" s="48"/>
      <c r="TEW214" s="48"/>
      <c r="TEX214" s="46"/>
      <c r="TEY214" s="42"/>
      <c r="TEZ214" s="42"/>
      <c r="TFA214" s="48"/>
      <c r="TFB214" s="48"/>
      <c r="TFC214" s="46"/>
      <c r="TFD214" s="42"/>
      <c r="TFE214" s="42"/>
      <c r="TFF214" s="48"/>
      <c r="TFG214" s="48"/>
      <c r="TFH214" s="46"/>
      <c r="TFI214" s="42"/>
      <c r="TFJ214" s="42"/>
      <c r="TFK214" s="48"/>
      <c r="TFL214" s="48"/>
      <c r="TFM214" s="46"/>
      <c r="TFN214" s="42"/>
      <c r="TFO214" s="42"/>
      <c r="TFP214" s="48"/>
      <c r="TFQ214" s="48"/>
      <c r="TFR214" s="46"/>
      <c r="TFS214" s="42"/>
      <c r="TFT214" s="42"/>
      <c r="TFU214" s="48"/>
      <c r="TFV214" s="48"/>
      <c r="TFW214" s="46"/>
      <c r="TFX214" s="42"/>
      <c r="TFY214" s="42"/>
      <c r="TFZ214" s="48"/>
      <c r="TGA214" s="48"/>
      <c r="TGB214" s="46"/>
      <c r="TGC214" s="42"/>
      <c r="TGD214" s="42"/>
      <c r="TGE214" s="48"/>
      <c r="TGF214" s="48"/>
      <c r="TGG214" s="46"/>
      <c r="TGH214" s="42"/>
      <c r="TGI214" s="42"/>
      <c r="TGJ214" s="48"/>
      <c r="TGK214" s="48"/>
      <c r="TGL214" s="46"/>
      <c r="TGM214" s="42"/>
      <c r="TGN214" s="42"/>
      <c r="TGO214" s="48"/>
      <c r="TGP214" s="48"/>
      <c r="TGQ214" s="46"/>
      <c r="TGR214" s="42"/>
      <c r="TGS214" s="42"/>
      <c r="TGT214" s="48"/>
      <c r="TGU214" s="48"/>
      <c r="TGV214" s="46"/>
      <c r="TGW214" s="42"/>
      <c r="TGX214" s="42"/>
      <c r="TGY214" s="48"/>
      <c r="TGZ214" s="48"/>
      <c r="THA214" s="46"/>
      <c r="THB214" s="42"/>
      <c r="THC214" s="42"/>
      <c r="THD214" s="48"/>
      <c r="THE214" s="48"/>
      <c r="THF214" s="46"/>
      <c r="THG214" s="42"/>
      <c r="THH214" s="42"/>
      <c r="THI214" s="48"/>
      <c r="THJ214" s="48"/>
      <c r="THK214" s="46"/>
      <c r="THL214" s="42"/>
      <c r="THM214" s="42"/>
      <c r="THN214" s="48"/>
      <c r="THO214" s="48"/>
      <c r="THP214" s="46"/>
      <c r="THQ214" s="42"/>
      <c r="THR214" s="42"/>
      <c r="THS214" s="48"/>
      <c r="THT214" s="48"/>
      <c r="THU214" s="46"/>
      <c r="THV214" s="42"/>
      <c r="THW214" s="42"/>
      <c r="THX214" s="48"/>
      <c r="THY214" s="48"/>
      <c r="THZ214" s="46"/>
      <c r="TIA214" s="42"/>
      <c r="TIB214" s="42"/>
      <c r="TIC214" s="48"/>
      <c r="TID214" s="48"/>
      <c r="TIE214" s="46"/>
      <c r="TIF214" s="42"/>
      <c r="TIG214" s="42"/>
      <c r="TIH214" s="48"/>
      <c r="TII214" s="48"/>
      <c r="TIJ214" s="46"/>
      <c r="TIK214" s="42"/>
      <c r="TIL214" s="42"/>
      <c r="TIM214" s="48"/>
      <c r="TIN214" s="48"/>
      <c r="TIO214" s="46"/>
      <c r="TIP214" s="42"/>
      <c r="TIQ214" s="42"/>
      <c r="TIR214" s="48"/>
      <c r="TIS214" s="48"/>
      <c r="TIT214" s="46"/>
      <c r="TIU214" s="42"/>
      <c r="TIV214" s="42"/>
      <c r="TIW214" s="48"/>
      <c r="TIX214" s="48"/>
      <c r="TIY214" s="46"/>
      <c r="TIZ214" s="42"/>
      <c r="TJA214" s="42"/>
      <c r="TJB214" s="48"/>
      <c r="TJC214" s="48"/>
      <c r="TJD214" s="46"/>
      <c r="TJE214" s="42"/>
      <c r="TJF214" s="42"/>
      <c r="TJG214" s="48"/>
      <c r="TJH214" s="48"/>
      <c r="TJI214" s="46"/>
      <c r="TJJ214" s="42"/>
      <c r="TJK214" s="42"/>
      <c r="TJL214" s="48"/>
      <c r="TJM214" s="48"/>
      <c r="TJN214" s="46"/>
      <c r="TJO214" s="42"/>
      <c r="TJP214" s="42"/>
      <c r="TJQ214" s="48"/>
      <c r="TJR214" s="48"/>
      <c r="TJS214" s="46"/>
      <c r="TJT214" s="42"/>
      <c r="TJU214" s="42"/>
      <c r="TJV214" s="48"/>
      <c r="TJW214" s="48"/>
      <c r="TJX214" s="46"/>
      <c r="TJY214" s="42"/>
      <c r="TJZ214" s="42"/>
      <c r="TKA214" s="48"/>
      <c r="TKB214" s="48"/>
      <c r="TKC214" s="46"/>
      <c r="TKD214" s="42"/>
      <c r="TKE214" s="42"/>
      <c r="TKF214" s="48"/>
      <c r="TKG214" s="48"/>
      <c r="TKH214" s="46"/>
      <c r="TKI214" s="42"/>
      <c r="TKJ214" s="42"/>
      <c r="TKK214" s="48"/>
      <c r="TKL214" s="48"/>
      <c r="TKM214" s="46"/>
      <c r="TKN214" s="42"/>
      <c r="TKO214" s="42"/>
      <c r="TKP214" s="48"/>
      <c r="TKQ214" s="48"/>
      <c r="TKR214" s="46"/>
      <c r="TKS214" s="42"/>
      <c r="TKT214" s="42"/>
      <c r="TKU214" s="48"/>
      <c r="TKV214" s="48"/>
      <c r="TKW214" s="46"/>
      <c r="TKX214" s="42"/>
      <c r="TKY214" s="42"/>
      <c r="TKZ214" s="48"/>
      <c r="TLA214" s="48"/>
      <c r="TLB214" s="46"/>
      <c r="TLC214" s="42"/>
      <c r="TLD214" s="42"/>
      <c r="TLE214" s="48"/>
      <c r="TLF214" s="48"/>
      <c r="TLG214" s="46"/>
      <c r="TLH214" s="42"/>
      <c r="TLI214" s="42"/>
      <c r="TLJ214" s="48"/>
      <c r="TLK214" s="48"/>
      <c r="TLL214" s="46"/>
      <c r="TLM214" s="42"/>
      <c r="TLN214" s="42"/>
      <c r="TLO214" s="48"/>
      <c r="TLP214" s="48"/>
      <c r="TLQ214" s="46"/>
      <c r="TLR214" s="42"/>
      <c r="TLS214" s="42"/>
      <c r="TLT214" s="48"/>
      <c r="TLU214" s="48"/>
      <c r="TLV214" s="46"/>
      <c r="TLW214" s="42"/>
      <c r="TLX214" s="42"/>
      <c r="TLY214" s="48"/>
      <c r="TLZ214" s="48"/>
      <c r="TMA214" s="46"/>
      <c r="TMB214" s="42"/>
      <c r="TMC214" s="42"/>
      <c r="TMD214" s="48"/>
      <c r="TME214" s="48"/>
      <c r="TMF214" s="46"/>
      <c r="TMG214" s="42"/>
      <c r="TMH214" s="42"/>
      <c r="TMI214" s="48"/>
      <c r="TMJ214" s="48"/>
      <c r="TMK214" s="46"/>
      <c r="TML214" s="42"/>
      <c r="TMM214" s="42"/>
      <c r="TMN214" s="48"/>
      <c r="TMO214" s="48"/>
      <c r="TMP214" s="46"/>
      <c r="TMQ214" s="42"/>
      <c r="TMR214" s="42"/>
      <c r="TMS214" s="48"/>
      <c r="TMT214" s="48"/>
      <c r="TMU214" s="46"/>
      <c r="TMV214" s="42"/>
      <c r="TMW214" s="42"/>
      <c r="TMX214" s="48"/>
      <c r="TMY214" s="48"/>
      <c r="TMZ214" s="46"/>
      <c r="TNA214" s="42"/>
      <c r="TNB214" s="42"/>
      <c r="TNC214" s="48"/>
      <c r="TND214" s="48"/>
      <c r="TNE214" s="46"/>
      <c r="TNF214" s="42"/>
      <c r="TNG214" s="42"/>
      <c r="TNH214" s="48"/>
      <c r="TNI214" s="48"/>
      <c r="TNJ214" s="46"/>
      <c r="TNK214" s="42"/>
      <c r="TNL214" s="42"/>
      <c r="TNM214" s="48"/>
      <c r="TNN214" s="48"/>
      <c r="TNO214" s="46"/>
      <c r="TNP214" s="42"/>
      <c r="TNQ214" s="42"/>
      <c r="TNR214" s="48"/>
      <c r="TNS214" s="48"/>
      <c r="TNT214" s="46"/>
      <c r="TNU214" s="42"/>
      <c r="TNV214" s="42"/>
      <c r="TNW214" s="48"/>
      <c r="TNX214" s="48"/>
      <c r="TNY214" s="46"/>
      <c r="TNZ214" s="42"/>
      <c r="TOA214" s="42"/>
      <c r="TOB214" s="48"/>
      <c r="TOC214" s="48"/>
      <c r="TOD214" s="46"/>
      <c r="TOE214" s="42"/>
      <c r="TOF214" s="42"/>
      <c r="TOG214" s="48"/>
      <c r="TOH214" s="48"/>
      <c r="TOI214" s="46"/>
      <c r="TOJ214" s="42"/>
      <c r="TOK214" s="42"/>
      <c r="TOL214" s="48"/>
      <c r="TOM214" s="48"/>
      <c r="TON214" s="46"/>
      <c r="TOO214" s="42"/>
      <c r="TOP214" s="42"/>
      <c r="TOQ214" s="48"/>
      <c r="TOR214" s="48"/>
      <c r="TOS214" s="46"/>
      <c r="TOT214" s="42"/>
      <c r="TOU214" s="42"/>
      <c r="TOV214" s="48"/>
      <c r="TOW214" s="48"/>
      <c r="TOX214" s="46"/>
      <c r="TOY214" s="42"/>
      <c r="TOZ214" s="42"/>
      <c r="TPA214" s="48"/>
      <c r="TPB214" s="48"/>
      <c r="TPC214" s="46"/>
      <c r="TPD214" s="42"/>
      <c r="TPE214" s="42"/>
      <c r="TPF214" s="48"/>
      <c r="TPG214" s="48"/>
      <c r="TPH214" s="46"/>
      <c r="TPI214" s="42"/>
      <c r="TPJ214" s="42"/>
      <c r="TPK214" s="48"/>
      <c r="TPL214" s="48"/>
      <c r="TPM214" s="46"/>
      <c r="TPN214" s="42"/>
      <c r="TPO214" s="42"/>
      <c r="TPP214" s="48"/>
      <c r="TPQ214" s="48"/>
      <c r="TPR214" s="46"/>
      <c r="TPS214" s="42"/>
      <c r="TPT214" s="42"/>
      <c r="TPU214" s="48"/>
      <c r="TPV214" s="48"/>
      <c r="TPW214" s="46"/>
      <c r="TPX214" s="42"/>
      <c r="TPY214" s="42"/>
      <c r="TPZ214" s="48"/>
      <c r="TQA214" s="48"/>
      <c r="TQB214" s="46"/>
      <c r="TQC214" s="42"/>
      <c r="TQD214" s="42"/>
      <c r="TQE214" s="48"/>
      <c r="TQF214" s="48"/>
      <c r="TQG214" s="46"/>
      <c r="TQH214" s="42"/>
      <c r="TQI214" s="42"/>
      <c r="TQJ214" s="48"/>
      <c r="TQK214" s="48"/>
      <c r="TQL214" s="46"/>
      <c r="TQM214" s="42"/>
      <c r="TQN214" s="42"/>
      <c r="TQO214" s="48"/>
      <c r="TQP214" s="48"/>
      <c r="TQQ214" s="46"/>
      <c r="TQR214" s="42"/>
      <c r="TQS214" s="42"/>
      <c r="TQT214" s="48"/>
      <c r="TQU214" s="48"/>
      <c r="TQV214" s="46"/>
      <c r="TQW214" s="42"/>
      <c r="TQX214" s="42"/>
      <c r="TQY214" s="48"/>
      <c r="TQZ214" s="48"/>
      <c r="TRA214" s="46"/>
      <c r="TRB214" s="42"/>
      <c r="TRC214" s="42"/>
      <c r="TRD214" s="48"/>
      <c r="TRE214" s="48"/>
      <c r="TRF214" s="46"/>
      <c r="TRG214" s="42"/>
      <c r="TRH214" s="42"/>
      <c r="TRI214" s="48"/>
      <c r="TRJ214" s="48"/>
      <c r="TRK214" s="46"/>
      <c r="TRL214" s="42"/>
      <c r="TRM214" s="42"/>
      <c r="TRN214" s="48"/>
      <c r="TRO214" s="48"/>
      <c r="TRP214" s="46"/>
      <c r="TRQ214" s="42"/>
      <c r="TRR214" s="42"/>
      <c r="TRS214" s="48"/>
      <c r="TRT214" s="48"/>
      <c r="TRU214" s="46"/>
      <c r="TRV214" s="42"/>
      <c r="TRW214" s="42"/>
      <c r="TRX214" s="48"/>
      <c r="TRY214" s="48"/>
      <c r="TRZ214" s="46"/>
      <c r="TSA214" s="42"/>
      <c r="TSB214" s="42"/>
      <c r="TSC214" s="48"/>
      <c r="TSD214" s="48"/>
      <c r="TSE214" s="46"/>
      <c r="TSF214" s="42"/>
      <c r="TSG214" s="42"/>
      <c r="TSH214" s="48"/>
      <c r="TSI214" s="48"/>
      <c r="TSJ214" s="46"/>
      <c r="TSK214" s="42"/>
      <c r="TSL214" s="42"/>
      <c r="TSM214" s="48"/>
      <c r="TSN214" s="48"/>
      <c r="TSO214" s="46"/>
      <c r="TSP214" s="42"/>
      <c r="TSQ214" s="42"/>
      <c r="TSR214" s="48"/>
      <c r="TSS214" s="48"/>
      <c r="TST214" s="46"/>
      <c r="TSU214" s="42"/>
      <c r="TSV214" s="42"/>
      <c r="TSW214" s="48"/>
      <c r="TSX214" s="48"/>
      <c r="TSY214" s="46"/>
      <c r="TSZ214" s="42"/>
      <c r="TTA214" s="42"/>
      <c r="TTB214" s="48"/>
      <c r="TTC214" s="48"/>
      <c r="TTD214" s="46"/>
      <c r="TTE214" s="42"/>
      <c r="TTF214" s="42"/>
      <c r="TTG214" s="48"/>
      <c r="TTH214" s="48"/>
      <c r="TTI214" s="46"/>
      <c r="TTJ214" s="42"/>
      <c r="TTK214" s="42"/>
      <c r="TTL214" s="48"/>
      <c r="TTM214" s="48"/>
      <c r="TTN214" s="46"/>
      <c r="TTO214" s="42"/>
      <c r="TTP214" s="42"/>
      <c r="TTQ214" s="48"/>
      <c r="TTR214" s="48"/>
      <c r="TTS214" s="46"/>
      <c r="TTT214" s="42"/>
      <c r="TTU214" s="42"/>
      <c r="TTV214" s="48"/>
      <c r="TTW214" s="48"/>
      <c r="TTX214" s="46"/>
      <c r="TTY214" s="42"/>
      <c r="TTZ214" s="42"/>
      <c r="TUA214" s="48"/>
      <c r="TUB214" s="48"/>
      <c r="TUC214" s="46"/>
      <c r="TUD214" s="42"/>
      <c r="TUE214" s="42"/>
      <c r="TUF214" s="48"/>
      <c r="TUG214" s="48"/>
      <c r="TUH214" s="46"/>
      <c r="TUI214" s="42"/>
      <c r="TUJ214" s="42"/>
      <c r="TUK214" s="48"/>
      <c r="TUL214" s="48"/>
      <c r="TUM214" s="46"/>
      <c r="TUN214" s="42"/>
      <c r="TUO214" s="42"/>
      <c r="TUP214" s="48"/>
      <c r="TUQ214" s="48"/>
      <c r="TUR214" s="46"/>
      <c r="TUS214" s="42"/>
      <c r="TUT214" s="42"/>
      <c r="TUU214" s="48"/>
      <c r="TUV214" s="48"/>
      <c r="TUW214" s="46"/>
      <c r="TUX214" s="42"/>
      <c r="TUY214" s="42"/>
      <c r="TUZ214" s="48"/>
      <c r="TVA214" s="48"/>
      <c r="TVB214" s="46"/>
      <c r="TVC214" s="42"/>
      <c r="TVD214" s="42"/>
      <c r="TVE214" s="48"/>
      <c r="TVF214" s="48"/>
      <c r="TVG214" s="46"/>
      <c r="TVH214" s="42"/>
      <c r="TVI214" s="42"/>
      <c r="TVJ214" s="48"/>
      <c r="TVK214" s="48"/>
      <c r="TVL214" s="46"/>
      <c r="TVM214" s="42"/>
      <c r="TVN214" s="42"/>
      <c r="TVO214" s="48"/>
      <c r="TVP214" s="48"/>
      <c r="TVQ214" s="46"/>
      <c r="TVR214" s="42"/>
      <c r="TVS214" s="42"/>
      <c r="TVT214" s="48"/>
      <c r="TVU214" s="48"/>
      <c r="TVV214" s="46"/>
      <c r="TVW214" s="42"/>
      <c r="TVX214" s="42"/>
      <c r="TVY214" s="48"/>
      <c r="TVZ214" s="48"/>
      <c r="TWA214" s="46"/>
      <c r="TWB214" s="42"/>
      <c r="TWC214" s="42"/>
      <c r="TWD214" s="48"/>
      <c r="TWE214" s="48"/>
      <c r="TWF214" s="46"/>
      <c r="TWG214" s="42"/>
      <c r="TWH214" s="42"/>
      <c r="TWI214" s="48"/>
      <c r="TWJ214" s="48"/>
      <c r="TWK214" s="46"/>
      <c r="TWL214" s="42"/>
      <c r="TWM214" s="42"/>
      <c r="TWN214" s="48"/>
      <c r="TWO214" s="48"/>
      <c r="TWP214" s="46"/>
      <c r="TWQ214" s="42"/>
      <c r="TWR214" s="42"/>
      <c r="TWS214" s="48"/>
      <c r="TWT214" s="48"/>
      <c r="TWU214" s="46"/>
      <c r="TWV214" s="42"/>
      <c r="TWW214" s="42"/>
      <c r="TWX214" s="48"/>
      <c r="TWY214" s="48"/>
      <c r="TWZ214" s="46"/>
      <c r="TXA214" s="42"/>
      <c r="TXB214" s="42"/>
      <c r="TXC214" s="48"/>
      <c r="TXD214" s="48"/>
      <c r="TXE214" s="46"/>
      <c r="TXF214" s="42"/>
      <c r="TXG214" s="42"/>
      <c r="TXH214" s="48"/>
      <c r="TXI214" s="48"/>
      <c r="TXJ214" s="46"/>
      <c r="TXK214" s="42"/>
      <c r="TXL214" s="42"/>
      <c r="TXM214" s="48"/>
      <c r="TXN214" s="48"/>
      <c r="TXO214" s="46"/>
      <c r="TXP214" s="42"/>
      <c r="TXQ214" s="42"/>
      <c r="TXR214" s="48"/>
      <c r="TXS214" s="48"/>
      <c r="TXT214" s="46"/>
      <c r="TXU214" s="42"/>
      <c r="TXV214" s="42"/>
      <c r="TXW214" s="48"/>
      <c r="TXX214" s="48"/>
      <c r="TXY214" s="46"/>
      <c r="TXZ214" s="42"/>
      <c r="TYA214" s="42"/>
      <c r="TYB214" s="48"/>
      <c r="TYC214" s="48"/>
      <c r="TYD214" s="46"/>
      <c r="TYE214" s="42"/>
      <c r="TYF214" s="42"/>
      <c r="TYG214" s="48"/>
      <c r="TYH214" s="48"/>
      <c r="TYI214" s="46"/>
      <c r="TYJ214" s="42"/>
      <c r="TYK214" s="42"/>
      <c r="TYL214" s="48"/>
      <c r="TYM214" s="48"/>
      <c r="TYN214" s="46"/>
      <c r="TYO214" s="42"/>
      <c r="TYP214" s="42"/>
      <c r="TYQ214" s="48"/>
      <c r="TYR214" s="48"/>
      <c r="TYS214" s="46"/>
      <c r="TYT214" s="42"/>
      <c r="TYU214" s="42"/>
      <c r="TYV214" s="48"/>
      <c r="TYW214" s="48"/>
      <c r="TYX214" s="46"/>
      <c r="TYY214" s="42"/>
      <c r="TYZ214" s="42"/>
      <c r="TZA214" s="48"/>
      <c r="TZB214" s="48"/>
      <c r="TZC214" s="46"/>
      <c r="TZD214" s="42"/>
      <c r="TZE214" s="42"/>
      <c r="TZF214" s="48"/>
      <c r="TZG214" s="48"/>
      <c r="TZH214" s="46"/>
      <c r="TZI214" s="42"/>
      <c r="TZJ214" s="42"/>
      <c r="TZK214" s="48"/>
      <c r="TZL214" s="48"/>
      <c r="TZM214" s="46"/>
      <c r="TZN214" s="42"/>
      <c r="TZO214" s="42"/>
      <c r="TZP214" s="48"/>
      <c r="TZQ214" s="48"/>
      <c r="TZR214" s="46"/>
      <c r="TZS214" s="42"/>
      <c r="TZT214" s="42"/>
      <c r="TZU214" s="48"/>
      <c r="TZV214" s="48"/>
      <c r="TZW214" s="46"/>
      <c r="TZX214" s="42"/>
      <c r="TZY214" s="42"/>
      <c r="TZZ214" s="48"/>
      <c r="UAA214" s="48"/>
      <c r="UAB214" s="46"/>
      <c r="UAC214" s="42"/>
      <c r="UAD214" s="42"/>
      <c r="UAE214" s="48"/>
      <c r="UAF214" s="48"/>
      <c r="UAG214" s="46"/>
      <c r="UAH214" s="42"/>
      <c r="UAI214" s="42"/>
      <c r="UAJ214" s="48"/>
      <c r="UAK214" s="48"/>
      <c r="UAL214" s="46"/>
      <c r="UAM214" s="42"/>
      <c r="UAN214" s="42"/>
      <c r="UAO214" s="48"/>
      <c r="UAP214" s="48"/>
      <c r="UAQ214" s="46"/>
      <c r="UAR214" s="42"/>
      <c r="UAS214" s="42"/>
      <c r="UAT214" s="48"/>
      <c r="UAU214" s="48"/>
      <c r="UAV214" s="46"/>
      <c r="UAW214" s="42"/>
      <c r="UAX214" s="42"/>
      <c r="UAY214" s="48"/>
      <c r="UAZ214" s="48"/>
      <c r="UBA214" s="46"/>
      <c r="UBB214" s="42"/>
      <c r="UBC214" s="42"/>
      <c r="UBD214" s="48"/>
      <c r="UBE214" s="48"/>
      <c r="UBF214" s="46"/>
      <c r="UBG214" s="42"/>
      <c r="UBH214" s="42"/>
      <c r="UBI214" s="48"/>
      <c r="UBJ214" s="48"/>
      <c r="UBK214" s="46"/>
      <c r="UBL214" s="42"/>
      <c r="UBM214" s="42"/>
      <c r="UBN214" s="48"/>
      <c r="UBO214" s="48"/>
      <c r="UBP214" s="46"/>
      <c r="UBQ214" s="42"/>
      <c r="UBR214" s="42"/>
      <c r="UBS214" s="48"/>
      <c r="UBT214" s="48"/>
      <c r="UBU214" s="46"/>
      <c r="UBV214" s="42"/>
      <c r="UBW214" s="42"/>
      <c r="UBX214" s="48"/>
      <c r="UBY214" s="48"/>
      <c r="UBZ214" s="46"/>
      <c r="UCA214" s="42"/>
      <c r="UCB214" s="42"/>
      <c r="UCC214" s="48"/>
      <c r="UCD214" s="48"/>
      <c r="UCE214" s="46"/>
      <c r="UCF214" s="42"/>
      <c r="UCG214" s="42"/>
      <c r="UCH214" s="48"/>
      <c r="UCI214" s="48"/>
      <c r="UCJ214" s="46"/>
      <c r="UCK214" s="42"/>
      <c r="UCL214" s="42"/>
      <c r="UCM214" s="48"/>
      <c r="UCN214" s="48"/>
      <c r="UCO214" s="46"/>
      <c r="UCP214" s="42"/>
      <c r="UCQ214" s="42"/>
      <c r="UCR214" s="48"/>
      <c r="UCS214" s="48"/>
      <c r="UCT214" s="46"/>
      <c r="UCU214" s="42"/>
      <c r="UCV214" s="42"/>
      <c r="UCW214" s="48"/>
      <c r="UCX214" s="48"/>
      <c r="UCY214" s="46"/>
      <c r="UCZ214" s="42"/>
      <c r="UDA214" s="42"/>
      <c r="UDB214" s="48"/>
      <c r="UDC214" s="48"/>
      <c r="UDD214" s="46"/>
      <c r="UDE214" s="42"/>
      <c r="UDF214" s="42"/>
      <c r="UDG214" s="48"/>
      <c r="UDH214" s="48"/>
      <c r="UDI214" s="46"/>
      <c r="UDJ214" s="42"/>
      <c r="UDK214" s="42"/>
      <c r="UDL214" s="48"/>
      <c r="UDM214" s="48"/>
      <c r="UDN214" s="46"/>
      <c r="UDO214" s="42"/>
      <c r="UDP214" s="42"/>
      <c r="UDQ214" s="48"/>
      <c r="UDR214" s="48"/>
      <c r="UDS214" s="46"/>
      <c r="UDT214" s="42"/>
      <c r="UDU214" s="42"/>
      <c r="UDV214" s="48"/>
      <c r="UDW214" s="48"/>
      <c r="UDX214" s="46"/>
      <c r="UDY214" s="42"/>
      <c r="UDZ214" s="42"/>
      <c r="UEA214" s="48"/>
      <c r="UEB214" s="48"/>
      <c r="UEC214" s="46"/>
      <c r="UED214" s="42"/>
      <c r="UEE214" s="42"/>
      <c r="UEF214" s="48"/>
      <c r="UEG214" s="48"/>
      <c r="UEH214" s="46"/>
      <c r="UEI214" s="42"/>
      <c r="UEJ214" s="42"/>
      <c r="UEK214" s="48"/>
      <c r="UEL214" s="48"/>
      <c r="UEM214" s="46"/>
      <c r="UEN214" s="42"/>
      <c r="UEO214" s="42"/>
      <c r="UEP214" s="48"/>
      <c r="UEQ214" s="48"/>
      <c r="UER214" s="46"/>
      <c r="UES214" s="42"/>
      <c r="UET214" s="42"/>
      <c r="UEU214" s="48"/>
      <c r="UEV214" s="48"/>
      <c r="UEW214" s="46"/>
      <c r="UEX214" s="42"/>
      <c r="UEY214" s="42"/>
      <c r="UEZ214" s="48"/>
      <c r="UFA214" s="48"/>
      <c r="UFB214" s="46"/>
      <c r="UFC214" s="42"/>
      <c r="UFD214" s="42"/>
      <c r="UFE214" s="48"/>
      <c r="UFF214" s="48"/>
      <c r="UFG214" s="46"/>
      <c r="UFH214" s="42"/>
      <c r="UFI214" s="42"/>
      <c r="UFJ214" s="48"/>
      <c r="UFK214" s="48"/>
      <c r="UFL214" s="46"/>
      <c r="UFM214" s="42"/>
      <c r="UFN214" s="42"/>
      <c r="UFO214" s="48"/>
      <c r="UFP214" s="48"/>
      <c r="UFQ214" s="46"/>
      <c r="UFR214" s="42"/>
      <c r="UFS214" s="42"/>
      <c r="UFT214" s="48"/>
      <c r="UFU214" s="48"/>
      <c r="UFV214" s="46"/>
      <c r="UFW214" s="42"/>
      <c r="UFX214" s="42"/>
      <c r="UFY214" s="48"/>
      <c r="UFZ214" s="48"/>
      <c r="UGA214" s="46"/>
      <c r="UGB214" s="42"/>
      <c r="UGC214" s="42"/>
      <c r="UGD214" s="48"/>
      <c r="UGE214" s="48"/>
      <c r="UGF214" s="46"/>
      <c r="UGG214" s="42"/>
      <c r="UGH214" s="42"/>
      <c r="UGI214" s="48"/>
      <c r="UGJ214" s="48"/>
      <c r="UGK214" s="46"/>
      <c r="UGL214" s="42"/>
      <c r="UGM214" s="42"/>
      <c r="UGN214" s="48"/>
      <c r="UGO214" s="48"/>
      <c r="UGP214" s="46"/>
      <c r="UGQ214" s="42"/>
      <c r="UGR214" s="42"/>
      <c r="UGS214" s="48"/>
      <c r="UGT214" s="48"/>
      <c r="UGU214" s="46"/>
      <c r="UGV214" s="42"/>
      <c r="UGW214" s="42"/>
      <c r="UGX214" s="48"/>
      <c r="UGY214" s="48"/>
      <c r="UGZ214" s="46"/>
      <c r="UHA214" s="42"/>
      <c r="UHB214" s="42"/>
      <c r="UHC214" s="48"/>
      <c r="UHD214" s="48"/>
      <c r="UHE214" s="46"/>
      <c r="UHF214" s="42"/>
      <c r="UHG214" s="42"/>
      <c r="UHH214" s="48"/>
      <c r="UHI214" s="48"/>
      <c r="UHJ214" s="46"/>
      <c r="UHK214" s="42"/>
      <c r="UHL214" s="42"/>
      <c r="UHM214" s="48"/>
      <c r="UHN214" s="48"/>
      <c r="UHO214" s="46"/>
      <c r="UHP214" s="42"/>
      <c r="UHQ214" s="42"/>
      <c r="UHR214" s="48"/>
      <c r="UHS214" s="48"/>
      <c r="UHT214" s="46"/>
      <c r="UHU214" s="42"/>
      <c r="UHV214" s="42"/>
      <c r="UHW214" s="48"/>
      <c r="UHX214" s="48"/>
      <c r="UHY214" s="46"/>
      <c r="UHZ214" s="42"/>
      <c r="UIA214" s="42"/>
      <c r="UIB214" s="48"/>
      <c r="UIC214" s="48"/>
      <c r="UID214" s="46"/>
      <c r="UIE214" s="42"/>
      <c r="UIF214" s="42"/>
      <c r="UIG214" s="48"/>
      <c r="UIH214" s="48"/>
      <c r="UII214" s="46"/>
      <c r="UIJ214" s="42"/>
      <c r="UIK214" s="42"/>
      <c r="UIL214" s="48"/>
      <c r="UIM214" s="48"/>
      <c r="UIN214" s="46"/>
      <c r="UIO214" s="42"/>
      <c r="UIP214" s="42"/>
      <c r="UIQ214" s="48"/>
      <c r="UIR214" s="48"/>
      <c r="UIS214" s="46"/>
      <c r="UIT214" s="42"/>
      <c r="UIU214" s="42"/>
      <c r="UIV214" s="48"/>
      <c r="UIW214" s="48"/>
      <c r="UIX214" s="46"/>
      <c r="UIY214" s="42"/>
      <c r="UIZ214" s="42"/>
      <c r="UJA214" s="48"/>
      <c r="UJB214" s="48"/>
      <c r="UJC214" s="46"/>
      <c r="UJD214" s="42"/>
      <c r="UJE214" s="42"/>
      <c r="UJF214" s="48"/>
      <c r="UJG214" s="48"/>
      <c r="UJH214" s="46"/>
      <c r="UJI214" s="42"/>
      <c r="UJJ214" s="42"/>
      <c r="UJK214" s="48"/>
      <c r="UJL214" s="48"/>
      <c r="UJM214" s="46"/>
      <c r="UJN214" s="42"/>
      <c r="UJO214" s="42"/>
      <c r="UJP214" s="48"/>
      <c r="UJQ214" s="48"/>
      <c r="UJR214" s="46"/>
      <c r="UJS214" s="42"/>
      <c r="UJT214" s="42"/>
      <c r="UJU214" s="48"/>
      <c r="UJV214" s="48"/>
      <c r="UJW214" s="46"/>
      <c r="UJX214" s="42"/>
      <c r="UJY214" s="42"/>
      <c r="UJZ214" s="48"/>
      <c r="UKA214" s="48"/>
      <c r="UKB214" s="46"/>
      <c r="UKC214" s="42"/>
      <c r="UKD214" s="42"/>
      <c r="UKE214" s="48"/>
      <c r="UKF214" s="48"/>
      <c r="UKG214" s="46"/>
      <c r="UKH214" s="42"/>
      <c r="UKI214" s="42"/>
      <c r="UKJ214" s="48"/>
      <c r="UKK214" s="48"/>
      <c r="UKL214" s="46"/>
      <c r="UKM214" s="42"/>
      <c r="UKN214" s="42"/>
      <c r="UKO214" s="48"/>
      <c r="UKP214" s="48"/>
      <c r="UKQ214" s="46"/>
      <c r="UKR214" s="42"/>
      <c r="UKS214" s="42"/>
      <c r="UKT214" s="48"/>
      <c r="UKU214" s="48"/>
      <c r="UKV214" s="46"/>
      <c r="UKW214" s="42"/>
      <c r="UKX214" s="42"/>
      <c r="UKY214" s="48"/>
      <c r="UKZ214" s="48"/>
      <c r="ULA214" s="46"/>
      <c r="ULB214" s="42"/>
      <c r="ULC214" s="42"/>
      <c r="ULD214" s="48"/>
      <c r="ULE214" s="48"/>
      <c r="ULF214" s="46"/>
      <c r="ULG214" s="42"/>
      <c r="ULH214" s="42"/>
      <c r="ULI214" s="48"/>
      <c r="ULJ214" s="48"/>
      <c r="ULK214" s="46"/>
      <c r="ULL214" s="42"/>
      <c r="ULM214" s="42"/>
      <c r="ULN214" s="48"/>
      <c r="ULO214" s="48"/>
      <c r="ULP214" s="46"/>
      <c r="ULQ214" s="42"/>
      <c r="ULR214" s="42"/>
      <c r="ULS214" s="48"/>
      <c r="ULT214" s="48"/>
      <c r="ULU214" s="46"/>
      <c r="ULV214" s="42"/>
      <c r="ULW214" s="42"/>
      <c r="ULX214" s="48"/>
      <c r="ULY214" s="48"/>
      <c r="ULZ214" s="46"/>
      <c r="UMA214" s="42"/>
      <c r="UMB214" s="42"/>
      <c r="UMC214" s="48"/>
      <c r="UMD214" s="48"/>
      <c r="UME214" s="46"/>
      <c r="UMF214" s="42"/>
      <c r="UMG214" s="42"/>
      <c r="UMH214" s="48"/>
      <c r="UMI214" s="48"/>
      <c r="UMJ214" s="46"/>
      <c r="UMK214" s="42"/>
      <c r="UML214" s="42"/>
      <c r="UMM214" s="48"/>
      <c r="UMN214" s="48"/>
      <c r="UMO214" s="46"/>
      <c r="UMP214" s="42"/>
      <c r="UMQ214" s="42"/>
      <c r="UMR214" s="48"/>
      <c r="UMS214" s="48"/>
      <c r="UMT214" s="46"/>
      <c r="UMU214" s="42"/>
      <c r="UMV214" s="42"/>
      <c r="UMW214" s="48"/>
      <c r="UMX214" s="48"/>
      <c r="UMY214" s="46"/>
      <c r="UMZ214" s="42"/>
      <c r="UNA214" s="42"/>
      <c r="UNB214" s="48"/>
      <c r="UNC214" s="48"/>
      <c r="UND214" s="46"/>
      <c r="UNE214" s="42"/>
      <c r="UNF214" s="42"/>
      <c r="UNG214" s="48"/>
      <c r="UNH214" s="48"/>
      <c r="UNI214" s="46"/>
      <c r="UNJ214" s="42"/>
      <c r="UNK214" s="42"/>
      <c r="UNL214" s="48"/>
      <c r="UNM214" s="48"/>
      <c r="UNN214" s="46"/>
      <c r="UNO214" s="42"/>
      <c r="UNP214" s="42"/>
      <c r="UNQ214" s="48"/>
      <c r="UNR214" s="48"/>
      <c r="UNS214" s="46"/>
      <c r="UNT214" s="42"/>
      <c r="UNU214" s="42"/>
      <c r="UNV214" s="48"/>
      <c r="UNW214" s="48"/>
      <c r="UNX214" s="46"/>
      <c r="UNY214" s="42"/>
      <c r="UNZ214" s="42"/>
      <c r="UOA214" s="48"/>
      <c r="UOB214" s="48"/>
      <c r="UOC214" s="46"/>
      <c r="UOD214" s="42"/>
      <c r="UOE214" s="42"/>
      <c r="UOF214" s="48"/>
      <c r="UOG214" s="48"/>
      <c r="UOH214" s="46"/>
      <c r="UOI214" s="42"/>
      <c r="UOJ214" s="42"/>
      <c r="UOK214" s="48"/>
      <c r="UOL214" s="48"/>
      <c r="UOM214" s="46"/>
      <c r="UON214" s="42"/>
      <c r="UOO214" s="42"/>
      <c r="UOP214" s="48"/>
      <c r="UOQ214" s="48"/>
      <c r="UOR214" s="46"/>
      <c r="UOS214" s="42"/>
      <c r="UOT214" s="42"/>
      <c r="UOU214" s="48"/>
      <c r="UOV214" s="48"/>
      <c r="UOW214" s="46"/>
      <c r="UOX214" s="42"/>
      <c r="UOY214" s="42"/>
      <c r="UOZ214" s="48"/>
      <c r="UPA214" s="48"/>
      <c r="UPB214" s="46"/>
      <c r="UPC214" s="42"/>
      <c r="UPD214" s="42"/>
      <c r="UPE214" s="48"/>
      <c r="UPF214" s="48"/>
      <c r="UPG214" s="46"/>
      <c r="UPH214" s="42"/>
      <c r="UPI214" s="42"/>
      <c r="UPJ214" s="48"/>
      <c r="UPK214" s="48"/>
      <c r="UPL214" s="46"/>
      <c r="UPM214" s="42"/>
      <c r="UPN214" s="42"/>
      <c r="UPO214" s="48"/>
      <c r="UPP214" s="48"/>
      <c r="UPQ214" s="46"/>
      <c r="UPR214" s="42"/>
      <c r="UPS214" s="42"/>
      <c r="UPT214" s="48"/>
      <c r="UPU214" s="48"/>
      <c r="UPV214" s="46"/>
      <c r="UPW214" s="42"/>
      <c r="UPX214" s="42"/>
      <c r="UPY214" s="48"/>
      <c r="UPZ214" s="48"/>
      <c r="UQA214" s="46"/>
      <c r="UQB214" s="42"/>
      <c r="UQC214" s="42"/>
      <c r="UQD214" s="48"/>
      <c r="UQE214" s="48"/>
      <c r="UQF214" s="46"/>
      <c r="UQG214" s="42"/>
      <c r="UQH214" s="42"/>
      <c r="UQI214" s="48"/>
      <c r="UQJ214" s="48"/>
      <c r="UQK214" s="46"/>
      <c r="UQL214" s="42"/>
      <c r="UQM214" s="42"/>
      <c r="UQN214" s="48"/>
      <c r="UQO214" s="48"/>
      <c r="UQP214" s="46"/>
      <c r="UQQ214" s="42"/>
      <c r="UQR214" s="42"/>
      <c r="UQS214" s="48"/>
      <c r="UQT214" s="48"/>
      <c r="UQU214" s="46"/>
      <c r="UQV214" s="42"/>
      <c r="UQW214" s="42"/>
      <c r="UQX214" s="48"/>
      <c r="UQY214" s="48"/>
      <c r="UQZ214" s="46"/>
      <c r="URA214" s="42"/>
      <c r="URB214" s="42"/>
      <c r="URC214" s="48"/>
      <c r="URD214" s="48"/>
      <c r="URE214" s="46"/>
      <c r="URF214" s="42"/>
      <c r="URG214" s="42"/>
      <c r="URH214" s="48"/>
      <c r="URI214" s="48"/>
      <c r="URJ214" s="46"/>
      <c r="URK214" s="42"/>
      <c r="URL214" s="42"/>
      <c r="URM214" s="48"/>
      <c r="URN214" s="48"/>
      <c r="URO214" s="46"/>
      <c r="URP214" s="42"/>
      <c r="URQ214" s="42"/>
      <c r="URR214" s="48"/>
      <c r="URS214" s="48"/>
      <c r="URT214" s="46"/>
      <c r="URU214" s="42"/>
      <c r="URV214" s="42"/>
      <c r="URW214" s="48"/>
      <c r="URX214" s="48"/>
      <c r="URY214" s="46"/>
      <c r="URZ214" s="42"/>
      <c r="USA214" s="42"/>
      <c r="USB214" s="48"/>
      <c r="USC214" s="48"/>
      <c r="USD214" s="46"/>
      <c r="USE214" s="42"/>
      <c r="USF214" s="42"/>
      <c r="USG214" s="48"/>
      <c r="USH214" s="48"/>
      <c r="USI214" s="46"/>
      <c r="USJ214" s="42"/>
      <c r="USK214" s="42"/>
      <c r="USL214" s="48"/>
      <c r="USM214" s="48"/>
      <c r="USN214" s="46"/>
      <c r="USO214" s="42"/>
      <c r="USP214" s="42"/>
      <c r="USQ214" s="48"/>
      <c r="USR214" s="48"/>
      <c r="USS214" s="46"/>
      <c r="UST214" s="42"/>
      <c r="USU214" s="42"/>
      <c r="USV214" s="48"/>
      <c r="USW214" s="48"/>
      <c r="USX214" s="46"/>
      <c r="USY214" s="42"/>
      <c r="USZ214" s="42"/>
      <c r="UTA214" s="48"/>
      <c r="UTB214" s="48"/>
      <c r="UTC214" s="46"/>
      <c r="UTD214" s="42"/>
      <c r="UTE214" s="42"/>
      <c r="UTF214" s="48"/>
      <c r="UTG214" s="48"/>
      <c r="UTH214" s="46"/>
      <c r="UTI214" s="42"/>
      <c r="UTJ214" s="42"/>
      <c r="UTK214" s="48"/>
      <c r="UTL214" s="48"/>
      <c r="UTM214" s="46"/>
      <c r="UTN214" s="42"/>
      <c r="UTO214" s="42"/>
      <c r="UTP214" s="48"/>
      <c r="UTQ214" s="48"/>
      <c r="UTR214" s="46"/>
      <c r="UTS214" s="42"/>
      <c r="UTT214" s="42"/>
      <c r="UTU214" s="48"/>
      <c r="UTV214" s="48"/>
      <c r="UTW214" s="46"/>
      <c r="UTX214" s="42"/>
      <c r="UTY214" s="42"/>
      <c r="UTZ214" s="48"/>
      <c r="UUA214" s="48"/>
      <c r="UUB214" s="46"/>
      <c r="UUC214" s="42"/>
      <c r="UUD214" s="42"/>
      <c r="UUE214" s="48"/>
      <c r="UUF214" s="48"/>
      <c r="UUG214" s="46"/>
      <c r="UUH214" s="42"/>
      <c r="UUI214" s="42"/>
      <c r="UUJ214" s="48"/>
      <c r="UUK214" s="48"/>
      <c r="UUL214" s="46"/>
      <c r="UUM214" s="42"/>
      <c r="UUN214" s="42"/>
      <c r="UUO214" s="48"/>
      <c r="UUP214" s="48"/>
      <c r="UUQ214" s="46"/>
      <c r="UUR214" s="42"/>
      <c r="UUS214" s="42"/>
      <c r="UUT214" s="48"/>
      <c r="UUU214" s="48"/>
      <c r="UUV214" s="46"/>
      <c r="UUW214" s="42"/>
      <c r="UUX214" s="42"/>
      <c r="UUY214" s="48"/>
      <c r="UUZ214" s="48"/>
      <c r="UVA214" s="46"/>
      <c r="UVB214" s="42"/>
      <c r="UVC214" s="42"/>
      <c r="UVD214" s="48"/>
      <c r="UVE214" s="48"/>
      <c r="UVF214" s="46"/>
      <c r="UVG214" s="42"/>
      <c r="UVH214" s="42"/>
      <c r="UVI214" s="48"/>
      <c r="UVJ214" s="48"/>
      <c r="UVK214" s="46"/>
      <c r="UVL214" s="42"/>
      <c r="UVM214" s="42"/>
      <c r="UVN214" s="48"/>
      <c r="UVO214" s="48"/>
      <c r="UVP214" s="46"/>
      <c r="UVQ214" s="42"/>
      <c r="UVR214" s="42"/>
      <c r="UVS214" s="48"/>
      <c r="UVT214" s="48"/>
      <c r="UVU214" s="46"/>
      <c r="UVV214" s="42"/>
      <c r="UVW214" s="42"/>
      <c r="UVX214" s="48"/>
      <c r="UVY214" s="48"/>
      <c r="UVZ214" s="46"/>
      <c r="UWA214" s="42"/>
      <c r="UWB214" s="42"/>
      <c r="UWC214" s="48"/>
      <c r="UWD214" s="48"/>
      <c r="UWE214" s="46"/>
      <c r="UWF214" s="42"/>
      <c r="UWG214" s="42"/>
      <c r="UWH214" s="48"/>
      <c r="UWI214" s="48"/>
      <c r="UWJ214" s="46"/>
      <c r="UWK214" s="42"/>
      <c r="UWL214" s="42"/>
      <c r="UWM214" s="48"/>
      <c r="UWN214" s="48"/>
      <c r="UWO214" s="46"/>
      <c r="UWP214" s="42"/>
      <c r="UWQ214" s="42"/>
      <c r="UWR214" s="48"/>
      <c r="UWS214" s="48"/>
      <c r="UWT214" s="46"/>
      <c r="UWU214" s="42"/>
      <c r="UWV214" s="42"/>
      <c r="UWW214" s="48"/>
      <c r="UWX214" s="48"/>
      <c r="UWY214" s="46"/>
      <c r="UWZ214" s="42"/>
      <c r="UXA214" s="42"/>
      <c r="UXB214" s="48"/>
      <c r="UXC214" s="48"/>
      <c r="UXD214" s="46"/>
      <c r="UXE214" s="42"/>
      <c r="UXF214" s="42"/>
      <c r="UXG214" s="48"/>
      <c r="UXH214" s="48"/>
      <c r="UXI214" s="46"/>
      <c r="UXJ214" s="42"/>
      <c r="UXK214" s="42"/>
      <c r="UXL214" s="48"/>
      <c r="UXM214" s="48"/>
      <c r="UXN214" s="46"/>
      <c r="UXO214" s="42"/>
      <c r="UXP214" s="42"/>
      <c r="UXQ214" s="48"/>
      <c r="UXR214" s="48"/>
      <c r="UXS214" s="46"/>
      <c r="UXT214" s="42"/>
      <c r="UXU214" s="42"/>
      <c r="UXV214" s="48"/>
      <c r="UXW214" s="48"/>
      <c r="UXX214" s="46"/>
      <c r="UXY214" s="42"/>
      <c r="UXZ214" s="42"/>
      <c r="UYA214" s="48"/>
      <c r="UYB214" s="48"/>
      <c r="UYC214" s="46"/>
      <c r="UYD214" s="42"/>
      <c r="UYE214" s="42"/>
      <c r="UYF214" s="48"/>
      <c r="UYG214" s="48"/>
      <c r="UYH214" s="46"/>
      <c r="UYI214" s="42"/>
      <c r="UYJ214" s="42"/>
      <c r="UYK214" s="48"/>
      <c r="UYL214" s="48"/>
      <c r="UYM214" s="46"/>
      <c r="UYN214" s="42"/>
      <c r="UYO214" s="42"/>
      <c r="UYP214" s="48"/>
      <c r="UYQ214" s="48"/>
      <c r="UYR214" s="46"/>
      <c r="UYS214" s="42"/>
      <c r="UYT214" s="42"/>
      <c r="UYU214" s="48"/>
      <c r="UYV214" s="48"/>
      <c r="UYW214" s="46"/>
      <c r="UYX214" s="42"/>
      <c r="UYY214" s="42"/>
      <c r="UYZ214" s="48"/>
      <c r="UZA214" s="48"/>
      <c r="UZB214" s="46"/>
      <c r="UZC214" s="42"/>
      <c r="UZD214" s="42"/>
      <c r="UZE214" s="48"/>
      <c r="UZF214" s="48"/>
      <c r="UZG214" s="46"/>
      <c r="UZH214" s="42"/>
      <c r="UZI214" s="42"/>
      <c r="UZJ214" s="48"/>
      <c r="UZK214" s="48"/>
      <c r="UZL214" s="46"/>
      <c r="UZM214" s="42"/>
      <c r="UZN214" s="42"/>
      <c r="UZO214" s="48"/>
      <c r="UZP214" s="48"/>
      <c r="UZQ214" s="46"/>
      <c r="UZR214" s="42"/>
      <c r="UZS214" s="42"/>
      <c r="UZT214" s="48"/>
      <c r="UZU214" s="48"/>
      <c r="UZV214" s="46"/>
      <c r="UZW214" s="42"/>
      <c r="UZX214" s="42"/>
      <c r="UZY214" s="48"/>
      <c r="UZZ214" s="48"/>
      <c r="VAA214" s="46"/>
      <c r="VAB214" s="42"/>
      <c r="VAC214" s="42"/>
      <c r="VAD214" s="48"/>
      <c r="VAE214" s="48"/>
      <c r="VAF214" s="46"/>
      <c r="VAG214" s="42"/>
      <c r="VAH214" s="42"/>
      <c r="VAI214" s="48"/>
      <c r="VAJ214" s="48"/>
      <c r="VAK214" s="46"/>
      <c r="VAL214" s="42"/>
      <c r="VAM214" s="42"/>
      <c r="VAN214" s="48"/>
      <c r="VAO214" s="48"/>
      <c r="VAP214" s="46"/>
      <c r="VAQ214" s="42"/>
      <c r="VAR214" s="42"/>
      <c r="VAS214" s="48"/>
      <c r="VAT214" s="48"/>
      <c r="VAU214" s="46"/>
      <c r="VAV214" s="42"/>
      <c r="VAW214" s="42"/>
      <c r="VAX214" s="48"/>
      <c r="VAY214" s="48"/>
      <c r="VAZ214" s="46"/>
      <c r="VBA214" s="42"/>
      <c r="VBB214" s="42"/>
      <c r="VBC214" s="48"/>
      <c r="VBD214" s="48"/>
      <c r="VBE214" s="46"/>
      <c r="VBF214" s="42"/>
      <c r="VBG214" s="42"/>
      <c r="VBH214" s="48"/>
      <c r="VBI214" s="48"/>
      <c r="VBJ214" s="46"/>
      <c r="VBK214" s="42"/>
      <c r="VBL214" s="42"/>
      <c r="VBM214" s="48"/>
      <c r="VBN214" s="48"/>
      <c r="VBO214" s="46"/>
      <c r="VBP214" s="42"/>
      <c r="VBQ214" s="42"/>
      <c r="VBR214" s="48"/>
      <c r="VBS214" s="48"/>
      <c r="VBT214" s="46"/>
      <c r="VBU214" s="42"/>
      <c r="VBV214" s="42"/>
      <c r="VBW214" s="48"/>
      <c r="VBX214" s="48"/>
      <c r="VBY214" s="46"/>
      <c r="VBZ214" s="42"/>
      <c r="VCA214" s="42"/>
      <c r="VCB214" s="48"/>
      <c r="VCC214" s="48"/>
      <c r="VCD214" s="46"/>
      <c r="VCE214" s="42"/>
      <c r="VCF214" s="42"/>
      <c r="VCG214" s="48"/>
      <c r="VCH214" s="48"/>
      <c r="VCI214" s="46"/>
      <c r="VCJ214" s="42"/>
      <c r="VCK214" s="42"/>
      <c r="VCL214" s="48"/>
      <c r="VCM214" s="48"/>
      <c r="VCN214" s="46"/>
      <c r="VCO214" s="42"/>
      <c r="VCP214" s="42"/>
      <c r="VCQ214" s="48"/>
      <c r="VCR214" s="48"/>
      <c r="VCS214" s="46"/>
      <c r="VCT214" s="42"/>
      <c r="VCU214" s="42"/>
      <c r="VCV214" s="48"/>
      <c r="VCW214" s="48"/>
      <c r="VCX214" s="46"/>
      <c r="VCY214" s="42"/>
      <c r="VCZ214" s="42"/>
      <c r="VDA214" s="48"/>
      <c r="VDB214" s="48"/>
      <c r="VDC214" s="46"/>
      <c r="VDD214" s="42"/>
      <c r="VDE214" s="42"/>
      <c r="VDF214" s="48"/>
      <c r="VDG214" s="48"/>
      <c r="VDH214" s="46"/>
      <c r="VDI214" s="42"/>
      <c r="VDJ214" s="42"/>
      <c r="VDK214" s="48"/>
      <c r="VDL214" s="48"/>
      <c r="VDM214" s="46"/>
      <c r="VDN214" s="42"/>
      <c r="VDO214" s="42"/>
      <c r="VDP214" s="48"/>
      <c r="VDQ214" s="48"/>
      <c r="VDR214" s="46"/>
      <c r="VDS214" s="42"/>
      <c r="VDT214" s="42"/>
      <c r="VDU214" s="48"/>
      <c r="VDV214" s="48"/>
      <c r="VDW214" s="46"/>
      <c r="VDX214" s="42"/>
      <c r="VDY214" s="42"/>
      <c r="VDZ214" s="48"/>
      <c r="VEA214" s="48"/>
      <c r="VEB214" s="46"/>
      <c r="VEC214" s="42"/>
      <c r="VED214" s="42"/>
      <c r="VEE214" s="48"/>
      <c r="VEF214" s="48"/>
      <c r="VEG214" s="46"/>
      <c r="VEH214" s="42"/>
      <c r="VEI214" s="42"/>
      <c r="VEJ214" s="48"/>
      <c r="VEK214" s="48"/>
      <c r="VEL214" s="46"/>
      <c r="VEM214" s="42"/>
      <c r="VEN214" s="42"/>
      <c r="VEO214" s="48"/>
      <c r="VEP214" s="48"/>
      <c r="VEQ214" s="46"/>
      <c r="VER214" s="42"/>
      <c r="VES214" s="42"/>
      <c r="VET214" s="48"/>
      <c r="VEU214" s="48"/>
      <c r="VEV214" s="46"/>
      <c r="VEW214" s="42"/>
      <c r="VEX214" s="42"/>
      <c r="VEY214" s="48"/>
      <c r="VEZ214" s="48"/>
      <c r="VFA214" s="46"/>
      <c r="VFB214" s="42"/>
      <c r="VFC214" s="42"/>
      <c r="VFD214" s="48"/>
      <c r="VFE214" s="48"/>
      <c r="VFF214" s="46"/>
      <c r="VFG214" s="42"/>
      <c r="VFH214" s="42"/>
      <c r="VFI214" s="48"/>
      <c r="VFJ214" s="48"/>
      <c r="VFK214" s="46"/>
      <c r="VFL214" s="42"/>
      <c r="VFM214" s="42"/>
      <c r="VFN214" s="48"/>
      <c r="VFO214" s="48"/>
      <c r="VFP214" s="46"/>
      <c r="VFQ214" s="42"/>
      <c r="VFR214" s="42"/>
      <c r="VFS214" s="48"/>
      <c r="VFT214" s="48"/>
      <c r="VFU214" s="46"/>
      <c r="VFV214" s="42"/>
      <c r="VFW214" s="42"/>
      <c r="VFX214" s="48"/>
      <c r="VFY214" s="48"/>
      <c r="VFZ214" s="46"/>
      <c r="VGA214" s="42"/>
      <c r="VGB214" s="42"/>
      <c r="VGC214" s="48"/>
      <c r="VGD214" s="48"/>
      <c r="VGE214" s="46"/>
      <c r="VGF214" s="42"/>
      <c r="VGG214" s="42"/>
      <c r="VGH214" s="48"/>
      <c r="VGI214" s="48"/>
      <c r="VGJ214" s="46"/>
      <c r="VGK214" s="42"/>
      <c r="VGL214" s="42"/>
      <c r="VGM214" s="48"/>
      <c r="VGN214" s="48"/>
      <c r="VGO214" s="46"/>
      <c r="VGP214" s="42"/>
      <c r="VGQ214" s="42"/>
      <c r="VGR214" s="48"/>
      <c r="VGS214" s="48"/>
      <c r="VGT214" s="46"/>
      <c r="VGU214" s="42"/>
      <c r="VGV214" s="42"/>
      <c r="VGW214" s="48"/>
      <c r="VGX214" s="48"/>
      <c r="VGY214" s="46"/>
      <c r="VGZ214" s="42"/>
      <c r="VHA214" s="42"/>
      <c r="VHB214" s="48"/>
      <c r="VHC214" s="48"/>
      <c r="VHD214" s="46"/>
      <c r="VHE214" s="42"/>
      <c r="VHF214" s="42"/>
      <c r="VHG214" s="48"/>
      <c r="VHH214" s="48"/>
      <c r="VHI214" s="46"/>
      <c r="VHJ214" s="42"/>
      <c r="VHK214" s="42"/>
      <c r="VHL214" s="48"/>
      <c r="VHM214" s="48"/>
      <c r="VHN214" s="46"/>
      <c r="VHO214" s="42"/>
      <c r="VHP214" s="42"/>
      <c r="VHQ214" s="48"/>
      <c r="VHR214" s="48"/>
      <c r="VHS214" s="46"/>
      <c r="VHT214" s="42"/>
      <c r="VHU214" s="42"/>
      <c r="VHV214" s="48"/>
      <c r="VHW214" s="48"/>
      <c r="VHX214" s="46"/>
      <c r="VHY214" s="42"/>
      <c r="VHZ214" s="42"/>
      <c r="VIA214" s="48"/>
      <c r="VIB214" s="48"/>
      <c r="VIC214" s="46"/>
      <c r="VID214" s="42"/>
      <c r="VIE214" s="42"/>
      <c r="VIF214" s="48"/>
      <c r="VIG214" s="48"/>
      <c r="VIH214" s="46"/>
      <c r="VII214" s="42"/>
      <c r="VIJ214" s="42"/>
      <c r="VIK214" s="48"/>
      <c r="VIL214" s="48"/>
      <c r="VIM214" s="46"/>
      <c r="VIN214" s="42"/>
      <c r="VIO214" s="42"/>
      <c r="VIP214" s="48"/>
      <c r="VIQ214" s="48"/>
      <c r="VIR214" s="46"/>
      <c r="VIS214" s="42"/>
      <c r="VIT214" s="42"/>
      <c r="VIU214" s="48"/>
      <c r="VIV214" s="48"/>
      <c r="VIW214" s="46"/>
      <c r="VIX214" s="42"/>
      <c r="VIY214" s="42"/>
      <c r="VIZ214" s="48"/>
      <c r="VJA214" s="48"/>
      <c r="VJB214" s="46"/>
      <c r="VJC214" s="42"/>
      <c r="VJD214" s="42"/>
      <c r="VJE214" s="48"/>
      <c r="VJF214" s="48"/>
      <c r="VJG214" s="46"/>
      <c r="VJH214" s="42"/>
      <c r="VJI214" s="42"/>
      <c r="VJJ214" s="48"/>
      <c r="VJK214" s="48"/>
      <c r="VJL214" s="46"/>
      <c r="VJM214" s="42"/>
      <c r="VJN214" s="42"/>
      <c r="VJO214" s="48"/>
      <c r="VJP214" s="48"/>
      <c r="VJQ214" s="46"/>
      <c r="VJR214" s="42"/>
      <c r="VJS214" s="42"/>
      <c r="VJT214" s="48"/>
      <c r="VJU214" s="48"/>
      <c r="VJV214" s="46"/>
      <c r="VJW214" s="42"/>
      <c r="VJX214" s="42"/>
      <c r="VJY214" s="48"/>
      <c r="VJZ214" s="48"/>
      <c r="VKA214" s="46"/>
      <c r="VKB214" s="42"/>
      <c r="VKC214" s="42"/>
      <c r="VKD214" s="48"/>
      <c r="VKE214" s="48"/>
      <c r="VKF214" s="46"/>
      <c r="VKG214" s="42"/>
      <c r="VKH214" s="42"/>
      <c r="VKI214" s="48"/>
      <c r="VKJ214" s="48"/>
      <c r="VKK214" s="46"/>
      <c r="VKL214" s="42"/>
      <c r="VKM214" s="42"/>
      <c r="VKN214" s="48"/>
      <c r="VKO214" s="48"/>
      <c r="VKP214" s="46"/>
      <c r="VKQ214" s="42"/>
      <c r="VKR214" s="42"/>
      <c r="VKS214" s="48"/>
      <c r="VKT214" s="48"/>
      <c r="VKU214" s="46"/>
      <c r="VKV214" s="42"/>
      <c r="VKW214" s="42"/>
      <c r="VKX214" s="48"/>
      <c r="VKY214" s="48"/>
      <c r="VKZ214" s="46"/>
      <c r="VLA214" s="42"/>
      <c r="VLB214" s="42"/>
      <c r="VLC214" s="48"/>
      <c r="VLD214" s="48"/>
      <c r="VLE214" s="46"/>
      <c r="VLF214" s="42"/>
      <c r="VLG214" s="42"/>
      <c r="VLH214" s="48"/>
      <c r="VLI214" s="48"/>
      <c r="VLJ214" s="46"/>
      <c r="VLK214" s="42"/>
      <c r="VLL214" s="42"/>
      <c r="VLM214" s="48"/>
      <c r="VLN214" s="48"/>
      <c r="VLO214" s="46"/>
      <c r="VLP214" s="42"/>
      <c r="VLQ214" s="42"/>
      <c r="VLR214" s="48"/>
      <c r="VLS214" s="48"/>
      <c r="VLT214" s="46"/>
      <c r="VLU214" s="42"/>
      <c r="VLV214" s="42"/>
      <c r="VLW214" s="48"/>
      <c r="VLX214" s="48"/>
      <c r="VLY214" s="46"/>
      <c r="VLZ214" s="42"/>
      <c r="VMA214" s="42"/>
      <c r="VMB214" s="48"/>
      <c r="VMC214" s="48"/>
      <c r="VMD214" s="46"/>
      <c r="VME214" s="42"/>
      <c r="VMF214" s="42"/>
      <c r="VMG214" s="48"/>
      <c r="VMH214" s="48"/>
      <c r="VMI214" s="46"/>
      <c r="VMJ214" s="42"/>
      <c r="VMK214" s="42"/>
      <c r="VML214" s="48"/>
      <c r="VMM214" s="48"/>
      <c r="VMN214" s="46"/>
      <c r="VMO214" s="42"/>
      <c r="VMP214" s="42"/>
      <c r="VMQ214" s="48"/>
      <c r="VMR214" s="48"/>
      <c r="VMS214" s="46"/>
      <c r="VMT214" s="42"/>
      <c r="VMU214" s="42"/>
      <c r="VMV214" s="48"/>
      <c r="VMW214" s="48"/>
      <c r="VMX214" s="46"/>
      <c r="VMY214" s="42"/>
      <c r="VMZ214" s="42"/>
      <c r="VNA214" s="48"/>
      <c r="VNB214" s="48"/>
      <c r="VNC214" s="46"/>
      <c r="VND214" s="42"/>
      <c r="VNE214" s="42"/>
      <c r="VNF214" s="48"/>
      <c r="VNG214" s="48"/>
      <c r="VNH214" s="46"/>
      <c r="VNI214" s="42"/>
      <c r="VNJ214" s="42"/>
      <c r="VNK214" s="48"/>
      <c r="VNL214" s="48"/>
      <c r="VNM214" s="46"/>
      <c r="VNN214" s="42"/>
      <c r="VNO214" s="42"/>
      <c r="VNP214" s="48"/>
      <c r="VNQ214" s="48"/>
      <c r="VNR214" s="46"/>
      <c r="VNS214" s="42"/>
      <c r="VNT214" s="42"/>
      <c r="VNU214" s="48"/>
      <c r="VNV214" s="48"/>
      <c r="VNW214" s="46"/>
      <c r="VNX214" s="42"/>
      <c r="VNY214" s="42"/>
      <c r="VNZ214" s="48"/>
      <c r="VOA214" s="48"/>
      <c r="VOB214" s="46"/>
      <c r="VOC214" s="42"/>
      <c r="VOD214" s="42"/>
      <c r="VOE214" s="48"/>
      <c r="VOF214" s="48"/>
      <c r="VOG214" s="46"/>
      <c r="VOH214" s="42"/>
      <c r="VOI214" s="42"/>
      <c r="VOJ214" s="48"/>
      <c r="VOK214" s="48"/>
      <c r="VOL214" s="46"/>
      <c r="VOM214" s="42"/>
      <c r="VON214" s="42"/>
      <c r="VOO214" s="48"/>
      <c r="VOP214" s="48"/>
      <c r="VOQ214" s="46"/>
      <c r="VOR214" s="42"/>
      <c r="VOS214" s="42"/>
      <c r="VOT214" s="48"/>
      <c r="VOU214" s="48"/>
      <c r="VOV214" s="46"/>
      <c r="VOW214" s="42"/>
      <c r="VOX214" s="42"/>
      <c r="VOY214" s="48"/>
      <c r="VOZ214" s="48"/>
      <c r="VPA214" s="46"/>
      <c r="VPB214" s="42"/>
      <c r="VPC214" s="42"/>
      <c r="VPD214" s="48"/>
      <c r="VPE214" s="48"/>
      <c r="VPF214" s="46"/>
      <c r="VPG214" s="42"/>
      <c r="VPH214" s="42"/>
      <c r="VPI214" s="48"/>
      <c r="VPJ214" s="48"/>
      <c r="VPK214" s="46"/>
      <c r="VPL214" s="42"/>
      <c r="VPM214" s="42"/>
      <c r="VPN214" s="48"/>
      <c r="VPO214" s="48"/>
      <c r="VPP214" s="46"/>
      <c r="VPQ214" s="42"/>
      <c r="VPR214" s="42"/>
      <c r="VPS214" s="48"/>
      <c r="VPT214" s="48"/>
      <c r="VPU214" s="46"/>
      <c r="VPV214" s="42"/>
      <c r="VPW214" s="42"/>
      <c r="VPX214" s="48"/>
      <c r="VPY214" s="48"/>
      <c r="VPZ214" s="46"/>
      <c r="VQA214" s="42"/>
      <c r="VQB214" s="42"/>
      <c r="VQC214" s="48"/>
      <c r="VQD214" s="48"/>
      <c r="VQE214" s="46"/>
      <c r="VQF214" s="42"/>
      <c r="VQG214" s="42"/>
      <c r="VQH214" s="48"/>
      <c r="VQI214" s="48"/>
      <c r="VQJ214" s="46"/>
      <c r="VQK214" s="42"/>
      <c r="VQL214" s="42"/>
      <c r="VQM214" s="48"/>
      <c r="VQN214" s="48"/>
      <c r="VQO214" s="46"/>
      <c r="VQP214" s="42"/>
      <c r="VQQ214" s="42"/>
      <c r="VQR214" s="48"/>
      <c r="VQS214" s="48"/>
      <c r="VQT214" s="46"/>
      <c r="VQU214" s="42"/>
      <c r="VQV214" s="42"/>
      <c r="VQW214" s="48"/>
      <c r="VQX214" s="48"/>
      <c r="VQY214" s="46"/>
      <c r="VQZ214" s="42"/>
      <c r="VRA214" s="42"/>
      <c r="VRB214" s="48"/>
      <c r="VRC214" s="48"/>
      <c r="VRD214" s="46"/>
      <c r="VRE214" s="42"/>
      <c r="VRF214" s="42"/>
      <c r="VRG214" s="48"/>
      <c r="VRH214" s="48"/>
      <c r="VRI214" s="46"/>
      <c r="VRJ214" s="42"/>
      <c r="VRK214" s="42"/>
      <c r="VRL214" s="48"/>
      <c r="VRM214" s="48"/>
      <c r="VRN214" s="46"/>
      <c r="VRO214" s="42"/>
      <c r="VRP214" s="42"/>
      <c r="VRQ214" s="48"/>
      <c r="VRR214" s="48"/>
      <c r="VRS214" s="46"/>
      <c r="VRT214" s="42"/>
      <c r="VRU214" s="42"/>
      <c r="VRV214" s="48"/>
      <c r="VRW214" s="48"/>
      <c r="VRX214" s="46"/>
      <c r="VRY214" s="42"/>
      <c r="VRZ214" s="42"/>
      <c r="VSA214" s="48"/>
      <c r="VSB214" s="48"/>
      <c r="VSC214" s="46"/>
      <c r="VSD214" s="42"/>
      <c r="VSE214" s="42"/>
      <c r="VSF214" s="48"/>
      <c r="VSG214" s="48"/>
      <c r="VSH214" s="46"/>
      <c r="VSI214" s="42"/>
      <c r="VSJ214" s="42"/>
      <c r="VSK214" s="48"/>
      <c r="VSL214" s="48"/>
      <c r="VSM214" s="46"/>
      <c r="VSN214" s="42"/>
      <c r="VSO214" s="42"/>
      <c r="VSP214" s="48"/>
      <c r="VSQ214" s="48"/>
      <c r="VSR214" s="46"/>
      <c r="VSS214" s="42"/>
      <c r="VST214" s="42"/>
      <c r="VSU214" s="48"/>
      <c r="VSV214" s="48"/>
      <c r="VSW214" s="46"/>
      <c r="VSX214" s="42"/>
      <c r="VSY214" s="42"/>
      <c r="VSZ214" s="48"/>
      <c r="VTA214" s="48"/>
      <c r="VTB214" s="46"/>
      <c r="VTC214" s="42"/>
      <c r="VTD214" s="42"/>
      <c r="VTE214" s="48"/>
      <c r="VTF214" s="48"/>
      <c r="VTG214" s="46"/>
      <c r="VTH214" s="42"/>
      <c r="VTI214" s="42"/>
      <c r="VTJ214" s="48"/>
      <c r="VTK214" s="48"/>
      <c r="VTL214" s="46"/>
      <c r="VTM214" s="42"/>
      <c r="VTN214" s="42"/>
      <c r="VTO214" s="48"/>
      <c r="VTP214" s="48"/>
      <c r="VTQ214" s="46"/>
      <c r="VTR214" s="42"/>
      <c r="VTS214" s="42"/>
      <c r="VTT214" s="48"/>
      <c r="VTU214" s="48"/>
      <c r="VTV214" s="46"/>
      <c r="VTW214" s="42"/>
      <c r="VTX214" s="42"/>
      <c r="VTY214" s="48"/>
      <c r="VTZ214" s="48"/>
      <c r="VUA214" s="46"/>
      <c r="VUB214" s="42"/>
      <c r="VUC214" s="42"/>
      <c r="VUD214" s="48"/>
      <c r="VUE214" s="48"/>
      <c r="VUF214" s="46"/>
      <c r="VUG214" s="42"/>
      <c r="VUH214" s="42"/>
      <c r="VUI214" s="48"/>
      <c r="VUJ214" s="48"/>
      <c r="VUK214" s="46"/>
      <c r="VUL214" s="42"/>
      <c r="VUM214" s="42"/>
      <c r="VUN214" s="48"/>
      <c r="VUO214" s="48"/>
      <c r="VUP214" s="46"/>
      <c r="VUQ214" s="42"/>
      <c r="VUR214" s="42"/>
      <c r="VUS214" s="48"/>
      <c r="VUT214" s="48"/>
      <c r="VUU214" s="46"/>
      <c r="VUV214" s="42"/>
      <c r="VUW214" s="42"/>
      <c r="VUX214" s="48"/>
      <c r="VUY214" s="48"/>
      <c r="VUZ214" s="46"/>
      <c r="VVA214" s="42"/>
      <c r="VVB214" s="42"/>
      <c r="VVC214" s="48"/>
      <c r="VVD214" s="48"/>
      <c r="VVE214" s="46"/>
      <c r="VVF214" s="42"/>
      <c r="VVG214" s="42"/>
      <c r="VVH214" s="48"/>
      <c r="VVI214" s="48"/>
      <c r="VVJ214" s="46"/>
      <c r="VVK214" s="42"/>
      <c r="VVL214" s="42"/>
      <c r="VVM214" s="48"/>
      <c r="VVN214" s="48"/>
      <c r="VVO214" s="46"/>
      <c r="VVP214" s="42"/>
      <c r="VVQ214" s="42"/>
      <c r="VVR214" s="48"/>
      <c r="VVS214" s="48"/>
      <c r="VVT214" s="46"/>
      <c r="VVU214" s="42"/>
      <c r="VVV214" s="42"/>
      <c r="VVW214" s="48"/>
      <c r="VVX214" s="48"/>
      <c r="VVY214" s="46"/>
      <c r="VVZ214" s="42"/>
      <c r="VWA214" s="42"/>
      <c r="VWB214" s="48"/>
      <c r="VWC214" s="48"/>
      <c r="VWD214" s="46"/>
      <c r="VWE214" s="42"/>
      <c r="VWF214" s="42"/>
      <c r="VWG214" s="48"/>
      <c r="VWH214" s="48"/>
      <c r="VWI214" s="46"/>
      <c r="VWJ214" s="42"/>
      <c r="VWK214" s="42"/>
      <c r="VWL214" s="48"/>
      <c r="VWM214" s="48"/>
      <c r="VWN214" s="46"/>
      <c r="VWO214" s="42"/>
      <c r="VWP214" s="42"/>
      <c r="VWQ214" s="48"/>
      <c r="VWR214" s="48"/>
      <c r="VWS214" s="46"/>
      <c r="VWT214" s="42"/>
      <c r="VWU214" s="42"/>
      <c r="VWV214" s="48"/>
      <c r="VWW214" s="48"/>
      <c r="VWX214" s="46"/>
      <c r="VWY214" s="42"/>
      <c r="VWZ214" s="42"/>
      <c r="VXA214" s="48"/>
      <c r="VXB214" s="48"/>
      <c r="VXC214" s="46"/>
      <c r="VXD214" s="42"/>
      <c r="VXE214" s="42"/>
      <c r="VXF214" s="48"/>
      <c r="VXG214" s="48"/>
      <c r="VXH214" s="46"/>
      <c r="VXI214" s="42"/>
      <c r="VXJ214" s="42"/>
      <c r="VXK214" s="48"/>
      <c r="VXL214" s="48"/>
      <c r="VXM214" s="46"/>
      <c r="VXN214" s="42"/>
      <c r="VXO214" s="42"/>
      <c r="VXP214" s="48"/>
      <c r="VXQ214" s="48"/>
      <c r="VXR214" s="46"/>
      <c r="VXS214" s="42"/>
      <c r="VXT214" s="42"/>
      <c r="VXU214" s="48"/>
      <c r="VXV214" s="48"/>
      <c r="VXW214" s="46"/>
      <c r="VXX214" s="42"/>
      <c r="VXY214" s="42"/>
      <c r="VXZ214" s="48"/>
      <c r="VYA214" s="48"/>
      <c r="VYB214" s="46"/>
      <c r="VYC214" s="42"/>
      <c r="VYD214" s="42"/>
      <c r="VYE214" s="48"/>
      <c r="VYF214" s="48"/>
      <c r="VYG214" s="46"/>
      <c r="VYH214" s="42"/>
      <c r="VYI214" s="42"/>
      <c r="VYJ214" s="48"/>
      <c r="VYK214" s="48"/>
      <c r="VYL214" s="46"/>
      <c r="VYM214" s="42"/>
      <c r="VYN214" s="42"/>
      <c r="VYO214" s="48"/>
      <c r="VYP214" s="48"/>
      <c r="VYQ214" s="46"/>
      <c r="VYR214" s="42"/>
      <c r="VYS214" s="42"/>
      <c r="VYT214" s="48"/>
      <c r="VYU214" s="48"/>
      <c r="VYV214" s="46"/>
      <c r="VYW214" s="42"/>
      <c r="VYX214" s="42"/>
      <c r="VYY214" s="48"/>
      <c r="VYZ214" s="48"/>
      <c r="VZA214" s="46"/>
      <c r="VZB214" s="42"/>
      <c r="VZC214" s="42"/>
      <c r="VZD214" s="48"/>
      <c r="VZE214" s="48"/>
      <c r="VZF214" s="46"/>
      <c r="VZG214" s="42"/>
      <c r="VZH214" s="42"/>
      <c r="VZI214" s="48"/>
      <c r="VZJ214" s="48"/>
      <c r="VZK214" s="46"/>
      <c r="VZL214" s="42"/>
      <c r="VZM214" s="42"/>
      <c r="VZN214" s="48"/>
      <c r="VZO214" s="48"/>
      <c r="VZP214" s="46"/>
      <c r="VZQ214" s="42"/>
      <c r="VZR214" s="42"/>
      <c r="VZS214" s="48"/>
      <c r="VZT214" s="48"/>
      <c r="VZU214" s="46"/>
      <c r="VZV214" s="42"/>
      <c r="VZW214" s="42"/>
      <c r="VZX214" s="48"/>
      <c r="VZY214" s="48"/>
      <c r="VZZ214" s="46"/>
      <c r="WAA214" s="42"/>
      <c r="WAB214" s="42"/>
      <c r="WAC214" s="48"/>
      <c r="WAD214" s="48"/>
      <c r="WAE214" s="46"/>
      <c r="WAF214" s="42"/>
      <c r="WAG214" s="42"/>
      <c r="WAH214" s="48"/>
      <c r="WAI214" s="48"/>
      <c r="WAJ214" s="46"/>
      <c r="WAK214" s="42"/>
      <c r="WAL214" s="42"/>
      <c r="WAM214" s="48"/>
      <c r="WAN214" s="48"/>
      <c r="WAO214" s="46"/>
      <c r="WAP214" s="42"/>
      <c r="WAQ214" s="42"/>
      <c r="WAR214" s="48"/>
      <c r="WAS214" s="48"/>
      <c r="WAT214" s="46"/>
      <c r="WAU214" s="42"/>
      <c r="WAV214" s="42"/>
      <c r="WAW214" s="48"/>
      <c r="WAX214" s="48"/>
      <c r="WAY214" s="46"/>
      <c r="WAZ214" s="42"/>
      <c r="WBA214" s="42"/>
      <c r="WBB214" s="48"/>
      <c r="WBC214" s="48"/>
      <c r="WBD214" s="46"/>
      <c r="WBE214" s="42"/>
      <c r="WBF214" s="42"/>
      <c r="WBG214" s="48"/>
      <c r="WBH214" s="48"/>
      <c r="WBI214" s="46"/>
      <c r="WBJ214" s="42"/>
      <c r="WBK214" s="42"/>
      <c r="WBL214" s="48"/>
      <c r="WBM214" s="48"/>
      <c r="WBN214" s="46"/>
      <c r="WBO214" s="42"/>
      <c r="WBP214" s="42"/>
      <c r="WBQ214" s="48"/>
      <c r="WBR214" s="48"/>
      <c r="WBS214" s="46"/>
      <c r="WBT214" s="42"/>
      <c r="WBU214" s="42"/>
      <c r="WBV214" s="48"/>
      <c r="WBW214" s="48"/>
      <c r="WBX214" s="46"/>
      <c r="WBY214" s="42"/>
      <c r="WBZ214" s="42"/>
      <c r="WCA214" s="48"/>
      <c r="WCB214" s="48"/>
      <c r="WCC214" s="46"/>
      <c r="WCD214" s="42"/>
      <c r="WCE214" s="42"/>
      <c r="WCF214" s="48"/>
      <c r="WCG214" s="48"/>
      <c r="WCH214" s="46"/>
      <c r="WCI214" s="42"/>
      <c r="WCJ214" s="42"/>
      <c r="WCK214" s="48"/>
      <c r="WCL214" s="48"/>
      <c r="WCM214" s="46"/>
      <c r="WCN214" s="42"/>
      <c r="WCO214" s="42"/>
      <c r="WCP214" s="48"/>
      <c r="WCQ214" s="48"/>
      <c r="WCR214" s="46"/>
      <c r="WCS214" s="42"/>
      <c r="WCT214" s="42"/>
      <c r="WCU214" s="48"/>
      <c r="WCV214" s="48"/>
      <c r="WCW214" s="46"/>
      <c r="WCX214" s="42"/>
      <c r="WCY214" s="42"/>
      <c r="WCZ214" s="48"/>
      <c r="WDA214" s="48"/>
      <c r="WDB214" s="46"/>
      <c r="WDC214" s="42"/>
      <c r="WDD214" s="42"/>
      <c r="WDE214" s="48"/>
      <c r="WDF214" s="48"/>
      <c r="WDG214" s="46"/>
      <c r="WDH214" s="42"/>
      <c r="WDI214" s="42"/>
      <c r="WDJ214" s="48"/>
      <c r="WDK214" s="48"/>
      <c r="WDL214" s="46"/>
      <c r="WDM214" s="42"/>
      <c r="WDN214" s="42"/>
      <c r="WDO214" s="48"/>
      <c r="WDP214" s="48"/>
      <c r="WDQ214" s="46"/>
      <c r="WDR214" s="42"/>
      <c r="WDS214" s="42"/>
      <c r="WDT214" s="48"/>
      <c r="WDU214" s="48"/>
      <c r="WDV214" s="46"/>
      <c r="WDW214" s="42"/>
      <c r="WDX214" s="42"/>
      <c r="WDY214" s="48"/>
      <c r="WDZ214" s="48"/>
      <c r="WEA214" s="46"/>
      <c r="WEB214" s="42"/>
      <c r="WEC214" s="42"/>
      <c r="WED214" s="48"/>
      <c r="WEE214" s="48"/>
      <c r="WEF214" s="46"/>
      <c r="WEG214" s="42"/>
      <c r="WEH214" s="42"/>
      <c r="WEI214" s="48"/>
      <c r="WEJ214" s="48"/>
      <c r="WEK214" s="46"/>
      <c r="WEL214" s="42"/>
      <c r="WEM214" s="42"/>
      <c r="WEN214" s="48"/>
      <c r="WEO214" s="48"/>
      <c r="WEP214" s="46"/>
      <c r="WEQ214" s="42"/>
      <c r="WER214" s="42"/>
      <c r="WES214" s="48"/>
      <c r="WET214" s="48"/>
      <c r="WEU214" s="46"/>
      <c r="WEV214" s="42"/>
      <c r="WEW214" s="42"/>
      <c r="WEX214" s="48"/>
      <c r="WEY214" s="48"/>
      <c r="WEZ214" s="46"/>
      <c r="WFA214" s="42"/>
      <c r="WFB214" s="42"/>
      <c r="WFC214" s="48"/>
      <c r="WFD214" s="48"/>
      <c r="WFE214" s="46"/>
      <c r="WFF214" s="42"/>
      <c r="WFG214" s="42"/>
      <c r="WFH214" s="48"/>
      <c r="WFI214" s="48"/>
      <c r="WFJ214" s="46"/>
      <c r="WFK214" s="42"/>
      <c r="WFL214" s="42"/>
      <c r="WFM214" s="48"/>
      <c r="WFN214" s="48"/>
      <c r="WFO214" s="46"/>
      <c r="WFP214" s="42"/>
      <c r="WFQ214" s="42"/>
      <c r="WFR214" s="48"/>
      <c r="WFS214" s="48"/>
      <c r="WFT214" s="46"/>
      <c r="WFU214" s="42"/>
      <c r="WFV214" s="42"/>
      <c r="WFW214" s="48"/>
      <c r="WFX214" s="48"/>
      <c r="WFY214" s="46"/>
      <c r="WFZ214" s="42"/>
      <c r="WGA214" s="42"/>
      <c r="WGB214" s="48"/>
      <c r="WGC214" s="48"/>
      <c r="WGD214" s="46"/>
      <c r="WGE214" s="42"/>
      <c r="WGF214" s="42"/>
      <c r="WGG214" s="48"/>
      <c r="WGH214" s="48"/>
      <c r="WGI214" s="46"/>
      <c r="WGJ214" s="42"/>
      <c r="WGK214" s="42"/>
      <c r="WGL214" s="48"/>
      <c r="WGM214" s="48"/>
      <c r="WGN214" s="46"/>
      <c r="WGO214" s="42"/>
      <c r="WGP214" s="42"/>
      <c r="WGQ214" s="48"/>
      <c r="WGR214" s="48"/>
      <c r="WGS214" s="46"/>
      <c r="WGT214" s="42"/>
      <c r="WGU214" s="42"/>
      <c r="WGV214" s="48"/>
      <c r="WGW214" s="48"/>
      <c r="WGX214" s="46"/>
      <c r="WGY214" s="42"/>
      <c r="WGZ214" s="42"/>
      <c r="WHA214" s="48"/>
      <c r="WHB214" s="48"/>
      <c r="WHC214" s="46"/>
      <c r="WHD214" s="42"/>
      <c r="WHE214" s="42"/>
      <c r="WHF214" s="48"/>
      <c r="WHG214" s="48"/>
      <c r="WHH214" s="46"/>
      <c r="WHI214" s="42"/>
      <c r="WHJ214" s="42"/>
      <c r="WHK214" s="48"/>
      <c r="WHL214" s="48"/>
      <c r="WHM214" s="46"/>
      <c r="WHN214" s="42"/>
      <c r="WHO214" s="42"/>
      <c r="WHP214" s="48"/>
      <c r="WHQ214" s="48"/>
      <c r="WHR214" s="46"/>
      <c r="WHS214" s="42"/>
      <c r="WHT214" s="42"/>
      <c r="WHU214" s="48"/>
      <c r="WHV214" s="48"/>
      <c r="WHW214" s="46"/>
      <c r="WHX214" s="42"/>
      <c r="WHY214" s="42"/>
      <c r="WHZ214" s="48"/>
      <c r="WIA214" s="48"/>
      <c r="WIB214" s="46"/>
      <c r="WIC214" s="42"/>
      <c r="WID214" s="42"/>
      <c r="WIE214" s="48"/>
      <c r="WIF214" s="48"/>
      <c r="WIG214" s="46"/>
      <c r="WIH214" s="42"/>
      <c r="WII214" s="42"/>
      <c r="WIJ214" s="48"/>
      <c r="WIK214" s="48"/>
      <c r="WIL214" s="46"/>
      <c r="WIM214" s="42"/>
      <c r="WIN214" s="42"/>
      <c r="WIO214" s="48"/>
      <c r="WIP214" s="48"/>
      <c r="WIQ214" s="46"/>
      <c r="WIR214" s="42"/>
      <c r="WIS214" s="42"/>
      <c r="WIT214" s="48"/>
      <c r="WIU214" s="48"/>
      <c r="WIV214" s="46"/>
      <c r="WIW214" s="42"/>
      <c r="WIX214" s="42"/>
      <c r="WIY214" s="48"/>
      <c r="WIZ214" s="48"/>
      <c r="WJA214" s="46"/>
      <c r="WJB214" s="42"/>
      <c r="WJC214" s="42"/>
      <c r="WJD214" s="48"/>
      <c r="WJE214" s="48"/>
      <c r="WJF214" s="46"/>
      <c r="WJG214" s="42"/>
      <c r="WJH214" s="42"/>
      <c r="WJI214" s="48"/>
      <c r="WJJ214" s="48"/>
      <c r="WJK214" s="46"/>
      <c r="WJL214" s="42"/>
      <c r="WJM214" s="42"/>
      <c r="WJN214" s="48"/>
      <c r="WJO214" s="48"/>
      <c r="WJP214" s="46"/>
      <c r="WJQ214" s="42"/>
      <c r="WJR214" s="42"/>
      <c r="WJS214" s="48"/>
      <c r="WJT214" s="48"/>
      <c r="WJU214" s="46"/>
      <c r="WJV214" s="42"/>
      <c r="WJW214" s="42"/>
      <c r="WJX214" s="48"/>
      <c r="WJY214" s="48"/>
      <c r="WJZ214" s="46"/>
      <c r="WKA214" s="42"/>
      <c r="WKB214" s="42"/>
      <c r="WKC214" s="48"/>
      <c r="WKD214" s="48"/>
      <c r="WKE214" s="46"/>
      <c r="WKF214" s="42"/>
      <c r="WKG214" s="42"/>
      <c r="WKH214" s="48"/>
      <c r="WKI214" s="48"/>
      <c r="WKJ214" s="46"/>
      <c r="WKK214" s="42"/>
      <c r="WKL214" s="42"/>
      <c r="WKM214" s="48"/>
      <c r="WKN214" s="48"/>
      <c r="WKO214" s="46"/>
      <c r="WKP214" s="42"/>
      <c r="WKQ214" s="42"/>
      <c r="WKR214" s="48"/>
      <c r="WKS214" s="48"/>
      <c r="WKT214" s="46"/>
      <c r="WKU214" s="42"/>
      <c r="WKV214" s="42"/>
      <c r="WKW214" s="48"/>
      <c r="WKX214" s="48"/>
      <c r="WKY214" s="46"/>
      <c r="WKZ214" s="42"/>
      <c r="WLA214" s="42"/>
      <c r="WLB214" s="48"/>
      <c r="WLC214" s="48"/>
      <c r="WLD214" s="46"/>
      <c r="WLE214" s="42"/>
      <c r="WLF214" s="42"/>
      <c r="WLG214" s="48"/>
      <c r="WLH214" s="48"/>
      <c r="WLI214" s="46"/>
      <c r="WLJ214" s="42"/>
      <c r="WLK214" s="42"/>
      <c r="WLL214" s="48"/>
      <c r="WLM214" s="48"/>
      <c r="WLN214" s="46"/>
      <c r="WLO214" s="42"/>
      <c r="WLP214" s="42"/>
      <c r="WLQ214" s="48"/>
      <c r="WLR214" s="48"/>
      <c r="WLS214" s="46"/>
      <c r="WLT214" s="42"/>
      <c r="WLU214" s="42"/>
      <c r="WLV214" s="48"/>
      <c r="WLW214" s="48"/>
      <c r="WLX214" s="46"/>
      <c r="WLY214" s="42"/>
      <c r="WLZ214" s="42"/>
      <c r="WMA214" s="48"/>
      <c r="WMB214" s="48"/>
      <c r="WMC214" s="46"/>
      <c r="WMD214" s="42"/>
      <c r="WME214" s="42"/>
      <c r="WMF214" s="48"/>
      <c r="WMG214" s="48"/>
      <c r="WMH214" s="46"/>
      <c r="WMI214" s="42"/>
      <c r="WMJ214" s="42"/>
      <c r="WMK214" s="48"/>
      <c r="WML214" s="48"/>
      <c r="WMM214" s="46"/>
      <c r="WMN214" s="42"/>
      <c r="WMO214" s="42"/>
      <c r="WMP214" s="48"/>
      <c r="WMQ214" s="48"/>
      <c r="WMR214" s="46"/>
      <c r="WMS214" s="42"/>
      <c r="WMT214" s="42"/>
      <c r="WMU214" s="48"/>
      <c r="WMV214" s="48"/>
      <c r="WMW214" s="46"/>
      <c r="WMX214" s="42"/>
      <c r="WMY214" s="42"/>
      <c r="WMZ214" s="48"/>
      <c r="WNA214" s="48"/>
      <c r="WNB214" s="46"/>
      <c r="WNC214" s="42"/>
      <c r="WND214" s="42"/>
      <c r="WNE214" s="48"/>
      <c r="WNF214" s="48"/>
      <c r="WNG214" s="46"/>
      <c r="WNH214" s="42"/>
      <c r="WNI214" s="42"/>
      <c r="WNJ214" s="48"/>
      <c r="WNK214" s="48"/>
      <c r="WNL214" s="46"/>
      <c r="WNM214" s="42"/>
      <c r="WNN214" s="42"/>
      <c r="WNO214" s="48"/>
      <c r="WNP214" s="48"/>
      <c r="WNQ214" s="46"/>
      <c r="WNR214" s="42"/>
      <c r="WNS214" s="42"/>
      <c r="WNT214" s="48"/>
      <c r="WNU214" s="48"/>
      <c r="WNV214" s="46"/>
      <c r="WNW214" s="42"/>
      <c r="WNX214" s="42"/>
      <c r="WNY214" s="48"/>
      <c r="WNZ214" s="48"/>
      <c r="WOA214" s="46"/>
      <c r="WOB214" s="42"/>
      <c r="WOC214" s="42"/>
      <c r="WOD214" s="48"/>
      <c r="WOE214" s="48"/>
      <c r="WOF214" s="46"/>
      <c r="WOG214" s="42"/>
      <c r="WOH214" s="42"/>
      <c r="WOI214" s="48"/>
      <c r="WOJ214" s="48"/>
      <c r="WOK214" s="46"/>
      <c r="WOL214" s="42"/>
      <c r="WOM214" s="42"/>
      <c r="WON214" s="48"/>
      <c r="WOO214" s="48"/>
      <c r="WOP214" s="46"/>
      <c r="WOQ214" s="42"/>
      <c r="WOR214" s="42"/>
      <c r="WOS214" s="48"/>
      <c r="WOT214" s="48"/>
      <c r="WOU214" s="46"/>
      <c r="WOV214" s="42"/>
      <c r="WOW214" s="42"/>
      <c r="WOX214" s="48"/>
      <c r="WOY214" s="48"/>
      <c r="WOZ214" s="46"/>
      <c r="WPA214" s="42"/>
      <c r="WPB214" s="42"/>
      <c r="WPC214" s="48"/>
      <c r="WPD214" s="48"/>
      <c r="WPE214" s="46"/>
      <c r="WPF214" s="42"/>
      <c r="WPG214" s="42"/>
      <c r="WPH214" s="48"/>
      <c r="WPI214" s="48"/>
      <c r="WPJ214" s="46"/>
      <c r="WPK214" s="42"/>
      <c r="WPL214" s="42"/>
      <c r="WPM214" s="48"/>
      <c r="WPN214" s="48"/>
      <c r="WPO214" s="46"/>
      <c r="WPP214" s="42"/>
      <c r="WPQ214" s="42"/>
      <c r="WPR214" s="48"/>
      <c r="WPS214" s="48"/>
      <c r="WPT214" s="46"/>
      <c r="WPU214" s="42"/>
      <c r="WPV214" s="42"/>
      <c r="WPW214" s="48"/>
      <c r="WPX214" s="48"/>
      <c r="WPY214" s="46"/>
      <c r="WPZ214" s="42"/>
      <c r="WQA214" s="42"/>
      <c r="WQB214" s="48"/>
      <c r="WQC214" s="48"/>
      <c r="WQD214" s="46"/>
      <c r="WQE214" s="42"/>
      <c r="WQF214" s="42"/>
      <c r="WQG214" s="48"/>
      <c r="WQH214" s="48"/>
      <c r="WQI214" s="46"/>
      <c r="WQJ214" s="42"/>
      <c r="WQK214" s="42"/>
      <c r="WQL214" s="48"/>
      <c r="WQM214" s="48"/>
      <c r="WQN214" s="46"/>
      <c r="WQO214" s="42"/>
      <c r="WQP214" s="42"/>
      <c r="WQQ214" s="48"/>
      <c r="WQR214" s="48"/>
      <c r="WQS214" s="46"/>
      <c r="WQT214" s="42"/>
      <c r="WQU214" s="42"/>
      <c r="WQV214" s="48"/>
      <c r="WQW214" s="48"/>
      <c r="WQX214" s="46"/>
      <c r="WQY214" s="42"/>
      <c r="WQZ214" s="42"/>
      <c r="WRA214" s="48"/>
      <c r="WRB214" s="48"/>
      <c r="WRC214" s="46"/>
      <c r="WRD214" s="42"/>
      <c r="WRE214" s="42"/>
      <c r="WRF214" s="48"/>
      <c r="WRG214" s="48"/>
      <c r="WRH214" s="46"/>
      <c r="WRI214" s="42"/>
      <c r="WRJ214" s="42"/>
      <c r="WRK214" s="48"/>
      <c r="WRL214" s="48"/>
      <c r="WRM214" s="46"/>
      <c r="WRN214" s="42"/>
      <c r="WRO214" s="42"/>
      <c r="WRP214" s="48"/>
      <c r="WRQ214" s="48"/>
      <c r="WRR214" s="46"/>
      <c r="WRS214" s="42"/>
      <c r="WRT214" s="42"/>
      <c r="WRU214" s="48"/>
      <c r="WRV214" s="48"/>
      <c r="WRW214" s="46"/>
      <c r="WRX214" s="42"/>
      <c r="WRY214" s="42"/>
      <c r="WRZ214" s="48"/>
      <c r="WSA214" s="48"/>
      <c r="WSB214" s="46"/>
      <c r="WSC214" s="42"/>
      <c r="WSD214" s="42"/>
      <c r="WSE214" s="48"/>
      <c r="WSF214" s="48"/>
      <c r="WSG214" s="46"/>
      <c r="WSH214" s="42"/>
      <c r="WSI214" s="42"/>
      <c r="WSJ214" s="48"/>
      <c r="WSK214" s="48"/>
      <c r="WSL214" s="46"/>
      <c r="WSM214" s="42"/>
      <c r="WSN214" s="42"/>
      <c r="WSO214" s="48"/>
      <c r="WSP214" s="48"/>
      <c r="WSQ214" s="46"/>
      <c r="WSR214" s="42"/>
      <c r="WSS214" s="42"/>
      <c r="WST214" s="48"/>
      <c r="WSU214" s="48"/>
      <c r="WSV214" s="46"/>
      <c r="WSW214" s="42"/>
      <c r="WSX214" s="42"/>
      <c r="WSY214" s="48"/>
      <c r="WSZ214" s="48"/>
      <c r="WTA214" s="46"/>
      <c r="WTB214" s="42"/>
      <c r="WTC214" s="42"/>
      <c r="WTD214" s="48"/>
      <c r="WTE214" s="48"/>
      <c r="WTF214" s="46"/>
      <c r="WTG214" s="42"/>
      <c r="WTH214" s="42"/>
      <c r="WTI214" s="48"/>
      <c r="WTJ214" s="48"/>
      <c r="WTK214" s="46"/>
      <c r="WTL214" s="42"/>
      <c r="WTM214" s="42"/>
      <c r="WTN214" s="48"/>
      <c r="WTO214" s="48"/>
      <c r="WTP214" s="46"/>
      <c r="WTQ214" s="42"/>
      <c r="WTR214" s="42"/>
      <c r="WTS214" s="48"/>
      <c r="WTT214" s="48"/>
      <c r="WTU214" s="46"/>
      <c r="WTV214" s="42"/>
      <c r="WTW214" s="42"/>
      <c r="WTX214" s="48"/>
      <c r="WTY214" s="48"/>
      <c r="WTZ214" s="46"/>
      <c r="WUA214" s="42"/>
      <c r="WUB214" s="42"/>
      <c r="WUC214" s="48"/>
      <c r="WUD214" s="48"/>
      <c r="WUE214" s="46"/>
      <c r="WUF214" s="42"/>
      <c r="WUG214" s="42"/>
      <c r="WUH214" s="48"/>
      <c r="WUI214" s="48"/>
      <c r="WUJ214" s="46"/>
      <c r="WUK214" s="42"/>
      <c r="WUL214" s="42"/>
      <c r="WUM214" s="48"/>
      <c r="WUN214" s="48"/>
      <c r="WUO214" s="46"/>
      <c r="WUP214" s="42"/>
      <c r="WUQ214" s="42"/>
      <c r="WUR214" s="48"/>
      <c r="WUS214" s="48"/>
      <c r="WUT214" s="46"/>
      <c r="WUU214" s="42"/>
      <c r="WUV214" s="42"/>
      <c r="WUW214" s="48"/>
      <c r="WUX214" s="48"/>
      <c r="WUY214" s="46"/>
      <c r="WUZ214" s="42"/>
      <c r="WVA214" s="42"/>
      <c r="WVB214" s="48"/>
      <c r="WVC214" s="48"/>
      <c r="WVD214" s="46"/>
      <c r="WVE214" s="42"/>
      <c r="WVF214" s="42"/>
      <c r="WVG214" s="48"/>
      <c r="WVH214" s="48"/>
      <c r="WVI214" s="46"/>
      <c r="WVJ214" s="42"/>
      <c r="WVK214" s="42"/>
      <c r="WVL214" s="48"/>
      <c r="WVM214" s="48"/>
      <c r="WVN214" s="46"/>
      <c r="WVO214" s="42"/>
      <c r="WVP214" s="42"/>
      <c r="WVQ214" s="48"/>
      <c r="WVR214" s="48"/>
      <c r="WVS214" s="46"/>
      <c r="WVT214" s="42"/>
      <c r="WVU214" s="42"/>
      <c r="WVV214" s="48"/>
      <c r="WVW214" s="48"/>
      <c r="WVX214" s="46"/>
      <c r="WVY214" s="42"/>
      <c r="WVZ214" s="42"/>
      <c r="WWA214" s="48"/>
      <c r="WWB214" s="48"/>
      <c r="WWC214" s="46"/>
      <c r="WWD214" s="42"/>
      <c r="WWE214" s="42"/>
      <c r="WWF214" s="48"/>
      <c r="WWG214" s="48"/>
      <c r="WWH214" s="46"/>
      <c r="WWI214" s="42"/>
      <c r="WWJ214" s="42"/>
      <c r="WWK214" s="48"/>
      <c r="WWL214" s="48"/>
      <c r="WWM214" s="46"/>
      <c r="WWN214" s="42"/>
      <c r="WWO214" s="42"/>
      <c r="WWP214" s="48"/>
      <c r="WWQ214" s="48"/>
      <c r="WWR214" s="46"/>
      <c r="WWS214" s="42"/>
      <c r="WWT214" s="42"/>
      <c r="WWU214" s="48"/>
      <c r="WWV214" s="48"/>
      <c r="WWW214" s="46"/>
      <c r="WWX214" s="42"/>
      <c r="WWY214" s="42"/>
      <c r="WWZ214" s="48"/>
      <c r="WXA214" s="48"/>
      <c r="WXB214" s="46"/>
      <c r="WXC214" s="42"/>
      <c r="WXD214" s="42"/>
      <c r="WXE214" s="48"/>
      <c r="WXF214" s="48"/>
      <c r="WXG214" s="46"/>
      <c r="WXH214" s="42"/>
      <c r="WXI214" s="42"/>
      <c r="WXJ214" s="48"/>
      <c r="WXK214" s="48"/>
      <c r="WXL214" s="46"/>
      <c r="WXM214" s="42"/>
      <c r="WXN214" s="42"/>
      <c r="WXO214" s="48"/>
      <c r="WXP214" s="48"/>
      <c r="WXQ214" s="46"/>
      <c r="WXR214" s="42"/>
      <c r="WXS214" s="42"/>
      <c r="WXT214" s="48"/>
      <c r="WXU214" s="48"/>
      <c r="WXV214" s="46"/>
      <c r="WXW214" s="42"/>
      <c r="WXX214" s="42"/>
      <c r="WXY214" s="48"/>
      <c r="WXZ214" s="48"/>
      <c r="WYA214" s="46"/>
      <c r="WYB214" s="42"/>
      <c r="WYC214" s="42"/>
      <c r="WYD214" s="48"/>
      <c r="WYE214" s="48"/>
      <c r="WYF214" s="46"/>
      <c r="WYG214" s="42"/>
      <c r="WYH214" s="42"/>
      <c r="WYI214" s="48"/>
      <c r="WYJ214" s="48"/>
      <c r="WYK214" s="46"/>
      <c r="WYL214" s="42"/>
      <c r="WYM214" s="42"/>
      <c r="WYN214" s="48"/>
      <c r="WYO214" s="48"/>
      <c r="WYP214" s="46"/>
      <c r="WYQ214" s="42"/>
      <c r="WYR214" s="42"/>
      <c r="WYS214" s="48"/>
      <c r="WYT214" s="48"/>
      <c r="WYU214" s="46"/>
      <c r="WYV214" s="42"/>
      <c r="WYW214" s="42"/>
      <c r="WYX214" s="48"/>
      <c r="WYY214" s="48"/>
      <c r="WYZ214" s="46"/>
      <c r="WZA214" s="42"/>
      <c r="WZB214" s="42"/>
      <c r="WZC214" s="48"/>
      <c r="WZD214" s="48"/>
      <c r="WZE214" s="46"/>
      <c r="WZF214" s="42"/>
      <c r="WZG214" s="42"/>
      <c r="WZH214" s="48"/>
      <c r="WZI214" s="48"/>
      <c r="WZJ214" s="46"/>
      <c r="WZK214" s="42"/>
      <c r="WZL214" s="42"/>
      <c r="WZM214" s="48"/>
      <c r="WZN214" s="48"/>
      <c r="WZO214" s="46"/>
      <c r="WZP214" s="42"/>
      <c r="WZQ214" s="42"/>
      <c r="WZR214" s="48"/>
      <c r="WZS214" s="48"/>
      <c r="WZT214" s="46"/>
      <c r="WZU214" s="42"/>
      <c r="WZV214" s="42"/>
      <c r="WZW214" s="48"/>
      <c r="WZX214" s="48"/>
      <c r="WZY214" s="46"/>
      <c r="WZZ214" s="42"/>
      <c r="XAA214" s="42"/>
      <c r="XAB214" s="48"/>
      <c r="XAC214" s="48"/>
      <c r="XAD214" s="46"/>
      <c r="XAE214" s="42"/>
      <c r="XAF214" s="42"/>
      <c r="XAG214" s="48"/>
      <c r="XAH214" s="48"/>
      <c r="XAI214" s="46"/>
      <c r="XAJ214" s="42"/>
      <c r="XAK214" s="42"/>
      <c r="XAL214" s="48"/>
      <c r="XAM214" s="48"/>
      <c r="XAN214" s="46"/>
      <c r="XAO214" s="42"/>
      <c r="XAP214" s="42"/>
      <c r="XAQ214" s="48"/>
      <c r="XAR214" s="48"/>
      <c r="XAS214" s="46"/>
      <c r="XAT214" s="42"/>
      <c r="XAU214" s="42"/>
      <c r="XAV214" s="48"/>
      <c r="XAW214" s="48"/>
      <c r="XAX214" s="46"/>
      <c r="XAY214" s="42"/>
      <c r="XAZ214" s="42"/>
      <c r="XBA214" s="48"/>
      <c r="XBB214" s="48"/>
      <c r="XBC214" s="46"/>
      <c r="XBD214" s="42"/>
      <c r="XBE214" s="42"/>
      <c r="XBF214" s="48"/>
      <c r="XBG214" s="48"/>
      <c r="XBH214" s="46"/>
      <c r="XBI214" s="42"/>
      <c r="XBJ214" s="42"/>
      <c r="XBK214" s="48"/>
      <c r="XBL214" s="48"/>
      <c r="XBM214" s="46"/>
      <c r="XBN214" s="42"/>
      <c r="XBO214" s="42"/>
      <c r="XBP214" s="48"/>
      <c r="XBQ214" s="48"/>
      <c r="XBR214" s="46"/>
      <c r="XBS214" s="42"/>
      <c r="XBT214" s="42"/>
      <c r="XBU214" s="48"/>
      <c r="XBV214" s="48"/>
      <c r="XBW214" s="46"/>
      <c r="XBX214" s="42"/>
      <c r="XBY214" s="42"/>
      <c r="XBZ214" s="48"/>
      <c r="XCA214" s="48"/>
      <c r="XCB214" s="46"/>
      <c r="XCC214" s="42"/>
      <c r="XCD214" s="42"/>
      <c r="XCE214" s="48"/>
      <c r="XCF214" s="48"/>
      <c r="XCG214" s="46"/>
      <c r="XCH214" s="42"/>
      <c r="XCI214" s="42"/>
      <c r="XCJ214" s="48"/>
      <c r="XCK214" s="48"/>
      <c r="XCL214" s="46"/>
      <c r="XCM214" s="42"/>
      <c r="XCN214" s="42"/>
      <c r="XCO214" s="48"/>
      <c r="XCP214" s="48"/>
      <c r="XCQ214" s="46"/>
      <c r="XCR214" s="42"/>
      <c r="XCS214" s="42"/>
      <c r="XCT214" s="48"/>
      <c r="XCU214" s="48"/>
      <c r="XCV214" s="46"/>
      <c r="XCW214" s="42"/>
      <c r="XCX214" s="42"/>
      <c r="XCY214" s="48"/>
      <c r="XCZ214" s="48"/>
      <c r="XDA214" s="46"/>
      <c r="XDB214" s="42"/>
      <c r="XDC214" s="42"/>
      <c r="XDD214" s="48"/>
      <c r="XDE214" s="48"/>
      <c r="XDF214" s="46"/>
      <c r="XDG214" s="42"/>
      <c r="XDH214" s="42"/>
      <c r="XDI214" s="48"/>
      <c r="XDJ214" s="48"/>
      <c r="XDK214" s="46"/>
      <c r="XDL214" s="42"/>
      <c r="XDM214" s="42"/>
      <c r="XDN214" s="48"/>
      <c r="XDO214" s="48"/>
      <c r="XDP214" s="46"/>
      <c r="XDQ214" s="42"/>
      <c r="XDR214" s="42"/>
      <c r="XDS214" s="48"/>
      <c r="XDT214" s="48"/>
      <c r="XDU214" s="46"/>
      <c r="XDV214" s="42"/>
      <c r="XDW214" s="42"/>
      <c r="XDX214" s="48"/>
      <c r="XDY214" s="48"/>
      <c r="XDZ214" s="46"/>
      <c r="XEA214" s="42"/>
      <c r="XEB214" s="42"/>
      <c r="XEC214" s="48"/>
      <c r="XED214" s="48"/>
      <c r="XEE214" s="46"/>
      <c r="XEF214" s="42"/>
      <c r="XEG214" s="42"/>
      <c r="XEH214" s="48"/>
      <c r="XEI214" s="48"/>
      <c r="XEJ214" s="46"/>
      <c r="XEK214" s="42"/>
      <c r="XEL214" s="42"/>
      <c r="XEM214" s="48"/>
      <c r="XEN214" s="48"/>
      <c r="XEO214" s="46"/>
      <c r="XEP214" s="42"/>
      <c r="XEQ214" s="42"/>
      <c r="XER214" s="48"/>
      <c r="XES214" s="48"/>
      <c r="XET214" s="46"/>
      <c r="XEU214" s="42"/>
      <c r="XEV214" s="42"/>
      <c r="XEW214" s="48"/>
      <c r="XEX214" s="48"/>
      <c r="XEY214" s="46"/>
      <c r="XEZ214" s="42"/>
      <c r="XFA214" s="42"/>
      <c r="XFB214" s="48"/>
      <c r="XFC214" s="48"/>
    </row>
    <row r="215" spans="1:16383" ht="15" customHeight="1">
      <c r="A215" s="62">
        <v>245905000110</v>
      </c>
      <c r="B215" s="55" t="s">
        <v>253</v>
      </c>
      <c r="C215" s="59" t="s">
        <v>391</v>
      </c>
      <c r="D215" s="59" t="s">
        <v>331</v>
      </c>
      <c r="E215" s="87">
        <f>249.92/1.16</f>
        <v>215.44827586206898</v>
      </c>
      <c r="F215" s="42"/>
      <c r="G215" s="48"/>
      <c r="H215" s="48"/>
      <c r="I215" s="46"/>
      <c r="J215" s="42"/>
      <c r="K215" s="42"/>
      <c r="L215" s="48"/>
      <c r="M215" s="48"/>
      <c r="N215" s="46"/>
      <c r="O215" s="42"/>
      <c r="P215" s="42"/>
      <c r="Q215" s="48"/>
      <c r="R215" s="48"/>
      <c r="S215" s="46"/>
      <c r="T215" s="42"/>
      <c r="U215" s="42"/>
      <c r="V215" s="48"/>
      <c r="W215" s="48"/>
      <c r="X215" s="46"/>
      <c r="Y215" s="42"/>
      <c r="Z215" s="42"/>
      <c r="AA215" s="48"/>
      <c r="AB215" s="48"/>
      <c r="AC215" s="46"/>
      <c r="AD215" s="42"/>
      <c r="AE215" s="42"/>
      <c r="AF215" s="48"/>
      <c r="AG215" s="48"/>
      <c r="AH215" s="46"/>
      <c r="AI215" s="42"/>
      <c r="AJ215" s="42"/>
      <c r="AK215" s="48"/>
      <c r="AL215" s="48"/>
      <c r="AM215" s="46"/>
      <c r="AN215" s="42"/>
      <c r="AO215" s="42"/>
      <c r="AP215" s="48"/>
      <c r="AQ215" s="48"/>
      <c r="AR215" s="46"/>
      <c r="AS215" s="42"/>
      <c r="AT215" s="42"/>
      <c r="AU215" s="48"/>
      <c r="AV215" s="48"/>
      <c r="AW215" s="46"/>
      <c r="AX215" s="42"/>
      <c r="AY215" s="42"/>
      <c r="AZ215" s="48"/>
      <c r="BA215" s="48"/>
      <c r="BB215" s="46"/>
      <c r="BC215" s="42"/>
      <c r="BD215" s="42"/>
      <c r="BE215" s="48"/>
      <c r="BF215" s="48"/>
      <c r="BG215" s="46"/>
      <c r="BH215" s="42"/>
      <c r="BI215" s="42"/>
      <c r="BJ215" s="48"/>
      <c r="BK215" s="48"/>
      <c r="BL215" s="46"/>
      <c r="BM215" s="42"/>
      <c r="BN215" s="42"/>
      <c r="BO215" s="48"/>
      <c r="BP215" s="48"/>
      <c r="BQ215" s="46"/>
      <c r="BR215" s="42"/>
      <c r="BS215" s="42"/>
      <c r="BT215" s="48"/>
      <c r="BU215" s="48"/>
      <c r="BV215" s="46"/>
      <c r="BW215" s="42"/>
      <c r="BX215" s="42"/>
      <c r="BY215" s="48"/>
      <c r="BZ215" s="48"/>
      <c r="CA215" s="46"/>
      <c r="CB215" s="42"/>
      <c r="CC215" s="42"/>
      <c r="CD215" s="48"/>
      <c r="CE215" s="48"/>
      <c r="CF215" s="46"/>
      <c r="CG215" s="42"/>
      <c r="CH215" s="42"/>
      <c r="CI215" s="48"/>
      <c r="CJ215" s="48"/>
      <c r="CK215" s="46"/>
      <c r="CL215" s="42"/>
      <c r="CM215" s="42"/>
      <c r="CN215" s="48"/>
      <c r="CO215" s="48"/>
      <c r="CP215" s="46"/>
      <c r="CQ215" s="42"/>
      <c r="CR215" s="42"/>
      <c r="CS215" s="48"/>
      <c r="CT215" s="48"/>
      <c r="CU215" s="46"/>
      <c r="CV215" s="42"/>
      <c r="CW215" s="42"/>
      <c r="CX215" s="48"/>
      <c r="CY215" s="48"/>
      <c r="CZ215" s="46"/>
      <c r="DA215" s="42"/>
      <c r="DB215" s="42"/>
      <c r="DC215" s="48"/>
      <c r="DD215" s="48"/>
      <c r="DE215" s="46"/>
      <c r="DF215" s="42"/>
      <c r="DG215" s="42"/>
      <c r="DH215" s="48"/>
      <c r="DI215" s="48"/>
      <c r="DJ215" s="46"/>
      <c r="DK215" s="42"/>
      <c r="DL215" s="42"/>
      <c r="DM215" s="48"/>
      <c r="DN215" s="48"/>
      <c r="DO215" s="46"/>
      <c r="DP215" s="42"/>
      <c r="DQ215" s="42"/>
      <c r="DR215" s="48"/>
      <c r="DS215" s="48"/>
      <c r="DT215" s="46"/>
      <c r="DU215" s="42"/>
      <c r="DV215" s="42"/>
      <c r="DW215" s="48"/>
      <c r="DX215" s="48"/>
      <c r="DY215" s="46"/>
      <c r="DZ215" s="42"/>
      <c r="EA215" s="42"/>
      <c r="EB215" s="48"/>
      <c r="EC215" s="48"/>
      <c r="ED215" s="46"/>
      <c r="EE215" s="42"/>
      <c r="EF215" s="42"/>
      <c r="EG215" s="48"/>
      <c r="EH215" s="48"/>
      <c r="EI215" s="46"/>
      <c r="EJ215" s="42"/>
      <c r="EK215" s="42"/>
      <c r="EL215" s="48"/>
      <c r="EM215" s="48"/>
      <c r="EN215" s="46"/>
      <c r="EO215" s="42"/>
      <c r="EP215" s="42"/>
      <c r="EQ215" s="48"/>
      <c r="ER215" s="48"/>
      <c r="ES215" s="46"/>
      <c r="ET215" s="42"/>
      <c r="EU215" s="42"/>
      <c r="EV215" s="48"/>
      <c r="EW215" s="48"/>
      <c r="EX215" s="46"/>
      <c r="EY215" s="42"/>
      <c r="EZ215" s="42"/>
      <c r="FA215" s="48"/>
      <c r="FB215" s="48"/>
      <c r="FC215" s="46"/>
      <c r="FD215" s="42"/>
      <c r="FE215" s="42"/>
      <c r="FF215" s="48"/>
      <c r="FG215" s="48"/>
      <c r="FH215" s="46"/>
      <c r="FI215" s="42"/>
      <c r="FJ215" s="42"/>
      <c r="FK215" s="48"/>
      <c r="FL215" s="48"/>
      <c r="FM215" s="46"/>
      <c r="FN215" s="42"/>
      <c r="FO215" s="42"/>
      <c r="FP215" s="48"/>
      <c r="FQ215" s="48"/>
      <c r="FR215" s="46"/>
      <c r="FS215" s="42"/>
      <c r="FT215" s="42"/>
      <c r="FU215" s="48"/>
      <c r="FV215" s="48"/>
      <c r="FW215" s="46"/>
      <c r="FX215" s="42"/>
      <c r="FY215" s="42"/>
      <c r="FZ215" s="48"/>
      <c r="GA215" s="48"/>
      <c r="GB215" s="46"/>
      <c r="GC215" s="42"/>
      <c r="GD215" s="42"/>
      <c r="GE215" s="48"/>
      <c r="GF215" s="48"/>
      <c r="GG215" s="46"/>
      <c r="GH215" s="42"/>
      <c r="GI215" s="42"/>
      <c r="GJ215" s="48"/>
      <c r="GK215" s="48"/>
      <c r="GL215" s="46"/>
      <c r="GM215" s="42"/>
      <c r="GN215" s="42"/>
      <c r="GO215" s="48"/>
      <c r="GP215" s="48"/>
      <c r="GQ215" s="46"/>
      <c r="GR215" s="42"/>
      <c r="GS215" s="42"/>
      <c r="GT215" s="48"/>
      <c r="GU215" s="48"/>
      <c r="GV215" s="46"/>
      <c r="GW215" s="42"/>
      <c r="GX215" s="42"/>
      <c r="GY215" s="48"/>
      <c r="GZ215" s="48"/>
      <c r="HA215" s="46"/>
      <c r="HB215" s="42"/>
      <c r="HC215" s="42"/>
      <c r="HD215" s="48"/>
      <c r="HE215" s="48"/>
      <c r="HF215" s="46"/>
      <c r="HG215" s="42"/>
      <c r="HH215" s="42"/>
      <c r="HI215" s="48"/>
      <c r="HJ215" s="48"/>
      <c r="HK215" s="46"/>
      <c r="HL215" s="42"/>
      <c r="HM215" s="42"/>
      <c r="HN215" s="48"/>
      <c r="HO215" s="48"/>
      <c r="HP215" s="46"/>
      <c r="HQ215" s="42"/>
      <c r="HR215" s="42"/>
      <c r="HS215" s="48"/>
      <c r="HT215" s="48"/>
      <c r="HU215" s="46"/>
      <c r="HV215" s="42"/>
      <c r="HW215" s="42"/>
      <c r="HX215" s="48"/>
      <c r="HY215" s="48"/>
      <c r="HZ215" s="46"/>
      <c r="IA215" s="42"/>
      <c r="IB215" s="42"/>
      <c r="IC215" s="48"/>
      <c r="ID215" s="48"/>
      <c r="IE215" s="46"/>
      <c r="IF215" s="42"/>
      <c r="IG215" s="42"/>
      <c r="IH215" s="48"/>
      <c r="II215" s="48"/>
      <c r="IJ215" s="46"/>
      <c r="IK215" s="42"/>
      <c r="IL215" s="42"/>
      <c r="IM215" s="48"/>
      <c r="IN215" s="48"/>
      <c r="IO215" s="46"/>
      <c r="IP215" s="42"/>
      <c r="IQ215" s="42"/>
      <c r="IR215" s="48"/>
      <c r="IS215" s="48"/>
      <c r="IT215" s="46"/>
      <c r="IU215" s="42"/>
      <c r="IV215" s="42"/>
      <c r="IW215" s="48"/>
      <c r="IX215" s="48"/>
      <c r="IY215" s="46"/>
      <c r="IZ215" s="42"/>
      <c r="JA215" s="42"/>
      <c r="JB215" s="48"/>
      <c r="JC215" s="48"/>
      <c r="JD215" s="46"/>
      <c r="JE215" s="42"/>
      <c r="JF215" s="42"/>
      <c r="JG215" s="48"/>
      <c r="JH215" s="48"/>
      <c r="JI215" s="46"/>
      <c r="JJ215" s="42"/>
      <c r="JK215" s="42"/>
      <c r="JL215" s="48"/>
      <c r="JM215" s="48"/>
      <c r="JN215" s="46"/>
      <c r="JO215" s="42"/>
      <c r="JP215" s="42"/>
      <c r="JQ215" s="48"/>
      <c r="JR215" s="48"/>
      <c r="JS215" s="46"/>
      <c r="JT215" s="42"/>
      <c r="JU215" s="42"/>
      <c r="JV215" s="48"/>
      <c r="JW215" s="48"/>
      <c r="JX215" s="46"/>
      <c r="JY215" s="42"/>
      <c r="JZ215" s="42"/>
      <c r="KA215" s="48"/>
      <c r="KB215" s="48"/>
      <c r="KC215" s="46"/>
      <c r="KD215" s="42"/>
      <c r="KE215" s="42"/>
      <c r="KF215" s="48"/>
      <c r="KG215" s="48"/>
      <c r="KH215" s="46"/>
      <c r="KI215" s="42"/>
      <c r="KJ215" s="42"/>
      <c r="KK215" s="48"/>
      <c r="KL215" s="48"/>
      <c r="KM215" s="46"/>
      <c r="KN215" s="42"/>
      <c r="KO215" s="42"/>
      <c r="KP215" s="48"/>
      <c r="KQ215" s="48"/>
      <c r="KR215" s="46"/>
      <c r="KS215" s="42"/>
      <c r="KT215" s="42"/>
      <c r="KU215" s="48"/>
      <c r="KV215" s="48"/>
      <c r="KW215" s="46"/>
      <c r="KX215" s="42"/>
      <c r="KY215" s="42"/>
      <c r="KZ215" s="48"/>
      <c r="LA215" s="48"/>
      <c r="LB215" s="46"/>
      <c r="LC215" s="42"/>
      <c r="LD215" s="42"/>
      <c r="LE215" s="48"/>
      <c r="LF215" s="48"/>
      <c r="LG215" s="46"/>
      <c r="LH215" s="42"/>
      <c r="LI215" s="42"/>
      <c r="LJ215" s="48"/>
      <c r="LK215" s="48"/>
      <c r="LL215" s="46"/>
      <c r="LM215" s="42"/>
      <c r="LN215" s="42"/>
      <c r="LO215" s="48"/>
      <c r="LP215" s="48"/>
      <c r="LQ215" s="46"/>
      <c r="LR215" s="42"/>
      <c r="LS215" s="42"/>
      <c r="LT215" s="48"/>
      <c r="LU215" s="48"/>
      <c r="LV215" s="46"/>
      <c r="LW215" s="42"/>
      <c r="LX215" s="42"/>
      <c r="LY215" s="48"/>
      <c r="LZ215" s="48"/>
      <c r="MA215" s="46"/>
      <c r="MB215" s="42"/>
      <c r="MC215" s="42"/>
      <c r="MD215" s="48"/>
      <c r="ME215" s="48"/>
      <c r="MF215" s="46"/>
      <c r="MG215" s="42"/>
      <c r="MH215" s="42"/>
      <c r="MI215" s="48"/>
      <c r="MJ215" s="48"/>
      <c r="MK215" s="46"/>
      <c r="ML215" s="42"/>
      <c r="MM215" s="42"/>
      <c r="MN215" s="48"/>
      <c r="MO215" s="48"/>
      <c r="MP215" s="46"/>
      <c r="MQ215" s="42"/>
      <c r="MR215" s="42"/>
      <c r="MS215" s="48"/>
      <c r="MT215" s="48"/>
      <c r="MU215" s="46"/>
      <c r="MV215" s="42"/>
      <c r="MW215" s="42"/>
      <c r="MX215" s="48"/>
      <c r="MY215" s="48"/>
      <c r="MZ215" s="46"/>
      <c r="NA215" s="42"/>
      <c r="NB215" s="42"/>
      <c r="NC215" s="48"/>
      <c r="ND215" s="48"/>
      <c r="NE215" s="46"/>
      <c r="NF215" s="42"/>
      <c r="NG215" s="42"/>
      <c r="NH215" s="48"/>
      <c r="NI215" s="48"/>
      <c r="NJ215" s="46"/>
      <c r="NK215" s="42"/>
      <c r="NL215" s="42"/>
      <c r="NM215" s="48"/>
      <c r="NN215" s="48"/>
      <c r="NO215" s="46"/>
      <c r="NP215" s="42"/>
      <c r="NQ215" s="42"/>
      <c r="NR215" s="48"/>
      <c r="NS215" s="48"/>
      <c r="NT215" s="46"/>
      <c r="NU215" s="42"/>
      <c r="NV215" s="42"/>
      <c r="NW215" s="48"/>
      <c r="NX215" s="48"/>
      <c r="NY215" s="46"/>
      <c r="NZ215" s="42"/>
      <c r="OA215" s="42"/>
      <c r="OB215" s="48"/>
      <c r="OC215" s="48"/>
      <c r="OD215" s="46"/>
      <c r="OE215" s="42"/>
      <c r="OF215" s="42"/>
      <c r="OG215" s="48"/>
      <c r="OH215" s="48"/>
      <c r="OI215" s="46"/>
      <c r="OJ215" s="42"/>
      <c r="OK215" s="42"/>
      <c r="OL215" s="48"/>
      <c r="OM215" s="48"/>
      <c r="ON215" s="46"/>
      <c r="OO215" s="42"/>
      <c r="OP215" s="42"/>
      <c r="OQ215" s="48"/>
      <c r="OR215" s="48"/>
      <c r="OS215" s="46"/>
      <c r="OT215" s="42"/>
      <c r="OU215" s="42"/>
      <c r="OV215" s="48"/>
      <c r="OW215" s="48"/>
      <c r="OX215" s="46"/>
      <c r="OY215" s="42"/>
      <c r="OZ215" s="42"/>
      <c r="PA215" s="48"/>
      <c r="PB215" s="48"/>
      <c r="PC215" s="46"/>
      <c r="PD215" s="42"/>
      <c r="PE215" s="42"/>
      <c r="PF215" s="48"/>
      <c r="PG215" s="48"/>
      <c r="PH215" s="46"/>
      <c r="PI215" s="42"/>
      <c r="PJ215" s="42"/>
      <c r="PK215" s="48"/>
      <c r="PL215" s="48"/>
      <c r="PM215" s="46"/>
      <c r="PN215" s="42"/>
      <c r="PO215" s="42"/>
      <c r="PP215" s="48"/>
      <c r="PQ215" s="48"/>
      <c r="PR215" s="46"/>
      <c r="PS215" s="42"/>
      <c r="PT215" s="42"/>
      <c r="PU215" s="48"/>
      <c r="PV215" s="48"/>
      <c r="PW215" s="46"/>
      <c r="PX215" s="42"/>
      <c r="PY215" s="42"/>
      <c r="PZ215" s="48"/>
      <c r="QA215" s="48"/>
      <c r="QB215" s="46"/>
      <c r="QC215" s="42"/>
      <c r="QD215" s="42"/>
      <c r="QE215" s="48"/>
      <c r="QF215" s="48"/>
      <c r="QG215" s="46"/>
      <c r="QH215" s="42"/>
      <c r="QI215" s="42"/>
      <c r="QJ215" s="48"/>
      <c r="QK215" s="48"/>
      <c r="QL215" s="46"/>
      <c r="QM215" s="42"/>
      <c r="QN215" s="42"/>
      <c r="QO215" s="48"/>
      <c r="QP215" s="48"/>
      <c r="QQ215" s="46"/>
      <c r="QR215" s="42"/>
      <c r="QS215" s="42"/>
      <c r="QT215" s="48"/>
      <c r="QU215" s="48"/>
      <c r="QV215" s="46"/>
      <c r="QW215" s="42"/>
      <c r="QX215" s="42"/>
      <c r="QY215" s="48"/>
      <c r="QZ215" s="48"/>
      <c r="RA215" s="46"/>
      <c r="RB215" s="42"/>
      <c r="RC215" s="42"/>
      <c r="RD215" s="48"/>
      <c r="RE215" s="48"/>
      <c r="RF215" s="46"/>
      <c r="RG215" s="42"/>
      <c r="RH215" s="42"/>
      <c r="RI215" s="48"/>
      <c r="RJ215" s="48"/>
      <c r="RK215" s="46"/>
      <c r="RL215" s="42"/>
      <c r="RM215" s="42"/>
      <c r="RN215" s="48"/>
      <c r="RO215" s="48"/>
      <c r="RP215" s="46"/>
      <c r="RQ215" s="42"/>
      <c r="RR215" s="42"/>
      <c r="RS215" s="48"/>
      <c r="RT215" s="48"/>
      <c r="RU215" s="46"/>
      <c r="RV215" s="42"/>
      <c r="RW215" s="42"/>
      <c r="RX215" s="48"/>
      <c r="RY215" s="48"/>
      <c r="RZ215" s="46"/>
      <c r="SA215" s="42"/>
      <c r="SB215" s="42"/>
      <c r="SC215" s="48"/>
      <c r="SD215" s="48"/>
      <c r="SE215" s="46"/>
      <c r="SF215" s="42"/>
      <c r="SG215" s="42"/>
      <c r="SH215" s="48"/>
      <c r="SI215" s="48"/>
      <c r="SJ215" s="46"/>
      <c r="SK215" s="42"/>
      <c r="SL215" s="42"/>
      <c r="SM215" s="48"/>
      <c r="SN215" s="48"/>
      <c r="SO215" s="46"/>
      <c r="SP215" s="42"/>
      <c r="SQ215" s="42"/>
      <c r="SR215" s="48"/>
      <c r="SS215" s="48"/>
      <c r="ST215" s="46"/>
      <c r="SU215" s="42"/>
      <c r="SV215" s="42"/>
      <c r="SW215" s="48"/>
      <c r="SX215" s="48"/>
      <c r="SY215" s="46"/>
      <c r="SZ215" s="42"/>
      <c r="TA215" s="42"/>
      <c r="TB215" s="48"/>
      <c r="TC215" s="48"/>
      <c r="TD215" s="46"/>
      <c r="TE215" s="42"/>
      <c r="TF215" s="42"/>
      <c r="TG215" s="48"/>
      <c r="TH215" s="48"/>
      <c r="TI215" s="46"/>
      <c r="TJ215" s="42"/>
      <c r="TK215" s="42"/>
      <c r="TL215" s="48"/>
      <c r="TM215" s="48"/>
      <c r="TN215" s="46"/>
      <c r="TO215" s="42"/>
      <c r="TP215" s="42"/>
      <c r="TQ215" s="48"/>
      <c r="TR215" s="48"/>
      <c r="TS215" s="46"/>
      <c r="TT215" s="42"/>
      <c r="TU215" s="42"/>
      <c r="TV215" s="48"/>
      <c r="TW215" s="48"/>
      <c r="TX215" s="46"/>
      <c r="TY215" s="42"/>
      <c r="TZ215" s="42"/>
      <c r="UA215" s="48"/>
      <c r="UB215" s="48"/>
      <c r="UC215" s="46"/>
      <c r="UD215" s="42"/>
      <c r="UE215" s="42"/>
      <c r="UF215" s="48"/>
      <c r="UG215" s="48"/>
      <c r="UH215" s="46"/>
      <c r="UI215" s="42"/>
      <c r="UJ215" s="42"/>
      <c r="UK215" s="48"/>
      <c r="UL215" s="48"/>
      <c r="UM215" s="46"/>
      <c r="UN215" s="42"/>
      <c r="UO215" s="42"/>
      <c r="UP215" s="48"/>
      <c r="UQ215" s="48"/>
      <c r="UR215" s="46"/>
      <c r="US215" s="42"/>
      <c r="UT215" s="42"/>
      <c r="UU215" s="48"/>
      <c r="UV215" s="48"/>
      <c r="UW215" s="46"/>
      <c r="UX215" s="42"/>
      <c r="UY215" s="42"/>
      <c r="UZ215" s="48"/>
      <c r="VA215" s="48"/>
      <c r="VB215" s="46"/>
      <c r="VC215" s="42"/>
      <c r="VD215" s="42"/>
      <c r="VE215" s="48"/>
      <c r="VF215" s="48"/>
      <c r="VG215" s="46"/>
      <c r="VH215" s="42"/>
      <c r="VI215" s="42"/>
      <c r="VJ215" s="48"/>
      <c r="VK215" s="48"/>
      <c r="VL215" s="46"/>
      <c r="VM215" s="42"/>
      <c r="VN215" s="42"/>
      <c r="VO215" s="48"/>
      <c r="VP215" s="48"/>
      <c r="VQ215" s="46"/>
      <c r="VR215" s="42"/>
      <c r="VS215" s="42"/>
      <c r="VT215" s="48"/>
      <c r="VU215" s="48"/>
      <c r="VV215" s="46"/>
      <c r="VW215" s="42"/>
      <c r="VX215" s="42"/>
      <c r="VY215" s="48"/>
      <c r="VZ215" s="48"/>
      <c r="WA215" s="46"/>
      <c r="WB215" s="42"/>
      <c r="WC215" s="42"/>
      <c r="WD215" s="48"/>
      <c r="WE215" s="48"/>
      <c r="WF215" s="46"/>
      <c r="WG215" s="42"/>
      <c r="WH215" s="42"/>
      <c r="WI215" s="48"/>
      <c r="WJ215" s="48"/>
      <c r="WK215" s="46"/>
      <c r="WL215" s="42"/>
      <c r="WM215" s="42"/>
      <c r="WN215" s="48"/>
      <c r="WO215" s="48"/>
      <c r="WP215" s="46"/>
      <c r="WQ215" s="42"/>
      <c r="WR215" s="42"/>
      <c r="WS215" s="48"/>
      <c r="WT215" s="48"/>
      <c r="WU215" s="46"/>
      <c r="WV215" s="42"/>
      <c r="WW215" s="42"/>
      <c r="WX215" s="48"/>
      <c r="WY215" s="48"/>
      <c r="WZ215" s="46"/>
      <c r="XA215" s="42"/>
      <c r="XB215" s="42"/>
      <c r="XC215" s="48"/>
      <c r="XD215" s="48"/>
      <c r="XE215" s="46"/>
      <c r="XF215" s="42"/>
      <c r="XG215" s="42"/>
      <c r="XH215" s="48"/>
      <c r="XI215" s="48"/>
      <c r="XJ215" s="46"/>
      <c r="XK215" s="42"/>
      <c r="XL215" s="42"/>
      <c r="XM215" s="48"/>
      <c r="XN215" s="48"/>
      <c r="XO215" s="46"/>
      <c r="XP215" s="42"/>
      <c r="XQ215" s="42"/>
      <c r="XR215" s="48"/>
      <c r="XS215" s="48"/>
      <c r="XT215" s="46"/>
      <c r="XU215" s="42"/>
      <c r="XV215" s="42"/>
      <c r="XW215" s="48"/>
      <c r="XX215" s="48"/>
      <c r="XY215" s="46"/>
      <c r="XZ215" s="42"/>
      <c r="YA215" s="42"/>
      <c r="YB215" s="48"/>
      <c r="YC215" s="48"/>
      <c r="YD215" s="46"/>
      <c r="YE215" s="42"/>
      <c r="YF215" s="42"/>
      <c r="YG215" s="48"/>
      <c r="YH215" s="48"/>
      <c r="YI215" s="46"/>
      <c r="YJ215" s="42"/>
      <c r="YK215" s="42"/>
      <c r="YL215" s="48"/>
      <c r="YM215" s="48"/>
      <c r="YN215" s="46"/>
      <c r="YO215" s="42"/>
      <c r="YP215" s="42"/>
      <c r="YQ215" s="48"/>
      <c r="YR215" s="48"/>
      <c r="YS215" s="46"/>
      <c r="YT215" s="42"/>
      <c r="YU215" s="42"/>
      <c r="YV215" s="48"/>
      <c r="YW215" s="48"/>
      <c r="YX215" s="46"/>
      <c r="YY215" s="42"/>
      <c r="YZ215" s="42"/>
      <c r="ZA215" s="48"/>
      <c r="ZB215" s="48"/>
      <c r="ZC215" s="46"/>
      <c r="ZD215" s="42"/>
      <c r="ZE215" s="42"/>
      <c r="ZF215" s="48"/>
      <c r="ZG215" s="48"/>
      <c r="ZH215" s="46"/>
      <c r="ZI215" s="42"/>
      <c r="ZJ215" s="42"/>
      <c r="ZK215" s="48"/>
      <c r="ZL215" s="48"/>
      <c r="ZM215" s="46"/>
      <c r="ZN215" s="42"/>
      <c r="ZO215" s="42"/>
      <c r="ZP215" s="48"/>
      <c r="ZQ215" s="48"/>
      <c r="ZR215" s="46"/>
      <c r="ZS215" s="42"/>
      <c r="ZT215" s="42"/>
      <c r="ZU215" s="48"/>
      <c r="ZV215" s="48"/>
      <c r="ZW215" s="46"/>
      <c r="ZX215" s="42"/>
      <c r="ZY215" s="42"/>
      <c r="ZZ215" s="48"/>
      <c r="AAA215" s="48"/>
      <c r="AAB215" s="46"/>
      <c r="AAC215" s="42"/>
      <c r="AAD215" s="42"/>
      <c r="AAE215" s="48"/>
      <c r="AAF215" s="48"/>
      <c r="AAG215" s="46"/>
      <c r="AAH215" s="42"/>
      <c r="AAI215" s="42"/>
      <c r="AAJ215" s="48"/>
      <c r="AAK215" s="48"/>
      <c r="AAL215" s="46"/>
      <c r="AAM215" s="42"/>
      <c r="AAN215" s="42"/>
      <c r="AAO215" s="48"/>
      <c r="AAP215" s="48"/>
      <c r="AAQ215" s="46"/>
      <c r="AAR215" s="42"/>
      <c r="AAS215" s="42"/>
      <c r="AAT215" s="48"/>
      <c r="AAU215" s="48"/>
      <c r="AAV215" s="46"/>
      <c r="AAW215" s="42"/>
      <c r="AAX215" s="42"/>
      <c r="AAY215" s="48"/>
      <c r="AAZ215" s="48"/>
      <c r="ABA215" s="46"/>
      <c r="ABB215" s="42"/>
      <c r="ABC215" s="42"/>
      <c r="ABD215" s="48"/>
      <c r="ABE215" s="48"/>
      <c r="ABF215" s="46"/>
      <c r="ABG215" s="42"/>
      <c r="ABH215" s="42"/>
      <c r="ABI215" s="48"/>
      <c r="ABJ215" s="48"/>
      <c r="ABK215" s="46"/>
      <c r="ABL215" s="42"/>
      <c r="ABM215" s="42"/>
      <c r="ABN215" s="48"/>
      <c r="ABO215" s="48"/>
      <c r="ABP215" s="46"/>
      <c r="ABQ215" s="42"/>
      <c r="ABR215" s="42"/>
      <c r="ABS215" s="48"/>
      <c r="ABT215" s="48"/>
      <c r="ABU215" s="46"/>
      <c r="ABV215" s="42"/>
      <c r="ABW215" s="42"/>
      <c r="ABX215" s="48"/>
      <c r="ABY215" s="48"/>
      <c r="ABZ215" s="46"/>
      <c r="ACA215" s="42"/>
      <c r="ACB215" s="42"/>
      <c r="ACC215" s="48"/>
      <c r="ACD215" s="48"/>
      <c r="ACE215" s="46"/>
      <c r="ACF215" s="42"/>
      <c r="ACG215" s="42"/>
      <c r="ACH215" s="48"/>
      <c r="ACI215" s="48"/>
      <c r="ACJ215" s="46"/>
      <c r="ACK215" s="42"/>
      <c r="ACL215" s="42"/>
      <c r="ACM215" s="48"/>
      <c r="ACN215" s="48"/>
      <c r="ACO215" s="46"/>
      <c r="ACP215" s="42"/>
      <c r="ACQ215" s="42"/>
      <c r="ACR215" s="48"/>
      <c r="ACS215" s="48"/>
      <c r="ACT215" s="46"/>
      <c r="ACU215" s="42"/>
      <c r="ACV215" s="42"/>
      <c r="ACW215" s="48"/>
      <c r="ACX215" s="48"/>
      <c r="ACY215" s="46"/>
      <c r="ACZ215" s="42"/>
      <c r="ADA215" s="42"/>
      <c r="ADB215" s="48"/>
      <c r="ADC215" s="48"/>
      <c r="ADD215" s="46"/>
      <c r="ADE215" s="42"/>
      <c r="ADF215" s="42"/>
      <c r="ADG215" s="48"/>
      <c r="ADH215" s="48"/>
      <c r="ADI215" s="46"/>
      <c r="ADJ215" s="42"/>
      <c r="ADK215" s="42"/>
      <c r="ADL215" s="48"/>
      <c r="ADM215" s="48"/>
      <c r="ADN215" s="46"/>
      <c r="ADO215" s="42"/>
      <c r="ADP215" s="42"/>
      <c r="ADQ215" s="48"/>
      <c r="ADR215" s="48"/>
      <c r="ADS215" s="46"/>
      <c r="ADT215" s="42"/>
      <c r="ADU215" s="42"/>
      <c r="ADV215" s="48"/>
      <c r="ADW215" s="48"/>
      <c r="ADX215" s="46"/>
      <c r="ADY215" s="42"/>
      <c r="ADZ215" s="42"/>
      <c r="AEA215" s="48"/>
      <c r="AEB215" s="48"/>
      <c r="AEC215" s="46"/>
      <c r="AED215" s="42"/>
      <c r="AEE215" s="42"/>
      <c r="AEF215" s="48"/>
      <c r="AEG215" s="48"/>
      <c r="AEH215" s="46"/>
      <c r="AEI215" s="42"/>
      <c r="AEJ215" s="42"/>
      <c r="AEK215" s="48"/>
      <c r="AEL215" s="48"/>
      <c r="AEM215" s="46"/>
      <c r="AEN215" s="42"/>
      <c r="AEO215" s="42"/>
      <c r="AEP215" s="48"/>
      <c r="AEQ215" s="48"/>
      <c r="AER215" s="46"/>
      <c r="AES215" s="42"/>
      <c r="AET215" s="42"/>
      <c r="AEU215" s="48"/>
      <c r="AEV215" s="48"/>
      <c r="AEW215" s="46"/>
      <c r="AEX215" s="42"/>
      <c r="AEY215" s="42"/>
      <c r="AEZ215" s="48"/>
      <c r="AFA215" s="48"/>
      <c r="AFB215" s="46"/>
      <c r="AFC215" s="42"/>
      <c r="AFD215" s="42"/>
      <c r="AFE215" s="48"/>
      <c r="AFF215" s="48"/>
      <c r="AFG215" s="46"/>
      <c r="AFH215" s="42"/>
      <c r="AFI215" s="42"/>
      <c r="AFJ215" s="48"/>
      <c r="AFK215" s="48"/>
      <c r="AFL215" s="46"/>
      <c r="AFM215" s="42"/>
      <c r="AFN215" s="42"/>
      <c r="AFO215" s="48"/>
      <c r="AFP215" s="48"/>
      <c r="AFQ215" s="46"/>
      <c r="AFR215" s="42"/>
      <c r="AFS215" s="42"/>
      <c r="AFT215" s="48"/>
      <c r="AFU215" s="48"/>
      <c r="AFV215" s="46"/>
      <c r="AFW215" s="42"/>
      <c r="AFX215" s="42"/>
      <c r="AFY215" s="48"/>
      <c r="AFZ215" s="48"/>
      <c r="AGA215" s="46"/>
      <c r="AGB215" s="42"/>
      <c r="AGC215" s="42"/>
      <c r="AGD215" s="48"/>
      <c r="AGE215" s="48"/>
      <c r="AGF215" s="46"/>
      <c r="AGG215" s="42"/>
      <c r="AGH215" s="42"/>
      <c r="AGI215" s="48"/>
      <c r="AGJ215" s="48"/>
      <c r="AGK215" s="46"/>
      <c r="AGL215" s="42"/>
      <c r="AGM215" s="42"/>
      <c r="AGN215" s="48"/>
      <c r="AGO215" s="48"/>
      <c r="AGP215" s="46"/>
      <c r="AGQ215" s="42"/>
      <c r="AGR215" s="42"/>
      <c r="AGS215" s="48"/>
      <c r="AGT215" s="48"/>
      <c r="AGU215" s="46"/>
      <c r="AGV215" s="42"/>
      <c r="AGW215" s="42"/>
      <c r="AGX215" s="48"/>
      <c r="AGY215" s="48"/>
      <c r="AGZ215" s="46"/>
      <c r="AHA215" s="42"/>
      <c r="AHB215" s="42"/>
      <c r="AHC215" s="48"/>
      <c r="AHD215" s="48"/>
      <c r="AHE215" s="46"/>
      <c r="AHF215" s="42"/>
      <c r="AHG215" s="42"/>
      <c r="AHH215" s="48"/>
      <c r="AHI215" s="48"/>
      <c r="AHJ215" s="46"/>
      <c r="AHK215" s="42"/>
      <c r="AHL215" s="42"/>
      <c r="AHM215" s="48"/>
      <c r="AHN215" s="48"/>
      <c r="AHO215" s="46"/>
      <c r="AHP215" s="42"/>
      <c r="AHQ215" s="42"/>
      <c r="AHR215" s="48"/>
      <c r="AHS215" s="48"/>
      <c r="AHT215" s="46"/>
      <c r="AHU215" s="42"/>
      <c r="AHV215" s="42"/>
      <c r="AHW215" s="48"/>
      <c r="AHX215" s="48"/>
      <c r="AHY215" s="46"/>
      <c r="AHZ215" s="42"/>
      <c r="AIA215" s="42"/>
      <c r="AIB215" s="48"/>
      <c r="AIC215" s="48"/>
      <c r="AID215" s="46"/>
      <c r="AIE215" s="42"/>
      <c r="AIF215" s="42"/>
      <c r="AIG215" s="48"/>
      <c r="AIH215" s="48"/>
      <c r="AII215" s="46"/>
      <c r="AIJ215" s="42"/>
      <c r="AIK215" s="42"/>
      <c r="AIL215" s="48"/>
      <c r="AIM215" s="48"/>
      <c r="AIN215" s="46"/>
      <c r="AIO215" s="42"/>
      <c r="AIP215" s="42"/>
      <c r="AIQ215" s="48"/>
      <c r="AIR215" s="48"/>
      <c r="AIS215" s="46"/>
      <c r="AIT215" s="42"/>
      <c r="AIU215" s="42"/>
      <c r="AIV215" s="48"/>
      <c r="AIW215" s="48"/>
      <c r="AIX215" s="46"/>
      <c r="AIY215" s="42"/>
      <c r="AIZ215" s="42"/>
      <c r="AJA215" s="48"/>
      <c r="AJB215" s="48"/>
      <c r="AJC215" s="46"/>
      <c r="AJD215" s="42"/>
      <c r="AJE215" s="42"/>
      <c r="AJF215" s="48"/>
      <c r="AJG215" s="48"/>
      <c r="AJH215" s="46"/>
      <c r="AJI215" s="42"/>
      <c r="AJJ215" s="42"/>
      <c r="AJK215" s="48"/>
      <c r="AJL215" s="48"/>
      <c r="AJM215" s="46"/>
      <c r="AJN215" s="42"/>
      <c r="AJO215" s="42"/>
      <c r="AJP215" s="48"/>
      <c r="AJQ215" s="48"/>
      <c r="AJR215" s="46"/>
      <c r="AJS215" s="42"/>
      <c r="AJT215" s="42"/>
      <c r="AJU215" s="48"/>
      <c r="AJV215" s="48"/>
      <c r="AJW215" s="46"/>
      <c r="AJX215" s="42"/>
      <c r="AJY215" s="42"/>
      <c r="AJZ215" s="48"/>
      <c r="AKA215" s="48"/>
      <c r="AKB215" s="46"/>
      <c r="AKC215" s="42"/>
      <c r="AKD215" s="42"/>
      <c r="AKE215" s="48"/>
      <c r="AKF215" s="48"/>
      <c r="AKG215" s="46"/>
      <c r="AKH215" s="42"/>
      <c r="AKI215" s="42"/>
      <c r="AKJ215" s="48"/>
      <c r="AKK215" s="48"/>
      <c r="AKL215" s="46"/>
      <c r="AKM215" s="42"/>
      <c r="AKN215" s="42"/>
      <c r="AKO215" s="48"/>
      <c r="AKP215" s="48"/>
      <c r="AKQ215" s="46"/>
      <c r="AKR215" s="42"/>
      <c r="AKS215" s="42"/>
      <c r="AKT215" s="48"/>
      <c r="AKU215" s="48"/>
      <c r="AKV215" s="46"/>
      <c r="AKW215" s="42"/>
      <c r="AKX215" s="42"/>
      <c r="AKY215" s="48"/>
      <c r="AKZ215" s="48"/>
      <c r="ALA215" s="46"/>
      <c r="ALB215" s="42"/>
      <c r="ALC215" s="42"/>
      <c r="ALD215" s="48"/>
      <c r="ALE215" s="48"/>
      <c r="ALF215" s="46"/>
      <c r="ALG215" s="42"/>
      <c r="ALH215" s="42"/>
      <c r="ALI215" s="48"/>
      <c r="ALJ215" s="48"/>
      <c r="ALK215" s="46"/>
      <c r="ALL215" s="42"/>
      <c r="ALM215" s="42"/>
      <c r="ALN215" s="48"/>
      <c r="ALO215" s="48"/>
      <c r="ALP215" s="46"/>
      <c r="ALQ215" s="42"/>
      <c r="ALR215" s="42"/>
      <c r="ALS215" s="48"/>
      <c r="ALT215" s="48"/>
      <c r="ALU215" s="46"/>
      <c r="ALV215" s="42"/>
      <c r="ALW215" s="42"/>
      <c r="ALX215" s="48"/>
      <c r="ALY215" s="48"/>
      <c r="ALZ215" s="46"/>
      <c r="AMA215" s="42"/>
      <c r="AMB215" s="42"/>
      <c r="AMC215" s="48"/>
      <c r="AMD215" s="48"/>
      <c r="AME215" s="46"/>
      <c r="AMF215" s="42"/>
      <c r="AMG215" s="42"/>
      <c r="AMH215" s="48"/>
      <c r="AMI215" s="48"/>
      <c r="AMJ215" s="46"/>
      <c r="AMK215" s="42"/>
      <c r="AML215" s="42"/>
      <c r="AMM215" s="48"/>
      <c r="AMN215" s="48"/>
      <c r="AMO215" s="46"/>
      <c r="AMP215" s="42"/>
      <c r="AMQ215" s="42"/>
      <c r="AMR215" s="48"/>
      <c r="AMS215" s="48"/>
      <c r="AMT215" s="46"/>
      <c r="AMU215" s="42"/>
      <c r="AMV215" s="42"/>
      <c r="AMW215" s="48"/>
      <c r="AMX215" s="48"/>
      <c r="AMY215" s="46"/>
      <c r="AMZ215" s="42"/>
      <c r="ANA215" s="42"/>
      <c r="ANB215" s="48"/>
      <c r="ANC215" s="48"/>
      <c r="AND215" s="46"/>
      <c r="ANE215" s="42"/>
      <c r="ANF215" s="42"/>
      <c r="ANG215" s="48"/>
      <c r="ANH215" s="48"/>
      <c r="ANI215" s="46"/>
      <c r="ANJ215" s="42"/>
      <c r="ANK215" s="42"/>
      <c r="ANL215" s="48"/>
      <c r="ANM215" s="48"/>
      <c r="ANN215" s="46"/>
      <c r="ANO215" s="42"/>
      <c r="ANP215" s="42"/>
      <c r="ANQ215" s="48"/>
      <c r="ANR215" s="48"/>
      <c r="ANS215" s="46"/>
      <c r="ANT215" s="42"/>
      <c r="ANU215" s="42"/>
      <c r="ANV215" s="48"/>
      <c r="ANW215" s="48"/>
      <c r="ANX215" s="46"/>
      <c r="ANY215" s="42"/>
      <c r="ANZ215" s="42"/>
      <c r="AOA215" s="48"/>
      <c r="AOB215" s="48"/>
      <c r="AOC215" s="46"/>
      <c r="AOD215" s="42"/>
      <c r="AOE215" s="42"/>
      <c r="AOF215" s="48"/>
      <c r="AOG215" s="48"/>
      <c r="AOH215" s="46"/>
      <c r="AOI215" s="42"/>
      <c r="AOJ215" s="42"/>
      <c r="AOK215" s="48"/>
      <c r="AOL215" s="48"/>
      <c r="AOM215" s="46"/>
      <c r="AON215" s="42"/>
      <c r="AOO215" s="42"/>
      <c r="AOP215" s="48"/>
      <c r="AOQ215" s="48"/>
      <c r="AOR215" s="46"/>
      <c r="AOS215" s="42"/>
      <c r="AOT215" s="42"/>
      <c r="AOU215" s="48"/>
      <c r="AOV215" s="48"/>
      <c r="AOW215" s="46"/>
      <c r="AOX215" s="42"/>
      <c r="AOY215" s="42"/>
      <c r="AOZ215" s="48"/>
      <c r="APA215" s="48"/>
      <c r="APB215" s="46"/>
      <c r="APC215" s="42"/>
      <c r="APD215" s="42"/>
      <c r="APE215" s="48"/>
      <c r="APF215" s="48"/>
      <c r="APG215" s="46"/>
      <c r="APH215" s="42"/>
      <c r="API215" s="42"/>
      <c r="APJ215" s="48"/>
      <c r="APK215" s="48"/>
      <c r="APL215" s="46"/>
      <c r="APM215" s="42"/>
      <c r="APN215" s="42"/>
      <c r="APO215" s="48"/>
      <c r="APP215" s="48"/>
      <c r="APQ215" s="46"/>
      <c r="APR215" s="42"/>
      <c r="APS215" s="42"/>
      <c r="APT215" s="48"/>
      <c r="APU215" s="48"/>
      <c r="APV215" s="46"/>
      <c r="APW215" s="42"/>
      <c r="APX215" s="42"/>
      <c r="APY215" s="48"/>
      <c r="APZ215" s="48"/>
      <c r="AQA215" s="46"/>
      <c r="AQB215" s="42"/>
      <c r="AQC215" s="42"/>
      <c r="AQD215" s="48"/>
      <c r="AQE215" s="48"/>
      <c r="AQF215" s="46"/>
      <c r="AQG215" s="42"/>
      <c r="AQH215" s="42"/>
      <c r="AQI215" s="48"/>
      <c r="AQJ215" s="48"/>
      <c r="AQK215" s="46"/>
      <c r="AQL215" s="42"/>
      <c r="AQM215" s="42"/>
      <c r="AQN215" s="48"/>
      <c r="AQO215" s="48"/>
      <c r="AQP215" s="46"/>
      <c r="AQQ215" s="42"/>
      <c r="AQR215" s="42"/>
      <c r="AQS215" s="48"/>
      <c r="AQT215" s="48"/>
      <c r="AQU215" s="46"/>
      <c r="AQV215" s="42"/>
      <c r="AQW215" s="42"/>
      <c r="AQX215" s="48"/>
      <c r="AQY215" s="48"/>
      <c r="AQZ215" s="46"/>
      <c r="ARA215" s="42"/>
      <c r="ARB215" s="42"/>
      <c r="ARC215" s="48"/>
      <c r="ARD215" s="48"/>
      <c r="ARE215" s="46"/>
      <c r="ARF215" s="42"/>
      <c r="ARG215" s="42"/>
      <c r="ARH215" s="48"/>
      <c r="ARI215" s="48"/>
      <c r="ARJ215" s="46"/>
      <c r="ARK215" s="42"/>
      <c r="ARL215" s="42"/>
      <c r="ARM215" s="48"/>
      <c r="ARN215" s="48"/>
      <c r="ARO215" s="46"/>
      <c r="ARP215" s="42"/>
      <c r="ARQ215" s="42"/>
      <c r="ARR215" s="48"/>
      <c r="ARS215" s="48"/>
      <c r="ART215" s="46"/>
      <c r="ARU215" s="42"/>
      <c r="ARV215" s="42"/>
      <c r="ARW215" s="48"/>
      <c r="ARX215" s="48"/>
      <c r="ARY215" s="46"/>
      <c r="ARZ215" s="42"/>
      <c r="ASA215" s="42"/>
      <c r="ASB215" s="48"/>
      <c r="ASC215" s="48"/>
      <c r="ASD215" s="46"/>
      <c r="ASE215" s="42"/>
      <c r="ASF215" s="42"/>
      <c r="ASG215" s="48"/>
      <c r="ASH215" s="48"/>
      <c r="ASI215" s="46"/>
      <c r="ASJ215" s="42"/>
      <c r="ASK215" s="42"/>
      <c r="ASL215" s="48"/>
      <c r="ASM215" s="48"/>
      <c r="ASN215" s="46"/>
      <c r="ASO215" s="42"/>
      <c r="ASP215" s="42"/>
      <c r="ASQ215" s="48"/>
      <c r="ASR215" s="48"/>
      <c r="ASS215" s="46"/>
      <c r="AST215" s="42"/>
      <c r="ASU215" s="42"/>
      <c r="ASV215" s="48"/>
      <c r="ASW215" s="48"/>
      <c r="ASX215" s="46"/>
      <c r="ASY215" s="42"/>
      <c r="ASZ215" s="42"/>
      <c r="ATA215" s="48"/>
      <c r="ATB215" s="48"/>
      <c r="ATC215" s="46"/>
      <c r="ATD215" s="42"/>
      <c r="ATE215" s="42"/>
      <c r="ATF215" s="48"/>
      <c r="ATG215" s="48"/>
      <c r="ATH215" s="46"/>
      <c r="ATI215" s="42"/>
      <c r="ATJ215" s="42"/>
      <c r="ATK215" s="48"/>
      <c r="ATL215" s="48"/>
      <c r="ATM215" s="46"/>
      <c r="ATN215" s="42"/>
      <c r="ATO215" s="42"/>
      <c r="ATP215" s="48"/>
      <c r="ATQ215" s="48"/>
      <c r="ATR215" s="46"/>
      <c r="ATS215" s="42"/>
      <c r="ATT215" s="42"/>
      <c r="ATU215" s="48"/>
      <c r="ATV215" s="48"/>
      <c r="ATW215" s="46"/>
      <c r="ATX215" s="42"/>
      <c r="ATY215" s="42"/>
      <c r="ATZ215" s="48"/>
      <c r="AUA215" s="48"/>
      <c r="AUB215" s="46"/>
      <c r="AUC215" s="42"/>
      <c r="AUD215" s="42"/>
      <c r="AUE215" s="48"/>
      <c r="AUF215" s="48"/>
      <c r="AUG215" s="46"/>
      <c r="AUH215" s="42"/>
      <c r="AUI215" s="42"/>
      <c r="AUJ215" s="48"/>
      <c r="AUK215" s="48"/>
      <c r="AUL215" s="46"/>
      <c r="AUM215" s="42"/>
      <c r="AUN215" s="42"/>
      <c r="AUO215" s="48"/>
      <c r="AUP215" s="48"/>
      <c r="AUQ215" s="46"/>
      <c r="AUR215" s="42"/>
      <c r="AUS215" s="42"/>
      <c r="AUT215" s="48"/>
      <c r="AUU215" s="48"/>
      <c r="AUV215" s="46"/>
      <c r="AUW215" s="42"/>
      <c r="AUX215" s="42"/>
      <c r="AUY215" s="48"/>
      <c r="AUZ215" s="48"/>
      <c r="AVA215" s="46"/>
      <c r="AVB215" s="42"/>
      <c r="AVC215" s="42"/>
      <c r="AVD215" s="48"/>
      <c r="AVE215" s="48"/>
      <c r="AVF215" s="46"/>
      <c r="AVG215" s="42"/>
      <c r="AVH215" s="42"/>
      <c r="AVI215" s="48"/>
      <c r="AVJ215" s="48"/>
      <c r="AVK215" s="46"/>
      <c r="AVL215" s="42"/>
      <c r="AVM215" s="42"/>
      <c r="AVN215" s="48"/>
      <c r="AVO215" s="48"/>
      <c r="AVP215" s="46"/>
      <c r="AVQ215" s="42"/>
      <c r="AVR215" s="42"/>
      <c r="AVS215" s="48"/>
      <c r="AVT215" s="48"/>
      <c r="AVU215" s="46"/>
      <c r="AVV215" s="42"/>
      <c r="AVW215" s="42"/>
      <c r="AVX215" s="48"/>
      <c r="AVY215" s="48"/>
      <c r="AVZ215" s="46"/>
      <c r="AWA215" s="42"/>
      <c r="AWB215" s="42"/>
      <c r="AWC215" s="48"/>
      <c r="AWD215" s="48"/>
      <c r="AWE215" s="46"/>
      <c r="AWF215" s="42"/>
      <c r="AWG215" s="42"/>
      <c r="AWH215" s="48"/>
      <c r="AWI215" s="48"/>
      <c r="AWJ215" s="46"/>
      <c r="AWK215" s="42"/>
      <c r="AWL215" s="42"/>
      <c r="AWM215" s="48"/>
      <c r="AWN215" s="48"/>
      <c r="AWO215" s="46"/>
      <c r="AWP215" s="42"/>
      <c r="AWQ215" s="42"/>
      <c r="AWR215" s="48"/>
      <c r="AWS215" s="48"/>
      <c r="AWT215" s="46"/>
      <c r="AWU215" s="42"/>
      <c r="AWV215" s="42"/>
      <c r="AWW215" s="48"/>
      <c r="AWX215" s="48"/>
      <c r="AWY215" s="46"/>
      <c r="AWZ215" s="42"/>
      <c r="AXA215" s="42"/>
      <c r="AXB215" s="48"/>
      <c r="AXC215" s="48"/>
      <c r="AXD215" s="46"/>
      <c r="AXE215" s="42"/>
      <c r="AXF215" s="42"/>
      <c r="AXG215" s="48"/>
      <c r="AXH215" s="48"/>
      <c r="AXI215" s="46"/>
      <c r="AXJ215" s="42"/>
      <c r="AXK215" s="42"/>
      <c r="AXL215" s="48"/>
      <c r="AXM215" s="48"/>
      <c r="AXN215" s="46"/>
      <c r="AXO215" s="42"/>
      <c r="AXP215" s="42"/>
      <c r="AXQ215" s="48"/>
      <c r="AXR215" s="48"/>
      <c r="AXS215" s="46"/>
      <c r="AXT215" s="42"/>
      <c r="AXU215" s="42"/>
      <c r="AXV215" s="48"/>
      <c r="AXW215" s="48"/>
      <c r="AXX215" s="46"/>
      <c r="AXY215" s="42"/>
      <c r="AXZ215" s="42"/>
      <c r="AYA215" s="48"/>
      <c r="AYB215" s="48"/>
      <c r="AYC215" s="46"/>
      <c r="AYD215" s="42"/>
      <c r="AYE215" s="42"/>
      <c r="AYF215" s="48"/>
      <c r="AYG215" s="48"/>
      <c r="AYH215" s="46"/>
      <c r="AYI215" s="42"/>
      <c r="AYJ215" s="42"/>
      <c r="AYK215" s="48"/>
      <c r="AYL215" s="48"/>
      <c r="AYM215" s="46"/>
      <c r="AYN215" s="42"/>
      <c r="AYO215" s="42"/>
      <c r="AYP215" s="48"/>
      <c r="AYQ215" s="48"/>
      <c r="AYR215" s="46"/>
      <c r="AYS215" s="42"/>
      <c r="AYT215" s="42"/>
      <c r="AYU215" s="48"/>
      <c r="AYV215" s="48"/>
      <c r="AYW215" s="46"/>
      <c r="AYX215" s="42"/>
      <c r="AYY215" s="42"/>
      <c r="AYZ215" s="48"/>
      <c r="AZA215" s="48"/>
      <c r="AZB215" s="46"/>
      <c r="AZC215" s="42"/>
      <c r="AZD215" s="42"/>
      <c r="AZE215" s="48"/>
      <c r="AZF215" s="48"/>
      <c r="AZG215" s="46"/>
      <c r="AZH215" s="42"/>
      <c r="AZI215" s="42"/>
      <c r="AZJ215" s="48"/>
      <c r="AZK215" s="48"/>
      <c r="AZL215" s="46"/>
      <c r="AZM215" s="42"/>
      <c r="AZN215" s="42"/>
      <c r="AZO215" s="48"/>
      <c r="AZP215" s="48"/>
      <c r="AZQ215" s="46"/>
      <c r="AZR215" s="42"/>
      <c r="AZS215" s="42"/>
      <c r="AZT215" s="48"/>
      <c r="AZU215" s="48"/>
      <c r="AZV215" s="46"/>
      <c r="AZW215" s="42"/>
      <c r="AZX215" s="42"/>
      <c r="AZY215" s="48"/>
      <c r="AZZ215" s="48"/>
      <c r="BAA215" s="46"/>
      <c r="BAB215" s="42"/>
      <c r="BAC215" s="42"/>
      <c r="BAD215" s="48"/>
      <c r="BAE215" s="48"/>
      <c r="BAF215" s="46"/>
      <c r="BAG215" s="42"/>
      <c r="BAH215" s="42"/>
      <c r="BAI215" s="48"/>
      <c r="BAJ215" s="48"/>
      <c r="BAK215" s="46"/>
      <c r="BAL215" s="42"/>
      <c r="BAM215" s="42"/>
      <c r="BAN215" s="48"/>
      <c r="BAO215" s="48"/>
      <c r="BAP215" s="46"/>
      <c r="BAQ215" s="42"/>
      <c r="BAR215" s="42"/>
      <c r="BAS215" s="48"/>
      <c r="BAT215" s="48"/>
      <c r="BAU215" s="46"/>
      <c r="BAV215" s="42"/>
      <c r="BAW215" s="42"/>
      <c r="BAX215" s="48"/>
      <c r="BAY215" s="48"/>
      <c r="BAZ215" s="46"/>
      <c r="BBA215" s="42"/>
      <c r="BBB215" s="42"/>
      <c r="BBC215" s="48"/>
      <c r="BBD215" s="48"/>
      <c r="BBE215" s="46"/>
      <c r="BBF215" s="42"/>
      <c r="BBG215" s="42"/>
      <c r="BBH215" s="48"/>
      <c r="BBI215" s="48"/>
      <c r="BBJ215" s="46"/>
      <c r="BBK215" s="42"/>
      <c r="BBL215" s="42"/>
      <c r="BBM215" s="48"/>
      <c r="BBN215" s="48"/>
      <c r="BBO215" s="46"/>
      <c r="BBP215" s="42"/>
      <c r="BBQ215" s="42"/>
      <c r="BBR215" s="48"/>
      <c r="BBS215" s="48"/>
      <c r="BBT215" s="46"/>
      <c r="BBU215" s="42"/>
      <c r="BBV215" s="42"/>
      <c r="BBW215" s="48"/>
      <c r="BBX215" s="48"/>
      <c r="BBY215" s="46"/>
      <c r="BBZ215" s="42"/>
      <c r="BCA215" s="42"/>
      <c r="BCB215" s="48"/>
      <c r="BCC215" s="48"/>
      <c r="BCD215" s="46"/>
      <c r="BCE215" s="42"/>
      <c r="BCF215" s="42"/>
      <c r="BCG215" s="48"/>
      <c r="BCH215" s="48"/>
      <c r="BCI215" s="46"/>
      <c r="BCJ215" s="42"/>
      <c r="BCK215" s="42"/>
      <c r="BCL215" s="48"/>
      <c r="BCM215" s="48"/>
      <c r="BCN215" s="46"/>
      <c r="BCO215" s="42"/>
      <c r="BCP215" s="42"/>
      <c r="BCQ215" s="48"/>
      <c r="BCR215" s="48"/>
      <c r="BCS215" s="46"/>
      <c r="BCT215" s="42"/>
      <c r="BCU215" s="42"/>
      <c r="BCV215" s="48"/>
      <c r="BCW215" s="48"/>
      <c r="BCX215" s="46"/>
      <c r="BCY215" s="42"/>
      <c r="BCZ215" s="42"/>
      <c r="BDA215" s="48"/>
      <c r="BDB215" s="48"/>
      <c r="BDC215" s="46"/>
      <c r="BDD215" s="42"/>
      <c r="BDE215" s="42"/>
      <c r="BDF215" s="48"/>
      <c r="BDG215" s="48"/>
      <c r="BDH215" s="46"/>
      <c r="BDI215" s="42"/>
      <c r="BDJ215" s="42"/>
      <c r="BDK215" s="48"/>
      <c r="BDL215" s="48"/>
      <c r="BDM215" s="46"/>
      <c r="BDN215" s="42"/>
      <c r="BDO215" s="42"/>
      <c r="BDP215" s="48"/>
      <c r="BDQ215" s="48"/>
      <c r="BDR215" s="46"/>
      <c r="BDS215" s="42"/>
      <c r="BDT215" s="42"/>
      <c r="BDU215" s="48"/>
      <c r="BDV215" s="48"/>
      <c r="BDW215" s="46"/>
      <c r="BDX215" s="42"/>
      <c r="BDY215" s="42"/>
      <c r="BDZ215" s="48"/>
      <c r="BEA215" s="48"/>
      <c r="BEB215" s="46"/>
      <c r="BEC215" s="42"/>
      <c r="BED215" s="42"/>
      <c r="BEE215" s="48"/>
      <c r="BEF215" s="48"/>
      <c r="BEG215" s="46"/>
      <c r="BEH215" s="42"/>
      <c r="BEI215" s="42"/>
      <c r="BEJ215" s="48"/>
      <c r="BEK215" s="48"/>
      <c r="BEL215" s="46"/>
      <c r="BEM215" s="42"/>
      <c r="BEN215" s="42"/>
      <c r="BEO215" s="48"/>
      <c r="BEP215" s="48"/>
      <c r="BEQ215" s="46"/>
      <c r="BER215" s="42"/>
      <c r="BES215" s="42"/>
      <c r="BET215" s="48"/>
      <c r="BEU215" s="48"/>
      <c r="BEV215" s="46"/>
      <c r="BEW215" s="42"/>
      <c r="BEX215" s="42"/>
      <c r="BEY215" s="48"/>
      <c r="BEZ215" s="48"/>
      <c r="BFA215" s="46"/>
      <c r="BFB215" s="42"/>
      <c r="BFC215" s="42"/>
      <c r="BFD215" s="48"/>
      <c r="BFE215" s="48"/>
      <c r="BFF215" s="46"/>
      <c r="BFG215" s="42"/>
      <c r="BFH215" s="42"/>
      <c r="BFI215" s="48"/>
      <c r="BFJ215" s="48"/>
      <c r="BFK215" s="46"/>
      <c r="BFL215" s="42"/>
      <c r="BFM215" s="42"/>
      <c r="BFN215" s="48"/>
      <c r="BFO215" s="48"/>
      <c r="BFP215" s="46"/>
      <c r="BFQ215" s="42"/>
      <c r="BFR215" s="42"/>
      <c r="BFS215" s="48"/>
      <c r="BFT215" s="48"/>
      <c r="BFU215" s="46"/>
      <c r="BFV215" s="42"/>
      <c r="BFW215" s="42"/>
      <c r="BFX215" s="48"/>
      <c r="BFY215" s="48"/>
      <c r="BFZ215" s="46"/>
      <c r="BGA215" s="42"/>
      <c r="BGB215" s="42"/>
      <c r="BGC215" s="48"/>
      <c r="BGD215" s="48"/>
      <c r="BGE215" s="46"/>
      <c r="BGF215" s="42"/>
      <c r="BGG215" s="42"/>
      <c r="BGH215" s="48"/>
      <c r="BGI215" s="48"/>
      <c r="BGJ215" s="46"/>
      <c r="BGK215" s="42"/>
      <c r="BGL215" s="42"/>
      <c r="BGM215" s="48"/>
      <c r="BGN215" s="48"/>
      <c r="BGO215" s="46"/>
      <c r="BGP215" s="42"/>
      <c r="BGQ215" s="42"/>
      <c r="BGR215" s="48"/>
      <c r="BGS215" s="48"/>
      <c r="BGT215" s="46"/>
      <c r="BGU215" s="42"/>
      <c r="BGV215" s="42"/>
      <c r="BGW215" s="48"/>
      <c r="BGX215" s="48"/>
      <c r="BGY215" s="46"/>
      <c r="BGZ215" s="42"/>
      <c r="BHA215" s="42"/>
      <c r="BHB215" s="48"/>
      <c r="BHC215" s="48"/>
      <c r="BHD215" s="46"/>
      <c r="BHE215" s="42"/>
      <c r="BHF215" s="42"/>
      <c r="BHG215" s="48"/>
      <c r="BHH215" s="48"/>
      <c r="BHI215" s="46"/>
      <c r="BHJ215" s="42"/>
      <c r="BHK215" s="42"/>
      <c r="BHL215" s="48"/>
      <c r="BHM215" s="48"/>
      <c r="BHN215" s="46"/>
      <c r="BHO215" s="42"/>
      <c r="BHP215" s="42"/>
      <c r="BHQ215" s="48"/>
      <c r="BHR215" s="48"/>
      <c r="BHS215" s="46"/>
      <c r="BHT215" s="42"/>
      <c r="BHU215" s="42"/>
      <c r="BHV215" s="48"/>
      <c r="BHW215" s="48"/>
      <c r="BHX215" s="46"/>
      <c r="BHY215" s="42"/>
      <c r="BHZ215" s="42"/>
      <c r="BIA215" s="48"/>
      <c r="BIB215" s="48"/>
      <c r="BIC215" s="46"/>
      <c r="BID215" s="42"/>
      <c r="BIE215" s="42"/>
      <c r="BIF215" s="48"/>
      <c r="BIG215" s="48"/>
      <c r="BIH215" s="46"/>
      <c r="BII215" s="42"/>
      <c r="BIJ215" s="42"/>
      <c r="BIK215" s="48"/>
      <c r="BIL215" s="48"/>
      <c r="BIM215" s="46"/>
      <c r="BIN215" s="42"/>
      <c r="BIO215" s="42"/>
      <c r="BIP215" s="48"/>
      <c r="BIQ215" s="48"/>
      <c r="BIR215" s="46"/>
      <c r="BIS215" s="42"/>
      <c r="BIT215" s="42"/>
      <c r="BIU215" s="48"/>
      <c r="BIV215" s="48"/>
      <c r="BIW215" s="46"/>
      <c r="BIX215" s="42"/>
      <c r="BIY215" s="42"/>
      <c r="BIZ215" s="48"/>
      <c r="BJA215" s="48"/>
      <c r="BJB215" s="46"/>
      <c r="BJC215" s="42"/>
      <c r="BJD215" s="42"/>
      <c r="BJE215" s="48"/>
      <c r="BJF215" s="48"/>
      <c r="BJG215" s="46"/>
      <c r="BJH215" s="42"/>
      <c r="BJI215" s="42"/>
      <c r="BJJ215" s="48"/>
      <c r="BJK215" s="48"/>
      <c r="BJL215" s="46"/>
      <c r="BJM215" s="42"/>
      <c r="BJN215" s="42"/>
      <c r="BJO215" s="48"/>
      <c r="BJP215" s="48"/>
      <c r="BJQ215" s="46"/>
      <c r="BJR215" s="42"/>
      <c r="BJS215" s="42"/>
      <c r="BJT215" s="48"/>
      <c r="BJU215" s="48"/>
      <c r="BJV215" s="46"/>
      <c r="BJW215" s="42"/>
      <c r="BJX215" s="42"/>
      <c r="BJY215" s="48"/>
      <c r="BJZ215" s="48"/>
      <c r="BKA215" s="46"/>
      <c r="BKB215" s="42"/>
      <c r="BKC215" s="42"/>
      <c r="BKD215" s="48"/>
      <c r="BKE215" s="48"/>
      <c r="BKF215" s="46"/>
      <c r="BKG215" s="42"/>
      <c r="BKH215" s="42"/>
      <c r="BKI215" s="48"/>
      <c r="BKJ215" s="48"/>
      <c r="BKK215" s="46"/>
      <c r="BKL215" s="42"/>
      <c r="BKM215" s="42"/>
      <c r="BKN215" s="48"/>
      <c r="BKO215" s="48"/>
      <c r="BKP215" s="46"/>
      <c r="BKQ215" s="42"/>
      <c r="BKR215" s="42"/>
      <c r="BKS215" s="48"/>
      <c r="BKT215" s="48"/>
      <c r="BKU215" s="46"/>
      <c r="BKV215" s="42"/>
      <c r="BKW215" s="42"/>
      <c r="BKX215" s="48"/>
      <c r="BKY215" s="48"/>
      <c r="BKZ215" s="46"/>
      <c r="BLA215" s="42"/>
      <c r="BLB215" s="42"/>
      <c r="BLC215" s="48"/>
      <c r="BLD215" s="48"/>
      <c r="BLE215" s="46"/>
      <c r="BLF215" s="42"/>
      <c r="BLG215" s="42"/>
      <c r="BLH215" s="48"/>
      <c r="BLI215" s="48"/>
      <c r="BLJ215" s="46"/>
      <c r="BLK215" s="42"/>
      <c r="BLL215" s="42"/>
      <c r="BLM215" s="48"/>
      <c r="BLN215" s="48"/>
      <c r="BLO215" s="46"/>
      <c r="BLP215" s="42"/>
      <c r="BLQ215" s="42"/>
      <c r="BLR215" s="48"/>
      <c r="BLS215" s="48"/>
      <c r="BLT215" s="46"/>
      <c r="BLU215" s="42"/>
      <c r="BLV215" s="42"/>
      <c r="BLW215" s="48"/>
      <c r="BLX215" s="48"/>
      <c r="BLY215" s="46"/>
      <c r="BLZ215" s="42"/>
      <c r="BMA215" s="42"/>
      <c r="BMB215" s="48"/>
      <c r="BMC215" s="48"/>
      <c r="BMD215" s="46"/>
      <c r="BME215" s="42"/>
      <c r="BMF215" s="42"/>
      <c r="BMG215" s="48"/>
      <c r="BMH215" s="48"/>
      <c r="BMI215" s="46"/>
      <c r="BMJ215" s="42"/>
      <c r="BMK215" s="42"/>
      <c r="BML215" s="48"/>
      <c r="BMM215" s="48"/>
      <c r="BMN215" s="46"/>
      <c r="BMO215" s="42"/>
      <c r="BMP215" s="42"/>
      <c r="BMQ215" s="48"/>
      <c r="BMR215" s="48"/>
      <c r="BMS215" s="46"/>
      <c r="BMT215" s="42"/>
      <c r="BMU215" s="42"/>
      <c r="BMV215" s="48"/>
      <c r="BMW215" s="48"/>
      <c r="BMX215" s="46"/>
      <c r="BMY215" s="42"/>
      <c r="BMZ215" s="42"/>
      <c r="BNA215" s="48"/>
      <c r="BNB215" s="48"/>
      <c r="BNC215" s="46"/>
      <c r="BND215" s="42"/>
      <c r="BNE215" s="42"/>
      <c r="BNF215" s="48"/>
      <c r="BNG215" s="48"/>
      <c r="BNH215" s="46"/>
      <c r="BNI215" s="42"/>
      <c r="BNJ215" s="42"/>
      <c r="BNK215" s="48"/>
      <c r="BNL215" s="48"/>
      <c r="BNM215" s="46"/>
      <c r="BNN215" s="42"/>
      <c r="BNO215" s="42"/>
      <c r="BNP215" s="48"/>
      <c r="BNQ215" s="48"/>
      <c r="BNR215" s="46"/>
      <c r="BNS215" s="42"/>
      <c r="BNT215" s="42"/>
      <c r="BNU215" s="48"/>
      <c r="BNV215" s="48"/>
      <c r="BNW215" s="46"/>
      <c r="BNX215" s="42"/>
      <c r="BNY215" s="42"/>
      <c r="BNZ215" s="48"/>
      <c r="BOA215" s="48"/>
      <c r="BOB215" s="46"/>
      <c r="BOC215" s="42"/>
      <c r="BOD215" s="42"/>
      <c r="BOE215" s="48"/>
      <c r="BOF215" s="48"/>
      <c r="BOG215" s="46"/>
      <c r="BOH215" s="42"/>
      <c r="BOI215" s="42"/>
      <c r="BOJ215" s="48"/>
      <c r="BOK215" s="48"/>
      <c r="BOL215" s="46"/>
      <c r="BOM215" s="42"/>
      <c r="BON215" s="42"/>
      <c r="BOO215" s="48"/>
      <c r="BOP215" s="48"/>
      <c r="BOQ215" s="46"/>
      <c r="BOR215" s="42"/>
      <c r="BOS215" s="42"/>
      <c r="BOT215" s="48"/>
      <c r="BOU215" s="48"/>
      <c r="BOV215" s="46"/>
      <c r="BOW215" s="42"/>
      <c r="BOX215" s="42"/>
      <c r="BOY215" s="48"/>
      <c r="BOZ215" s="48"/>
      <c r="BPA215" s="46"/>
      <c r="BPB215" s="42"/>
      <c r="BPC215" s="42"/>
      <c r="BPD215" s="48"/>
      <c r="BPE215" s="48"/>
      <c r="BPF215" s="46"/>
      <c r="BPG215" s="42"/>
      <c r="BPH215" s="42"/>
      <c r="BPI215" s="48"/>
      <c r="BPJ215" s="48"/>
      <c r="BPK215" s="46"/>
      <c r="BPL215" s="42"/>
      <c r="BPM215" s="42"/>
      <c r="BPN215" s="48"/>
      <c r="BPO215" s="48"/>
      <c r="BPP215" s="46"/>
      <c r="BPQ215" s="42"/>
      <c r="BPR215" s="42"/>
      <c r="BPS215" s="48"/>
      <c r="BPT215" s="48"/>
      <c r="BPU215" s="46"/>
      <c r="BPV215" s="42"/>
      <c r="BPW215" s="42"/>
      <c r="BPX215" s="48"/>
      <c r="BPY215" s="48"/>
      <c r="BPZ215" s="46"/>
      <c r="BQA215" s="42"/>
      <c r="BQB215" s="42"/>
      <c r="BQC215" s="48"/>
      <c r="BQD215" s="48"/>
      <c r="BQE215" s="46"/>
      <c r="BQF215" s="42"/>
      <c r="BQG215" s="42"/>
      <c r="BQH215" s="48"/>
      <c r="BQI215" s="48"/>
      <c r="BQJ215" s="46"/>
      <c r="BQK215" s="42"/>
      <c r="BQL215" s="42"/>
      <c r="BQM215" s="48"/>
      <c r="BQN215" s="48"/>
      <c r="BQO215" s="46"/>
      <c r="BQP215" s="42"/>
      <c r="BQQ215" s="42"/>
      <c r="BQR215" s="48"/>
      <c r="BQS215" s="48"/>
      <c r="BQT215" s="46"/>
      <c r="BQU215" s="42"/>
      <c r="BQV215" s="42"/>
      <c r="BQW215" s="48"/>
      <c r="BQX215" s="48"/>
      <c r="BQY215" s="46"/>
      <c r="BQZ215" s="42"/>
      <c r="BRA215" s="42"/>
      <c r="BRB215" s="48"/>
      <c r="BRC215" s="48"/>
      <c r="BRD215" s="46"/>
      <c r="BRE215" s="42"/>
      <c r="BRF215" s="42"/>
      <c r="BRG215" s="48"/>
      <c r="BRH215" s="48"/>
      <c r="BRI215" s="46"/>
      <c r="BRJ215" s="42"/>
      <c r="BRK215" s="42"/>
      <c r="BRL215" s="48"/>
      <c r="BRM215" s="48"/>
      <c r="BRN215" s="46"/>
      <c r="BRO215" s="42"/>
      <c r="BRP215" s="42"/>
      <c r="BRQ215" s="48"/>
      <c r="BRR215" s="48"/>
      <c r="BRS215" s="46"/>
      <c r="BRT215" s="42"/>
      <c r="BRU215" s="42"/>
      <c r="BRV215" s="48"/>
      <c r="BRW215" s="48"/>
      <c r="BRX215" s="46"/>
      <c r="BRY215" s="42"/>
      <c r="BRZ215" s="42"/>
      <c r="BSA215" s="48"/>
      <c r="BSB215" s="48"/>
      <c r="BSC215" s="46"/>
      <c r="BSD215" s="42"/>
      <c r="BSE215" s="42"/>
      <c r="BSF215" s="48"/>
      <c r="BSG215" s="48"/>
      <c r="BSH215" s="46"/>
      <c r="BSI215" s="42"/>
      <c r="BSJ215" s="42"/>
      <c r="BSK215" s="48"/>
      <c r="BSL215" s="48"/>
      <c r="BSM215" s="46"/>
      <c r="BSN215" s="42"/>
      <c r="BSO215" s="42"/>
      <c r="BSP215" s="48"/>
      <c r="BSQ215" s="48"/>
      <c r="BSR215" s="46"/>
      <c r="BSS215" s="42"/>
      <c r="BST215" s="42"/>
      <c r="BSU215" s="48"/>
      <c r="BSV215" s="48"/>
      <c r="BSW215" s="46"/>
      <c r="BSX215" s="42"/>
      <c r="BSY215" s="42"/>
      <c r="BSZ215" s="48"/>
      <c r="BTA215" s="48"/>
      <c r="BTB215" s="46"/>
      <c r="BTC215" s="42"/>
      <c r="BTD215" s="42"/>
      <c r="BTE215" s="48"/>
      <c r="BTF215" s="48"/>
      <c r="BTG215" s="46"/>
      <c r="BTH215" s="42"/>
      <c r="BTI215" s="42"/>
      <c r="BTJ215" s="48"/>
      <c r="BTK215" s="48"/>
      <c r="BTL215" s="46"/>
      <c r="BTM215" s="42"/>
      <c r="BTN215" s="42"/>
      <c r="BTO215" s="48"/>
      <c r="BTP215" s="48"/>
      <c r="BTQ215" s="46"/>
      <c r="BTR215" s="42"/>
      <c r="BTS215" s="42"/>
      <c r="BTT215" s="48"/>
      <c r="BTU215" s="48"/>
      <c r="BTV215" s="46"/>
      <c r="BTW215" s="42"/>
      <c r="BTX215" s="42"/>
      <c r="BTY215" s="48"/>
      <c r="BTZ215" s="48"/>
      <c r="BUA215" s="46"/>
      <c r="BUB215" s="42"/>
      <c r="BUC215" s="42"/>
      <c r="BUD215" s="48"/>
      <c r="BUE215" s="48"/>
      <c r="BUF215" s="46"/>
      <c r="BUG215" s="42"/>
      <c r="BUH215" s="42"/>
      <c r="BUI215" s="48"/>
      <c r="BUJ215" s="48"/>
      <c r="BUK215" s="46"/>
      <c r="BUL215" s="42"/>
      <c r="BUM215" s="42"/>
      <c r="BUN215" s="48"/>
      <c r="BUO215" s="48"/>
      <c r="BUP215" s="46"/>
      <c r="BUQ215" s="42"/>
      <c r="BUR215" s="42"/>
      <c r="BUS215" s="48"/>
      <c r="BUT215" s="48"/>
      <c r="BUU215" s="46"/>
      <c r="BUV215" s="42"/>
      <c r="BUW215" s="42"/>
      <c r="BUX215" s="48"/>
      <c r="BUY215" s="48"/>
      <c r="BUZ215" s="46"/>
      <c r="BVA215" s="42"/>
      <c r="BVB215" s="42"/>
      <c r="BVC215" s="48"/>
      <c r="BVD215" s="48"/>
      <c r="BVE215" s="46"/>
      <c r="BVF215" s="42"/>
      <c r="BVG215" s="42"/>
      <c r="BVH215" s="48"/>
      <c r="BVI215" s="48"/>
      <c r="BVJ215" s="46"/>
      <c r="BVK215" s="42"/>
      <c r="BVL215" s="42"/>
      <c r="BVM215" s="48"/>
      <c r="BVN215" s="48"/>
      <c r="BVO215" s="46"/>
      <c r="BVP215" s="42"/>
      <c r="BVQ215" s="42"/>
      <c r="BVR215" s="48"/>
      <c r="BVS215" s="48"/>
      <c r="BVT215" s="46"/>
      <c r="BVU215" s="42"/>
      <c r="BVV215" s="42"/>
      <c r="BVW215" s="48"/>
      <c r="BVX215" s="48"/>
      <c r="BVY215" s="46"/>
      <c r="BVZ215" s="42"/>
      <c r="BWA215" s="42"/>
      <c r="BWB215" s="48"/>
      <c r="BWC215" s="48"/>
      <c r="BWD215" s="46"/>
      <c r="BWE215" s="42"/>
      <c r="BWF215" s="42"/>
      <c r="BWG215" s="48"/>
      <c r="BWH215" s="48"/>
      <c r="BWI215" s="46"/>
      <c r="BWJ215" s="42"/>
      <c r="BWK215" s="42"/>
      <c r="BWL215" s="48"/>
      <c r="BWM215" s="48"/>
      <c r="BWN215" s="46"/>
      <c r="BWO215" s="42"/>
      <c r="BWP215" s="42"/>
      <c r="BWQ215" s="48"/>
      <c r="BWR215" s="48"/>
      <c r="BWS215" s="46"/>
      <c r="BWT215" s="42"/>
      <c r="BWU215" s="42"/>
      <c r="BWV215" s="48"/>
      <c r="BWW215" s="48"/>
      <c r="BWX215" s="46"/>
      <c r="BWY215" s="42"/>
      <c r="BWZ215" s="42"/>
      <c r="BXA215" s="48"/>
      <c r="BXB215" s="48"/>
      <c r="BXC215" s="46"/>
      <c r="BXD215" s="42"/>
      <c r="BXE215" s="42"/>
      <c r="BXF215" s="48"/>
      <c r="BXG215" s="48"/>
      <c r="BXH215" s="46"/>
      <c r="BXI215" s="42"/>
      <c r="BXJ215" s="42"/>
      <c r="BXK215" s="48"/>
      <c r="BXL215" s="48"/>
      <c r="BXM215" s="46"/>
      <c r="BXN215" s="42"/>
      <c r="BXO215" s="42"/>
      <c r="BXP215" s="48"/>
      <c r="BXQ215" s="48"/>
      <c r="BXR215" s="46"/>
      <c r="BXS215" s="42"/>
      <c r="BXT215" s="42"/>
      <c r="BXU215" s="48"/>
      <c r="BXV215" s="48"/>
      <c r="BXW215" s="46"/>
      <c r="BXX215" s="42"/>
      <c r="BXY215" s="42"/>
      <c r="BXZ215" s="48"/>
      <c r="BYA215" s="48"/>
      <c r="BYB215" s="46"/>
      <c r="BYC215" s="42"/>
      <c r="BYD215" s="42"/>
      <c r="BYE215" s="48"/>
      <c r="BYF215" s="48"/>
      <c r="BYG215" s="46"/>
      <c r="BYH215" s="42"/>
      <c r="BYI215" s="42"/>
      <c r="BYJ215" s="48"/>
      <c r="BYK215" s="48"/>
      <c r="BYL215" s="46"/>
      <c r="BYM215" s="42"/>
      <c r="BYN215" s="42"/>
      <c r="BYO215" s="48"/>
      <c r="BYP215" s="48"/>
      <c r="BYQ215" s="46"/>
      <c r="BYR215" s="42"/>
      <c r="BYS215" s="42"/>
      <c r="BYT215" s="48"/>
      <c r="BYU215" s="48"/>
      <c r="BYV215" s="46"/>
      <c r="BYW215" s="42"/>
      <c r="BYX215" s="42"/>
      <c r="BYY215" s="48"/>
      <c r="BYZ215" s="48"/>
      <c r="BZA215" s="46"/>
      <c r="BZB215" s="42"/>
      <c r="BZC215" s="42"/>
      <c r="BZD215" s="48"/>
      <c r="BZE215" s="48"/>
      <c r="BZF215" s="46"/>
      <c r="BZG215" s="42"/>
      <c r="BZH215" s="42"/>
      <c r="BZI215" s="48"/>
      <c r="BZJ215" s="48"/>
      <c r="BZK215" s="46"/>
      <c r="BZL215" s="42"/>
      <c r="BZM215" s="42"/>
      <c r="BZN215" s="48"/>
      <c r="BZO215" s="48"/>
      <c r="BZP215" s="46"/>
      <c r="BZQ215" s="42"/>
      <c r="BZR215" s="42"/>
      <c r="BZS215" s="48"/>
      <c r="BZT215" s="48"/>
      <c r="BZU215" s="46"/>
      <c r="BZV215" s="42"/>
      <c r="BZW215" s="42"/>
      <c r="BZX215" s="48"/>
      <c r="BZY215" s="48"/>
      <c r="BZZ215" s="46"/>
      <c r="CAA215" s="42"/>
      <c r="CAB215" s="42"/>
      <c r="CAC215" s="48"/>
      <c r="CAD215" s="48"/>
      <c r="CAE215" s="46"/>
      <c r="CAF215" s="42"/>
      <c r="CAG215" s="42"/>
      <c r="CAH215" s="48"/>
      <c r="CAI215" s="48"/>
      <c r="CAJ215" s="46"/>
      <c r="CAK215" s="42"/>
      <c r="CAL215" s="42"/>
      <c r="CAM215" s="48"/>
      <c r="CAN215" s="48"/>
      <c r="CAO215" s="46"/>
      <c r="CAP215" s="42"/>
      <c r="CAQ215" s="42"/>
      <c r="CAR215" s="48"/>
      <c r="CAS215" s="48"/>
      <c r="CAT215" s="46"/>
      <c r="CAU215" s="42"/>
      <c r="CAV215" s="42"/>
      <c r="CAW215" s="48"/>
      <c r="CAX215" s="48"/>
      <c r="CAY215" s="46"/>
      <c r="CAZ215" s="42"/>
      <c r="CBA215" s="42"/>
      <c r="CBB215" s="48"/>
      <c r="CBC215" s="48"/>
      <c r="CBD215" s="46"/>
      <c r="CBE215" s="42"/>
      <c r="CBF215" s="42"/>
      <c r="CBG215" s="48"/>
      <c r="CBH215" s="48"/>
      <c r="CBI215" s="46"/>
      <c r="CBJ215" s="42"/>
      <c r="CBK215" s="42"/>
      <c r="CBL215" s="48"/>
      <c r="CBM215" s="48"/>
      <c r="CBN215" s="46"/>
      <c r="CBO215" s="42"/>
      <c r="CBP215" s="42"/>
      <c r="CBQ215" s="48"/>
      <c r="CBR215" s="48"/>
      <c r="CBS215" s="46"/>
      <c r="CBT215" s="42"/>
      <c r="CBU215" s="42"/>
      <c r="CBV215" s="48"/>
      <c r="CBW215" s="48"/>
      <c r="CBX215" s="46"/>
      <c r="CBY215" s="42"/>
      <c r="CBZ215" s="42"/>
      <c r="CCA215" s="48"/>
      <c r="CCB215" s="48"/>
      <c r="CCC215" s="46"/>
      <c r="CCD215" s="42"/>
      <c r="CCE215" s="42"/>
      <c r="CCF215" s="48"/>
      <c r="CCG215" s="48"/>
      <c r="CCH215" s="46"/>
      <c r="CCI215" s="42"/>
      <c r="CCJ215" s="42"/>
      <c r="CCK215" s="48"/>
      <c r="CCL215" s="48"/>
      <c r="CCM215" s="46"/>
      <c r="CCN215" s="42"/>
      <c r="CCO215" s="42"/>
      <c r="CCP215" s="48"/>
      <c r="CCQ215" s="48"/>
      <c r="CCR215" s="46"/>
      <c r="CCS215" s="42"/>
      <c r="CCT215" s="42"/>
      <c r="CCU215" s="48"/>
      <c r="CCV215" s="48"/>
      <c r="CCW215" s="46"/>
      <c r="CCX215" s="42"/>
      <c r="CCY215" s="42"/>
      <c r="CCZ215" s="48"/>
      <c r="CDA215" s="48"/>
      <c r="CDB215" s="46"/>
      <c r="CDC215" s="42"/>
      <c r="CDD215" s="42"/>
      <c r="CDE215" s="48"/>
      <c r="CDF215" s="48"/>
      <c r="CDG215" s="46"/>
      <c r="CDH215" s="42"/>
      <c r="CDI215" s="42"/>
      <c r="CDJ215" s="48"/>
      <c r="CDK215" s="48"/>
      <c r="CDL215" s="46"/>
      <c r="CDM215" s="42"/>
      <c r="CDN215" s="42"/>
      <c r="CDO215" s="48"/>
      <c r="CDP215" s="48"/>
      <c r="CDQ215" s="46"/>
      <c r="CDR215" s="42"/>
      <c r="CDS215" s="42"/>
      <c r="CDT215" s="48"/>
      <c r="CDU215" s="48"/>
      <c r="CDV215" s="46"/>
      <c r="CDW215" s="42"/>
      <c r="CDX215" s="42"/>
      <c r="CDY215" s="48"/>
      <c r="CDZ215" s="48"/>
      <c r="CEA215" s="46"/>
      <c r="CEB215" s="42"/>
      <c r="CEC215" s="42"/>
      <c r="CED215" s="48"/>
      <c r="CEE215" s="48"/>
      <c r="CEF215" s="46"/>
      <c r="CEG215" s="42"/>
      <c r="CEH215" s="42"/>
      <c r="CEI215" s="48"/>
      <c r="CEJ215" s="48"/>
      <c r="CEK215" s="46"/>
      <c r="CEL215" s="42"/>
      <c r="CEM215" s="42"/>
      <c r="CEN215" s="48"/>
      <c r="CEO215" s="48"/>
      <c r="CEP215" s="46"/>
      <c r="CEQ215" s="42"/>
      <c r="CER215" s="42"/>
      <c r="CES215" s="48"/>
      <c r="CET215" s="48"/>
      <c r="CEU215" s="46"/>
      <c r="CEV215" s="42"/>
      <c r="CEW215" s="42"/>
      <c r="CEX215" s="48"/>
      <c r="CEY215" s="48"/>
      <c r="CEZ215" s="46"/>
      <c r="CFA215" s="42"/>
      <c r="CFB215" s="42"/>
      <c r="CFC215" s="48"/>
      <c r="CFD215" s="48"/>
      <c r="CFE215" s="46"/>
      <c r="CFF215" s="42"/>
      <c r="CFG215" s="42"/>
      <c r="CFH215" s="48"/>
      <c r="CFI215" s="48"/>
      <c r="CFJ215" s="46"/>
      <c r="CFK215" s="42"/>
      <c r="CFL215" s="42"/>
      <c r="CFM215" s="48"/>
      <c r="CFN215" s="48"/>
      <c r="CFO215" s="46"/>
      <c r="CFP215" s="42"/>
      <c r="CFQ215" s="42"/>
      <c r="CFR215" s="48"/>
      <c r="CFS215" s="48"/>
      <c r="CFT215" s="46"/>
      <c r="CFU215" s="42"/>
      <c r="CFV215" s="42"/>
      <c r="CFW215" s="48"/>
      <c r="CFX215" s="48"/>
      <c r="CFY215" s="46"/>
      <c r="CFZ215" s="42"/>
      <c r="CGA215" s="42"/>
      <c r="CGB215" s="48"/>
      <c r="CGC215" s="48"/>
      <c r="CGD215" s="46"/>
      <c r="CGE215" s="42"/>
      <c r="CGF215" s="42"/>
      <c r="CGG215" s="48"/>
      <c r="CGH215" s="48"/>
      <c r="CGI215" s="46"/>
      <c r="CGJ215" s="42"/>
      <c r="CGK215" s="42"/>
      <c r="CGL215" s="48"/>
      <c r="CGM215" s="48"/>
      <c r="CGN215" s="46"/>
      <c r="CGO215" s="42"/>
      <c r="CGP215" s="42"/>
      <c r="CGQ215" s="48"/>
      <c r="CGR215" s="48"/>
      <c r="CGS215" s="46"/>
      <c r="CGT215" s="42"/>
      <c r="CGU215" s="42"/>
      <c r="CGV215" s="48"/>
      <c r="CGW215" s="48"/>
      <c r="CGX215" s="46"/>
      <c r="CGY215" s="42"/>
      <c r="CGZ215" s="42"/>
      <c r="CHA215" s="48"/>
      <c r="CHB215" s="48"/>
      <c r="CHC215" s="46"/>
      <c r="CHD215" s="42"/>
      <c r="CHE215" s="42"/>
      <c r="CHF215" s="48"/>
      <c r="CHG215" s="48"/>
      <c r="CHH215" s="46"/>
      <c r="CHI215" s="42"/>
      <c r="CHJ215" s="42"/>
      <c r="CHK215" s="48"/>
      <c r="CHL215" s="48"/>
      <c r="CHM215" s="46"/>
      <c r="CHN215" s="42"/>
      <c r="CHO215" s="42"/>
      <c r="CHP215" s="48"/>
      <c r="CHQ215" s="48"/>
      <c r="CHR215" s="46"/>
      <c r="CHS215" s="42"/>
      <c r="CHT215" s="42"/>
      <c r="CHU215" s="48"/>
      <c r="CHV215" s="48"/>
      <c r="CHW215" s="46"/>
      <c r="CHX215" s="42"/>
      <c r="CHY215" s="42"/>
      <c r="CHZ215" s="48"/>
      <c r="CIA215" s="48"/>
      <c r="CIB215" s="46"/>
      <c r="CIC215" s="42"/>
      <c r="CID215" s="42"/>
      <c r="CIE215" s="48"/>
      <c r="CIF215" s="48"/>
      <c r="CIG215" s="46"/>
      <c r="CIH215" s="42"/>
      <c r="CII215" s="42"/>
      <c r="CIJ215" s="48"/>
      <c r="CIK215" s="48"/>
      <c r="CIL215" s="46"/>
      <c r="CIM215" s="42"/>
      <c r="CIN215" s="42"/>
      <c r="CIO215" s="48"/>
      <c r="CIP215" s="48"/>
      <c r="CIQ215" s="46"/>
      <c r="CIR215" s="42"/>
      <c r="CIS215" s="42"/>
      <c r="CIT215" s="48"/>
      <c r="CIU215" s="48"/>
      <c r="CIV215" s="46"/>
      <c r="CIW215" s="42"/>
      <c r="CIX215" s="42"/>
      <c r="CIY215" s="48"/>
      <c r="CIZ215" s="48"/>
      <c r="CJA215" s="46"/>
      <c r="CJB215" s="42"/>
      <c r="CJC215" s="42"/>
      <c r="CJD215" s="48"/>
      <c r="CJE215" s="48"/>
      <c r="CJF215" s="46"/>
      <c r="CJG215" s="42"/>
      <c r="CJH215" s="42"/>
      <c r="CJI215" s="48"/>
      <c r="CJJ215" s="48"/>
      <c r="CJK215" s="46"/>
      <c r="CJL215" s="42"/>
      <c r="CJM215" s="42"/>
      <c r="CJN215" s="48"/>
      <c r="CJO215" s="48"/>
      <c r="CJP215" s="46"/>
      <c r="CJQ215" s="42"/>
      <c r="CJR215" s="42"/>
      <c r="CJS215" s="48"/>
      <c r="CJT215" s="48"/>
      <c r="CJU215" s="46"/>
      <c r="CJV215" s="42"/>
      <c r="CJW215" s="42"/>
      <c r="CJX215" s="48"/>
      <c r="CJY215" s="48"/>
      <c r="CJZ215" s="46"/>
      <c r="CKA215" s="42"/>
      <c r="CKB215" s="42"/>
      <c r="CKC215" s="48"/>
      <c r="CKD215" s="48"/>
      <c r="CKE215" s="46"/>
      <c r="CKF215" s="42"/>
      <c r="CKG215" s="42"/>
      <c r="CKH215" s="48"/>
      <c r="CKI215" s="48"/>
      <c r="CKJ215" s="46"/>
      <c r="CKK215" s="42"/>
      <c r="CKL215" s="42"/>
      <c r="CKM215" s="48"/>
      <c r="CKN215" s="48"/>
      <c r="CKO215" s="46"/>
      <c r="CKP215" s="42"/>
      <c r="CKQ215" s="42"/>
      <c r="CKR215" s="48"/>
      <c r="CKS215" s="48"/>
      <c r="CKT215" s="46"/>
      <c r="CKU215" s="42"/>
      <c r="CKV215" s="42"/>
      <c r="CKW215" s="48"/>
      <c r="CKX215" s="48"/>
      <c r="CKY215" s="46"/>
      <c r="CKZ215" s="42"/>
      <c r="CLA215" s="42"/>
      <c r="CLB215" s="48"/>
      <c r="CLC215" s="48"/>
      <c r="CLD215" s="46"/>
      <c r="CLE215" s="42"/>
      <c r="CLF215" s="42"/>
      <c r="CLG215" s="48"/>
      <c r="CLH215" s="48"/>
      <c r="CLI215" s="46"/>
      <c r="CLJ215" s="42"/>
      <c r="CLK215" s="42"/>
      <c r="CLL215" s="48"/>
      <c r="CLM215" s="48"/>
      <c r="CLN215" s="46"/>
      <c r="CLO215" s="42"/>
      <c r="CLP215" s="42"/>
      <c r="CLQ215" s="48"/>
      <c r="CLR215" s="48"/>
      <c r="CLS215" s="46"/>
      <c r="CLT215" s="42"/>
      <c r="CLU215" s="42"/>
      <c r="CLV215" s="48"/>
      <c r="CLW215" s="48"/>
      <c r="CLX215" s="46"/>
      <c r="CLY215" s="42"/>
      <c r="CLZ215" s="42"/>
      <c r="CMA215" s="48"/>
      <c r="CMB215" s="48"/>
      <c r="CMC215" s="46"/>
      <c r="CMD215" s="42"/>
      <c r="CME215" s="42"/>
      <c r="CMF215" s="48"/>
      <c r="CMG215" s="48"/>
      <c r="CMH215" s="46"/>
      <c r="CMI215" s="42"/>
      <c r="CMJ215" s="42"/>
      <c r="CMK215" s="48"/>
      <c r="CML215" s="48"/>
      <c r="CMM215" s="46"/>
      <c r="CMN215" s="42"/>
      <c r="CMO215" s="42"/>
      <c r="CMP215" s="48"/>
      <c r="CMQ215" s="48"/>
      <c r="CMR215" s="46"/>
      <c r="CMS215" s="42"/>
      <c r="CMT215" s="42"/>
      <c r="CMU215" s="48"/>
      <c r="CMV215" s="48"/>
      <c r="CMW215" s="46"/>
      <c r="CMX215" s="42"/>
      <c r="CMY215" s="42"/>
      <c r="CMZ215" s="48"/>
      <c r="CNA215" s="48"/>
      <c r="CNB215" s="46"/>
      <c r="CNC215" s="42"/>
      <c r="CND215" s="42"/>
      <c r="CNE215" s="48"/>
      <c r="CNF215" s="48"/>
      <c r="CNG215" s="46"/>
      <c r="CNH215" s="42"/>
      <c r="CNI215" s="42"/>
      <c r="CNJ215" s="48"/>
      <c r="CNK215" s="48"/>
      <c r="CNL215" s="46"/>
      <c r="CNM215" s="42"/>
      <c r="CNN215" s="42"/>
      <c r="CNO215" s="48"/>
      <c r="CNP215" s="48"/>
      <c r="CNQ215" s="46"/>
      <c r="CNR215" s="42"/>
      <c r="CNS215" s="42"/>
      <c r="CNT215" s="48"/>
      <c r="CNU215" s="48"/>
      <c r="CNV215" s="46"/>
      <c r="CNW215" s="42"/>
      <c r="CNX215" s="42"/>
      <c r="CNY215" s="48"/>
      <c r="CNZ215" s="48"/>
      <c r="COA215" s="46"/>
      <c r="COB215" s="42"/>
      <c r="COC215" s="42"/>
      <c r="COD215" s="48"/>
      <c r="COE215" s="48"/>
      <c r="COF215" s="46"/>
      <c r="COG215" s="42"/>
      <c r="COH215" s="42"/>
      <c r="COI215" s="48"/>
      <c r="COJ215" s="48"/>
      <c r="COK215" s="46"/>
      <c r="COL215" s="42"/>
      <c r="COM215" s="42"/>
      <c r="CON215" s="48"/>
      <c r="COO215" s="48"/>
      <c r="COP215" s="46"/>
      <c r="COQ215" s="42"/>
      <c r="COR215" s="42"/>
      <c r="COS215" s="48"/>
      <c r="COT215" s="48"/>
      <c r="COU215" s="46"/>
      <c r="COV215" s="42"/>
      <c r="COW215" s="42"/>
      <c r="COX215" s="48"/>
      <c r="COY215" s="48"/>
      <c r="COZ215" s="46"/>
      <c r="CPA215" s="42"/>
      <c r="CPB215" s="42"/>
      <c r="CPC215" s="48"/>
      <c r="CPD215" s="48"/>
      <c r="CPE215" s="46"/>
      <c r="CPF215" s="42"/>
      <c r="CPG215" s="42"/>
      <c r="CPH215" s="48"/>
      <c r="CPI215" s="48"/>
      <c r="CPJ215" s="46"/>
      <c r="CPK215" s="42"/>
      <c r="CPL215" s="42"/>
      <c r="CPM215" s="48"/>
      <c r="CPN215" s="48"/>
      <c r="CPO215" s="46"/>
      <c r="CPP215" s="42"/>
      <c r="CPQ215" s="42"/>
      <c r="CPR215" s="48"/>
      <c r="CPS215" s="48"/>
      <c r="CPT215" s="46"/>
      <c r="CPU215" s="42"/>
      <c r="CPV215" s="42"/>
      <c r="CPW215" s="48"/>
      <c r="CPX215" s="48"/>
      <c r="CPY215" s="46"/>
      <c r="CPZ215" s="42"/>
      <c r="CQA215" s="42"/>
      <c r="CQB215" s="48"/>
      <c r="CQC215" s="48"/>
      <c r="CQD215" s="46"/>
      <c r="CQE215" s="42"/>
      <c r="CQF215" s="42"/>
      <c r="CQG215" s="48"/>
      <c r="CQH215" s="48"/>
      <c r="CQI215" s="46"/>
      <c r="CQJ215" s="42"/>
      <c r="CQK215" s="42"/>
      <c r="CQL215" s="48"/>
      <c r="CQM215" s="48"/>
      <c r="CQN215" s="46"/>
      <c r="CQO215" s="42"/>
      <c r="CQP215" s="42"/>
      <c r="CQQ215" s="48"/>
      <c r="CQR215" s="48"/>
      <c r="CQS215" s="46"/>
      <c r="CQT215" s="42"/>
      <c r="CQU215" s="42"/>
      <c r="CQV215" s="48"/>
      <c r="CQW215" s="48"/>
      <c r="CQX215" s="46"/>
      <c r="CQY215" s="42"/>
      <c r="CQZ215" s="42"/>
      <c r="CRA215" s="48"/>
      <c r="CRB215" s="48"/>
      <c r="CRC215" s="46"/>
      <c r="CRD215" s="42"/>
      <c r="CRE215" s="42"/>
      <c r="CRF215" s="48"/>
      <c r="CRG215" s="48"/>
      <c r="CRH215" s="46"/>
      <c r="CRI215" s="42"/>
      <c r="CRJ215" s="42"/>
      <c r="CRK215" s="48"/>
      <c r="CRL215" s="48"/>
      <c r="CRM215" s="46"/>
      <c r="CRN215" s="42"/>
      <c r="CRO215" s="42"/>
      <c r="CRP215" s="48"/>
      <c r="CRQ215" s="48"/>
      <c r="CRR215" s="46"/>
      <c r="CRS215" s="42"/>
      <c r="CRT215" s="42"/>
      <c r="CRU215" s="48"/>
      <c r="CRV215" s="48"/>
      <c r="CRW215" s="46"/>
      <c r="CRX215" s="42"/>
      <c r="CRY215" s="42"/>
      <c r="CRZ215" s="48"/>
      <c r="CSA215" s="48"/>
      <c r="CSB215" s="46"/>
      <c r="CSC215" s="42"/>
      <c r="CSD215" s="42"/>
      <c r="CSE215" s="48"/>
      <c r="CSF215" s="48"/>
      <c r="CSG215" s="46"/>
      <c r="CSH215" s="42"/>
      <c r="CSI215" s="42"/>
      <c r="CSJ215" s="48"/>
      <c r="CSK215" s="48"/>
      <c r="CSL215" s="46"/>
      <c r="CSM215" s="42"/>
      <c r="CSN215" s="42"/>
      <c r="CSO215" s="48"/>
      <c r="CSP215" s="48"/>
      <c r="CSQ215" s="46"/>
      <c r="CSR215" s="42"/>
      <c r="CSS215" s="42"/>
      <c r="CST215" s="48"/>
      <c r="CSU215" s="48"/>
      <c r="CSV215" s="46"/>
      <c r="CSW215" s="42"/>
      <c r="CSX215" s="42"/>
      <c r="CSY215" s="48"/>
      <c r="CSZ215" s="48"/>
      <c r="CTA215" s="46"/>
      <c r="CTB215" s="42"/>
      <c r="CTC215" s="42"/>
      <c r="CTD215" s="48"/>
      <c r="CTE215" s="48"/>
      <c r="CTF215" s="46"/>
      <c r="CTG215" s="42"/>
      <c r="CTH215" s="42"/>
      <c r="CTI215" s="48"/>
      <c r="CTJ215" s="48"/>
      <c r="CTK215" s="46"/>
      <c r="CTL215" s="42"/>
      <c r="CTM215" s="42"/>
      <c r="CTN215" s="48"/>
      <c r="CTO215" s="48"/>
      <c r="CTP215" s="46"/>
      <c r="CTQ215" s="42"/>
      <c r="CTR215" s="42"/>
      <c r="CTS215" s="48"/>
      <c r="CTT215" s="48"/>
      <c r="CTU215" s="46"/>
      <c r="CTV215" s="42"/>
      <c r="CTW215" s="42"/>
      <c r="CTX215" s="48"/>
      <c r="CTY215" s="48"/>
      <c r="CTZ215" s="46"/>
      <c r="CUA215" s="42"/>
      <c r="CUB215" s="42"/>
      <c r="CUC215" s="48"/>
      <c r="CUD215" s="48"/>
      <c r="CUE215" s="46"/>
      <c r="CUF215" s="42"/>
      <c r="CUG215" s="42"/>
      <c r="CUH215" s="48"/>
      <c r="CUI215" s="48"/>
      <c r="CUJ215" s="46"/>
      <c r="CUK215" s="42"/>
      <c r="CUL215" s="42"/>
      <c r="CUM215" s="48"/>
      <c r="CUN215" s="48"/>
      <c r="CUO215" s="46"/>
      <c r="CUP215" s="42"/>
      <c r="CUQ215" s="42"/>
      <c r="CUR215" s="48"/>
      <c r="CUS215" s="48"/>
      <c r="CUT215" s="46"/>
      <c r="CUU215" s="42"/>
      <c r="CUV215" s="42"/>
      <c r="CUW215" s="48"/>
      <c r="CUX215" s="48"/>
      <c r="CUY215" s="46"/>
      <c r="CUZ215" s="42"/>
      <c r="CVA215" s="42"/>
      <c r="CVB215" s="48"/>
      <c r="CVC215" s="48"/>
      <c r="CVD215" s="46"/>
      <c r="CVE215" s="42"/>
      <c r="CVF215" s="42"/>
      <c r="CVG215" s="48"/>
      <c r="CVH215" s="48"/>
      <c r="CVI215" s="46"/>
      <c r="CVJ215" s="42"/>
      <c r="CVK215" s="42"/>
      <c r="CVL215" s="48"/>
      <c r="CVM215" s="48"/>
      <c r="CVN215" s="46"/>
      <c r="CVO215" s="42"/>
      <c r="CVP215" s="42"/>
      <c r="CVQ215" s="48"/>
      <c r="CVR215" s="48"/>
      <c r="CVS215" s="46"/>
      <c r="CVT215" s="42"/>
      <c r="CVU215" s="42"/>
      <c r="CVV215" s="48"/>
      <c r="CVW215" s="48"/>
      <c r="CVX215" s="46"/>
      <c r="CVY215" s="42"/>
      <c r="CVZ215" s="42"/>
      <c r="CWA215" s="48"/>
      <c r="CWB215" s="48"/>
      <c r="CWC215" s="46"/>
      <c r="CWD215" s="42"/>
      <c r="CWE215" s="42"/>
      <c r="CWF215" s="48"/>
      <c r="CWG215" s="48"/>
      <c r="CWH215" s="46"/>
      <c r="CWI215" s="42"/>
      <c r="CWJ215" s="42"/>
      <c r="CWK215" s="48"/>
      <c r="CWL215" s="48"/>
      <c r="CWM215" s="46"/>
      <c r="CWN215" s="42"/>
      <c r="CWO215" s="42"/>
      <c r="CWP215" s="48"/>
      <c r="CWQ215" s="48"/>
      <c r="CWR215" s="46"/>
      <c r="CWS215" s="42"/>
      <c r="CWT215" s="42"/>
      <c r="CWU215" s="48"/>
      <c r="CWV215" s="48"/>
      <c r="CWW215" s="46"/>
      <c r="CWX215" s="42"/>
      <c r="CWY215" s="42"/>
      <c r="CWZ215" s="48"/>
      <c r="CXA215" s="48"/>
      <c r="CXB215" s="46"/>
      <c r="CXC215" s="42"/>
      <c r="CXD215" s="42"/>
      <c r="CXE215" s="48"/>
      <c r="CXF215" s="48"/>
      <c r="CXG215" s="46"/>
      <c r="CXH215" s="42"/>
      <c r="CXI215" s="42"/>
      <c r="CXJ215" s="48"/>
      <c r="CXK215" s="48"/>
      <c r="CXL215" s="46"/>
      <c r="CXM215" s="42"/>
      <c r="CXN215" s="42"/>
      <c r="CXO215" s="48"/>
      <c r="CXP215" s="48"/>
      <c r="CXQ215" s="46"/>
      <c r="CXR215" s="42"/>
      <c r="CXS215" s="42"/>
      <c r="CXT215" s="48"/>
      <c r="CXU215" s="48"/>
      <c r="CXV215" s="46"/>
      <c r="CXW215" s="42"/>
      <c r="CXX215" s="42"/>
      <c r="CXY215" s="48"/>
      <c r="CXZ215" s="48"/>
      <c r="CYA215" s="46"/>
      <c r="CYB215" s="42"/>
      <c r="CYC215" s="42"/>
      <c r="CYD215" s="48"/>
      <c r="CYE215" s="48"/>
      <c r="CYF215" s="46"/>
      <c r="CYG215" s="42"/>
      <c r="CYH215" s="42"/>
      <c r="CYI215" s="48"/>
      <c r="CYJ215" s="48"/>
      <c r="CYK215" s="46"/>
      <c r="CYL215" s="42"/>
      <c r="CYM215" s="42"/>
      <c r="CYN215" s="48"/>
      <c r="CYO215" s="48"/>
      <c r="CYP215" s="46"/>
      <c r="CYQ215" s="42"/>
      <c r="CYR215" s="42"/>
      <c r="CYS215" s="48"/>
      <c r="CYT215" s="48"/>
      <c r="CYU215" s="46"/>
      <c r="CYV215" s="42"/>
      <c r="CYW215" s="42"/>
      <c r="CYX215" s="48"/>
      <c r="CYY215" s="48"/>
      <c r="CYZ215" s="46"/>
      <c r="CZA215" s="42"/>
      <c r="CZB215" s="42"/>
      <c r="CZC215" s="48"/>
      <c r="CZD215" s="48"/>
      <c r="CZE215" s="46"/>
      <c r="CZF215" s="42"/>
      <c r="CZG215" s="42"/>
      <c r="CZH215" s="48"/>
      <c r="CZI215" s="48"/>
      <c r="CZJ215" s="46"/>
      <c r="CZK215" s="42"/>
      <c r="CZL215" s="42"/>
      <c r="CZM215" s="48"/>
      <c r="CZN215" s="48"/>
      <c r="CZO215" s="46"/>
      <c r="CZP215" s="42"/>
      <c r="CZQ215" s="42"/>
      <c r="CZR215" s="48"/>
      <c r="CZS215" s="48"/>
      <c r="CZT215" s="46"/>
      <c r="CZU215" s="42"/>
      <c r="CZV215" s="42"/>
      <c r="CZW215" s="48"/>
      <c r="CZX215" s="48"/>
      <c r="CZY215" s="46"/>
      <c r="CZZ215" s="42"/>
      <c r="DAA215" s="42"/>
      <c r="DAB215" s="48"/>
      <c r="DAC215" s="48"/>
      <c r="DAD215" s="46"/>
      <c r="DAE215" s="42"/>
      <c r="DAF215" s="42"/>
      <c r="DAG215" s="48"/>
      <c r="DAH215" s="48"/>
      <c r="DAI215" s="46"/>
      <c r="DAJ215" s="42"/>
      <c r="DAK215" s="42"/>
      <c r="DAL215" s="48"/>
      <c r="DAM215" s="48"/>
      <c r="DAN215" s="46"/>
      <c r="DAO215" s="42"/>
      <c r="DAP215" s="42"/>
      <c r="DAQ215" s="48"/>
      <c r="DAR215" s="48"/>
      <c r="DAS215" s="46"/>
      <c r="DAT215" s="42"/>
      <c r="DAU215" s="42"/>
      <c r="DAV215" s="48"/>
      <c r="DAW215" s="48"/>
      <c r="DAX215" s="46"/>
      <c r="DAY215" s="42"/>
      <c r="DAZ215" s="42"/>
      <c r="DBA215" s="48"/>
      <c r="DBB215" s="48"/>
      <c r="DBC215" s="46"/>
      <c r="DBD215" s="42"/>
      <c r="DBE215" s="42"/>
      <c r="DBF215" s="48"/>
      <c r="DBG215" s="48"/>
      <c r="DBH215" s="46"/>
      <c r="DBI215" s="42"/>
      <c r="DBJ215" s="42"/>
      <c r="DBK215" s="48"/>
      <c r="DBL215" s="48"/>
      <c r="DBM215" s="46"/>
      <c r="DBN215" s="42"/>
      <c r="DBO215" s="42"/>
      <c r="DBP215" s="48"/>
      <c r="DBQ215" s="48"/>
      <c r="DBR215" s="46"/>
      <c r="DBS215" s="42"/>
      <c r="DBT215" s="42"/>
      <c r="DBU215" s="48"/>
      <c r="DBV215" s="48"/>
      <c r="DBW215" s="46"/>
      <c r="DBX215" s="42"/>
      <c r="DBY215" s="42"/>
      <c r="DBZ215" s="48"/>
      <c r="DCA215" s="48"/>
      <c r="DCB215" s="46"/>
      <c r="DCC215" s="42"/>
      <c r="DCD215" s="42"/>
      <c r="DCE215" s="48"/>
      <c r="DCF215" s="48"/>
      <c r="DCG215" s="46"/>
      <c r="DCH215" s="42"/>
      <c r="DCI215" s="42"/>
      <c r="DCJ215" s="48"/>
      <c r="DCK215" s="48"/>
      <c r="DCL215" s="46"/>
      <c r="DCM215" s="42"/>
      <c r="DCN215" s="42"/>
      <c r="DCO215" s="48"/>
      <c r="DCP215" s="48"/>
      <c r="DCQ215" s="46"/>
      <c r="DCR215" s="42"/>
      <c r="DCS215" s="42"/>
      <c r="DCT215" s="48"/>
      <c r="DCU215" s="48"/>
      <c r="DCV215" s="46"/>
      <c r="DCW215" s="42"/>
      <c r="DCX215" s="42"/>
      <c r="DCY215" s="48"/>
      <c r="DCZ215" s="48"/>
      <c r="DDA215" s="46"/>
      <c r="DDB215" s="42"/>
      <c r="DDC215" s="42"/>
      <c r="DDD215" s="48"/>
      <c r="DDE215" s="48"/>
      <c r="DDF215" s="46"/>
      <c r="DDG215" s="42"/>
      <c r="DDH215" s="42"/>
      <c r="DDI215" s="48"/>
      <c r="DDJ215" s="48"/>
      <c r="DDK215" s="46"/>
      <c r="DDL215" s="42"/>
      <c r="DDM215" s="42"/>
      <c r="DDN215" s="48"/>
      <c r="DDO215" s="48"/>
      <c r="DDP215" s="46"/>
      <c r="DDQ215" s="42"/>
      <c r="DDR215" s="42"/>
      <c r="DDS215" s="48"/>
      <c r="DDT215" s="48"/>
      <c r="DDU215" s="46"/>
      <c r="DDV215" s="42"/>
      <c r="DDW215" s="42"/>
      <c r="DDX215" s="48"/>
      <c r="DDY215" s="48"/>
      <c r="DDZ215" s="46"/>
      <c r="DEA215" s="42"/>
      <c r="DEB215" s="42"/>
      <c r="DEC215" s="48"/>
      <c r="DED215" s="48"/>
      <c r="DEE215" s="46"/>
      <c r="DEF215" s="42"/>
      <c r="DEG215" s="42"/>
      <c r="DEH215" s="48"/>
      <c r="DEI215" s="48"/>
      <c r="DEJ215" s="46"/>
      <c r="DEK215" s="42"/>
      <c r="DEL215" s="42"/>
      <c r="DEM215" s="48"/>
      <c r="DEN215" s="48"/>
      <c r="DEO215" s="46"/>
      <c r="DEP215" s="42"/>
      <c r="DEQ215" s="42"/>
      <c r="DER215" s="48"/>
      <c r="DES215" s="48"/>
      <c r="DET215" s="46"/>
      <c r="DEU215" s="42"/>
      <c r="DEV215" s="42"/>
      <c r="DEW215" s="48"/>
      <c r="DEX215" s="48"/>
      <c r="DEY215" s="46"/>
      <c r="DEZ215" s="42"/>
      <c r="DFA215" s="42"/>
      <c r="DFB215" s="48"/>
      <c r="DFC215" s="48"/>
      <c r="DFD215" s="46"/>
      <c r="DFE215" s="42"/>
      <c r="DFF215" s="42"/>
      <c r="DFG215" s="48"/>
      <c r="DFH215" s="48"/>
      <c r="DFI215" s="46"/>
      <c r="DFJ215" s="42"/>
      <c r="DFK215" s="42"/>
      <c r="DFL215" s="48"/>
      <c r="DFM215" s="48"/>
      <c r="DFN215" s="46"/>
      <c r="DFO215" s="42"/>
      <c r="DFP215" s="42"/>
      <c r="DFQ215" s="48"/>
      <c r="DFR215" s="48"/>
      <c r="DFS215" s="46"/>
      <c r="DFT215" s="42"/>
      <c r="DFU215" s="42"/>
      <c r="DFV215" s="48"/>
      <c r="DFW215" s="48"/>
      <c r="DFX215" s="46"/>
      <c r="DFY215" s="42"/>
      <c r="DFZ215" s="42"/>
      <c r="DGA215" s="48"/>
      <c r="DGB215" s="48"/>
      <c r="DGC215" s="46"/>
      <c r="DGD215" s="42"/>
      <c r="DGE215" s="42"/>
      <c r="DGF215" s="48"/>
      <c r="DGG215" s="48"/>
      <c r="DGH215" s="46"/>
      <c r="DGI215" s="42"/>
      <c r="DGJ215" s="42"/>
      <c r="DGK215" s="48"/>
      <c r="DGL215" s="48"/>
      <c r="DGM215" s="46"/>
      <c r="DGN215" s="42"/>
      <c r="DGO215" s="42"/>
      <c r="DGP215" s="48"/>
      <c r="DGQ215" s="48"/>
      <c r="DGR215" s="46"/>
      <c r="DGS215" s="42"/>
      <c r="DGT215" s="42"/>
      <c r="DGU215" s="48"/>
      <c r="DGV215" s="48"/>
      <c r="DGW215" s="46"/>
      <c r="DGX215" s="42"/>
      <c r="DGY215" s="42"/>
      <c r="DGZ215" s="48"/>
      <c r="DHA215" s="48"/>
      <c r="DHB215" s="46"/>
      <c r="DHC215" s="42"/>
      <c r="DHD215" s="42"/>
      <c r="DHE215" s="48"/>
      <c r="DHF215" s="48"/>
      <c r="DHG215" s="46"/>
      <c r="DHH215" s="42"/>
      <c r="DHI215" s="42"/>
      <c r="DHJ215" s="48"/>
      <c r="DHK215" s="48"/>
      <c r="DHL215" s="46"/>
      <c r="DHM215" s="42"/>
      <c r="DHN215" s="42"/>
      <c r="DHO215" s="48"/>
      <c r="DHP215" s="48"/>
      <c r="DHQ215" s="46"/>
      <c r="DHR215" s="42"/>
      <c r="DHS215" s="42"/>
      <c r="DHT215" s="48"/>
      <c r="DHU215" s="48"/>
      <c r="DHV215" s="46"/>
      <c r="DHW215" s="42"/>
      <c r="DHX215" s="42"/>
      <c r="DHY215" s="48"/>
      <c r="DHZ215" s="48"/>
      <c r="DIA215" s="46"/>
      <c r="DIB215" s="42"/>
      <c r="DIC215" s="42"/>
      <c r="DID215" s="48"/>
      <c r="DIE215" s="48"/>
      <c r="DIF215" s="46"/>
      <c r="DIG215" s="42"/>
      <c r="DIH215" s="42"/>
      <c r="DII215" s="48"/>
      <c r="DIJ215" s="48"/>
      <c r="DIK215" s="46"/>
      <c r="DIL215" s="42"/>
      <c r="DIM215" s="42"/>
      <c r="DIN215" s="48"/>
      <c r="DIO215" s="48"/>
      <c r="DIP215" s="46"/>
      <c r="DIQ215" s="42"/>
      <c r="DIR215" s="42"/>
      <c r="DIS215" s="48"/>
      <c r="DIT215" s="48"/>
      <c r="DIU215" s="46"/>
      <c r="DIV215" s="42"/>
      <c r="DIW215" s="42"/>
      <c r="DIX215" s="48"/>
      <c r="DIY215" s="48"/>
      <c r="DIZ215" s="46"/>
      <c r="DJA215" s="42"/>
      <c r="DJB215" s="42"/>
      <c r="DJC215" s="48"/>
      <c r="DJD215" s="48"/>
      <c r="DJE215" s="46"/>
      <c r="DJF215" s="42"/>
      <c r="DJG215" s="42"/>
      <c r="DJH215" s="48"/>
      <c r="DJI215" s="48"/>
      <c r="DJJ215" s="46"/>
      <c r="DJK215" s="42"/>
      <c r="DJL215" s="42"/>
      <c r="DJM215" s="48"/>
      <c r="DJN215" s="48"/>
      <c r="DJO215" s="46"/>
      <c r="DJP215" s="42"/>
      <c r="DJQ215" s="42"/>
      <c r="DJR215" s="48"/>
      <c r="DJS215" s="48"/>
      <c r="DJT215" s="46"/>
      <c r="DJU215" s="42"/>
      <c r="DJV215" s="42"/>
      <c r="DJW215" s="48"/>
      <c r="DJX215" s="48"/>
      <c r="DJY215" s="46"/>
      <c r="DJZ215" s="42"/>
      <c r="DKA215" s="42"/>
      <c r="DKB215" s="48"/>
      <c r="DKC215" s="48"/>
      <c r="DKD215" s="46"/>
      <c r="DKE215" s="42"/>
      <c r="DKF215" s="42"/>
      <c r="DKG215" s="48"/>
      <c r="DKH215" s="48"/>
      <c r="DKI215" s="46"/>
      <c r="DKJ215" s="42"/>
      <c r="DKK215" s="42"/>
      <c r="DKL215" s="48"/>
      <c r="DKM215" s="48"/>
      <c r="DKN215" s="46"/>
      <c r="DKO215" s="42"/>
      <c r="DKP215" s="42"/>
      <c r="DKQ215" s="48"/>
      <c r="DKR215" s="48"/>
      <c r="DKS215" s="46"/>
      <c r="DKT215" s="42"/>
      <c r="DKU215" s="42"/>
      <c r="DKV215" s="48"/>
      <c r="DKW215" s="48"/>
      <c r="DKX215" s="46"/>
      <c r="DKY215" s="42"/>
      <c r="DKZ215" s="42"/>
      <c r="DLA215" s="48"/>
      <c r="DLB215" s="48"/>
      <c r="DLC215" s="46"/>
      <c r="DLD215" s="42"/>
      <c r="DLE215" s="42"/>
      <c r="DLF215" s="48"/>
      <c r="DLG215" s="48"/>
      <c r="DLH215" s="46"/>
      <c r="DLI215" s="42"/>
      <c r="DLJ215" s="42"/>
      <c r="DLK215" s="48"/>
      <c r="DLL215" s="48"/>
      <c r="DLM215" s="46"/>
      <c r="DLN215" s="42"/>
      <c r="DLO215" s="42"/>
      <c r="DLP215" s="48"/>
      <c r="DLQ215" s="48"/>
      <c r="DLR215" s="46"/>
      <c r="DLS215" s="42"/>
      <c r="DLT215" s="42"/>
      <c r="DLU215" s="48"/>
      <c r="DLV215" s="48"/>
      <c r="DLW215" s="46"/>
      <c r="DLX215" s="42"/>
      <c r="DLY215" s="42"/>
      <c r="DLZ215" s="48"/>
      <c r="DMA215" s="48"/>
      <c r="DMB215" s="46"/>
      <c r="DMC215" s="42"/>
      <c r="DMD215" s="42"/>
      <c r="DME215" s="48"/>
      <c r="DMF215" s="48"/>
      <c r="DMG215" s="46"/>
      <c r="DMH215" s="42"/>
      <c r="DMI215" s="42"/>
      <c r="DMJ215" s="48"/>
      <c r="DMK215" s="48"/>
      <c r="DML215" s="46"/>
      <c r="DMM215" s="42"/>
      <c r="DMN215" s="42"/>
      <c r="DMO215" s="48"/>
      <c r="DMP215" s="48"/>
      <c r="DMQ215" s="46"/>
      <c r="DMR215" s="42"/>
      <c r="DMS215" s="42"/>
      <c r="DMT215" s="48"/>
      <c r="DMU215" s="48"/>
      <c r="DMV215" s="46"/>
      <c r="DMW215" s="42"/>
      <c r="DMX215" s="42"/>
      <c r="DMY215" s="48"/>
      <c r="DMZ215" s="48"/>
      <c r="DNA215" s="46"/>
      <c r="DNB215" s="42"/>
      <c r="DNC215" s="42"/>
      <c r="DND215" s="48"/>
      <c r="DNE215" s="48"/>
      <c r="DNF215" s="46"/>
      <c r="DNG215" s="42"/>
      <c r="DNH215" s="42"/>
      <c r="DNI215" s="48"/>
      <c r="DNJ215" s="48"/>
      <c r="DNK215" s="46"/>
      <c r="DNL215" s="42"/>
      <c r="DNM215" s="42"/>
      <c r="DNN215" s="48"/>
      <c r="DNO215" s="48"/>
      <c r="DNP215" s="46"/>
      <c r="DNQ215" s="42"/>
      <c r="DNR215" s="42"/>
      <c r="DNS215" s="48"/>
      <c r="DNT215" s="48"/>
      <c r="DNU215" s="46"/>
      <c r="DNV215" s="42"/>
      <c r="DNW215" s="42"/>
      <c r="DNX215" s="48"/>
      <c r="DNY215" s="48"/>
      <c r="DNZ215" s="46"/>
      <c r="DOA215" s="42"/>
      <c r="DOB215" s="42"/>
      <c r="DOC215" s="48"/>
      <c r="DOD215" s="48"/>
      <c r="DOE215" s="46"/>
      <c r="DOF215" s="42"/>
      <c r="DOG215" s="42"/>
      <c r="DOH215" s="48"/>
      <c r="DOI215" s="48"/>
      <c r="DOJ215" s="46"/>
      <c r="DOK215" s="42"/>
      <c r="DOL215" s="42"/>
      <c r="DOM215" s="48"/>
      <c r="DON215" s="48"/>
      <c r="DOO215" s="46"/>
      <c r="DOP215" s="42"/>
      <c r="DOQ215" s="42"/>
      <c r="DOR215" s="48"/>
      <c r="DOS215" s="48"/>
      <c r="DOT215" s="46"/>
      <c r="DOU215" s="42"/>
      <c r="DOV215" s="42"/>
      <c r="DOW215" s="48"/>
      <c r="DOX215" s="48"/>
      <c r="DOY215" s="46"/>
      <c r="DOZ215" s="42"/>
      <c r="DPA215" s="42"/>
      <c r="DPB215" s="48"/>
      <c r="DPC215" s="48"/>
      <c r="DPD215" s="46"/>
      <c r="DPE215" s="42"/>
      <c r="DPF215" s="42"/>
      <c r="DPG215" s="48"/>
      <c r="DPH215" s="48"/>
      <c r="DPI215" s="46"/>
      <c r="DPJ215" s="42"/>
      <c r="DPK215" s="42"/>
      <c r="DPL215" s="48"/>
      <c r="DPM215" s="48"/>
      <c r="DPN215" s="46"/>
      <c r="DPO215" s="42"/>
      <c r="DPP215" s="42"/>
      <c r="DPQ215" s="48"/>
      <c r="DPR215" s="48"/>
      <c r="DPS215" s="46"/>
      <c r="DPT215" s="42"/>
      <c r="DPU215" s="42"/>
      <c r="DPV215" s="48"/>
      <c r="DPW215" s="48"/>
      <c r="DPX215" s="46"/>
      <c r="DPY215" s="42"/>
      <c r="DPZ215" s="42"/>
      <c r="DQA215" s="48"/>
      <c r="DQB215" s="48"/>
      <c r="DQC215" s="46"/>
      <c r="DQD215" s="42"/>
      <c r="DQE215" s="42"/>
      <c r="DQF215" s="48"/>
      <c r="DQG215" s="48"/>
      <c r="DQH215" s="46"/>
      <c r="DQI215" s="42"/>
      <c r="DQJ215" s="42"/>
      <c r="DQK215" s="48"/>
      <c r="DQL215" s="48"/>
      <c r="DQM215" s="46"/>
      <c r="DQN215" s="42"/>
      <c r="DQO215" s="42"/>
      <c r="DQP215" s="48"/>
      <c r="DQQ215" s="48"/>
      <c r="DQR215" s="46"/>
      <c r="DQS215" s="42"/>
      <c r="DQT215" s="42"/>
      <c r="DQU215" s="48"/>
      <c r="DQV215" s="48"/>
      <c r="DQW215" s="46"/>
      <c r="DQX215" s="42"/>
      <c r="DQY215" s="42"/>
      <c r="DQZ215" s="48"/>
      <c r="DRA215" s="48"/>
      <c r="DRB215" s="46"/>
      <c r="DRC215" s="42"/>
      <c r="DRD215" s="42"/>
      <c r="DRE215" s="48"/>
      <c r="DRF215" s="48"/>
      <c r="DRG215" s="46"/>
      <c r="DRH215" s="42"/>
      <c r="DRI215" s="42"/>
      <c r="DRJ215" s="48"/>
      <c r="DRK215" s="48"/>
      <c r="DRL215" s="46"/>
      <c r="DRM215" s="42"/>
      <c r="DRN215" s="42"/>
      <c r="DRO215" s="48"/>
      <c r="DRP215" s="48"/>
      <c r="DRQ215" s="46"/>
      <c r="DRR215" s="42"/>
      <c r="DRS215" s="42"/>
      <c r="DRT215" s="48"/>
      <c r="DRU215" s="48"/>
      <c r="DRV215" s="46"/>
      <c r="DRW215" s="42"/>
      <c r="DRX215" s="42"/>
      <c r="DRY215" s="48"/>
      <c r="DRZ215" s="48"/>
      <c r="DSA215" s="46"/>
      <c r="DSB215" s="42"/>
      <c r="DSC215" s="42"/>
      <c r="DSD215" s="48"/>
      <c r="DSE215" s="48"/>
      <c r="DSF215" s="46"/>
      <c r="DSG215" s="42"/>
      <c r="DSH215" s="42"/>
      <c r="DSI215" s="48"/>
      <c r="DSJ215" s="48"/>
      <c r="DSK215" s="46"/>
      <c r="DSL215" s="42"/>
      <c r="DSM215" s="42"/>
      <c r="DSN215" s="48"/>
      <c r="DSO215" s="48"/>
      <c r="DSP215" s="46"/>
      <c r="DSQ215" s="42"/>
      <c r="DSR215" s="42"/>
      <c r="DSS215" s="48"/>
      <c r="DST215" s="48"/>
      <c r="DSU215" s="46"/>
      <c r="DSV215" s="42"/>
      <c r="DSW215" s="42"/>
      <c r="DSX215" s="48"/>
      <c r="DSY215" s="48"/>
      <c r="DSZ215" s="46"/>
      <c r="DTA215" s="42"/>
      <c r="DTB215" s="42"/>
      <c r="DTC215" s="48"/>
      <c r="DTD215" s="48"/>
      <c r="DTE215" s="46"/>
      <c r="DTF215" s="42"/>
      <c r="DTG215" s="42"/>
      <c r="DTH215" s="48"/>
      <c r="DTI215" s="48"/>
      <c r="DTJ215" s="46"/>
      <c r="DTK215" s="42"/>
      <c r="DTL215" s="42"/>
      <c r="DTM215" s="48"/>
      <c r="DTN215" s="48"/>
      <c r="DTO215" s="46"/>
      <c r="DTP215" s="42"/>
      <c r="DTQ215" s="42"/>
      <c r="DTR215" s="48"/>
      <c r="DTS215" s="48"/>
      <c r="DTT215" s="46"/>
      <c r="DTU215" s="42"/>
      <c r="DTV215" s="42"/>
      <c r="DTW215" s="48"/>
      <c r="DTX215" s="48"/>
      <c r="DTY215" s="46"/>
      <c r="DTZ215" s="42"/>
      <c r="DUA215" s="42"/>
      <c r="DUB215" s="48"/>
      <c r="DUC215" s="48"/>
      <c r="DUD215" s="46"/>
      <c r="DUE215" s="42"/>
      <c r="DUF215" s="42"/>
      <c r="DUG215" s="48"/>
      <c r="DUH215" s="48"/>
      <c r="DUI215" s="46"/>
      <c r="DUJ215" s="42"/>
      <c r="DUK215" s="42"/>
      <c r="DUL215" s="48"/>
      <c r="DUM215" s="48"/>
      <c r="DUN215" s="46"/>
      <c r="DUO215" s="42"/>
      <c r="DUP215" s="42"/>
      <c r="DUQ215" s="48"/>
      <c r="DUR215" s="48"/>
      <c r="DUS215" s="46"/>
      <c r="DUT215" s="42"/>
      <c r="DUU215" s="42"/>
      <c r="DUV215" s="48"/>
      <c r="DUW215" s="48"/>
      <c r="DUX215" s="46"/>
      <c r="DUY215" s="42"/>
      <c r="DUZ215" s="42"/>
      <c r="DVA215" s="48"/>
      <c r="DVB215" s="48"/>
      <c r="DVC215" s="46"/>
      <c r="DVD215" s="42"/>
      <c r="DVE215" s="42"/>
      <c r="DVF215" s="48"/>
      <c r="DVG215" s="48"/>
      <c r="DVH215" s="46"/>
      <c r="DVI215" s="42"/>
      <c r="DVJ215" s="42"/>
      <c r="DVK215" s="48"/>
      <c r="DVL215" s="48"/>
      <c r="DVM215" s="46"/>
      <c r="DVN215" s="42"/>
      <c r="DVO215" s="42"/>
      <c r="DVP215" s="48"/>
      <c r="DVQ215" s="48"/>
      <c r="DVR215" s="46"/>
      <c r="DVS215" s="42"/>
      <c r="DVT215" s="42"/>
      <c r="DVU215" s="48"/>
      <c r="DVV215" s="48"/>
      <c r="DVW215" s="46"/>
      <c r="DVX215" s="42"/>
      <c r="DVY215" s="42"/>
      <c r="DVZ215" s="48"/>
      <c r="DWA215" s="48"/>
      <c r="DWB215" s="46"/>
      <c r="DWC215" s="42"/>
      <c r="DWD215" s="42"/>
      <c r="DWE215" s="48"/>
      <c r="DWF215" s="48"/>
      <c r="DWG215" s="46"/>
      <c r="DWH215" s="42"/>
      <c r="DWI215" s="42"/>
      <c r="DWJ215" s="48"/>
      <c r="DWK215" s="48"/>
      <c r="DWL215" s="46"/>
      <c r="DWM215" s="42"/>
      <c r="DWN215" s="42"/>
      <c r="DWO215" s="48"/>
      <c r="DWP215" s="48"/>
      <c r="DWQ215" s="46"/>
      <c r="DWR215" s="42"/>
      <c r="DWS215" s="42"/>
      <c r="DWT215" s="48"/>
      <c r="DWU215" s="48"/>
      <c r="DWV215" s="46"/>
      <c r="DWW215" s="42"/>
      <c r="DWX215" s="42"/>
      <c r="DWY215" s="48"/>
      <c r="DWZ215" s="48"/>
      <c r="DXA215" s="46"/>
      <c r="DXB215" s="42"/>
      <c r="DXC215" s="42"/>
      <c r="DXD215" s="48"/>
      <c r="DXE215" s="48"/>
      <c r="DXF215" s="46"/>
      <c r="DXG215" s="42"/>
      <c r="DXH215" s="42"/>
      <c r="DXI215" s="48"/>
      <c r="DXJ215" s="48"/>
      <c r="DXK215" s="46"/>
      <c r="DXL215" s="42"/>
      <c r="DXM215" s="42"/>
      <c r="DXN215" s="48"/>
      <c r="DXO215" s="48"/>
      <c r="DXP215" s="46"/>
      <c r="DXQ215" s="42"/>
      <c r="DXR215" s="42"/>
      <c r="DXS215" s="48"/>
      <c r="DXT215" s="48"/>
      <c r="DXU215" s="46"/>
      <c r="DXV215" s="42"/>
      <c r="DXW215" s="42"/>
      <c r="DXX215" s="48"/>
      <c r="DXY215" s="48"/>
      <c r="DXZ215" s="46"/>
      <c r="DYA215" s="42"/>
      <c r="DYB215" s="42"/>
      <c r="DYC215" s="48"/>
      <c r="DYD215" s="48"/>
      <c r="DYE215" s="46"/>
      <c r="DYF215" s="42"/>
      <c r="DYG215" s="42"/>
      <c r="DYH215" s="48"/>
      <c r="DYI215" s="48"/>
      <c r="DYJ215" s="46"/>
      <c r="DYK215" s="42"/>
      <c r="DYL215" s="42"/>
      <c r="DYM215" s="48"/>
      <c r="DYN215" s="48"/>
      <c r="DYO215" s="46"/>
      <c r="DYP215" s="42"/>
      <c r="DYQ215" s="42"/>
      <c r="DYR215" s="48"/>
      <c r="DYS215" s="48"/>
      <c r="DYT215" s="46"/>
      <c r="DYU215" s="42"/>
      <c r="DYV215" s="42"/>
      <c r="DYW215" s="48"/>
      <c r="DYX215" s="48"/>
      <c r="DYY215" s="46"/>
      <c r="DYZ215" s="42"/>
      <c r="DZA215" s="42"/>
      <c r="DZB215" s="48"/>
      <c r="DZC215" s="48"/>
      <c r="DZD215" s="46"/>
      <c r="DZE215" s="42"/>
      <c r="DZF215" s="42"/>
      <c r="DZG215" s="48"/>
      <c r="DZH215" s="48"/>
      <c r="DZI215" s="46"/>
      <c r="DZJ215" s="42"/>
      <c r="DZK215" s="42"/>
      <c r="DZL215" s="48"/>
      <c r="DZM215" s="48"/>
      <c r="DZN215" s="46"/>
      <c r="DZO215" s="42"/>
      <c r="DZP215" s="42"/>
      <c r="DZQ215" s="48"/>
      <c r="DZR215" s="48"/>
      <c r="DZS215" s="46"/>
      <c r="DZT215" s="42"/>
      <c r="DZU215" s="42"/>
      <c r="DZV215" s="48"/>
      <c r="DZW215" s="48"/>
      <c r="DZX215" s="46"/>
      <c r="DZY215" s="42"/>
      <c r="DZZ215" s="42"/>
      <c r="EAA215" s="48"/>
      <c r="EAB215" s="48"/>
      <c r="EAC215" s="46"/>
      <c r="EAD215" s="42"/>
      <c r="EAE215" s="42"/>
      <c r="EAF215" s="48"/>
      <c r="EAG215" s="48"/>
      <c r="EAH215" s="46"/>
      <c r="EAI215" s="42"/>
      <c r="EAJ215" s="42"/>
      <c r="EAK215" s="48"/>
      <c r="EAL215" s="48"/>
      <c r="EAM215" s="46"/>
      <c r="EAN215" s="42"/>
      <c r="EAO215" s="42"/>
      <c r="EAP215" s="48"/>
      <c r="EAQ215" s="48"/>
      <c r="EAR215" s="46"/>
      <c r="EAS215" s="42"/>
      <c r="EAT215" s="42"/>
      <c r="EAU215" s="48"/>
      <c r="EAV215" s="48"/>
      <c r="EAW215" s="46"/>
      <c r="EAX215" s="42"/>
      <c r="EAY215" s="42"/>
      <c r="EAZ215" s="48"/>
      <c r="EBA215" s="48"/>
      <c r="EBB215" s="46"/>
      <c r="EBC215" s="42"/>
      <c r="EBD215" s="42"/>
      <c r="EBE215" s="48"/>
      <c r="EBF215" s="48"/>
      <c r="EBG215" s="46"/>
      <c r="EBH215" s="42"/>
      <c r="EBI215" s="42"/>
      <c r="EBJ215" s="48"/>
      <c r="EBK215" s="48"/>
      <c r="EBL215" s="46"/>
      <c r="EBM215" s="42"/>
      <c r="EBN215" s="42"/>
      <c r="EBO215" s="48"/>
      <c r="EBP215" s="48"/>
      <c r="EBQ215" s="46"/>
      <c r="EBR215" s="42"/>
      <c r="EBS215" s="42"/>
      <c r="EBT215" s="48"/>
      <c r="EBU215" s="48"/>
      <c r="EBV215" s="46"/>
      <c r="EBW215" s="42"/>
      <c r="EBX215" s="42"/>
      <c r="EBY215" s="48"/>
      <c r="EBZ215" s="48"/>
      <c r="ECA215" s="46"/>
      <c r="ECB215" s="42"/>
      <c r="ECC215" s="42"/>
      <c r="ECD215" s="48"/>
      <c r="ECE215" s="48"/>
      <c r="ECF215" s="46"/>
      <c r="ECG215" s="42"/>
      <c r="ECH215" s="42"/>
      <c r="ECI215" s="48"/>
      <c r="ECJ215" s="48"/>
      <c r="ECK215" s="46"/>
      <c r="ECL215" s="42"/>
      <c r="ECM215" s="42"/>
      <c r="ECN215" s="48"/>
      <c r="ECO215" s="48"/>
      <c r="ECP215" s="46"/>
      <c r="ECQ215" s="42"/>
      <c r="ECR215" s="42"/>
      <c r="ECS215" s="48"/>
      <c r="ECT215" s="48"/>
      <c r="ECU215" s="46"/>
      <c r="ECV215" s="42"/>
      <c r="ECW215" s="42"/>
      <c r="ECX215" s="48"/>
      <c r="ECY215" s="48"/>
      <c r="ECZ215" s="46"/>
      <c r="EDA215" s="42"/>
      <c r="EDB215" s="42"/>
      <c r="EDC215" s="48"/>
      <c r="EDD215" s="48"/>
      <c r="EDE215" s="46"/>
      <c r="EDF215" s="42"/>
      <c r="EDG215" s="42"/>
      <c r="EDH215" s="48"/>
      <c r="EDI215" s="48"/>
      <c r="EDJ215" s="46"/>
      <c r="EDK215" s="42"/>
      <c r="EDL215" s="42"/>
      <c r="EDM215" s="48"/>
      <c r="EDN215" s="48"/>
      <c r="EDO215" s="46"/>
      <c r="EDP215" s="42"/>
      <c r="EDQ215" s="42"/>
      <c r="EDR215" s="48"/>
      <c r="EDS215" s="48"/>
      <c r="EDT215" s="46"/>
      <c r="EDU215" s="42"/>
      <c r="EDV215" s="42"/>
      <c r="EDW215" s="48"/>
      <c r="EDX215" s="48"/>
      <c r="EDY215" s="46"/>
      <c r="EDZ215" s="42"/>
      <c r="EEA215" s="42"/>
      <c r="EEB215" s="48"/>
      <c r="EEC215" s="48"/>
      <c r="EED215" s="46"/>
      <c r="EEE215" s="42"/>
      <c r="EEF215" s="42"/>
      <c r="EEG215" s="48"/>
      <c r="EEH215" s="48"/>
      <c r="EEI215" s="46"/>
      <c r="EEJ215" s="42"/>
      <c r="EEK215" s="42"/>
      <c r="EEL215" s="48"/>
      <c r="EEM215" s="48"/>
      <c r="EEN215" s="46"/>
      <c r="EEO215" s="42"/>
      <c r="EEP215" s="42"/>
      <c r="EEQ215" s="48"/>
      <c r="EER215" s="48"/>
      <c r="EES215" s="46"/>
      <c r="EET215" s="42"/>
      <c r="EEU215" s="42"/>
      <c r="EEV215" s="48"/>
      <c r="EEW215" s="48"/>
      <c r="EEX215" s="46"/>
      <c r="EEY215" s="42"/>
      <c r="EEZ215" s="42"/>
      <c r="EFA215" s="48"/>
      <c r="EFB215" s="48"/>
      <c r="EFC215" s="46"/>
      <c r="EFD215" s="42"/>
      <c r="EFE215" s="42"/>
      <c r="EFF215" s="48"/>
      <c r="EFG215" s="48"/>
      <c r="EFH215" s="46"/>
      <c r="EFI215" s="42"/>
      <c r="EFJ215" s="42"/>
      <c r="EFK215" s="48"/>
      <c r="EFL215" s="48"/>
      <c r="EFM215" s="46"/>
      <c r="EFN215" s="42"/>
      <c r="EFO215" s="42"/>
      <c r="EFP215" s="48"/>
      <c r="EFQ215" s="48"/>
      <c r="EFR215" s="46"/>
      <c r="EFS215" s="42"/>
      <c r="EFT215" s="42"/>
      <c r="EFU215" s="48"/>
      <c r="EFV215" s="48"/>
      <c r="EFW215" s="46"/>
      <c r="EFX215" s="42"/>
      <c r="EFY215" s="42"/>
      <c r="EFZ215" s="48"/>
      <c r="EGA215" s="48"/>
      <c r="EGB215" s="46"/>
      <c r="EGC215" s="42"/>
      <c r="EGD215" s="42"/>
      <c r="EGE215" s="48"/>
      <c r="EGF215" s="48"/>
      <c r="EGG215" s="46"/>
      <c r="EGH215" s="42"/>
      <c r="EGI215" s="42"/>
      <c r="EGJ215" s="48"/>
      <c r="EGK215" s="48"/>
      <c r="EGL215" s="46"/>
      <c r="EGM215" s="42"/>
      <c r="EGN215" s="42"/>
      <c r="EGO215" s="48"/>
      <c r="EGP215" s="48"/>
      <c r="EGQ215" s="46"/>
      <c r="EGR215" s="42"/>
      <c r="EGS215" s="42"/>
      <c r="EGT215" s="48"/>
      <c r="EGU215" s="48"/>
      <c r="EGV215" s="46"/>
      <c r="EGW215" s="42"/>
      <c r="EGX215" s="42"/>
      <c r="EGY215" s="48"/>
      <c r="EGZ215" s="48"/>
      <c r="EHA215" s="46"/>
      <c r="EHB215" s="42"/>
      <c r="EHC215" s="42"/>
      <c r="EHD215" s="48"/>
      <c r="EHE215" s="48"/>
      <c r="EHF215" s="46"/>
      <c r="EHG215" s="42"/>
      <c r="EHH215" s="42"/>
      <c r="EHI215" s="48"/>
      <c r="EHJ215" s="48"/>
      <c r="EHK215" s="46"/>
      <c r="EHL215" s="42"/>
      <c r="EHM215" s="42"/>
      <c r="EHN215" s="48"/>
      <c r="EHO215" s="48"/>
      <c r="EHP215" s="46"/>
      <c r="EHQ215" s="42"/>
      <c r="EHR215" s="42"/>
      <c r="EHS215" s="48"/>
      <c r="EHT215" s="48"/>
      <c r="EHU215" s="46"/>
      <c r="EHV215" s="42"/>
      <c r="EHW215" s="42"/>
      <c r="EHX215" s="48"/>
      <c r="EHY215" s="48"/>
      <c r="EHZ215" s="46"/>
      <c r="EIA215" s="42"/>
      <c r="EIB215" s="42"/>
      <c r="EIC215" s="48"/>
      <c r="EID215" s="48"/>
      <c r="EIE215" s="46"/>
      <c r="EIF215" s="42"/>
      <c r="EIG215" s="42"/>
      <c r="EIH215" s="48"/>
      <c r="EII215" s="48"/>
      <c r="EIJ215" s="46"/>
      <c r="EIK215" s="42"/>
      <c r="EIL215" s="42"/>
      <c r="EIM215" s="48"/>
      <c r="EIN215" s="48"/>
      <c r="EIO215" s="46"/>
      <c r="EIP215" s="42"/>
      <c r="EIQ215" s="42"/>
      <c r="EIR215" s="48"/>
      <c r="EIS215" s="48"/>
      <c r="EIT215" s="46"/>
      <c r="EIU215" s="42"/>
      <c r="EIV215" s="42"/>
      <c r="EIW215" s="48"/>
      <c r="EIX215" s="48"/>
      <c r="EIY215" s="46"/>
      <c r="EIZ215" s="42"/>
      <c r="EJA215" s="42"/>
      <c r="EJB215" s="48"/>
      <c r="EJC215" s="48"/>
      <c r="EJD215" s="46"/>
      <c r="EJE215" s="42"/>
      <c r="EJF215" s="42"/>
      <c r="EJG215" s="48"/>
      <c r="EJH215" s="48"/>
      <c r="EJI215" s="46"/>
      <c r="EJJ215" s="42"/>
      <c r="EJK215" s="42"/>
      <c r="EJL215" s="48"/>
      <c r="EJM215" s="48"/>
      <c r="EJN215" s="46"/>
      <c r="EJO215" s="42"/>
      <c r="EJP215" s="42"/>
      <c r="EJQ215" s="48"/>
      <c r="EJR215" s="48"/>
      <c r="EJS215" s="46"/>
      <c r="EJT215" s="42"/>
      <c r="EJU215" s="42"/>
      <c r="EJV215" s="48"/>
      <c r="EJW215" s="48"/>
      <c r="EJX215" s="46"/>
      <c r="EJY215" s="42"/>
      <c r="EJZ215" s="42"/>
      <c r="EKA215" s="48"/>
      <c r="EKB215" s="48"/>
      <c r="EKC215" s="46"/>
      <c r="EKD215" s="42"/>
      <c r="EKE215" s="42"/>
      <c r="EKF215" s="48"/>
      <c r="EKG215" s="48"/>
      <c r="EKH215" s="46"/>
      <c r="EKI215" s="42"/>
      <c r="EKJ215" s="42"/>
      <c r="EKK215" s="48"/>
      <c r="EKL215" s="48"/>
      <c r="EKM215" s="46"/>
      <c r="EKN215" s="42"/>
      <c r="EKO215" s="42"/>
      <c r="EKP215" s="48"/>
      <c r="EKQ215" s="48"/>
      <c r="EKR215" s="46"/>
      <c r="EKS215" s="42"/>
      <c r="EKT215" s="42"/>
      <c r="EKU215" s="48"/>
      <c r="EKV215" s="48"/>
      <c r="EKW215" s="46"/>
      <c r="EKX215" s="42"/>
      <c r="EKY215" s="42"/>
      <c r="EKZ215" s="48"/>
      <c r="ELA215" s="48"/>
      <c r="ELB215" s="46"/>
      <c r="ELC215" s="42"/>
      <c r="ELD215" s="42"/>
      <c r="ELE215" s="48"/>
      <c r="ELF215" s="48"/>
      <c r="ELG215" s="46"/>
      <c r="ELH215" s="42"/>
      <c r="ELI215" s="42"/>
      <c r="ELJ215" s="48"/>
      <c r="ELK215" s="48"/>
      <c r="ELL215" s="46"/>
      <c r="ELM215" s="42"/>
      <c r="ELN215" s="42"/>
      <c r="ELO215" s="48"/>
      <c r="ELP215" s="48"/>
      <c r="ELQ215" s="46"/>
      <c r="ELR215" s="42"/>
      <c r="ELS215" s="42"/>
      <c r="ELT215" s="48"/>
      <c r="ELU215" s="48"/>
      <c r="ELV215" s="46"/>
      <c r="ELW215" s="42"/>
      <c r="ELX215" s="42"/>
      <c r="ELY215" s="48"/>
      <c r="ELZ215" s="48"/>
      <c r="EMA215" s="46"/>
      <c r="EMB215" s="42"/>
      <c r="EMC215" s="42"/>
      <c r="EMD215" s="48"/>
      <c r="EME215" s="48"/>
      <c r="EMF215" s="46"/>
      <c r="EMG215" s="42"/>
      <c r="EMH215" s="42"/>
      <c r="EMI215" s="48"/>
      <c r="EMJ215" s="48"/>
      <c r="EMK215" s="46"/>
      <c r="EML215" s="42"/>
      <c r="EMM215" s="42"/>
      <c r="EMN215" s="48"/>
      <c r="EMO215" s="48"/>
      <c r="EMP215" s="46"/>
      <c r="EMQ215" s="42"/>
      <c r="EMR215" s="42"/>
      <c r="EMS215" s="48"/>
      <c r="EMT215" s="48"/>
      <c r="EMU215" s="46"/>
      <c r="EMV215" s="42"/>
      <c r="EMW215" s="42"/>
      <c r="EMX215" s="48"/>
      <c r="EMY215" s="48"/>
      <c r="EMZ215" s="46"/>
      <c r="ENA215" s="42"/>
      <c r="ENB215" s="42"/>
      <c r="ENC215" s="48"/>
      <c r="END215" s="48"/>
      <c r="ENE215" s="46"/>
      <c r="ENF215" s="42"/>
      <c r="ENG215" s="42"/>
      <c r="ENH215" s="48"/>
      <c r="ENI215" s="48"/>
      <c r="ENJ215" s="46"/>
      <c r="ENK215" s="42"/>
      <c r="ENL215" s="42"/>
      <c r="ENM215" s="48"/>
      <c r="ENN215" s="48"/>
      <c r="ENO215" s="46"/>
      <c r="ENP215" s="42"/>
      <c r="ENQ215" s="42"/>
      <c r="ENR215" s="48"/>
      <c r="ENS215" s="48"/>
      <c r="ENT215" s="46"/>
      <c r="ENU215" s="42"/>
      <c r="ENV215" s="42"/>
      <c r="ENW215" s="48"/>
      <c r="ENX215" s="48"/>
      <c r="ENY215" s="46"/>
      <c r="ENZ215" s="42"/>
      <c r="EOA215" s="42"/>
      <c r="EOB215" s="48"/>
      <c r="EOC215" s="48"/>
      <c r="EOD215" s="46"/>
      <c r="EOE215" s="42"/>
      <c r="EOF215" s="42"/>
      <c r="EOG215" s="48"/>
      <c r="EOH215" s="48"/>
      <c r="EOI215" s="46"/>
      <c r="EOJ215" s="42"/>
      <c r="EOK215" s="42"/>
      <c r="EOL215" s="48"/>
      <c r="EOM215" s="48"/>
      <c r="EON215" s="46"/>
      <c r="EOO215" s="42"/>
      <c r="EOP215" s="42"/>
      <c r="EOQ215" s="48"/>
      <c r="EOR215" s="48"/>
      <c r="EOS215" s="46"/>
      <c r="EOT215" s="42"/>
      <c r="EOU215" s="42"/>
      <c r="EOV215" s="48"/>
      <c r="EOW215" s="48"/>
      <c r="EOX215" s="46"/>
      <c r="EOY215" s="42"/>
      <c r="EOZ215" s="42"/>
      <c r="EPA215" s="48"/>
      <c r="EPB215" s="48"/>
      <c r="EPC215" s="46"/>
      <c r="EPD215" s="42"/>
      <c r="EPE215" s="42"/>
      <c r="EPF215" s="48"/>
      <c r="EPG215" s="48"/>
      <c r="EPH215" s="46"/>
      <c r="EPI215" s="42"/>
      <c r="EPJ215" s="42"/>
      <c r="EPK215" s="48"/>
      <c r="EPL215" s="48"/>
      <c r="EPM215" s="46"/>
      <c r="EPN215" s="42"/>
      <c r="EPO215" s="42"/>
      <c r="EPP215" s="48"/>
      <c r="EPQ215" s="48"/>
      <c r="EPR215" s="46"/>
      <c r="EPS215" s="42"/>
      <c r="EPT215" s="42"/>
      <c r="EPU215" s="48"/>
      <c r="EPV215" s="48"/>
      <c r="EPW215" s="46"/>
      <c r="EPX215" s="42"/>
      <c r="EPY215" s="42"/>
      <c r="EPZ215" s="48"/>
      <c r="EQA215" s="48"/>
      <c r="EQB215" s="46"/>
      <c r="EQC215" s="42"/>
      <c r="EQD215" s="42"/>
      <c r="EQE215" s="48"/>
      <c r="EQF215" s="48"/>
      <c r="EQG215" s="46"/>
      <c r="EQH215" s="42"/>
      <c r="EQI215" s="42"/>
      <c r="EQJ215" s="48"/>
      <c r="EQK215" s="48"/>
      <c r="EQL215" s="46"/>
      <c r="EQM215" s="42"/>
      <c r="EQN215" s="42"/>
      <c r="EQO215" s="48"/>
      <c r="EQP215" s="48"/>
      <c r="EQQ215" s="46"/>
      <c r="EQR215" s="42"/>
      <c r="EQS215" s="42"/>
      <c r="EQT215" s="48"/>
      <c r="EQU215" s="48"/>
      <c r="EQV215" s="46"/>
      <c r="EQW215" s="42"/>
      <c r="EQX215" s="42"/>
      <c r="EQY215" s="48"/>
      <c r="EQZ215" s="48"/>
      <c r="ERA215" s="46"/>
      <c r="ERB215" s="42"/>
      <c r="ERC215" s="42"/>
      <c r="ERD215" s="48"/>
      <c r="ERE215" s="48"/>
      <c r="ERF215" s="46"/>
      <c r="ERG215" s="42"/>
      <c r="ERH215" s="42"/>
      <c r="ERI215" s="48"/>
      <c r="ERJ215" s="48"/>
      <c r="ERK215" s="46"/>
      <c r="ERL215" s="42"/>
      <c r="ERM215" s="42"/>
      <c r="ERN215" s="48"/>
      <c r="ERO215" s="48"/>
      <c r="ERP215" s="46"/>
      <c r="ERQ215" s="42"/>
      <c r="ERR215" s="42"/>
      <c r="ERS215" s="48"/>
      <c r="ERT215" s="48"/>
      <c r="ERU215" s="46"/>
      <c r="ERV215" s="42"/>
      <c r="ERW215" s="42"/>
      <c r="ERX215" s="48"/>
      <c r="ERY215" s="48"/>
      <c r="ERZ215" s="46"/>
      <c r="ESA215" s="42"/>
      <c r="ESB215" s="42"/>
      <c r="ESC215" s="48"/>
      <c r="ESD215" s="48"/>
      <c r="ESE215" s="46"/>
      <c r="ESF215" s="42"/>
      <c r="ESG215" s="42"/>
      <c r="ESH215" s="48"/>
      <c r="ESI215" s="48"/>
      <c r="ESJ215" s="46"/>
      <c r="ESK215" s="42"/>
      <c r="ESL215" s="42"/>
      <c r="ESM215" s="48"/>
      <c r="ESN215" s="48"/>
      <c r="ESO215" s="46"/>
      <c r="ESP215" s="42"/>
      <c r="ESQ215" s="42"/>
      <c r="ESR215" s="48"/>
      <c r="ESS215" s="48"/>
      <c r="EST215" s="46"/>
      <c r="ESU215" s="42"/>
      <c r="ESV215" s="42"/>
      <c r="ESW215" s="48"/>
      <c r="ESX215" s="48"/>
      <c r="ESY215" s="46"/>
      <c r="ESZ215" s="42"/>
      <c r="ETA215" s="42"/>
      <c r="ETB215" s="48"/>
      <c r="ETC215" s="48"/>
      <c r="ETD215" s="46"/>
      <c r="ETE215" s="42"/>
      <c r="ETF215" s="42"/>
      <c r="ETG215" s="48"/>
      <c r="ETH215" s="48"/>
      <c r="ETI215" s="46"/>
      <c r="ETJ215" s="42"/>
      <c r="ETK215" s="42"/>
      <c r="ETL215" s="48"/>
      <c r="ETM215" s="48"/>
      <c r="ETN215" s="46"/>
      <c r="ETO215" s="42"/>
      <c r="ETP215" s="42"/>
      <c r="ETQ215" s="48"/>
      <c r="ETR215" s="48"/>
      <c r="ETS215" s="46"/>
      <c r="ETT215" s="42"/>
      <c r="ETU215" s="42"/>
      <c r="ETV215" s="48"/>
      <c r="ETW215" s="48"/>
      <c r="ETX215" s="46"/>
      <c r="ETY215" s="42"/>
      <c r="ETZ215" s="42"/>
      <c r="EUA215" s="48"/>
      <c r="EUB215" s="48"/>
      <c r="EUC215" s="46"/>
      <c r="EUD215" s="42"/>
      <c r="EUE215" s="42"/>
      <c r="EUF215" s="48"/>
      <c r="EUG215" s="48"/>
      <c r="EUH215" s="46"/>
      <c r="EUI215" s="42"/>
      <c r="EUJ215" s="42"/>
      <c r="EUK215" s="48"/>
      <c r="EUL215" s="48"/>
      <c r="EUM215" s="46"/>
      <c r="EUN215" s="42"/>
      <c r="EUO215" s="42"/>
      <c r="EUP215" s="48"/>
      <c r="EUQ215" s="48"/>
      <c r="EUR215" s="46"/>
      <c r="EUS215" s="42"/>
      <c r="EUT215" s="42"/>
      <c r="EUU215" s="48"/>
      <c r="EUV215" s="48"/>
      <c r="EUW215" s="46"/>
      <c r="EUX215" s="42"/>
      <c r="EUY215" s="42"/>
      <c r="EUZ215" s="48"/>
      <c r="EVA215" s="48"/>
      <c r="EVB215" s="46"/>
      <c r="EVC215" s="42"/>
      <c r="EVD215" s="42"/>
      <c r="EVE215" s="48"/>
      <c r="EVF215" s="48"/>
      <c r="EVG215" s="46"/>
      <c r="EVH215" s="42"/>
      <c r="EVI215" s="42"/>
      <c r="EVJ215" s="48"/>
      <c r="EVK215" s="48"/>
      <c r="EVL215" s="46"/>
      <c r="EVM215" s="42"/>
      <c r="EVN215" s="42"/>
      <c r="EVO215" s="48"/>
      <c r="EVP215" s="48"/>
      <c r="EVQ215" s="46"/>
      <c r="EVR215" s="42"/>
      <c r="EVS215" s="42"/>
      <c r="EVT215" s="48"/>
      <c r="EVU215" s="48"/>
      <c r="EVV215" s="46"/>
      <c r="EVW215" s="42"/>
      <c r="EVX215" s="42"/>
      <c r="EVY215" s="48"/>
      <c r="EVZ215" s="48"/>
      <c r="EWA215" s="46"/>
      <c r="EWB215" s="42"/>
      <c r="EWC215" s="42"/>
      <c r="EWD215" s="48"/>
      <c r="EWE215" s="48"/>
      <c r="EWF215" s="46"/>
      <c r="EWG215" s="42"/>
      <c r="EWH215" s="42"/>
      <c r="EWI215" s="48"/>
      <c r="EWJ215" s="48"/>
      <c r="EWK215" s="46"/>
      <c r="EWL215" s="42"/>
      <c r="EWM215" s="42"/>
      <c r="EWN215" s="48"/>
      <c r="EWO215" s="48"/>
      <c r="EWP215" s="46"/>
      <c r="EWQ215" s="42"/>
      <c r="EWR215" s="42"/>
      <c r="EWS215" s="48"/>
      <c r="EWT215" s="48"/>
      <c r="EWU215" s="46"/>
      <c r="EWV215" s="42"/>
      <c r="EWW215" s="42"/>
      <c r="EWX215" s="48"/>
      <c r="EWY215" s="48"/>
      <c r="EWZ215" s="46"/>
      <c r="EXA215" s="42"/>
      <c r="EXB215" s="42"/>
      <c r="EXC215" s="48"/>
      <c r="EXD215" s="48"/>
      <c r="EXE215" s="46"/>
      <c r="EXF215" s="42"/>
      <c r="EXG215" s="42"/>
      <c r="EXH215" s="48"/>
      <c r="EXI215" s="48"/>
      <c r="EXJ215" s="46"/>
      <c r="EXK215" s="42"/>
      <c r="EXL215" s="42"/>
      <c r="EXM215" s="48"/>
      <c r="EXN215" s="48"/>
      <c r="EXO215" s="46"/>
      <c r="EXP215" s="42"/>
      <c r="EXQ215" s="42"/>
      <c r="EXR215" s="48"/>
      <c r="EXS215" s="48"/>
      <c r="EXT215" s="46"/>
      <c r="EXU215" s="42"/>
      <c r="EXV215" s="42"/>
      <c r="EXW215" s="48"/>
      <c r="EXX215" s="48"/>
      <c r="EXY215" s="46"/>
      <c r="EXZ215" s="42"/>
      <c r="EYA215" s="42"/>
      <c r="EYB215" s="48"/>
      <c r="EYC215" s="48"/>
      <c r="EYD215" s="46"/>
      <c r="EYE215" s="42"/>
      <c r="EYF215" s="42"/>
      <c r="EYG215" s="48"/>
      <c r="EYH215" s="48"/>
      <c r="EYI215" s="46"/>
      <c r="EYJ215" s="42"/>
      <c r="EYK215" s="42"/>
      <c r="EYL215" s="48"/>
      <c r="EYM215" s="48"/>
      <c r="EYN215" s="46"/>
      <c r="EYO215" s="42"/>
      <c r="EYP215" s="42"/>
      <c r="EYQ215" s="48"/>
      <c r="EYR215" s="48"/>
      <c r="EYS215" s="46"/>
      <c r="EYT215" s="42"/>
      <c r="EYU215" s="42"/>
      <c r="EYV215" s="48"/>
      <c r="EYW215" s="48"/>
      <c r="EYX215" s="46"/>
      <c r="EYY215" s="42"/>
      <c r="EYZ215" s="42"/>
      <c r="EZA215" s="48"/>
      <c r="EZB215" s="48"/>
      <c r="EZC215" s="46"/>
      <c r="EZD215" s="42"/>
      <c r="EZE215" s="42"/>
      <c r="EZF215" s="48"/>
      <c r="EZG215" s="48"/>
      <c r="EZH215" s="46"/>
      <c r="EZI215" s="42"/>
      <c r="EZJ215" s="42"/>
      <c r="EZK215" s="48"/>
      <c r="EZL215" s="48"/>
      <c r="EZM215" s="46"/>
      <c r="EZN215" s="42"/>
      <c r="EZO215" s="42"/>
      <c r="EZP215" s="48"/>
      <c r="EZQ215" s="48"/>
      <c r="EZR215" s="46"/>
      <c r="EZS215" s="42"/>
      <c r="EZT215" s="42"/>
      <c r="EZU215" s="48"/>
      <c r="EZV215" s="48"/>
      <c r="EZW215" s="46"/>
      <c r="EZX215" s="42"/>
      <c r="EZY215" s="42"/>
      <c r="EZZ215" s="48"/>
      <c r="FAA215" s="48"/>
      <c r="FAB215" s="46"/>
      <c r="FAC215" s="42"/>
      <c r="FAD215" s="42"/>
      <c r="FAE215" s="48"/>
      <c r="FAF215" s="48"/>
      <c r="FAG215" s="46"/>
      <c r="FAH215" s="42"/>
      <c r="FAI215" s="42"/>
      <c r="FAJ215" s="48"/>
      <c r="FAK215" s="48"/>
      <c r="FAL215" s="46"/>
      <c r="FAM215" s="42"/>
      <c r="FAN215" s="42"/>
      <c r="FAO215" s="48"/>
      <c r="FAP215" s="48"/>
      <c r="FAQ215" s="46"/>
      <c r="FAR215" s="42"/>
      <c r="FAS215" s="42"/>
      <c r="FAT215" s="48"/>
      <c r="FAU215" s="48"/>
      <c r="FAV215" s="46"/>
      <c r="FAW215" s="42"/>
      <c r="FAX215" s="42"/>
      <c r="FAY215" s="48"/>
      <c r="FAZ215" s="48"/>
      <c r="FBA215" s="46"/>
      <c r="FBB215" s="42"/>
      <c r="FBC215" s="42"/>
      <c r="FBD215" s="48"/>
      <c r="FBE215" s="48"/>
      <c r="FBF215" s="46"/>
      <c r="FBG215" s="42"/>
      <c r="FBH215" s="42"/>
      <c r="FBI215" s="48"/>
      <c r="FBJ215" s="48"/>
      <c r="FBK215" s="46"/>
      <c r="FBL215" s="42"/>
      <c r="FBM215" s="42"/>
      <c r="FBN215" s="48"/>
      <c r="FBO215" s="48"/>
      <c r="FBP215" s="46"/>
      <c r="FBQ215" s="42"/>
      <c r="FBR215" s="42"/>
      <c r="FBS215" s="48"/>
      <c r="FBT215" s="48"/>
      <c r="FBU215" s="46"/>
      <c r="FBV215" s="42"/>
      <c r="FBW215" s="42"/>
      <c r="FBX215" s="48"/>
      <c r="FBY215" s="48"/>
      <c r="FBZ215" s="46"/>
      <c r="FCA215" s="42"/>
      <c r="FCB215" s="42"/>
      <c r="FCC215" s="48"/>
      <c r="FCD215" s="48"/>
      <c r="FCE215" s="46"/>
      <c r="FCF215" s="42"/>
      <c r="FCG215" s="42"/>
      <c r="FCH215" s="48"/>
      <c r="FCI215" s="48"/>
      <c r="FCJ215" s="46"/>
      <c r="FCK215" s="42"/>
      <c r="FCL215" s="42"/>
      <c r="FCM215" s="48"/>
      <c r="FCN215" s="48"/>
      <c r="FCO215" s="46"/>
      <c r="FCP215" s="42"/>
      <c r="FCQ215" s="42"/>
      <c r="FCR215" s="48"/>
      <c r="FCS215" s="48"/>
      <c r="FCT215" s="46"/>
      <c r="FCU215" s="42"/>
      <c r="FCV215" s="42"/>
      <c r="FCW215" s="48"/>
      <c r="FCX215" s="48"/>
      <c r="FCY215" s="46"/>
      <c r="FCZ215" s="42"/>
      <c r="FDA215" s="42"/>
      <c r="FDB215" s="48"/>
      <c r="FDC215" s="48"/>
      <c r="FDD215" s="46"/>
      <c r="FDE215" s="42"/>
      <c r="FDF215" s="42"/>
      <c r="FDG215" s="48"/>
      <c r="FDH215" s="48"/>
      <c r="FDI215" s="46"/>
      <c r="FDJ215" s="42"/>
      <c r="FDK215" s="42"/>
      <c r="FDL215" s="48"/>
      <c r="FDM215" s="48"/>
      <c r="FDN215" s="46"/>
      <c r="FDO215" s="42"/>
      <c r="FDP215" s="42"/>
      <c r="FDQ215" s="48"/>
      <c r="FDR215" s="48"/>
      <c r="FDS215" s="46"/>
      <c r="FDT215" s="42"/>
      <c r="FDU215" s="42"/>
      <c r="FDV215" s="48"/>
      <c r="FDW215" s="48"/>
      <c r="FDX215" s="46"/>
      <c r="FDY215" s="42"/>
      <c r="FDZ215" s="42"/>
      <c r="FEA215" s="48"/>
      <c r="FEB215" s="48"/>
      <c r="FEC215" s="46"/>
      <c r="FED215" s="42"/>
      <c r="FEE215" s="42"/>
      <c r="FEF215" s="48"/>
      <c r="FEG215" s="48"/>
      <c r="FEH215" s="46"/>
      <c r="FEI215" s="42"/>
      <c r="FEJ215" s="42"/>
      <c r="FEK215" s="48"/>
      <c r="FEL215" s="48"/>
      <c r="FEM215" s="46"/>
      <c r="FEN215" s="42"/>
      <c r="FEO215" s="42"/>
      <c r="FEP215" s="48"/>
      <c r="FEQ215" s="48"/>
      <c r="FER215" s="46"/>
      <c r="FES215" s="42"/>
      <c r="FET215" s="42"/>
      <c r="FEU215" s="48"/>
      <c r="FEV215" s="48"/>
      <c r="FEW215" s="46"/>
      <c r="FEX215" s="42"/>
      <c r="FEY215" s="42"/>
      <c r="FEZ215" s="48"/>
      <c r="FFA215" s="48"/>
      <c r="FFB215" s="46"/>
      <c r="FFC215" s="42"/>
      <c r="FFD215" s="42"/>
      <c r="FFE215" s="48"/>
      <c r="FFF215" s="48"/>
      <c r="FFG215" s="46"/>
      <c r="FFH215" s="42"/>
      <c r="FFI215" s="42"/>
      <c r="FFJ215" s="48"/>
      <c r="FFK215" s="48"/>
      <c r="FFL215" s="46"/>
      <c r="FFM215" s="42"/>
      <c r="FFN215" s="42"/>
      <c r="FFO215" s="48"/>
      <c r="FFP215" s="48"/>
      <c r="FFQ215" s="46"/>
      <c r="FFR215" s="42"/>
      <c r="FFS215" s="42"/>
      <c r="FFT215" s="48"/>
      <c r="FFU215" s="48"/>
      <c r="FFV215" s="46"/>
      <c r="FFW215" s="42"/>
      <c r="FFX215" s="42"/>
      <c r="FFY215" s="48"/>
      <c r="FFZ215" s="48"/>
      <c r="FGA215" s="46"/>
      <c r="FGB215" s="42"/>
      <c r="FGC215" s="42"/>
      <c r="FGD215" s="48"/>
      <c r="FGE215" s="48"/>
      <c r="FGF215" s="46"/>
      <c r="FGG215" s="42"/>
      <c r="FGH215" s="42"/>
      <c r="FGI215" s="48"/>
      <c r="FGJ215" s="48"/>
      <c r="FGK215" s="46"/>
      <c r="FGL215" s="42"/>
      <c r="FGM215" s="42"/>
      <c r="FGN215" s="48"/>
      <c r="FGO215" s="48"/>
      <c r="FGP215" s="46"/>
      <c r="FGQ215" s="42"/>
      <c r="FGR215" s="42"/>
      <c r="FGS215" s="48"/>
      <c r="FGT215" s="48"/>
      <c r="FGU215" s="46"/>
      <c r="FGV215" s="42"/>
      <c r="FGW215" s="42"/>
      <c r="FGX215" s="48"/>
      <c r="FGY215" s="48"/>
      <c r="FGZ215" s="46"/>
      <c r="FHA215" s="42"/>
      <c r="FHB215" s="42"/>
      <c r="FHC215" s="48"/>
      <c r="FHD215" s="48"/>
      <c r="FHE215" s="46"/>
      <c r="FHF215" s="42"/>
      <c r="FHG215" s="42"/>
      <c r="FHH215" s="48"/>
      <c r="FHI215" s="48"/>
      <c r="FHJ215" s="46"/>
      <c r="FHK215" s="42"/>
      <c r="FHL215" s="42"/>
      <c r="FHM215" s="48"/>
      <c r="FHN215" s="48"/>
      <c r="FHO215" s="46"/>
      <c r="FHP215" s="42"/>
      <c r="FHQ215" s="42"/>
      <c r="FHR215" s="48"/>
      <c r="FHS215" s="48"/>
      <c r="FHT215" s="46"/>
      <c r="FHU215" s="42"/>
      <c r="FHV215" s="42"/>
      <c r="FHW215" s="48"/>
      <c r="FHX215" s="48"/>
      <c r="FHY215" s="46"/>
      <c r="FHZ215" s="42"/>
      <c r="FIA215" s="42"/>
      <c r="FIB215" s="48"/>
      <c r="FIC215" s="48"/>
      <c r="FID215" s="46"/>
      <c r="FIE215" s="42"/>
      <c r="FIF215" s="42"/>
      <c r="FIG215" s="48"/>
      <c r="FIH215" s="48"/>
      <c r="FII215" s="46"/>
      <c r="FIJ215" s="42"/>
      <c r="FIK215" s="42"/>
      <c r="FIL215" s="48"/>
      <c r="FIM215" s="48"/>
      <c r="FIN215" s="46"/>
      <c r="FIO215" s="42"/>
      <c r="FIP215" s="42"/>
      <c r="FIQ215" s="48"/>
      <c r="FIR215" s="48"/>
      <c r="FIS215" s="46"/>
      <c r="FIT215" s="42"/>
      <c r="FIU215" s="42"/>
      <c r="FIV215" s="48"/>
      <c r="FIW215" s="48"/>
      <c r="FIX215" s="46"/>
      <c r="FIY215" s="42"/>
      <c r="FIZ215" s="42"/>
      <c r="FJA215" s="48"/>
      <c r="FJB215" s="48"/>
      <c r="FJC215" s="46"/>
      <c r="FJD215" s="42"/>
      <c r="FJE215" s="42"/>
      <c r="FJF215" s="48"/>
      <c r="FJG215" s="48"/>
      <c r="FJH215" s="46"/>
      <c r="FJI215" s="42"/>
      <c r="FJJ215" s="42"/>
      <c r="FJK215" s="48"/>
      <c r="FJL215" s="48"/>
      <c r="FJM215" s="46"/>
      <c r="FJN215" s="42"/>
      <c r="FJO215" s="42"/>
      <c r="FJP215" s="48"/>
      <c r="FJQ215" s="48"/>
      <c r="FJR215" s="46"/>
      <c r="FJS215" s="42"/>
      <c r="FJT215" s="42"/>
      <c r="FJU215" s="48"/>
      <c r="FJV215" s="48"/>
      <c r="FJW215" s="46"/>
      <c r="FJX215" s="42"/>
      <c r="FJY215" s="42"/>
      <c r="FJZ215" s="48"/>
      <c r="FKA215" s="48"/>
      <c r="FKB215" s="46"/>
      <c r="FKC215" s="42"/>
      <c r="FKD215" s="42"/>
      <c r="FKE215" s="48"/>
      <c r="FKF215" s="48"/>
      <c r="FKG215" s="46"/>
      <c r="FKH215" s="42"/>
      <c r="FKI215" s="42"/>
      <c r="FKJ215" s="48"/>
      <c r="FKK215" s="48"/>
      <c r="FKL215" s="46"/>
      <c r="FKM215" s="42"/>
      <c r="FKN215" s="42"/>
      <c r="FKO215" s="48"/>
      <c r="FKP215" s="48"/>
      <c r="FKQ215" s="46"/>
      <c r="FKR215" s="42"/>
      <c r="FKS215" s="42"/>
      <c r="FKT215" s="48"/>
      <c r="FKU215" s="48"/>
      <c r="FKV215" s="46"/>
      <c r="FKW215" s="42"/>
      <c r="FKX215" s="42"/>
      <c r="FKY215" s="48"/>
      <c r="FKZ215" s="48"/>
      <c r="FLA215" s="46"/>
      <c r="FLB215" s="42"/>
      <c r="FLC215" s="42"/>
      <c r="FLD215" s="48"/>
      <c r="FLE215" s="48"/>
      <c r="FLF215" s="46"/>
      <c r="FLG215" s="42"/>
      <c r="FLH215" s="42"/>
      <c r="FLI215" s="48"/>
      <c r="FLJ215" s="48"/>
      <c r="FLK215" s="46"/>
      <c r="FLL215" s="42"/>
      <c r="FLM215" s="42"/>
      <c r="FLN215" s="48"/>
      <c r="FLO215" s="48"/>
      <c r="FLP215" s="46"/>
      <c r="FLQ215" s="42"/>
      <c r="FLR215" s="42"/>
      <c r="FLS215" s="48"/>
      <c r="FLT215" s="48"/>
      <c r="FLU215" s="46"/>
      <c r="FLV215" s="42"/>
      <c r="FLW215" s="42"/>
      <c r="FLX215" s="48"/>
      <c r="FLY215" s="48"/>
      <c r="FLZ215" s="46"/>
      <c r="FMA215" s="42"/>
      <c r="FMB215" s="42"/>
      <c r="FMC215" s="48"/>
      <c r="FMD215" s="48"/>
      <c r="FME215" s="46"/>
      <c r="FMF215" s="42"/>
      <c r="FMG215" s="42"/>
      <c r="FMH215" s="48"/>
      <c r="FMI215" s="48"/>
      <c r="FMJ215" s="46"/>
      <c r="FMK215" s="42"/>
      <c r="FML215" s="42"/>
      <c r="FMM215" s="48"/>
      <c r="FMN215" s="48"/>
      <c r="FMO215" s="46"/>
      <c r="FMP215" s="42"/>
      <c r="FMQ215" s="42"/>
      <c r="FMR215" s="48"/>
      <c r="FMS215" s="48"/>
      <c r="FMT215" s="46"/>
      <c r="FMU215" s="42"/>
      <c r="FMV215" s="42"/>
      <c r="FMW215" s="48"/>
      <c r="FMX215" s="48"/>
      <c r="FMY215" s="46"/>
      <c r="FMZ215" s="42"/>
      <c r="FNA215" s="42"/>
      <c r="FNB215" s="48"/>
      <c r="FNC215" s="48"/>
      <c r="FND215" s="46"/>
      <c r="FNE215" s="42"/>
      <c r="FNF215" s="42"/>
      <c r="FNG215" s="48"/>
      <c r="FNH215" s="48"/>
      <c r="FNI215" s="46"/>
      <c r="FNJ215" s="42"/>
      <c r="FNK215" s="42"/>
      <c r="FNL215" s="48"/>
      <c r="FNM215" s="48"/>
      <c r="FNN215" s="46"/>
      <c r="FNO215" s="42"/>
      <c r="FNP215" s="42"/>
      <c r="FNQ215" s="48"/>
      <c r="FNR215" s="48"/>
      <c r="FNS215" s="46"/>
      <c r="FNT215" s="42"/>
      <c r="FNU215" s="42"/>
      <c r="FNV215" s="48"/>
      <c r="FNW215" s="48"/>
      <c r="FNX215" s="46"/>
      <c r="FNY215" s="42"/>
      <c r="FNZ215" s="42"/>
      <c r="FOA215" s="48"/>
      <c r="FOB215" s="48"/>
      <c r="FOC215" s="46"/>
      <c r="FOD215" s="42"/>
      <c r="FOE215" s="42"/>
      <c r="FOF215" s="48"/>
      <c r="FOG215" s="48"/>
      <c r="FOH215" s="46"/>
      <c r="FOI215" s="42"/>
      <c r="FOJ215" s="42"/>
      <c r="FOK215" s="48"/>
      <c r="FOL215" s="48"/>
      <c r="FOM215" s="46"/>
      <c r="FON215" s="42"/>
      <c r="FOO215" s="42"/>
      <c r="FOP215" s="48"/>
      <c r="FOQ215" s="48"/>
      <c r="FOR215" s="46"/>
      <c r="FOS215" s="42"/>
      <c r="FOT215" s="42"/>
      <c r="FOU215" s="48"/>
      <c r="FOV215" s="48"/>
      <c r="FOW215" s="46"/>
      <c r="FOX215" s="42"/>
      <c r="FOY215" s="42"/>
      <c r="FOZ215" s="48"/>
      <c r="FPA215" s="48"/>
      <c r="FPB215" s="46"/>
      <c r="FPC215" s="42"/>
      <c r="FPD215" s="42"/>
      <c r="FPE215" s="48"/>
      <c r="FPF215" s="48"/>
      <c r="FPG215" s="46"/>
      <c r="FPH215" s="42"/>
      <c r="FPI215" s="42"/>
      <c r="FPJ215" s="48"/>
      <c r="FPK215" s="48"/>
      <c r="FPL215" s="46"/>
      <c r="FPM215" s="42"/>
      <c r="FPN215" s="42"/>
      <c r="FPO215" s="48"/>
      <c r="FPP215" s="48"/>
      <c r="FPQ215" s="46"/>
      <c r="FPR215" s="42"/>
      <c r="FPS215" s="42"/>
      <c r="FPT215" s="48"/>
      <c r="FPU215" s="48"/>
      <c r="FPV215" s="46"/>
      <c r="FPW215" s="42"/>
      <c r="FPX215" s="42"/>
      <c r="FPY215" s="48"/>
      <c r="FPZ215" s="48"/>
      <c r="FQA215" s="46"/>
      <c r="FQB215" s="42"/>
      <c r="FQC215" s="42"/>
      <c r="FQD215" s="48"/>
      <c r="FQE215" s="48"/>
      <c r="FQF215" s="46"/>
      <c r="FQG215" s="42"/>
      <c r="FQH215" s="42"/>
      <c r="FQI215" s="48"/>
      <c r="FQJ215" s="48"/>
      <c r="FQK215" s="46"/>
      <c r="FQL215" s="42"/>
      <c r="FQM215" s="42"/>
      <c r="FQN215" s="48"/>
      <c r="FQO215" s="48"/>
      <c r="FQP215" s="46"/>
      <c r="FQQ215" s="42"/>
      <c r="FQR215" s="42"/>
      <c r="FQS215" s="48"/>
      <c r="FQT215" s="48"/>
      <c r="FQU215" s="46"/>
      <c r="FQV215" s="42"/>
      <c r="FQW215" s="42"/>
      <c r="FQX215" s="48"/>
      <c r="FQY215" s="48"/>
      <c r="FQZ215" s="46"/>
      <c r="FRA215" s="42"/>
      <c r="FRB215" s="42"/>
      <c r="FRC215" s="48"/>
      <c r="FRD215" s="48"/>
      <c r="FRE215" s="46"/>
      <c r="FRF215" s="42"/>
      <c r="FRG215" s="42"/>
      <c r="FRH215" s="48"/>
      <c r="FRI215" s="48"/>
      <c r="FRJ215" s="46"/>
      <c r="FRK215" s="42"/>
      <c r="FRL215" s="42"/>
      <c r="FRM215" s="48"/>
      <c r="FRN215" s="48"/>
      <c r="FRO215" s="46"/>
      <c r="FRP215" s="42"/>
      <c r="FRQ215" s="42"/>
      <c r="FRR215" s="48"/>
      <c r="FRS215" s="48"/>
      <c r="FRT215" s="46"/>
      <c r="FRU215" s="42"/>
      <c r="FRV215" s="42"/>
      <c r="FRW215" s="48"/>
      <c r="FRX215" s="48"/>
      <c r="FRY215" s="46"/>
      <c r="FRZ215" s="42"/>
      <c r="FSA215" s="42"/>
      <c r="FSB215" s="48"/>
      <c r="FSC215" s="48"/>
      <c r="FSD215" s="46"/>
      <c r="FSE215" s="42"/>
      <c r="FSF215" s="42"/>
      <c r="FSG215" s="48"/>
      <c r="FSH215" s="48"/>
      <c r="FSI215" s="46"/>
      <c r="FSJ215" s="42"/>
      <c r="FSK215" s="42"/>
      <c r="FSL215" s="48"/>
      <c r="FSM215" s="48"/>
      <c r="FSN215" s="46"/>
      <c r="FSO215" s="42"/>
      <c r="FSP215" s="42"/>
      <c r="FSQ215" s="48"/>
      <c r="FSR215" s="48"/>
      <c r="FSS215" s="46"/>
      <c r="FST215" s="42"/>
      <c r="FSU215" s="42"/>
      <c r="FSV215" s="48"/>
      <c r="FSW215" s="48"/>
      <c r="FSX215" s="46"/>
      <c r="FSY215" s="42"/>
      <c r="FSZ215" s="42"/>
      <c r="FTA215" s="48"/>
      <c r="FTB215" s="48"/>
      <c r="FTC215" s="46"/>
      <c r="FTD215" s="42"/>
      <c r="FTE215" s="42"/>
      <c r="FTF215" s="48"/>
      <c r="FTG215" s="48"/>
      <c r="FTH215" s="46"/>
      <c r="FTI215" s="42"/>
      <c r="FTJ215" s="42"/>
      <c r="FTK215" s="48"/>
      <c r="FTL215" s="48"/>
      <c r="FTM215" s="46"/>
      <c r="FTN215" s="42"/>
      <c r="FTO215" s="42"/>
      <c r="FTP215" s="48"/>
      <c r="FTQ215" s="48"/>
      <c r="FTR215" s="46"/>
      <c r="FTS215" s="42"/>
      <c r="FTT215" s="42"/>
      <c r="FTU215" s="48"/>
      <c r="FTV215" s="48"/>
      <c r="FTW215" s="46"/>
      <c r="FTX215" s="42"/>
      <c r="FTY215" s="42"/>
      <c r="FTZ215" s="48"/>
      <c r="FUA215" s="48"/>
      <c r="FUB215" s="46"/>
      <c r="FUC215" s="42"/>
      <c r="FUD215" s="42"/>
      <c r="FUE215" s="48"/>
      <c r="FUF215" s="48"/>
      <c r="FUG215" s="46"/>
      <c r="FUH215" s="42"/>
      <c r="FUI215" s="42"/>
      <c r="FUJ215" s="48"/>
      <c r="FUK215" s="48"/>
      <c r="FUL215" s="46"/>
      <c r="FUM215" s="42"/>
      <c r="FUN215" s="42"/>
      <c r="FUO215" s="48"/>
      <c r="FUP215" s="48"/>
      <c r="FUQ215" s="46"/>
      <c r="FUR215" s="42"/>
      <c r="FUS215" s="42"/>
      <c r="FUT215" s="48"/>
      <c r="FUU215" s="48"/>
      <c r="FUV215" s="46"/>
      <c r="FUW215" s="42"/>
      <c r="FUX215" s="42"/>
      <c r="FUY215" s="48"/>
      <c r="FUZ215" s="48"/>
      <c r="FVA215" s="46"/>
      <c r="FVB215" s="42"/>
      <c r="FVC215" s="42"/>
      <c r="FVD215" s="48"/>
      <c r="FVE215" s="48"/>
      <c r="FVF215" s="46"/>
      <c r="FVG215" s="42"/>
      <c r="FVH215" s="42"/>
      <c r="FVI215" s="48"/>
      <c r="FVJ215" s="48"/>
      <c r="FVK215" s="46"/>
      <c r="FVL215" s="42"/>
      <c r="FVM215" s="42"/>
      <c r="FVN215" s="48"/>
      <c r="FVO215" s="48"/>
      <c r="FVP215" s="46"/>
      <c r="FVQ215" s="42"/>
      <c r="FVR215" s="42"/>
      <c r="FVS215" s="48"/>
      <c r="FVT215" s="48"/>
      <c r="FVU215" s="46"/>
      <c r="FVV215" s="42"/>
      <c r="FVW215" s="42"/>
      <c r="FVX215" s="48"/>
      <c r="FVY215" s="48"/>
      <c r="FVZ215" s="46"/>
      <c r="FWA215" s="42"/>
      <c r="FWB215" s="42"/>
      <c r="FWC215" s="48"/>
      <c r="FWD215" s="48"/>
      <c r="FWE215" s="46"/>
      <c r="FWF215" s="42"/>
      <c r="FWG215" s="42"/>
      <c r="FWH215" s="48"/>
      <c r="FWI215" s="48"/>
      <c r="FWJ215" s="46"/>
      <c r="FWK215" s="42"/>
      <c r="FWL215" s="42"/>
      <c r="FWM215" s="48"/>
      <c r="FWN215" s="48"/>
      <c r="FWO215" s="46"/>
      <c r="FWP215" s="42"/>
      <c r="FWQ215" s="42"/>
      <c r="FWR215" s="48"/>
      <c r="FWS215" s="48"/>
      <c r="FWT215" s="46"/>
      <c r="FWU215" s="42"/>
      <c r="FWV215" s="42"/>
      <c r="FWW215" s="48"/>
      <c r="FWX215" s="48"/>
      <c r="FWY215" s="46"/>
      <c r="FWZ215" s="42"/>
      <c r="FXA215" s="42"/>
      <c r="FXB215" s="48"/>
      <c r="FXC215" s="48"/>
      <c r="FXD215" s="46"/>
      <c r="FXE215" s="42"/>
      <c r="FXF215" s="42"/>
      <c r="FXG215" s="48"/>
      <c r="FXH215" s="48"/>
      <c r="FXI215" s="46"/>
      <c r="FXJ215" s="42"/>
      <c r="FXK215" s="42"/>
      <c r="FXL215" s="48"/>
      <c r="FXM215" s="48"/>
      <c r="FXN215" s="46"/>
      <c r="FXO215" s="42"/>
      <c r="FXP215" s="42"/>
      <c r="FXQ215" s="48"/>
      <c r="FXR215" s="48"/>
      <c r="FXS215" s="46"/>
      <c r="FXT215" s="42"/>
      <c r="FXU215" s="42"/>
      <c r="FXV215" s="48"/>
      <c r="FXW215" s="48"/>
      <c r="FXX215" s="46"/>
      <c r="FXY215" s="42"/>
      <c r="FXZ215" s="42"/>
      <c r="FYA215" s="48"/>
      <c r="FYB215" s="48"/>
      <c r="FYC215" s="46"/>
      <c r="FYD215" s="42"/>
      <c r="FYE215" s="42"/>
      <c r="FYF215" s="48"/>
      <c r="FYG215" s="48"/>
      <c r="FYH215" s="46"/>
      <c r="FYI215" s="42"/>
      <c r="FYJ215" s="42"/>
      <c r="FYK215" s="48"/>
      <c r="FYL215" s="48"/>
      <c r="FYM215" s="46"/>
      <c r="FYN215" s="42"/>
      <c r="FYO215" s="42"/>
      <c r="FYP215" s="48"/>
      <c r="FYQ215" s="48"/>
      <c r="FYR215" s="46"/>
      <c r="FYS215" s="42"/>
      <c r="FYT215" s="42"/>
      <c r="FYU215" s="48"/>
      <c r="FYV215" s="48"/>
      <c r="FYW215" s="46"/>
      <c r="FYX215" s="42"/>
      <c r="FYY215" s="42"/>
      <c r="FYZ215" s="48"/>
      <c r="FZA215" s="48"/>
      <c r="FZB215" s="46"/>
      <c r="FZC215" s="42"/>
      <c r="FZD215" s="42"/>
      <c r="FZE215" s="48"/>
      <c r="FZF215" s="48"/>
      <c r="FZG215" s="46"/>
      <c r="FZH215" s="42"/>
      <c r="FZI215" s="42"/>
      <c r="FZJ215" s="48"/>
      <c r="FZK215" s="48"/>
      <c r="FZL215" s="46"/>
      <c r="FZM215" s="42"/>
      <c r="FZN215" s="42"/>
      <c r="FZO215" s="48"/>
      <c r="FZP215" s="48"/>
      <c r="FZQ215" s="46"/>
      <c r="FZR215" s="42"/>
      <c r="FZS215" s="42"/>
      <c r="FZT215" s="48"/>
      <c r="FZU215" s="48"/>
      <c r="FZV215" s="46"/>
      <c r="FZW215" s="42"/>
      <c r="FZX215" s="42"/>
      <c r="FZY215" s="48"/>
      <c r="FZZ215" s="48"/>
      <c r="GAA215" s="46"/>
      <c r="GAB215" s="42"/>
      <c r="GAC215" s="42"/>
      <c r="GAD215" s="48"/>
      <c r="GAE215" s="48"/>
      <c r="GAF215" s="46"/>
      <c r="GAG215" s="42"/>
      <c r="GAH215" s="42"/>
      <c r="GAI215" s="48"/>
      <c r="GAJ215" s="48"/>
      <c r="GAK215" s="46"/>
      <c r="GAL215" s="42"/>
      <c r="GAM215" s="42"/>
      <c r="GAN215" s="48"/>
      <c r="GAO215" s="48"/>
      <c r="GAP215" s="46"/>
      <c r="GAQ215" s="42"/>
      <c r="GAR215" s="42"/>
      <c r="GAS215" s="48"/>
      <c r="GAT215" s="48"/>
      <c r="GAU215" s="46"/>
      <c r="GAV215" s="42"/>
      <c r="GAW215" s="42"/>
      <c r="GAX215" s="48"/>
      <c r="GAY215" s="48"/>
      <c r="GAZ215" s="46"/>
      <c r="GBA215" s="42"/>
      <c r="GBB215" s="42"/>
      <c r="GBC215" s="48"/>
      <c r="GBD215" s="48"/>
      <c r="GBE215" s="46"/>
      <c r="GBF215" s="42"/>
      <c r="GBG215" s="42"/>
      <c r="GBH215" s="48"/>
      <c r="GBI215" s="48"/>
      <c r="GBJ215" s="46"/>
      <c r="GBK215" s="42"/>
      <c r="GBL215" s="42"/>
      <c r="GBM215" s="48"/>
      <c r="GBN215" s="48"/>
      <c r="GBO215" s="46"/>
      <c r="GBP215" s="42"/>
      <c r="GBQ215" s="42"/>
      <c r="GBR215" s="48"/>
      <c r="GBS215" s="48"/>
      <c r="GBT215" s="46"/>
      <c r="GBU215" s="42"/>
      <c r="GBV215" s="42"/>
      <c r="GBW215" s="48"/>
      <c r="GBX215" s="48"/>
      <c r="GBY215" s="46"/>
      <c r="GBZ215" s="42"/>
      <c r="GCA215" s="42"/>
      <c r="GCB215" s="48"/>
      <c r="GCC215" s="48"/>
      <c r="GCD215" s="46"/>
      <c r="GCE215" s="42"/>
      <c r="GCF215" s="42"/>
      <c r="GCG215" s="48"/>
      <c r="GCH215" s="48"/>
      <c r="GCI215" s="46"/>
      <c r="GCJ215" s="42"/>
      <c r="GCK215" s="42"/>
      <c r="GCL215" s="48"/>
      <c r="GCM215" s="48"/>
      <c r="GCN215" s="46"/>
      <c r="GCO215" s="42"/>
      <c r="GCP215" s="42"/>
      <c r="GCQ215" s="48"/>
      <c r="GCR215" s="48"/>
      <c r="GCS215" s="46"/>
      <c r="GCT215" s="42"/>
      <c r="GCU215" s="42"/>
      <c r="GCV215" s="48"/>
      <c r="GCW215" s="48"/>
      <c r="GCX215" s="46"/>
      <c r="GCY215" s="42"/>
      <c r="GCZ215" s="42"/>
      <c r="GDA215" s="48"/>
      <c r="GDB215" s="48"/>
      <c r="GDC215" s="46"/>
      <c r="GDD215" s="42"/>
      <c r="GDE215" s="42"/>
      <c r="GDF215" s="48"/>
      <c r="GDG215" s="48"/>
      <c r="GDH215" s="46"/>
      <c r="GDI215" s="42"/>
      <c r="GDJ215" s="42"/>
      <c r="GDK215" s="48"/>
      <c r="GDL215" s="48"/>
      <c r="GDM215" s="46"/>
      <c r="GDN215" s="42"/>
      <c r="GDO215" s="42"/>
      <c r="GDP215" s="48"/>
      <c r="GDQ215" s="48"/>
      <c r="GDR215" s="46"/>
      <c r="GDS215" s="42"/>
      <c r="GDT215" s="42"/>
      <c r="GDU215" s="48"/>
      <c r="GDV215" s="48"/>
      <c r="GDW215" s="46"/>
      <c r="GDX215" s="42"/>
      <c r="GDY215" s="42"/>
      <c r="GDZ215" s="48"/>
      <c r="GEA215" s="48"/>
      <c r="GEB215" s="46"/>
      <c r="GEC215" s="42"/>
      <c r="GED215" s="42"/>
      <c r="GEE215" s="48"/>
      <c r="GEF215" s="48"/>
      <c r="GEG215" s="46"/>
      <c r="GEH215" s="42"/>
      <c r="GEI215" s="42"/>
      <c r="GEJ215" s="48"/>
      <c r="GEK215" s="48"/>
      <c r="GEL215" s="46"/>
      <c r="GEM215" s="42"/>
      <c r="GEN215" s="42"/>
      <c r="GEO215" s="48"/>
      <c r="GEP215" s="48"/>
      <c r="GEQ215" s="46"/>
      <c r="GER215" s="42"/>
      <c r="GES215" s="42"/>
      <c r="GET215" s="48"/>
      <c r="GEU215" s="48"/>
      <c r="GEV215" s="46"/>
      <c r="GEW215" s="42"/>
      <c r="GEX215" s="42"/>
      <c r="GEY215" s="48"/>
      <c r="GEZ215" s="48"/>
      <c r="GFA215" s="46"/>
      <c r="GFB215" s="42"/>
      <c r="GFC215" s="42"/>
      <c r="GFD215" s="48"/>
      <c r="GFE215" s="48"/>
      <c r="GFF215" s="46"/>
      <c r="GFG215" s="42"/>
      <c r="GFH215" s="42"/>
      <c r="GFI215" s="48"/>
      <c r="GFJ215" s="48"/>
      <c r="GFK215" s="46"/>
      <c r="GFL215" s="42"/>
      <c r="GFM215" s="42"/>
      <c r="GFN215" s="48"/>
      <c r="GFO215" s="48"/>
      <c r="GFP215" s="46"/>
      <c r="GFQ215" s="42"/>
      <c r="GFR215" s="42"/>
      <c r="GFS215" s="48"/>
      <c r="GFT215" s="48"/>
      <c r="GFU215" s="46"/>
      <c r="GFV215" s="42"/>
      <c r="GFW215" s="42"/>
      <c r="GFX215" s="48"/>
      <c r="GFY215" s="48"/>
      <c r="GFZ215" s="46"/>
      <c r="GGA215" s="42"/>
      <c r="GGB215" s="42"/>
      <c r="GGC215" s="48"/>
      <c r="GGD215" s="48"/>
      <c r="GGE215" s="46"/>
      <c r="GGF215" s="42"/>
      <c r="GGG215" s="42"/>
      <c r="GGH215" s="48"/>
      <c r="GGI215" s="48"/>
      <c r="GGJ215" s="46"/>
      <c r="GGK215" s="42"/>
      <c r="GGL215" s="42"/>
      <c r="GGM215" s="48"/>
      <c r="GGN215" s="48"/>
      <c r="GGO215" s="46"/>
      <c r="GGP215" s="42"/>
      <c r="GGQ215" s="42"/>
      <c r="GGR215" s="48"/>
      <c r="GGS215" s="48"/>
      <c r="GGT215" s="46"/>
      <c r="GGU215" s="42"/>
      <c r="GGV215" s="42"/>
      <c r="GGW215" s="48"/>
      <c r="GGX215" s="48"/>
      <c r="GGY215" s="46"/>
      <c r="GGZ215" s="42"/>
      <c r="GHA215" s="42"/>
      <c r="GHB215" s="48"/>
      <c r="GHC215" s="48"/>
      <c r="GHD215" s="46"/>
      <c r="GHE215" s="42"/>
      <c r="GHF215" s="42"/>
      <c r="GHG215" s="48"/>
      <c r="GHH215" s="48"/>
      <c r="GHI215" s="46"/>
      <c r="GHJ215" s="42"/>
      <c r="GHK215" s="42"/>
      <c r="GHL215" s="48"/>
      <c r="GHM215" s="48"/>
      <c r="GHN215" s="46"/>
      <c r="GHO215" s="42"/>
      <c r="GHP215" s="42"/>
      <c r="GHQ215" s="48"/>
      <c r="GHR215" s="48"/>
      <c r="GHS215" s="46"/>
      <c r="GHT215" s="42"/>
      <c r="GHU215" s="42"/>
      <c r="GHV215" s="48"/>
      <c r="GHW215" s="48"/>
      <c r="GHX215" s="46"/>
      <c r="GHY215" s="42"/>
      <c r="GHZ215" s="42"/>
      <c r="GIA215" s="48"/>
      <c r="GIB215" s="48"/>
      <c r="GIC215" s="46"/>
      <c r="GID215" s="42"/>
      <c r="GIE215" s="42"/>
      <c r="GIF215" s="48"/>
      <c r="GIG215" s="48"/>
      <c r="GIH215" s="46"/>
      <c r="GII215" s="42"/>
      <c r="GIJ215" s="42"/>
      <c r="GIK215" s="48"/>
      <c r="GIL215" s="48"/>
      <c r="GIM215" s="46"/>
      <c r="GIN215" s="42"/>
      <c r="GIO215" s="42"/>
      <c r="GIP215" s="48"/>
      <c r="GIQ215" s="48"/>
      <c r="GIR215" s="46"/>
      <c r="GIS215" s="42"/>
      <c r="GIT215" s="42"/>
      <c r="GIU215" s="48"/>
      <c r="GIV215" s="48"/>
      <c r="GIW215" s="46"/>
      <c r="GIX215" s="42"/>
      <c r="GIY215" s="42"/>
      <c r="GIZ215" s="48"/>
      <c r="GJA215" s="48"/>
      <c r="GJB215" s="46"/>
      <c r="GJC215" s="42"/>
      <c r="GJD215" s="42"/>
      <c r="GJE215" s="48"/>
      <c r="GJF215" s="48"/>
      <c r="GJG215" s="46"/>
      <c r="GJH215" s="42"/>
      <c r="GJI215" s="42"/>
      <c r="GJJ215" s="48"/>
      <c r="GJK215" s="48"/>
      <c r="GJL215" s="46"/>
      <c r="GJM215" s="42"/>
      <c r="GJN215" s="42"/>
      <c r="GJO215" s="48"/>
      <c r="GJP215" s="48"/>
      <c r="GJQ215" s="46"/>
      <c r="GJR215" s="42"/>
      <c r="GJS215" s="42"/>
      <c r="GJT215" s="48"/>
      <c r="GJU215" s="48"/>
      <c r="GJV215" s="46"/>
      <c r="GJW215" s="42"/>
      <c r="GJX215" s="42"/>
      <c r="GJY215" s="48"/>
      <c r="GJZ215" s="48"/>
      <c r="GKA215" s="46"/>
      <c r="GKB215" s="42"/>
      <c r="GKC215" s="42"/>
      <c r="GKD215" s="48"/>
      <c r="GKE215" s="48"/>
      <c r="GKF215" s="46"/>
      <c r="GKG215" s="42"/>
      <c r="GKH215" s="42"/>
      <c r="GKI215" s="48"/>
      <c r="GKJ215" s="48"/>
      <c r="GKK215" s="46"/>
      <c r="GKL215" s="42"/>
      <c r="GKM215" s="42"/>
      <c r="GKN215" s="48"/>
      <c r="GKO215" s="48"/>
      <c r="GKP215" s="46"/>
      <c r="GKQ215" s="42"/>
      <c r="GKR215" s="42"/>
      <c r="GKS215" s="48"/>
      <c r="GKT215" s="48"/>
      <c r="GKU215" s="46"/>
      <c r="GKV215" s="42"/>
      <c r="GKW215" s="42"/>
      <c r="GKX215" s="48"/>
      <c r="GKY215" s="48"/>
      <c r="GKZ215" s="46"/>
      <c r="GLA215" s="42"/>
      <c r="GLB215" s="42"/>
      <c r="GLC215" s="48"/>
      <c r="GLD215" s="48"/>
      <c r="GLE215" s="46"/>
      <c r="GLF215" s="42"/>
      <c r="GLG215" s="42"/>
      <c r="GLH215" s="48"/>
      <c r="GLI215" s="48"/>
      <c r="GLJ215" s="46"/>
      <c r="GLK215" s="42"/>
      <c r="GLL215" s="42"/>
      <c r="GLM215" s="48"/>
      <c r="GLN215" s="48"/>
      <c r="GLO215" s="46"/>
      <c r="GLP215" s="42"/>
      <c r="GLQ215" s="42"/>
      <c r="GLR215" s="48"/>
      <c r="GLS215" s="48"/>
      <c r="GLT215" s="46"/>
      <c r="GLU215" s="42"/>
      <c r="GLV215" s="42"/>
      <c r="GLW215" s="48"/>
      <c r="GLX215" s="48"/>
      <c r="GLY215" s="46"/>
      <c r="GLZ215" s="42"/>
      <c r="GMA215" s="42"/>
      <c r="GMB215" s="48"/>
      <c r="GMC215" s="48"/>
      <c r="GMD215" s="46"/>
      <c r="GME215" s="42"/>
      <c r="GMF215" s="42"/>
      <c r="GMG215" s="48"/>
      <c r="GMH215" s="48"/>
      <c r="GMI215" s="46"/>
      <c r="GMJ215" s="42"/>
      <c r="GMK215" s="42"/>
      <c r="GML215" s="48"/>
      <c r="GMM215" s="48"/>
      <c r="GMN215" s="46"/>
      <c r="GMO215" s="42"/>
      <c r="GMP215" s="42"/>
      <c r="GMQ215" s="48"/>
      <c r="GMR215" s="48"/>
      <c r="GMS215" s="46"/>
      <c r="GMT215" s="42"/>
      <c r="GMU215" s="42"/>
      <c r="GMV215" s="48"/>
      <c r="GMW215" s="48"/>
      <c r="GMX215" s="46"/>
      <c r="GMY215" s="42"/>
      <c r="GMZ215" s="42"/>
      <c r="GNA215" s="48"/>
      <c r="GNB215" s="48"/>
      <c r="GNC215" s="46"/>
      <c r="GND215" s="42"/>
      <c r="GNE215" s="42"/>
      <c r="GNF215" s="48"/>
      <c r="GNG215" s="48"/>
      <c r="GNH215" s="46"/>
      <c r="GNI215" s="42"/>
      <c r="GNJ215" s="42"/>
      <c r="GNK215" s="48"/>
      <c r="GNL215" s="48"/>
      <c r="GNM215" s="46"/>
      <c r="GNN215" s="42"/>
      <c r="GNO215" s="42"/>
      <c r="GNP215" s="48"/>
      <c r="GNQ215" s="48"/>
      <c r="GNR215" s="46"/>
      <c r="GNS215" s="42"/>
      <c r="GNT215" s="42"/>
      <c r="GNU215" s="48"/>
      <c r="GNV215" s="48"/>
      <c r="GNW215" s="46"/>
      <c r="GNX215" s="42"/>
      <c r="GNY215" s="42"/>
      <c r="GNZ215" s="48"/>
      <c r="GOA215" s="48"/>
      <c r="GOB215" s="46"/>
      <c r="GOC215" s="42"/>
      <c r="GOD215" s="42"/>
      <c r="GOE215" s="48"/>
      <c r="GOF215" s="48"/>
      <c r="GOG215" s="46"/>
      <c r="GOH215" s="42"/>
      <c r="GOI215" s="42"/>
      <c r="GOJ215" s="48"/>
      <c r="GOK215" s="48"/>
      <c r="GOL215" s="46"/>
      <c r="GOM215" s="42"/>
      <c r="GON215" s="42"/>
      <c r="GOO215" s="48"/>
      <c r="GOP215" s="48"/>
      <c r="GOQ215" s="46"/>
      <c r="GOR215" s="42"/>
      <c r="GOS215" s="42"/>
      <c r="GOT215" s="48"/>
      <c r="GOU215" s="48"/>
      <c r="GOV215" s="46"/>
      <c r="GOW215" s="42"/>
      <c r="GOX215" s="42"/>
      <c r="GOY215" s="48"/>
      <c r="GOZ215" s="48"/>
      <c r="GPA215" s="46"/>
      <c r="GPB215" s="42"/>
      <c r="GPC215" s="42"/>
      <c r="GPD215" s="48"/>
      <c r="GPE215" s="48"/>
      <c r="GPF215" s="46"/>
      <c r="GPG215" s="42"/>
      <c r="GPH215" s="42"/>
      <c r="GPI215" s="48"/>
      <c r="GPJ215" s="48"/>
      <c r="GPK215" s="46"/>
      <c r="GPL215" s="42"/>
      <c r="GPM215" s="42"/>
      <c r="GPN215" s="48"/>
      <c r="GPO215" s="48"/>
      <c r="GPP215" s="46"/>
      <c r="GPQ215" s="42"/>
      <c r="GPR215" s="42"/>
      <c r="GPS215" s="48"/>
      <c r="GPT215" s="48"/>
      <c r="GPU215" s="46"/>
      <c r="GPV215" s="42"/>
      <c r="GPW215" s="42"/>
      <c r="GPX215" s="48"/>
      <c r="GPY215" s="48"/>
      <c r="GPZ215" s="46"/>
      <c r="GQA215" s="42"/>
      <c r="GQB215" s="42"/>
      <c r="GQC215" s="48"/>
      <c r="GQD215" s="48"/>
      <c r="GQE215" s="46"/>
      <c r="GQF215" s="42"/>
      <c r="GQG215" s="42"/>
      <c r="GQH215" s="48"/>
      <c r="GQI215" s="48"/>
      <c r="GQJ215" s="46"/>
      <c r="GQK215" s="42"/>
      <c r="GQL215" s="42"/>
      <c r="GQM215" s="48"/>
      <c r="GQN215" s="48"/>
      <c r="GQO215" s="46"/>
      <c r="GQP215" s="42"/>
      <c r="GQQ215" s="42"/>
      <c r="GQR215" s="48"/>
      <c r="GQS215" s="48"/>
      <c r="GQT215" s="46"/>
      <c r="GQU215" s="42"/>
      <c r="GQV215" s="42"/>
      <c r="GQW215" s="48"/>
      <c r="GQX215" s="48"/>
      <c r="GQY215" s="46"/>
      <c r="GQZ215" s="42"/>
      <c r="GRA215" s="42"/>
      <c r="GRB215" s="48"/>
      <c r="GRC215" s="48"/>
      <c r="GRD215" s="46"/>
      <c r="GRE215" s="42"/>
      <c r="GRF215" s="42"/>
      <c r="GRG215" s="48"/>
      <c r="GRH215" s="48"/>
      <c r="GRI215" s="46"/>
      <c r="GRJ215" s="42"/>
      <c r="GRK215" s="42"/>
      <c r="GRL215" s="48"/>
      <c r="GRM215" s="48"/>
      <c r="GRN215" s="46"/>
      <c r="GRO215" s="42"/>
      <c r="GRP215" s="42"/>
      <c r="GRQ215" s="48"/>
      <c r="GRR215" s="48"/>
      <c r="GRS215" s="46"/>
      <c r="GRT215" s="42"/>
      <c r="GRU215" s="42"/>
      <c r="GRV215" s="48"/>
      <c r="GRW215" s="48"/>
      <c r="GRX215" s="46"/>
      <c r="GRY215" s="42"/>
      <c r="GRZ215" s="42"/>
      <c r="GSA215" s="48"/>
      <c r="GSB215" s="48"/>
      <c r="GSC215" s="46"/>
      <c r="GSD215" s="42"/>
      <c r="GSE215" s="42"/>
      <c r="GSF215" s="48"/>
      <c r="GSG215" s="48"/>
      <c r="GSH215" s="46"/>
      <c r="GSI215" s="42"/>
      <c r="GSJ215" s="42"/>
      <c r="GSK215" s="48"/>
      <c r="GSL215" s="48"/>
      <c r="GSM215" s="46"/>
      <c r="GSN215" s="42"/>
      <c r="GSO215" s="42"/>
      <c r="GSP215" s="48"/>
      <c r="GSQ215" s="48"/>
      <c r="GSR215" s="46"/>
      <c r="GSS215" s="42"/>
      <c r="GST215" s="42"/>
      <c r="GSU215" s="48"/>
      <c r="GSV215" s="48"/>
      <c r="GSW215" s="46"/>
      <c r="GSX215" s="42"/>
      <c r="GSY215" s="42"/>
      <c r="GSZ215" s="48"/>
      <c r="GTA215" s="48"/>
      <c r="GTB215" s="46"/>
      <c r="GTC215" s="42"/>
      <c r="GTD215" s="42"/>
      <c r="GTE215" s="48"/>
      <c r="GTF215" s="48"/>
      <c r="GTG215" s="46"/>
      <c r="GTH215" s="42"/>
      <c r="GTI215" s="42"/>
      <c r="GTJ215" s="48"/>
      <c r="GTK215" s="48"/>
      <c r="GTL215" s="46"/>
      <c r="GTM215" s="42"/>
      <c r="GTN215" s="42"/>
      <c r="GTO215" s="48"/>
      <c r="GTP215" s="48"/>
      <c r="GTQ215" s="46"/>
      <c r="GTR215" s="42"/>
      <c r="GTS215" s="42"/>
      <c r="GTT215" s="48"/>
      <c r="GTU215" s="48"/>
      <c r="GTV215" s="46"/>
      <c r="GTW215" s="42"/>
      <c r="GTX215" s="42"/>
      <c r="GTY215" s="48"/>
      <c r="GTZ215" s="48"/>
      <c r="GUA215" s="46"/>
      <c r="GUB215" s="42"/>
      <c r="GUC215" s="42"/>
      <c r="GUD215" s="48"/>
      <c r="GUE215" s="48"/>
      <c r="GUF215" s="46"/>
      <c r="GUG215" s="42"/>
      <c r="GUH215" s="42"/>
      <c r="GUI215" s="48"/>
      <c r="GUJ215" s="48"/>
      <c r="GUK215" s="46"/>
      <c r="GUL215" s="42"/>
      <c r="GUM215" s="42"/>
      <c r="GUN215" s="48"/>
      <c r="GUO215" s="48"/>
      <c r="GUP215" s="46"/>
      <c r="GUQ215" s="42"/>
      <c r="GUR215" s="42"/>
      <c r="GUS215" s="48"/>
      <c r="GUT215" s="48"/>
      <c r="GUU215" s="46"/>
      <c r="GUV215" s="42"/>
      <c r="GUW215" s="42"/>
      <c r="GUX215" s="48"/>
      <c r="GUY215" s="48"/>
      <c r="GUZ215" s="46"/>
      <c r="GVA215" s="42"/>
      <c r="GVB215" s="42"/>
      <c r="GVC215" s="48"/>
      <c r="GVD215" s="48"/>
      <c r="GVE215" s="46"/>
      <c r="GVF215" s="42"/>
      <c r="GVG215" s="42"/>
      <c r="GVH215" s="48"/>
      <c r="GVI215" s="48"/>
      <c r="GVJ215" s="46"/>
      <c r="GVK215" s="42"/>
      <c r="GVL215" s="42"/>
      <c r="GVM215" s="48"/>
      <c r="GVN215" s="48"/>
      <c r="GVO215" s="46"/>
      <c r="GVP215" s="42"/>
      <c r="GVQ215" s="42"/>
      <c r="GVR215" s="48"/>
      <c r="GVS215" s="48"/>
      <c r="GVT215" s="46"/>
      <c r="GVU215" s="42"/>
      <c r="GVV215" s="42"/>
      <c r="GVW215" s="48"/>
      <c r="GVX215" s="48"/>
      <c r="GVY215" s="46"/>
      <c r="GVZ215" s="42"/>
      <c r="GWA215" s="42"/>
      <c r="GWB215" s="48"/>
      <c r="GWC215" s="48"/>
      <c r="GWD215" s="46"/>
      <c r="GWE215" s="42"/>
      <c r="GWF215" s="42"/>
      <c r="GWG215" s="48"/>
      <c r="GWH215" s="48"/>
      <c r="GWI215" s="46"/>
      <c r="GWJ215" s="42"/>
      <c r="GWK215" s="42"/>
      <c r="GWL215" s="48"/>
      <c r="GWM215" s="48"/>
      <c r="GWN215" s="46"/>
      <c r="GWO215" s="42"/>
      <c r="GWP215" s="42"/>
      <c r="GWQ215" s="48"/>
      <c r="GWR215" s="48"/>
      <c r="GWS215" s="46"/>
      <c r="GWT215" s="42"/>
      <c r="GWU215" s="42"/>
      <c r="GWV215" s="48"/>
      <c r="GWW215" s="48"/>
      <c r="GWX215" s="46"/>
      <c r="GWY215" s="42"/>
      <c r="GWZ215" s="42"/>
      <c r="GXA215" s="48"/>
      <c r="GXB215" s="48"/>
      <c r="GXC215" s="46"/>
      <c r="GXD215" s="42"/>
      <c r="GXE215" s="42"/>
      <c r="GXF215" s="48"/>
      <c r="GXG215" s="48"/>
      <c r="GXH215" s="46"/>
      <c r="GXI215" s="42"/>
      <c r="GXJ215" s="42"/>
      <c r="GXK215" s="48"/>
      <c r="GXL215" s="48"/>
      <c r="GXM215" s="46"/>
      <c r="GXN215" s="42"/>
      <c r="GXO215" s="42"/>
      <c r="GXP215" s="48"/>
      <c r="GXQ215" s="48"/>
      <c r="GXR215" s="46"/>
      <c r="GXS215" s="42"/>
      <c r="GXT215" s="42"/>
      <c r="GXU215" s="48"/>
      <c r="GXV215" s="48"/>
      <c r="GXW215" s="46"/>
      <c r="GXX215" s="42"/>
      <c r="GXY215" s="42"/>
      <c r="GXZ215" s="48"/>
      <c r="GYA215" s="48"/>
      <c r="GYB215" s="46"/>
      <c r="GYC215" s="42"/>
      <c r="GYD215" s="42"/>
      <c r="GYE215" s="48"/>
      <c r="GYF215" s="48"/>
      <c r="GYG215" s="46"/>
      <c r="GYH215" s="42"/>
      <c r="GYI215" s="42"/>
      <c r="GYJ215" s="48"/>
      <c r="GYK215" s="48"/>
      <c r="GYL215" s="46"/>
      <c r="GYM215" s="42"/>
      <c r="GYN215" s="42"/>
      <c r="GYO215" s="48"/>
      <c r="GYP215" s="48"/>
      <c r="GYQ215" s="46"/>
      <c r="GYR215" s="42"/>
      <c r="GYS215" s="42"/>
      <c r="GYT215" s="48"/>
      <c r="GYU215" s="48"/>
      <c r="GYV215" s="46"/>
      <c r="GYW215" s="42"/>
      <c r="GYX215" s="42"/>
      <c r="GYY215" s="48"/>
      <c r="GYZ215" s="48"/>
      <c r="GZA215" s="46"/>
      <c r="GZB215" s="42"/>
      <c r="GZC215" s="42"/>
      <c r="GZD215" s="48"/>
      <c r="GZE215" s="48"/>
      <c r="GZF215" s="46"/>
      <c r="GZG215" s="42"/>
      <c r="GZH215" s="42"/>
      <c r="GZI215" s="48"/>
      <c r="GZJ215" s="48"/>
      <c r="GZK215" s="46"/>
      <c r="GZL215" s="42"/>
      <c r="GZM215" s="42"/>
      <c r="GZN215" s="48"/>
      <c r="GZO215" s="48"/>
      <c r="GZP215" s="46"/>
      <c r="GZQ215" s="42"/>
      <c r="GZR215" s="42"/>
      <c r="GZS215" s="48"/>
      <c r="GZT215" s="48"/>
      <c r="GZU215" s="46"/>
      <c r="GZV215" s="42"/>
      <c r="GZW215" s="42"/>
      <c r="GZX215" s="48"/>
      <c r="GZY215" s="48"/>
      <c r="GZZ215" s="46"/>
      <c r="HAA215" s="42"/>
      <c r="HAB215" s="42"/>
      <c r="HAC215" s="48"/>
      <c r="HAD215" s="48"/>
      <c r="HAE215" s="46"/>
      <c r="HAF215" s="42"/>
      <c r="HAG215" s="42"/>
      <c r="HAH215" s="48"/>
      <c r="HAI215" s="48"/>
      <c r="HAJ215" s="46"/>
      <c r="HAK215" s="42"/>
      <c r="HAL215" s="42"/>
      <c r="HAM215" s="48"/>
      <c r="HAN215" s="48"/>
      <c r="HAO215" s="46"/>
      <c r="HAP215" s="42"/>
      <c r="HAQ215" s="42"/>
      <c r="HAR215" s="48"/>
      <c r="HAS215" s="48"/>
      <c r="HAT215" s="46"/>
      <c r="HAU215" s="42"/>
      <c r="HAV215" s="42"/>
      <c r="HAW215" s="48"/>
      <c r="HAX215" s="48"/>
      <c r="HAY215" s="46"/>
      <c r="HAZ215" s="42"/>
      <c r="HBA215" s="42"/>
      <c r="HBB215" s="48"/>
      <c r="HBC215" s="48"/>
      <c r="HBD215" s="46"/>
      <c r="HBE215" s="42"/>
      <c r="HBF215" s="42"/>
      <c r="HBG215" s="48"/>
      <c r="HBH215" s="48"/>
      <c r="HBI215" s="46"/>
      <c r="HBJ215" s="42"/>
      <c r="HBK215" s="42"/>
      <c r="HBL215" s="48"/>
      <c r="HBM215" s="48"/>
      <c r="HBN215" s="46"/>
      <c r="HBO215" s="42"/>
      <c r="HBP215" s="42"/>
      <c r="HBQ215" s="48"/>
      <c r="HBR215" s="48"/>
      <c r="HBS215" s="46"/>
      <c r="HBT215" s="42"/>
      <c r="HBU215" s="42"/>
      <c r="HBV215" s="48"/>
      <c r="HBW215" s="48"/>
      <c r="HBX215" s="46"/>
      <c r="HBY215" s="42"/>
      <c r="HBZ215" s="42"/>
      <c r="HCA215" s="48"/>
      <c r="HCB215" s="48"/>
      <c r="HCC215" s="46"/>
      <c r="HCD215" s="42"/>
      <c r="HCE215" s="42"/>
      <c r="HCF215" s="48"/>
      <c r="HCG215" s="48"/>
      <c r="HCH215" s="46"/>
      <c r="HCI215" s="42"/>
      <c r="HCJ215" s="42"/>
      <c r="HCK215" s="48"/>
      <c r="HCL215" s="48"/>
      <c r="HCM215" s="46"/>
      <c r="HCN215" s="42"/>
      <c r="HCO215" s="42"/>
      <c r="HCP215" s="48"/>
      <c r="HCQ215" s="48"/>
      <c r="HCR215" s="46"/>
      <c r="HCS215" s="42"/>
      <c r="HCT215" s="42"/>
      <c r="HCU215" s="48"/>
      <c r="HCV215" s="48"/>
      <c r="HCW215" s="46"/>
      <c r="HCX215" s="42"/>
      <c r="HCY215" s="42"/>
      <c r="HCZ215" s="48"/>
      <c r="HDA215" s="48"/>
      <c r="HDB215" s="46"/>
      <c r="HDC215" s="42"/>
      <c r="HDD215" s="42"/>
      <c r="HDE215" s="48"/>
      <c r="HDF215" s="48"/>
      <c r="HDG215" s="46"/>
      <c r="HDH215" s="42"/>
      <c r="HDI215" s="42"/>
      <c r="HDJ215" s="48"/>
      <c r="HDK215" s="48"/>
      <c r="HDL215" s="46"/>
      <c r="HDM215" s="42"/>
      <c r="HDN215" s="42"/>
      <c r="HDO215" s="48"/>
      <c r="HDP215" s="48"/>
      <c r="HDQ215" s="46"/>
      <c r="HDR215" s="42"/>
      <c r="HDS215" s="42"/>
      <c r="HDT215" s="48"/>
      <c r="HDU215" s="48"/>
      <c r="HDV215" s="46"/>
      <c r="HDW215" s="42"/>
      <c r="HDX215" s="42"/>
      <c r="HDY215" s="48"/>
      <c r="HDZ215" s="48"/>
      <c r="HEA215" s="46"/>
      <c r="HEB215" s="42"/>
      <c r="HEC215" s="42"/>
      <c r="HED215" s="48"/>
      <c r="HEE215" s="48"/>
      <c r="HEF215" s="46"/>
      <c r="HEG215" s="42"/>
      <c r="HEH215" s="42"/>
      <c r="HEI215" s="48"/>
      <c r="HEJ215" s="48"/>
      <c r="HEK215" s="46"/>
      <c r="HEL215" s="42"/>
      <c r="HEM215" s="42"/>
      <c r="HEN215" s="48"/>
      <c r="HEO215" s="48"/>
      <c r="HEP215" s="46"/>
      <c r="HEQ215" s="42"/>
      <c r="HER215" s="42"/>
      <c r="HES215" s="48"/>
      <c r="HET215" s="48"/>
      <c r="HEU215" s="46"/>
      <c r="HEV215" s="42"/>
      <c r="HEW215" s="42"/>
      <c r="HEX215" s="48"/>
      <c r="HEY215" s="48"/>
      <c r="HEZ215" s="46"/>
      <c r="HFA215" s="42"/>
      <c r="HFB215" s="42"/>
      <c r="HFC215" s="48"/>
      <c r="HFD215" s="48"/>
      <c r="HFE215" s="46"/>
      <c r="HFF215" s="42"/>
      <c r="HFG215" s="42"/>
      <c r="HFH215" s="48"/>
      <c r="HFI215" s="48"/>
      <c r="HFJ215" s="46"/>
      <c r="HFK215" s="42"/>
      <c r="HFL215" s="42"/>
      <c r="HFM215" s="48"/>
      <c r="HFN215" s="48"/>
      <c r="HFO215" s="46"/>
      <c r="HFP215" s="42"/>
      <c r="HFQ215" s="42"/>
      <c r="HFR215" s="48"/>
      <c r="HFS215" s="48"/>
      <c r="HFT215" s="46"/>
      <c r="HFU215" s="42"/>
      <c r="HFV215" s="42"/>
      <c r="HFW215" s="48"/>
      <c r="HFX215" s="48"/>
      <c r="HFY215" s="46"/>
      <c r="HFZ215" s="42"/>
      <c r="HGA215" s="42"/>
      <c r="HGB215" s="48"/>
      <c r="HGC215" s="48"/>
      <c r="HGD215" s="46"/>
      <c r="HGE215" s="42"/>
      <c r="HGF215" s="42"/>
      <c r="HGG215" s="48"/>
      <c r="HGH215" s="48"/>
      <c r="HGI215" s="46"/>
      <c r="HGJ215" s="42"/>
      <c r="HGK215" s="42"/>
      <c r="HGL215" s="48"/>
      <c r="HGM215" s="48"/>
      <c r="HGN215" s="46"/>
      <c r="HGO215" s="42"/>
      <c r="HGP215" s="42"/>
      <c r="HGQ215" s="48"/>
      <c r="HGR215" s="48"/>
      <c r="HGS215" s="46"/>
      <c r="HGT215" s="42"/>
      <c r="HGU215" s="42"/>
      <c r="HGV215" s="48"/>
      <c r="HGW215" s="48"/>
      <c r="HGX215" s="46"/>
      <c r="HGY215" s="42"/>
      <c r="HGZ215" s="42"/>
      <c r="HHA215" s="48"/>
      <c r="HHB215" s="48"/>
      <c r="HHC215" s="46"/>
      <c r="HHD215" s="42"/>
      <c r="HHE215" s="42"/>
      <c r="HHF215" s="48"/>
      <c r="HHG215" s="48"/>
      <c r="HHH215" s="46"/>
      <c r="HHI215" s="42"/>
      <c r="HHJ215" s="42"/>
      <c r="HHK215" s="48"/>
      <c r="HHL215" s="48"/>
      <c r="HHM215" s="46"/>
      <c r="HHN215" s="42"/>
      <c r="HHO215" s="42"/>
      <c r="HHP215" s="48"/>
      <c r="HHQ215" s="48"/>
      <c r="HHR215" s="46"/>
      <c r="HHS215" s="42"/>
      <c r="HHT215" s="42"/>
      <c r="HHU215" s="48"/>
      <c r="HHV215" s="48"/>
      <c r="HHW215" s="46"/>
      <c r="HHX215" s="42"/>
      <c r="HHY215" s="42"/>
      <c r="HHZ215" s="48"/>
      <c r="HIA215" s="48"/>
      <c r="HIB215" s="46"/>
      <c r="HIC215" s="42"/>
      <c r="HID215" s="42"/>
      <c r="HIE215" s="48"/>
      <c r="HIF215" s="48"/>
      <c r="HIG215" s="46"/>
      <c r="HIH215" s="42"/>
      <c r="HII215" s="42"/>
      <c r="HIJ215" s="48"/>
      <c r="HIK215" s="48"/>
      <c r="HIL215" s="46"/>
      <c r="HIM215" s="42"/>
      <c r="HIN215" s="42"/>
      <c r="HIO215" s="48"/>
      <c r="HIP215" s="48"/>
      <c r="HIQ215" s="46"/>
      <c r="HIR215" s="42"/>
      <c r="HIS215" s="42"/>
      <c r="HIT215" s="48"/>
      <c r="HIU215" s="48"/>
      <c r="HIV215" s="46"/>
      <c r="HIW215" s="42"/>
      <c r="HIX215" s="42"/>
      <c r="HIY215" s="48"/>
      <c r="HIZ215" s="48"/>
      <c r="HJA215" s="46"/>
      <c r="HJB215" s="42"/>
      <c r="HJC215" s="42"/>
      <c r="HJD215" s="48"/>
      <c r="HJE215" s="48"/>
      <c r="HJF215" s="46"/>
      <c r="HJG215" s="42"/>
      <c r="HJH215" s="42"/>
      <c r="HJI215" s="48"/>
      <c r="HJJ215" s="48"/>
      <c r="HJK215" s="46"/>
      <c r="HJL215" s="42"/>
      <c r="HJM215" s="42"/>
      <c r="HJN215" s="48"/>
      <c r="HJO215" s="48"/>
      <c r="HJP215" s="46"/>
      <c r="HJQ215" s="42"/>
      <c r="HJR215" s="42"/>
      <c r="HJS215" s="48"/>
      <c r="HJT215" s="48"/>
      <c r="HJU215" s="46"/>
      <c r="HJV215" s="42"/>
      <c r="HJW215" s="42"/>
      <c r="HJX215" s="48"/>
      <c r="HJY215" s="48"/>
      <c r="HJZ215" s="46"/>
      <c r="HKA215" s="42"/>
      <c r="HKB215" s="42"/>
      <c r="HKC215" s="48"/>
      <c r="HKD215" s="48"/>
      <c r="HKE215" s="46"/>
      <c r="HKF215" s="42"/>
      <c r="HKG215" s="42"/>
      <c r="HKH215" s="48"/>
      <c r="HKI215" s="48"/>
      <c r="HKJ215" s="46"/>
      <c r="HKK215" s="42"/>
      <c r="HKL215" s="42"/>
      <c r="HKM215" s="48"/>
      <c r="HKN215" s="48"/>
      <c r="HKO215" s="46"/>
      <c r="HKP215" s="42"/>
      <c r="HKQ215" s="42"/>
      <c r="HKR215" s="48"/>
      <c r="HKS215" s="48"/>
      <c r="HKT215" s="46"/>
      <c r="HKU215" s="42"/>
      <c r="HKV215" s="42"/>
      <c r="HKW215" s="48"/>
      <c r="HKX215" s="48"/>
      <c r="HKY215" s="46"/>
      <c r="HKZ215" s="42"/>
      <c r="HLA215" s="42"/>
      <c r="HLB215" s="48"/>
      <c r="HLC215" s="48"/>
      <c r="HLD215" s="46"/>
      <c r="HLE215" s="42"/>
      <c r="HLF215" s="42"/>
      <c r="HLG215" s="48"/>
      <c r="HLH215" s="48"/>
      <c r="HLI215" s="46"/>
      <c r="HLJ215" s="42"/>
      <c r="HLK215" s="42"/>
      <c r="HLL215" s="48"/>
      <c r="HLM215" s="48"/>
      <c r="HLN215" s="46"/>
      <c r="HLO215" s="42"/>
      <c r="HLP215" s="42"/>
      <c r="HLQ215" s="48"/>
      <c r="HLR215" s="48"/>
      <c r="HLS215" s="46"/>
      <c r="HLT215" s="42"/>
      <c r="HLU215" s="42"/>
      <c r="HLV215" s="48"/>
      <c r="HLW215" s="48"/>
      <c r="HLX215" s="46"/>
      <c r="HLY215" s="42"/>
      <c r="HLZ215" s="42"/>
      <c r="HMA215" s="48"/>
      <c r="HMB215" s="48"/>
      <c r="HMC215" s="46"/>
      <c r="HMD215" s="42"/>
      <c r="HME215" s="42"/>
      <c r="HMF215" s="48"/>
      <c r="HMG215" s="48"/>
      <c r="HMH215" s="46"/>
      <c r="HMI215" s="42"/>
      <c r="HMJ215" s="42"/>
      <c r="HMK215" s="48"/>
      <c r="HML215" s="48"/>
      <c r="HMM215" s="46"/>
      <c r="HMN215" s="42"/>
      <c r="HMO215" s="42"/>
      <c r="HMP215" s="48"/>
      <c r="HMQ215" s="48"/>
      <c r="HMR215" s="46"/>
      <c r="HMS215" s="42"/>
      <c r="HMT215" s="42"/>
      <c r="HMU215" s="48"/>
      <c r="HMV215" s="48"/>
      <c r="HMW215" s="46"/>
      <c r="HMX215" s="42"/>
      <c r="HMY215" s="42"/>
      <c r="HMZ215" s="48"/>
      <c r="HNA215" s="48"/>
      <c r="HNB215" s="46"/>
      <c r="HNC215" s="42"/>
      <c r="HND215" s="42"/>
      <c r="HNE215" s="48"/>
      <c r="HNF215" s="48"/>
      <c r="HNG215" s="46"/>
      <c r="HNH215" s="42"/>
      <c r="HNI215" s="42"/>
      <c r="HNJ215" s="48"/>
      <c r="HNK215" s="48"/>
      <c r="HNL215" s="46"/>
      <c r="HNM215" s="42"/>
      <c r="HNN215" s="42"/>
      <c r="HNO215" s="48"/>
      <c r="HNP215" s="48"/>
      <c r="HNQ215" s="46"/>
      <c r="HNR215" s="42"/>
      <c r="HNS215" s="42"/>
      <c r="HNT215" s="48"/>
      <c r="HNU215" s="48"/>
      <c r="HNV215" s="46"/>
      <c r="HNW215" s="42"/>
      <c r="HNX215" s="42"/>
      <c r="HNY215" s="48"/>
      <c r="HNZ215" s="48"/>
      <c r="HOA215" s="46"/>
      <c r="HOB215" s="42"/>
      <c r="HOC215" s="42"/>
      <c r="HOD215" s="48"/>
      <c r="HOE215" s="48"/>
      <c r="HOF215" s="46"/>
      <c r="HOG215" s="42"/>
      <c r="HOH215" s="42"/>
      <c r="HOI215" s="48"/>
      <c r="HOJ215" s="48"/>
      <c r="HOK215" s="46"/>
      <c r="HOL215" s="42"/>
      <c r="HOM215" s="42"/>
      <c r="HON215" s="48"/>
      <c r="HOO215" s="48"/>
      <c r="HOP215" s="46"/>
      <c r="HOQ215" s="42"/>
      <c r="HOR215" s="42"/>
      <c r="HOS215" s="48"/>
      <c r="HOT215" s="48"/>
      <c r="HOU215" s="46"/>
      <c r="HOV215" s="42"/>
      <c r="HOW215" s="42"/>
      <c r="HOX215" s="48"/>
      <c r="HOY215" s="48"/>
      <c r="HOZ215" s="46"/>
      <c r="HPA215" s="42"/>
      <c r="HPB215" s="42"/>
      <c r="HPC215" s="48"/>
      <c r="HPD215" s="48"/>
      <c r="HPE215" s="46"/>
      <c r="HPF215" s="42"/>
      <c r="HPG215" s="42"/>
      <c r="HPH215" s="48"/>
      <c r="HPI215" s="48"/>
      <c r="HPJ215" s="46"/>
      <c r="HPK215" s="42"/>
      <c r="HPL215" s="42"/>
      <c r="HPM215" s="48"/>
      <c r="HPN215" s="48"/>
      <c r="HPO215" s="46"/>
      <c r="HPP215" s="42"/>
      <c r="HPQ215" s="42"/>
      <c r="HPR215" s="48"/>
      <c r="HPS215" s="48"/>
      <c r="HPT215" s="46"/>
      <c r="HPU215" s="42"/>
      <c r="HPV215" s="42"/>
      <c r="HPW215" s="48"/>
      <c r="HPX215" s="48"/>
      <c r="HPY215" s="46"/>
      <c r="HPZ215" s="42"/>
      <c r="HQA215" s="42"/>
      <c r="HQB215" s="48"/>
      <c r="HQC215" s="48"/>
      <c r="HQD215" s="46"/>
      <c r="HQE215" s="42"/>
      <c r="HQF215" s="42"/>
      <c r="HQG215" s="48"/>
      <c r="HQH215" s="48"/>
      <c r="HQI215" s="46"/>
      <c r="HQJ215" s="42"/>
      <c r="HQK215" s="42"/>
      <c r="HQL215" s="48"/>
      <c r="HQM215" s="48"/>
      <c r="HQN215" s="46"/>
      <c r="HQO215" s="42"/>
      <c r="HQP215" s="42"/>
      <c r="HQQ215" s="48"/>
      <c r="HQR215" s="48"/>
      <c r="HQS215" s="46"/>
      <c r="HQT215" s="42"/>
      <c r="HQU215" s="42"/>
      <c r="HQV215" s="48"/>
      <c r="HQW215" s="48"/>
      <c r="HQX215" s="46"/>
      <c r="HQY215" s="42"/>
      <c r="HQZ215" s="42"/>
      <c r="HRA215" s="48"/>
      <c r="HRB215" s="48"/>
      <c r="HRC215" s="46"/>
      <c r="HRD215" s="42"/>
      <c r="HRE215" s="42"/>
      <c r="HRF215" s="48"/>
      <c r="HRG215" s="48"/>
      <c r="HRH215" s="46"/>
      <c r="HRI215" s="42"/>
      <c r="HRJ215" s="42"/>
      <c r="HRK215" s="48"/>
      <c r="HRL215" s="48"/>
      <c r="HRM215" s="46"/>
      <c r="HRN215" s="42"/>
      <c r="HRO215" s="42"/>
      <c r="HRP215" s="48"/>
      <c r="HRQ215" s="48"/>
      <c r="HRR215" s="46"/>
      <c r="HRS215" s="42"/>
      <c r="HRT215" s="42"/>
      <c r="HRU215" s="48"/>
      <c r="HRV215" s="48"/>
      <c r="HRW215" s="46"/>
      <c r="HRX215" s="42"/>
      <c r="HRY215" s="42"/>
      <c r="HRZ215" s="48"/>
      <c r="HSA215" s="48"/>
      <c r="HSB215" s="46"/>
      <c r="HSC215" s="42"/>
      <c r="HSD215" s="42"/>
      <c r="HSE215" s="48"/>
      <c r="HSF215" s="48"/>
      <c r="HSG215" s="46"/>
      <c r="HSH215" s="42"/>
      <c r="HSI215" s="42"/>
      <c r="HSJ215" s="48"/>
      <c r="HSK215" s="48"/>
      <c r="HSL215" s="46"/>
      <c r="HSM215" s="42"/>
      <c r="HSN215" s="42"/>
      <c r="HSO215" s="48"/>
      <c r="HSP215" s="48"/>
      <c r="HSQ215" s="46"/>
      <c r="HSR215" s="42"/>
      <c r="HSS215" s="42"/>
      <c r="HST215" s="48"/>
      <c r="HSU215" s="48"/>
      <c r="HSV215" s="46"/>
      <c r="HSW215" s="42"/>
      <c r="HSX215" s="42"/>
      <c r="HSY215" s="48"/>
      <c r="HSZ215" s="48"/>
      <c r="HTA215" s="46"/>
      <c r="HTB215" s="42"/>
      <c r="HTC215" s="42"/>
      <c r="HTD215" s="48"/>
      <c r="HTE215" s="48"/>
      <c r="HTF215" s="46"/>
      <c r="HTG215" s="42"/>
      <c r="HTH215" s="42"/>
      <c r="HTI215" s="48"/>
      <c r="HTJ215" s="48"/>
      <c r="HTK215" s="46"/>
      <c r="HTL215" s="42"/>
      <c r="HTM215" s="42"/>
      <c r="HTN215" s="48"/>
      <c r="HTO215" s="48"/>
      <c r="HTP215" s="46"/>
      <c r="HTQ215" s="42"/>
      <c r="HTR215" s="42"/>
      <c r="HTS215" s="48"/>
      <c r="HTT215" s="48"/>
      <c r="HTU215" s="46"/>
      <c r="HTV215" s="42"/>
      <c r="HTW215" s="42"/>
      <c r="HTX215" s="48"/>
      <c r="HTY215" s="48"/>
      <c r="HTZ215" s="46"/>
      <c r="HUA215" s="42"/>
      <c r="HUB215" s="42"/>
      <c r="HUC215" s="48"/>
      <c r="HUD215" s="48"/>
      <c r="HUE215" s="46"/>
      <c r="HUF215" s="42"/>
      <c r="HUG215" s="42"/>
      <c r="HUH215" s="48"/>
      <c r="HUI215" s="48"/>
      <c r="HUJ215" s="46"/>
      <c r="HUK215" s="42"/>
      <c r="HUL215" s="42"/>
      <c r="HUM215" s="48"/>
      <c r="HUN215" s="48"/>
      <c r="HUO215" s="46"/>
      <c r="HUP215" s="42"/>
      <c r="HUQ215" s="42"/>
      <c r="HUR215" s="48"/>
      <c r="HUS215" s="48"/>
      <c r="HUT215" s="46"/>
      <c r="HUU215" s="42"/>
      <c r="HUV215" s="42"/>
      <c r="HUW215" s="48"/>
      <c r="HUX215" s="48"/>
      <c r="HUY215" s="46"/>
      <c r="HUZ215" s="42"/>
      <c r="HVA215" s="42"/>
      <c r="HVB215" s="48"/>
      <c r="HVC215" s="48"/>
      <c r="HVD215" s="46"/>
      <c r="HVE215" s="42"/>
      <c r="HVF215" s="42"/>
      <c r="HVG215" s="48"/>
      <c r="HVH215" s="48"/>
      <c r="HVI215" s="46"/>
      <c r="HVJ215" s="42"/>
      <c r="HVK215" s="42"/>
      <c r="HVL215" s="48"/>
      <c r="HVM215" s="48"/>
      <c r="HVN215" s="46"/>
      <c r="HVO215" s="42"/>
      <c r="HVP215" s="42"/>
      <c r="HVQ215" s="48"/>
      <c r="HVR215" s="48"/>
      <c r="HVS215" s="46"/>
      <c r="HVT215" s="42"/>
      <c r="HVU215" s="42"/>
      <c r="HVV215" s="48"/>
      <c r="HVW215" s="48"/>
      <c r="HVX215" s="46"/>
      <c r="HVY215" s="42"/>
      <c r="HVZ215" s="42"/>
      <c r="HWA215" s="48"/>
      <c r="HWB215" s="48"/>
      <c r="HWC215" s="46"/>
      <c r="HWD215" s="42"/>
      <c r="HWE215" s="42"/>
      <c r="HWF215" s="48"/>
      <c r="HWG215" s="48"/>
      <c r="HWH215" s="46"/>
      <c r="HWI215" s="42"/>
      <c r="HWJ215" s="42"/>
      <c r="HWK215" s="48"/>
      <c r="HWL215" s="48"/>
      <c r="HWM215" s="46"/>
      <c r="HWN215" s="42"/>
      <c r="HWO215" s="42"/>
      <c r="HWP215" s="48"/>
      <c r="HWQ215" s="48"/>
      <c r="HWR215" s="46"/>
      <c r="HWS215" s="42"/>
      <c r="HWT215" s="42"/>
      <c r="HWU215" s="48"/>
      <c r="HWV215" s="48"/>
      <c r="HWW215" s="46"/>
      <c r="HWX215" s="42"/>
      <c r="HWY215" s="42"/>
      <c r="HWZ215" s="48"/>
      <c r="HXA215" s="48"/>
      <c r="HXB215" s="46"/>
      <c r="HXC215" s="42"/>
      <c r="HXD215" s="42"/>
      <c r="HXE215" s="48"/>
      <c r="HXF215" s="48"/>
      <c r="HXG215" s="46"/>
      <c r="HXH215" s="42"/>
      <c r="HXI215" s="42"/>
      <c r="HXJ215" s="48"/>
      <c r="HXK215" s="48"/>
      <c r="HXL215" s="46"/>
      <c r="HXM215" s="42"/>
      <c r="HXN215" s="42"/>
      <c r="HXO215" s="48"/>
      <c r="HXP215" s="48"/>
      <c r="HXQ215" s="46"/>
      <c r="HXR215" s="42"/>
      <c r="HXS215" s="42"/>
      <c r="HXT215" s="48"/>
      <c r="HXU215" s="48"/>
      <c r="HXV215" s="46"/>
      <c r="HXW215" s="42"/>
      <c r="HXX215" s="42"/>
      <c r="HXY215" s="48"/>
      <c r="HXZ215" s="48"/>
      <c r="HYA215" s="46"/>
      <c r="HYB215" s="42"/>
      <c r="HYC215" s="42"/>
      <c r="HYD215" s="48"/>
      <c r="HYE215" s="48"/>
      <c r="HYF215" s="46"/>
      <c r="HYG215" s="42"/>
      <c r="HYH215" s="42"/>
      <c r="HYI215" s="48"/>
      <c r="HYJ215" s="48"/>
      <c r="HYK215" s="46"/>
      <c r="HYL215" s="42"/>
      <c r="HYM215" s="42"/>
      <c r="HYN215" s="48"/>
      <c r="HYO215" s="48"/>
      <c r="HYP215" s="46"/>
      <c r="HYQ215" s="42"/>
      <c r="HYR215" s="42"/>
      <c r="HYS215" s="48"/>
      <c r="HYT215" s="48"/>
      <c r="HYU215" s="46"/>
      <c r="HYV215" s="42"/>
      <c r="HYW215" s="42"/>
      <c r="HYX215" s="48"/>
      <c r="HYY215" s="48"/>
      <c r="HYZ215" s="46"/>
      <c r="HZA215" s="42"/>
      <c r="HZB215" s="42"/>
      <c r="HZC215" s="48"/>
      <c r="HZD215" s="48"/>
      <c r="HZE215" s="46"/>
      <c r="HZF215" s="42"/>
      <c r="HZG215" s="42"/>
      <c r="HZH215" s="48"/>
      <c r="HZI215" s="48"/>
      <c r="HZJ215" s="46"/>
      <c r="HZK215" s="42"/>
      <c r="HZL215" s="42"/>
      <c r="HZM215" s="48"/>
      <c r="HZN215" s="48"/>
      <c r="HZO215" s="46"/>
      <c r="HZP215" s="42"/>
      <c r="HZQ215" s="42"/>
      <c r="HZR215" s="48"/>
      <c r="HZS215" s="48"/>
      <c r="HZT215" s="46"/>
      <c r="HZU215" s="42"/>
      <c r="HZV215" s="42"/>
      <c r="HZW215" s="48"/>
      <c r="HZX215" s="48"/>
      <c r="HZY215" s="46"/>
      <c r="HZZ215" s="42"/>
      <c r="IAA215" s="42"/>
      <c r="IAB215" s="48"/>
      <c r="IAC215" s="48"/>
      <c r="IAD215" s="46"/>
      <c r="IAE215" s="42"/>
      <c r="IAF215" s="42"/>
      <c r="IAG215" s="48"/>
      <c r="IAH215" s="48"/>
      <c r="IAI215" s="46"/>
      <c r="IAJ215" s="42"/>
      <c r="IAK215" s="42"/>
      <c r="IAL215" s="48"/>
      <c r="IAM215" s="48"/>
      <c r="IAN215" s="46"/>
      <c r="IAO215" s="42"/>
      <c r="IAP215" s="42"/>
      <c r="IAQ215" s="48"/>
      <c r="IAR215" s="48"/>
      <c r="IAS215" s="46"/>
      <c r="IAT215" s="42"/>
      <c r="IAU215" s="42"/>
      <c r="IAV215" s="48"/>
      <c r="IAW215" s="48"/>
      <c r="IAX215" s="46"/>
      <c r="IAY215" s="42"/>
      <c r="IAZ215" s="42"/>
      <c r="IBA215" s="48"/>
      <c r="IBB215" s="48"/>
      <c r="IBC215" s="46"/>
      <c r="IBD215" s="42"/>
      <c r="IBE215" s="42"/>
      <c r="IBF215" s="48"/>
      <c r="IBG215" s="48"/>
      <c r="IBH215" s="46"/>
      <c r="IBI215" s="42"/>
      <c r="IBJ215" s="42"/>
      <c r="IBK215" s="48"/>
      <c r="IBL215" s="48"/>
      <c r="IBM215" s="46"/>
      <c r="IBN215" s="42"/>
      <c r="IBO215" s="42"/>
      <c r="IBP215" s="48"/>
      <c r="IBQ215" s="48"/>
      <c r="IBR215" s="46"/>
      <c r="IBS215" s="42"/>
      <c r="IBT215" s="42"/>
      <c r="IBU215" s="48"/>
      <c r="IBV215" s="48"/>
      <c r="IBW215" s="46"/>
      <c r="IBX215" s="42"/>
      <c r="IBY215" s="42"/>
      <c r="IBZ215" s="48"/>
      <c r="ICA215" s="48"/>
      <c r="ICB215" s="46"/>
      <c r="ICC215" s="42"/>
      <c r="ICD215" s="42"/>
      <c r="ICE215" s="48"/>
      <c r="ICF215" s="48"/>
      <c r="ICG215" s="46"/>
      <c r="ICH215" s="42"/>
      <c r="ICI215" s="42"/>
      <c r="ICJ215" s="48"/>
      <c r="ICK215" s="48"/>
      <c r="ICL215" s="46"/>
      <c r="ICM215" s="42"/>
      <c r="ICN215" s="42"/>
      <c r="ICO215" s="48"/>
      <c r="ICP215" s="48"/>
      <c r="ICQ215" s="46"/>
      <c r="ICR215" s="42"/>
      <c r="ICS215" s="42"/>
      <c r="ICT215" s="48"/>
      <c r="ICU215" s="48"/>
      <c r="ICV215" s="46"/>
      <c r="ICW215" s="42"/>
      <c r="ICX215" s="42"/>
      <c r="ICY215" s="48"/>
      <c r="ICZ215" s="48"/>
      <c r="IDA215" s="46"/>
      <c r="IDB215" s="42"/>
      <c r="IDC215" s="42"/>
      <c r="IDD215" s="48"/>
      <c r="IDE215" s="48"/>
      <c r="IDF215" s="46"/>
      <c r="IDG215" s="42"/>
      <c r="IDH215" s="42"/>
      <c r="IDI215" s="48"/>
      <c r="IDJ215" s="48"/>
      <c r="IDK215" s="46"/>
      <c r="IDL215" s="42"/>
      <c r="IDM215" s="42"/>
      <c r="IDN215" s="48"/>
      <c r="IDO215" s="48"/>
      <c r="IDP215" s="46"/>
      <c r="IDQ215" s="42"/>
      <c r="IDR215" s="42"/>
      <c r="IDS215" s="48"/>
      <c r="IDT215" s="48"/>
      <c r="IDU215" s="46"/>
      <c r="IDV215" s="42"/>
      <c r="IDW215" s="42"/>
      <c r="IDX215" s="48"/>
      <c r="IDY215" s="48"/>
      <c r="IDZ215" s="46"/>
      <c r="IEA215" s="42"/>
      <c r="IEB215" s="42"/>
      <c r="IEC215" s="48"/>
      <c r="IED215" s="48"/>
      <c r="IEE215" s="46"/>
      <c r="IEF215" s="42"/>
      <c r="IEG215" s="42"/>
      <c r="IEH215" s="48"/>
      <c r="IEI215" s="48"/>
      <c r="IEJ215" s="46"/>
      <c r="IEK215" s="42"/>
      <c r="IEL215" s="42"/>
      <c r="IEM215" s="48"/>
      <c r="IEN215" s="48"/>
      <c r="IEO215" s="46"/>
      <c r="IEP215" s="42"/>
      <c r="IEQ215" s="42"/>
      <c r="IER215" s="48"/>
      <c r="IES215" s="48"/>
      <c r="IET215" s="46"/>
      <c r="IEU215" s="42"/>
      <c r="IEV215" s="42"/>
      <c r="IEW215" s="48"/>
      <c r="IEX215" s="48"/>
      <c r="IEY215" s="46"/>
      <c r="IEZ215" s="42"/>
      <c r="IFA215" s="42"/>
      <c r="IFB215" s="48"/>
      <c r="IFC215" s="48"/>
      <c r="IFD215" s="46"/>
      <c r="IFE215" s="42"/>
      <c r="IFF215" s="42"/>
      <c r="IFG215" s="48"/>
      <c r="IFH215" s="48"/>
      <c r="IFI215" s="46"/>
      <c r="IFJ215" s="42"/>
      <c r="IFK215" s="42"/>
      <c r="IFL215" s="48"/>
      <c r="IFM215" s="48"/>
      <c r="IFN215" s="46"/>
      <c r="IFO215" s="42"/>
      <c r="IFP215" s="42"/>
      <c r="IFQ215" s="48"/>
      <c r="IFR215" s="48"/>
      <c r="IFS215" s="46"/>
      <c r="IFT215" s="42"/>
      <c r="IFU215" s="42"/>
      <c r="IFV215" s="48"/>
      <c r="IFW215" s="48"/>
      <c r="IFX215" s="46"/>
      <c r="IFY215" s="42"/>
      <c r="IFZ215" s="42"/>
      <c r="IGA215" s="48"/>
      <c r="IGB215" s="48"/>
      <c r="IGC215" s="46"/>
      <c r="IGD215" s="42"/>
      <c r="IGE215" s="42"/>
      <c r="IGF215" s="48"/>
      <c r="IGG215" s="48"/>
      <c r="IGH215" s="46"/>
      <c r="IGI215" s="42"/>
      <c r="IGJ215" s="42"/>
      <c r="IGK215" s="48"/>
      <c r="IGL215" s="48"/>
      <c r="IGM215" s="46"/>
      <c r="IGN215" s="42"/>
      <c r="IGO215" s="42"/>
      <c r="IGP215" s="48"/>
      <c r="IGQ215" s="48"/>
      <c r="IGR215" s="46"/>
      <c r="IGS215" s="42"/>
      <c r="IGT215" s="42"/>
      <c r="IGU215" s="48"/>
      <c r="IGV215" s="48"/>
      <c r="IGW215" s="46"/>
      <c r="IGX215" s="42"/>
      <c r="IGY215" s="42"/>
      <c r="IGZ215" s="48"/>
      <c r="IHA215" s="48"/>
      <c r="IHB215" s="46"/>
      <c r="IHC215" s="42"/>
      <c r="IHD215" s="42"/>
      <c r="IHE215" s="48"/>
      <c r="IHF215" s="48"/>
      <c r="IHG215" s="46"/>
      <c r="IHH215" s="42"/>
      <c r="IHI215" s="42"/>
      <c r="IHJ215" s="48"/>
      <c r="IHK215" s="48"/>
      <c r="IHL215" s="46"/>
      <c r="IHM215" s="42"/>
      <c r="IHN215" s="42"/>
      <c r="IHO215" s="48"/>
      <c r="IHP215" s="48"/>
      <c r="IHQ215" s="46"/>
      <c r="IHR215" s="42"/>
      <c r="IHS215" s="42"/>
      <c r="IHT215" s="48"/>
      <c r="IHU215" s="48"/>
      <c r="IHV215" s="46"/>
      <c r="IHW215" s="42"/>
      <c r="IHX215" s="42"/>
      <c r="IHY215" s="48"/>
      <c r="IHZ215" s="48"/>
      <c r="IIA215" s="46"/>
      <c r="IIB215" s="42"/>
      <c r="IIC215" s="42"/>
      <c r="IID215" s="48"/>
      <c r="IIE215" s="48"/>
      <c r="IIF215" s="46"/>
      <c r="IIG215" s="42"/>
      <c r="IIH215" s="42"/>
      <c r="III215" s="48"/>
      <c r="IIJ215" s="48"/>
      <c r="IIK215" s="46"/>
      <c r="IIL215" s="42"/>
      <c r="IIM215" s="42"/>
      <c r="IIN215" s="48"/>
      <c r="IIO215" s="48"/>
      <c r="IIP215" s="46"/>
      <c r="IIQ215" s="42"/>
      <c r="IIR215" s="42"/>
      <c r="IIS215" s="48"/>
      <c r="IIT215" s="48"/>
      <c r="IIU215" s="46"/>
      <c r="IIV215" s="42"/>
      <c r="IIW215" s="42"/>
      <c r="IIX215" s="48"/>
      <c r="IIY215" s="48"/>
      <c r="IIZ215" s="46"/>
      <c r="IJA215" s="42"/>
      <c r="IJB215" s="42"/>
      <c r="IJC215" s="48"/>
      <c r="IJD215" s="48"/>
      <c r="IJE215" s="46"/>
      <c r="IJF215" s="42"/>
      <c r="IJG215" s="42"/>
      <c r="IJH215" s="48"/>
      <c r="IJI215" s="48"/>
      <c r="IJJ215" s="46"/>
      <c r="IJK215" s="42"/>
      <c r="IJL215" s="42"/>
      <c r="IJM215" s="48"/>
      <c r="IJN215" s="48"/>
      <c r="IJO215" s="46"/>
      <c r="IJP215" s="42"/>
      <c r="IJQ215" s="42"/>
      <c r="IJR215" s="48"/>
      <c r="IJS215" s="48"/>
      <c r="IJT215" s="46"/>
      <c r="IJU215" s="42"/>
      <c r="IJV215" s="42"/>
      <c r="IJW215" s="48"/>
      <c r="IJX215" s="48"/>
      <c r="IJY215" s="46"/>
      <c r="IJZ215" s="42"/>
      <c r="IKA215" s="42"/>
      <c r="IKB215" s="48"/>
      <c r="IKC215" s="48"/>
      <c r="IKD215" s="46"/>
      <c r="IKE215" s="42"/>
      <c r="IKF215" s="42"/>
      <c r="IKG215" s="48"/>
      <c r="IKH215" s="48"/>
      <c r="IKI215" s="46"/>
      <c r="IKJ215" s="42"/>
      <c r="IKK215" s="42"/>
      <c r="IKL215" s="48"/>
      <c r="IKM215" s="48"/>
      <c r="IKN215" s="46"/>
      <c r="IKO215" s="42"/>
      <c r="IKP215" s="42"/>
      <c r="IKQ215" s="48"/>
      <c r="IKR215" s="48"/>
      <c r="IKS215" s="46"/>
      <c r="IKT215" s="42"/>
      <c r="IKU215" s="42"/>
      <c r="IKV215" s="48"/>
      <c r="IKW215" s="48"/>
      <c r="IKX215" s="46"/>
      <c r="IKY215" s="42"/>
      <c r="IKZ215" s="42"/>
      <c r="ILA215" s="48"/>
      <c r="ILB215" s="48"/>
      <c r="ILC215" s="46"/>
      <c r="ILD215" s="42"/>
      <c r="ILE215" s="42"/>
      <c r="ILF215" s="48"/>
      <c r="ILG215" s="48"/>
      <c r="ILH215" s="46"/>
      <c r="ILI215" s="42"/>
      <c r="ILJ215" s="42"/>
      <c r="ILK215" s="48"/>
      <c r="ILL215" s="48"/>
      <c r="ILM215" s="46"/>
      <c r="ILN215" s="42"/>
      <c r="ILO215" s="42"/>
      <c r="ILP215" s="48"/>
      <c r="ILQ215" s="48"/>
      <c r="ILR215" s="46"/>
      <c r="ILS215" s="42"/>
      <c r="ILT215" s="42"/>
      <c r="ILU215" s="48"/>
      <c r="ILV215" s="48"/>
      <c r="ILW215" s="46"/>
      <c r="ILX215" s="42"/>
      <c r="ILY215" s="42"/>
      <c r="ILZ215" s="48"/>
      <c r="IMA215" s="48"/>
      <c r="IMB215" s="46"/>
      <c r="IMC215" s="42"/>
      <c r="IMD215" s="42"/>
      <c r="IME215" s="48"/>
      <c r="IMF215" s="48"/>
      <c r="IMG215" s="46"/>
      <c r="IMH215" s="42"/>
      <c r="IMI215" s="42"/>
      <c r="IMJ215" s="48"/>
      <c r="IMK215" s="48"/>
      <c r="IML215" s="46"/>
      <c r="IMM215" s="42"/>
      <c r="IMN215" s="42"/>
      <c r="IMO215" s="48"/>
      <c r="IMP215" s="48"/>
      <c r="IMQ215" s="46"/>
      <c r="IMR215" s="42"/>
      <c r="IMS215" s="42"/>
      <c r="IMT215" s="48"/>
      <c r="IMU215" s="48"/>
      <c r="IMV215" s="46"/>
      <c r="IMW215" s="42"/>
      <c r="IMX215" s="42"/>
      <c r="IMY215" s="48"/>
      <c r="IMZ215" s="48"/>
      <c r="INA215" s="46"/>
      <c r="INB215" s="42"/>
      <c r="INC215" s="42"/>
      <c r="IND215" s="48"/>
      <c r="INE215" s="48"/>
      <c r="INF215" s="46"/>
      <c r="ING215" s="42"/>
      <c r="INH215" s="42"/>
      <c r="INI215" s="48"/>
      <c r="INJ215" s="48"/>
      <c r="INK215" s="46"/>
      <c r="INL215" s="42"/>
      <c r="INM215" s="42"/>
      <c r="INN215" s="48"/>
      <c r="INO215" s="48"/>
      <c r="INP215" s="46"/>
      <c r="INQ215" s="42"/>
      <c r="INR215" s="42"/>
      <c r="INS215" s="48"/>
      <c r="INT215" s="48"/>
      <c r="INU215" s="46"/>
      <c r="INV215" s="42"/>
      <c r="INW215" s="42"/>
      <c r="INX215" s="48"/>
      <c r="INY215" s="48"/>
      <c r="INZ215" s="46"/>
      <c r="IOA215" s="42"/>
      <c r="IOB215" s="42"/>
      <c r="IOC215" s="48"/>
      <c r="IOD215" s="48"/>
      <c r="IOE215" s="46"/>
      <c r="IOF215" s="42"/>
      <c r="IOG215" s="42"/>
      <c r="IOH215" s="48"/>
      <c r="IOI215" s="48"/>
      <c r="IOJ215" s="46"/>
      <c r="IOK215" s="42"/>
      <c r="IOL215" s="42"/>
      <c r="IOM215" s="48"/>
      <c r="ION215" s="48"/>
      <c r="IOO215" s="46"/>
      <c r="IOP215" s="42"/>
      <c r="IOQ215" s="42"/>
      <c r="IOR215" s="48"/>
      <c r="IOS215" s="48"/>
      <c r="IOT215" s="46"/>
      <c r="IOU215" s="42"/>
      <c r="IOV215" s="42"/>
      <c r="IOW215" s="48"/>
      <c r="IOX215" s="48"/>
      <c r="IOY215" s="46"/>
      <c r="IOZ215" s="42"/>
      <c r="IPA215" s="42"/>
      <c r="IPB215" s="48"/>
      <c r="IPC215" s="48"/>
      <c r="IPD215" s="46"/>
      <c r="IPE215" s="42"/>
      <c r="IPF215" s="42"/>
      <c r="IPG215" s="48"/>
      <c r="IPH215" s="48"/>
      <c r="IPI215" s="46"/>
      <c r="IPJ215" s="42"/>
      <c r="IPK215" s="42"/>
      <c r="IPL215" s="48"/>
      <c r="IPM215" s="48"/>
      <c r="IPN215" s="46"/>
      <c r="IPO215" s="42"/>
      <c r="IPP215" s="42"/>
      <c r="IPQ215" s="48"/>
      <c r="IPR215" s="48"/>
      <c r="IPS215" s="46"/>
      <c r="IPT215" s="42"/>
      <c r="IPU215" s="42"/>
      <c r="IPV215" s="48"/>
      <c r="IPW215" s="48"/>
      <c r="IPX215" s="46"/>
      <c r="IPY215" s="42"/>
      <c r="IPZ215" s="42"/>
      <c r="IQA215" s="48"/>
      <c r="IQB215" s="48"/>
      <c r="IQC215" s="46"/>
      <c r="IQD215" s="42"/>
      <c r="IQE215" s="42"/>
      <c r="IQF215" s="48"/>
      <c r="IQG215" s="48"/>
      <c r="IQH215" s="46"/>
      <c r="IQI215" s="42"/>
      <c r="IQJ215" s="42"/>
      <c r="IQK215" s="48"/>
      <c r="IQL215" s="48"/>
      <c r="IQM215" s="46"/>
      <c r="IQN215" s="42"/>
      <c r="IQO215" s="42"/>
      <c r="IQP215" s="48"/>
      <c r="IQQ215" s="48"/>
      <c r="IQR215" s="46"/>
      <c r="IQS215" s="42"/>
      <c r="IQT215" s="42"/>
      <c r="IQU215" s="48"/>
      <c r="IQV215" s="48"/>
      <c r="IQW215" s="46"/>
      <c r="IQX215" s="42"/>
      <c r="IQY215" s="42"/>
      <c r="IQZ215" s="48"/>
      <c r="IRA215" s="48"/>
      <c r="IRB215" s="46"/>
      <c r="IRC215" s="42"/>
      <c r="IRD215" s="42"/>
      <c r="IRE215" s="48"/>
      <c r="IRF215" s="48"/>
      <c r="IRG215" s="46"/>
      <c r="IRH215" s="42"/>
      <c r="IRI215" s="42"/>
      <c r="IRJ215" s="48"/>
      <c r="IRK215" s="48"/>
      <c r="IRL215" s="46"/>
      <c r="IRM215" s="42"/>
      <c r="IRN215" s="42"/>
      <c r="IRO215" s="48"/>
      <c r="IRP215" s="48"/>
      <c r="IRQ215" s="46"/>
      <c r="IRR215" s="42"/>
      <c r="IRS215" s="42"/>
      <c r="IRT215" s="48"/>
      <c r="IRU215" s="48"/>
      <c r="IRV215" s="46"/>
      <c r="IRW215" s="42"/>
      <c r="IRX215" s="42"/>
      <c r="IRY215" s="48"/>
      <c r="IRZ215" s="48"/>
      <c r="ISA215" s="46"/>
      <c r="ISB215" s="42"/>
      <c r="ISC215" s="42"/>
      <c r="ISD215" s="48"/>
      <c r="ISE215" s="48"/>
      <c r="ISF215" s="46"/>
      <c r="ISG215" s="42"/>
      <c r="ISH215" s="42"/>
      <c r="ISI215" s="48"/>
      <c r="ISJ215" s="48"/>
      <c r="ISK215" s="46"/>
      <c r="ISL215" s="42"/>
      <c r="ISM215" s="42"/>
      <c r="ISN215" s="48"/>
      <c r="ISO215" s="48"/>
      <c r="ISP215" s="46"/>
      <c r="ISQ215" s="42"/>
      <c r="ISR215" s="42"/>
      <c r="ISS215" s="48"/>
      <c r="IST215" s="48"/>
      <c r="ISU215" s="46"/>
      <c r="ISV215" s="42"/>
      <c r="ISW215" s="42"/>
      <c r="ISX215" s="48"/>
      <c r="ISY215" s="48"/>
      <c r="ISZ215" s="46"/>
      <c r="ITA215" s="42"/>
      <c r="ITB215" s="42"/>
      <c r="ITC215" s="48"/>
      <c r="ITD215" s="48"/>
      <c r="ITE215" s="46"/>
      <c r="ITF215" s="42"/>
      <c r="ITG215" s="42"/>
      <c r="ITH215" s="48"/>
      <c r="ITI215" s="48"/>
      <c r="ITJ215" s="46"/>
      <c r="ITK215" s="42"/>
      <c r="ITL215" s="42"/>
      <c r="ITM215" s="48"/>
      <c r="ITN215" s="48"/>
      <c r="ITO215" s="46"/>
      <c r="ITP215" s="42"/>
      <c r="ITQ215" s="42"/>
      <c r="ITR215" s="48"/>
      <c r="ITS215" s="48"/>
      <c r="ITT215" s="46"/>
      <c r="ITU215" s="42"/>
      <c r="ITV215" s="42"/>
      <c r="ITW215" s="48"/>
      <c r="ITX215" s="48"/>
      <c r="ITY215" s="46"/>
      <c r="ITZ215" s="42"/>
      <c r="IUA215" s="42"/>
      <c r="IUB215" s="48"/>
      <c r="IUC215" s="48"/>
      <c r="IUD215" s="46"/>
      <c r="IUE215" s="42"/>
      <c r="IUF215" s="42"/>
      <c r="IUG215" s="48"/>
      <c r="IUH215" s="48"/>
      <c r="IUI215" s="46"/>
      <c r="IUJ215" s="42"/>
      <c r="IUK215" s="42"/>
      <c r="IUL215" s="48"/>
      <c r="IUM215" s="48"/>
      <c r="IUN215" s="46"/>
      <c r="IUO215" s="42"/>
      <c r="IUP215" s="42"/>
      <c r="IUQ215" s="48"/>
      <c r="IUR215" s="48"/>
      <c r="IUS215" s="46"/>
      <c r="IUT215" s="42"/>
      <c r="IUU215" s="42"/>
      <c r="IUV215" s="48"/>
      <c r="IUW215" s="48"/>
      <c r="IUX215" s="46"/>
      <c r="IUY215" s="42"/>
      <c r="IUZ215" s="42"/>
      <c r="IVA215" s="48"/>
      <c r="IVB215" s="48"/>
      <c r="IVC215" s="46"/>
      <c r="IVD215" s="42"/>
      <c r="IVE215" s="42"/>
      <c r="IVF215" s="48"/>
      <c r="IVG215" s="48"/>
      <c r="IVH215" s="46"/>
      <c r="IVI215" s="42"/>
      <c r="IVJ215" s="42"/>
      <c r="IVK215" s="48"/>
      <c r="IVL215" s="48"/>
      <c r="IVM215" s="46"/>
      <c r="IVN215" s="42"/>
      <c r="IVO215" s="42"/>
      <c r="IVP215" s="48"/>
      <c r="IVQ215" s="48"/>
      <c r="IVR215" s="46"/>
      <c r="IVS215" s="42"/>
      <c r="IVT215" s="42"/>
      <c r="IVU215" s="48"/>
      <c r="IVV215" s="48"/>
      <c r="IVW215" s="46"/>
      <c r="IVX215" s="42"/>
      <c r="IVY215" s="42"/>
      <c r="IVZ215" s="48"/>
      <c r="IWA215" s="48"/>
      <c r="IWB215" s="46"/>
      <c r="IWC215" s="42"/>
      <c r="IWD215" s="42"/>
      <c r="IWE215" s="48"/>
      <c r="IWF215" s="48"/>
      <c r="IWG215" s="46"/>
      <c r="IWH215" s="42"/>
      <c r="IWI215" s="42"/>
      <c r="IWJ215" s="48"/>
      <c r="IWK215" s="48"/>
      <c r="IWL215" s="46"/>
      <c r="IWM215" s="42"/>
      <c r="IWN215" s="42"/>
      <c r="IWO215" s="48"/>
      <c r="IWP215" s="48"/>
      <c r="IWQ215" s="46"/>
      <c r="IWR215" s="42"/>
      <c r="IWS215" s="42"/>
      <c r="IWT215" s="48"/>
      <c r="IWU215" s="48"/>
      <c r="IWV215" s="46"/>
      <c r="IWW215" s="42"/>
      <c r="IWX215" s="42"/>
      <c r="IWY215" s="48"/>
      <c r="IWZ215" s="48"/>
      <c r="IXA215" s="46"/>
      <c r="IXB215" s="42"/>
      <c r="IXC215" s="42"/>
      <c r="IXD215" s="48"/>
      <c r="IXE215" s="48"/>
      <c r="IXF215" s="46"/>
      <c r="IXG215" s="42"/>
      <c r="IXH215" s="42"/>
      <c r="IXI215" s="48"/>
      <c r="IXJ215" s="48"/>
      <c r="IXK215" s="46"/>
      <c r="IXL215" s="42"/>
      <c r="IXM215" s="42"/>
      <c r="IXN215" s="48"/>
      <c r="IXO215" s="48"/>
      <c r="IXP215" s="46"/>
      <c r="IXQ215" s="42"/>
      <c r="IXR215" s="42"/>
      <c r="IXS215" s="48"/>
      <c r="IXT215" s="48"/>
      <c r="IXU215" s="46"/>
      <c r="IXV215" s="42"/>
      <c r="IXW215" s="42"/>
      <c r="IXX215" s="48"/>
      <c r="IXY215" s="48"/>
      <c r="IXZ215" s="46"/>
      <c r="IYA215" s="42"/>
      <c r="IYB215" s="42"/>
      <c r="IYC215" s="48"/>
      <c r="IYD215" s="48"/>
      <c r="IYE215" s="46"/>
      <c r="IYF215" s="42"/>
      <c r="IYG215" s="42"/>
      <c r="IYH215" s="48"/>
      <c r="IYI215" s="48"/>
      <c r="IYJ215" s="46"/>
      <c r="IYK215" s="42"/>
      <c r="IYL215" s="42"/>
      <c r="IYM215" s="48"/>
      <c r="IYN215" s="48"/>
      <c r="IYO215" s="46"/>
      <c r="IYP215" s="42"/>
      <c r="IYQ215" s="42"/>
      <c r="IYR215" s="48"/>
      <c r="IYS215" s="48"/>
      <c r="IYT215" s="46"/>
      <c r="IYU215" s="42"/>
      <c r="IYV215" s="42"/>
      <c r="IYW215" s="48"/>
      <c r="IYX215" s="48"/>
      <c r="IYY215" s="46"/>
      <c r="IYZ215" s="42"/>
      <c r="IZA215" s="42"/>
      <c r="IZB215" s="48"/>
      <c r="IZC215" s="48"/>
      <c r="IZD215" s="46"/>
      <c r="IZE215" s="42"/>
      <c r="IZF215" s="42"/>
      <c r="IZG215" s="48"/>
      <c r="IZH215" s="48"/>
      <c r="IZI215" s="46"/>
      <c r="IZJ215" s="42"/>
      <c r="IZK215" s="42"/>
      <c r="IZL215" s="48"/>
      <c r="IZM215" s="48"/>
      <c r="IZN215" s="46"/>
      <c r="IZO215" s="42"/>
      <c r="IZP215" s="42"/>
      <c r="IZQ215" s="48"/>
      <c r="IZR215" s="48"/>
      <c r="IZS215" s="46"/>
      <c r="IZT215" s="42"/>
      <c r="IZU215" s="42"/>
      <c r="IZV215" s="48"/>
      <c r="IZW215" s="48"/>
      <c r="IZX215" s="46"/>
      <c r="IZY215" s="42"/>
      <c r="IZZ215" s="42"/>
      <c r="JAA215" s="48"/>
      <c r="JAB215" s="48"/>
      <c r="JAC215" s="46"/>
      <c r="JAD215" s="42"/>
      <c r="JAE215" s="42"/>
      <c r="JAF215" s="48"/>
      <c r="JAG215" s="48"/>
      <c r="JAH215" s="46"/>
      <c r="JAI215" s="42"/>
      <c r="JAJ215" s="42"/>
      <c r="JAK215" s="48"/>
      <c r="JAL215" s="48"/>
      <c r="JAM215" s="46"/>
      <c r="JAN215" s="42"/>
      <c r="JAO215" s="42"/>
      <c r="JAP215" s="48"/>
      <c r="JAQ215" s="48"/>
      <c r="JAR215" s="46"/>
      <c r="JAS215" s="42"/>
      <c r="JAT215" s="42"/>
      <c r="JAU215" s="48"/>
      <c r="JAV215" s="48"/>
      <c r="JAW215" s="46"/>
      <c r="JAX215" s="42"/>
      <c r="JAY215" s="42"/>
      <c r="JAZ215" s="48"/>
      <c r="JBA215" s="48"/>
      <c r="JBB215" s="46"/>
      <c r="JBC215" s="42"/>
      <c r="JBD215" s="42"/>
      <c r="JBE215" s="48"/>
      <c r="JBF215" s="48"/>
      <c r="JBG215" s="46"/>
      <c r="JBH215" s="42"/>
      <c r="JBI215" s="42"/>
      <c r="JBJ215" s="48"/>
      <c r="JBK215" s="48"/>
      <c r="JBL215" s="46"/>
      <c r="JBM215" s="42"/>
      <c r="JBN215" s="42"/>
      <c r="JBO215" s="48"/>
      <c r="JBP215" s="48"/>
      <c r="JBQ215" s="46"/>
      <c r="JBR215" s="42"/>
      <c r="JBS215" s="42"/>
      <c r="JBT215" s="48"/>
      <c r="JBU215" s="48"/>
      <c r="JBV215" s="46"/>
      <c r="JBW215" s="42"/>
      <c r="JBX215" s="42"/>
      <c r="JBY215" s="48"/>
      <c r="JBZ215" s="48"/>
      <c r="JCA215" s="46"/>
      <c r="JCB215" s="42"/>
      <c r="JCC215" s="42"/>
      <c r="JCD215" s="48"/>
      <c r="JCE215" s="48"/>
      <c r="JCF215" s="46"/>
      <c r="JCG215" s="42"/>
      <c r="JCH215" s="42"/>
      <c r="JCI215" s="48"/>
      <c r="JCJ215" s="48"/>
      <c r="JCK215" s="46"/>
      <c r="JCL215" s="42"/>
      <c r="JCM215" s="42"/>
      <c r="JCN215" s="48"/>
      <c r="JCO215" s="48"/>
      <c r="JCP215" s="46"/>
      <c r="JCQ215" s="42"/>
      <c r="JCR215" s="42"/>
      <c r="JCS215" s="48"/>
      <c r="JCT215" s="48"/>
      <c r="JCU215" s="46"/>
      <c r="JCV215" s="42"/>
      <c r="JCW215" s="42"/>
      <c r="JCX215" s="48"/>
      <c r="JCY215" s="48"/>
      <c r="JCZ215" s="46"/>
      <c r="JDA215" s="42"/>
      <c r="JDB215" s="42"/>
      <c r="JDC215" s="48"/>
      <c r="JDD215" s="48"/>
      <c r="JDE215" s="46"/>
      <c r="JDF215" s="42"/>
      <c r="JDG215" s="42"/>
      <c r="JDH215" s="48"/>
      <c r="JDI215" s="48"/>
      <c r="JDJ215" s="46"/>
      <c r="JDK215" s="42"/>
      <c r="JDL215" s="42"/>
      <c r="JDM215" s="48"/>
      <c r="JDN215" s="48"/>
      <c r="JDO215" s="46"/>
      <c r="JDP215" s="42"/>
      <c r="JDQ215" s="42"/>
      <c r="JDR215" s="48"/>
      <c r="JDS215" s="48"/>
      <c r="JDT215" s="46"/>
      <c r="JDU215" s="42"/>
      <c r="JDV215" s="42"/>
      <c r="JDW215" s="48"/>
      <c r="JDX215" s="48"/>
      <c r="JDY215" s="46"/>
      <c r="JDZ215" s="42"/>
      <c r="JEA215" s="42"/>
      <c r="JEB215" s="48"/>
      <c r="JEC215" s="48"/>
      <c r="JED215" s="46"/>
      <c r="JEE215" s="42"/>
      <c r="JEF215" s="42"/>
      <c r="JEG215" s="48"/>
      <c r="JEH215" s="48"/>
      <c r="JEI215" s="46"/>
      <c r="JEJ215" s="42"/>
      <c r="JEK215" s="42"/>
      <c r="JEL215" s="48"/>
      <c r="JEM215" s="48"/>
      <c r="JEN215" s="46"/>
      <c r="JEO215" s="42"/>
      <c r="JEP215" s="42"/>
      <c r="JEQ215" s="48"/>
      <c r="JER215" s="48"/>
      <c r="JES215" s="46"/>
      <c r="JET215" s="42"/>
      <c r="JEU215" s="42"/>
      <c r="JEV215" s="48"/>
      <c r="JEW215" s="48"/>
      <c r="JEX215" s="46"/>
      <c r="JEY215" s="42"/>
      <c r="JEZ215" s="42"/>
      <c r="JFA215" s="48"/>
      <c r="JFB215" s="48"/>
      <c r="JFC215" s="46"/>
      <c r="JFD215" s="42"/>
      <c r="JFE215" s="42"/>
      <c r="JFF215" s="48"/>
      <c r="JFG215" s="48"/>
      <c r="JFH215" s="46"/>
      <c r="JFI215" s="42"/>
      <c r="JFJ215" s="42"/>
      <c r="JFK215" s="48"/>
      <c r="JFL215" s="48"/>
      <c r="JFM215" s="46"/>
      <c r="JFN215" s="42"/>
      <c r="JFO215" s="42"/>
      <c r="JFP215" s="48"/>
      <c r="JFQ215" s="48"/>
      <c r="JFR215" s="46"/>
      <c r="JFS215" s="42"/>
      <c r="JFT215" s="42"/>
      <c r="JFU215" s="48"/>
      <c r="JFV215" s="48"/>
      <c r="JFW215" s="46"/>
      <c r="JFX215" s="42"/>
      <c r="JFY215" s="42"/>
      <c r="JFZ215" s="48"/>
      <c r="JGA215" s="48"/>
      <c r="JGB215" s="46"/>
      <c r="JGC215" s="42"/>
      <c r="JGD215" s="42"/>
      <c r="JGE215" s="48"/>
      <c r="JGF215" s="48"/>
      <c r="JGG215" s="46"/>
      <c r="JGH215" s="42"/>
      <c r="JGI215" s="42"/>
      <c r="JGJ215" s="48"/>
      <c r="JGK215" s="48"/>
      <c r="JGL215" s="46"/>
      <c r="JGM215" s="42"/>
      <c r="JGN215" s="42"/>
      <c r="JGO215" s="48"/>
      <c r="JGP215" s="48"/>
      <c r="JGQ215" s="46"/>
      <c r="JGR215" s="42"/>
      <c r="JGS215" s="42"/>
      <c r="JGT215" s="48"/>
      <c r="JGU215" s="48"/>
      <c r="JGV215" s="46"/>
      <c r="JGW215" s="42"/>
      <c r="JGX215" s="42"/>
      <c r="JGY215" s="48"/>
      <c r="JGZ215" s="48"/>
      <c r="JHA215" s="46"/>
      <c r="JHB215" s="42"/>
      <c r="JHC215" s="42"/>
      <c r="JHD215" s="48"/>
      <c r="JHE215" s="48"/>
      <c r="JHF215" s="46"/>
      <c r="JHG215" s="42"/>
      <c r="JHH215" s="42"/>
      <c r="JHI215" s="48"/>
      <c r="JHJ215" s="48"/>
      <c r="JHK215" s="46"/>
      <c r="JHL215" s="42"/>
      <c r="JHM215" s="42"/>
      <c r="JHN215" s="48"/>
      <c r="JHO215" s="48"/>
      <c r="JHP215" s="46"/>
      <c r="JHQ215" s="42"/>
      <c r="JHR215" s="42"/>
      <c r="JHS215" s="48"/>
      <c r="JHT215" s="48"/>
      <c r="JHU215" s="46"/>
      <c r="JHV215" s="42"/>
      <c r="JHW215" s="42"/>
      <c r="JHX215" s="48"/>
      <c r="JHY215" s="48"/>
      <c r="JHZ215" s="46"/>
      <c r="JIA215" s="42"/>
      <c r="JIB215" s="42"/>
      <c r="JIC215" s="48"/>
      <c r="JID215" s="48"/>
      <c r="JIE215" s="46"/>
      <c r="JIF215" s="42"/>
      <c r="JIG215" s="42"/>
      <c r="JIH215" s="48"/>
      <c r="JII215" s="48"/>
      <c r="JIJ215" s="46"/>
      <c r="JIK215" s="42"/>
      <c r="JIL215" s="42"/>
      <c r="JIM215" s="48"/>
      <c r="JIN215" s="48"/>
      <c r="JIO215" s="46"/>
      <c r="JIP215" s="42"/>
      <c r="JIQ215" s="42"/>
      <c r="JIR215" s="48"/>
      <c r="JIS215" s="48"/>
      <c r="JIT215" s="46"/>
      <c r="JIU215" s="42"/>
      <c r="JIV215" s="42"/>
      <c r="JIW215" s="48"/>
      <c r="JIX215" s="48"/>
      <c r="JIY215" s="46"/>
      <c r="JIZ215" s="42"/>
      <c r="JJA215" s="42"/>
      <c r="JJB215" s="48"/>
      <c r="JJC215" s="48"/>
      <c r="JJD215" s="46"/>
      <c r="JJE215" s="42"/>
      <c r="JJF215" s="42"/>
      <c r="JJG215" s="48"/>
      <c r="JJH215" s="48"/>
      <c r="JJI215" s="46"/>
      <c r="JJJ215" s="42"/>
      <c r="JJK215" s="42"/>
      <c r="JJL215" s="48"/>
      <c r="JJM215" s="48"/>
      <c r="JJN215" s="46"/>
      <c r="JJO215" s="42"/>
      <c r="JJP215" s="42"/>
      <c r="JJQ215" s="48"/>
      <c r="JJR215" s="48"/>
      <c r="JJS215" s="46"/>
      <c r="JJT215" s="42"/>
      <c r="JJU215" s="42"/>
      <c r="JJV215" s="48"/>
      <c r="JJW215" s="48"/>
      <c r="JJX215" s="46"/>
      <c r="JJY215" s="42"/>
      <c r="JJZ215" s="42"/>
      <c r="JKA215" s="48"/>
      <c r="JKB215" s="48"/>
      <c r="JKC215" s="46"/>
      <c r="JKD215" s="42"/>
      <c r="JKE215" s="42"/>
      <c r="JKF215" s="48"/>
      <c r="JKG215" s="48"/>
      <c r="JKH215" s="46"/>
      <c r="JKI215" s="42"/>
      <c r="JKJ215" s="42"/>
      <c r="JKK215" s="48"/>
      <c r="JKL215" s="48"/>
      <c r="JKM215" s="46"/>
      <c r="JKN215" s="42"/>
      <c r="JKO215" s="42"/>
      <c r="JKP215" s="48"/>
      <c r="JKQ215" s="48"/>
      <c r="JKR215" s="46"/>
      <c r="JKS215" s="42"/>
      <c r="JKT215" s="42"/>
      <c r="JKU215" s="48"/>
      <c r="JKV215" s="48"/>
      <c r="JKW215" s="46"/>
      <c r="JKX215" s="42"/>
      <c r="JKY215" s="42"/>
      <c r="JKZ215" s="48"/>
      <c r="JLA215" s="48"/>
      <c r="JLB215" s="46"/>
      <c r="JLC215" s="42"/>
      <c r="JLD215" s="42"/>
      <c r="JLE215" s="48"/>
      <c r="JLF215" s="48"/>
      <c r="JLG215" s="46"/>
      <c r="JLH215" s="42"/>
      <c r="JLI215" s="42"/>
      <c r="JLJ215" s="48"/>
      <c r="JLK215" s="48"/>
      <c r="JLL215" s="46"/>
      <c r="JLM215" s="42"/>
      <c r="JLN215" s="42"/>
      <c r="JLO215" s="48"/>
      <c r="JLP215" s="48"/>
      <c r="JLQ215" s="46"/>
      <c r="JLR215" s="42"/>
      <c r="JLS215" s="42"/>
      <c r="JLT215" s="48"/>
      <c r="JLU215" s="48"/>
      <c r="JLV215" s="46"/>
      <c r="JLW215" s="42"/>
      <c r="JLX215" s="42"/>
      <c r="JLY215" s="48"/>
      <c r="JLZ215" s="48"/>
      <c r="JMA215" s="46"/>
      <c r="JMB215" s="42"/>
      <c r="JMC215" s="42"/>
      <c r="JMD215" s="48"/>
      <c r="JME215" s="48"/>
      <c r="JMF215" s="46"/>
      <c r="JMG215" s="42"/>
      <c r="JMH215" s="42"/>
      <c r="JMI215" s="48"/>
      <c r="JMJ215" s="48"/>
      <c r="JMK215" s="46"/>
      <c r="JML215" s="42"/>
      <c r="JMM215" s="42"/>
      <c r="JMN215" s="48"/>
      <c r="JMO215" s="48"/>
      <c r="JMP215" s="46"/>
      <c r="JMQ215" s="42"/>
      <c r="JMR215" s="42"/>
      <c r="JMS215" s="48"/>
      <c r="JMT215" s="48"/>
      <c r="JMU215" s="46"/>
      <c r="JMV215" s="42"/>
      <c r="JMW215" s="42"/>
      <c r="JMX215" s="48"/>
      <c r="JMY215" s="48"/>
      <c r="JMZ215" s="46"/>
      <c r="JNA215" s="42"/>
      <c r="JNB215" s="42"/>
      <c r="JNC215" s="48"/>
      <c r="JND215" s="48"/>
      <c r="JNE215" s="46"/>
      <c r="JNF215" s="42"/>
      <c r="JNG215" s="42"/>
      <c r="JNH215" s="48"/>
      <c r="JNI215" s="48"/>
      <c r="JNJ215" s="46"/>
      <c r="JNK215" s="42"/>
      <c r="JNL215" s="42"/>
      <c r="JNM215" s="48"/>
      <c r="JNN215" s="48"/>
      <c r="JNO215" s="46"/>
      <c r="JNP215" s="42"/>
      <c r="JNQ215" s="42"/>
      <c r="JNR215" s="48"/>
      <c r="JNS215" s="48"/>
      <c r="JNT215" s="46"/>
      <c r="JNU215" s="42"/>
      <c r="JNV215" s="42"/>
      <c r="JNW215" s="48"/>
      <c r="JNX215" s="48"/>
      <c r="JNY215" s="46"/>
      <c r="JNZ215" s="42"/>
      <c r="JOA215" s="42"/>
      <c r="JOB215" s="48"/>
      <c r="JOC215" s="48"/>
      <c r="JOD215" s="46"/>
      <c r="JOE215" s="42"/>
      <c r="JOF215" s="42"/>
      <c r="JOG215" s="48"/>
      <c r="JOH215" s="48"/>
      <c r="JOI215" s="46"/>
      <c r="JOJ215" s="42"/>
      <c r="JOK215" s="42"/>
      <c r="JOL215" s="48"/>
      <c r="JOM215" s="48"/>
      <c r="JON215" s="46"/>
      <c r="JOO215" s="42"/>
      <c r="JOP215" s="42"/>
      <c r="JOQ215" s="48"/>
      <c r="JOR215" s="48"/>
      <c r="JOS215" s="46"/>
      <c r="JOT215" s="42"/>
      <c r="JOU215" s="42"/>
      <c r="JOV215" s="48"/>
      <c r="JOW215" s="48"/>
      <c r="JOX215" s="46"/>
      <c r="JOY215" s="42"/>
      <c r="JOZ215" s="42"/>
      <c r="JPA215" s="48"/>
      <c r="JPB215" s="48"/>
      <c r="JPC215" s="46"/>
      <c r="JPD215" s="42"/>
      <c r="JPE215" s="42"/>
      <c r="JPF215" s="48"/>
      <c r="JPG215" s="48"/>
      <c r="JPH215" s="46"/>
      <c r="JPI215" s="42"/>
      <c r="JPJ215" s="42"/>
      <c r="JPK215" s="48"/>
      <c r="JPL215" s="48"/>
      <c r="JPM215" s="46"/>
      <c r="JPN215" s="42"/>
      <c r="JPO215" s="42"/>
      <c r="JPP215" s="48"/>
      <c r="JPQ215" s="48"/>
      <c r="JPR215" s="46"/>
      <c r="JPS215" s="42"/>
      <c r="JPT215" s="42"/>
      <c r="JPU215" s="48"/>
      <c r="JPV215" s="48"/>
      <c r="JPW215" s="46"/>
      <c r="JPX215" s="42"/>
      <c r="JPY215" s="42"/>
      <c r="JPZ215" s="48"/>
      <c r="JQA215" s="48"/>
      <c r="JQB215" s="46"/>
      <c r="JQC215" s="42"/>
      <c r="JQD215" s="42"/>
      <c r="JQE215" s="48"/>
      <c r="JQF215" s="48"/>
      <c r="JQG215" s="46"/>
      <c r="JQH215" s="42"/>
      <c r="JQI215" s="42"/>
      <c r="JQJ215" s="48"/>
      <c r="JQK215" s="48"/>
      <c r="JQL215" s="46"/>
      <c r="JQM215" s="42"/>
      <c r="JQN215" s="42"/>
      <c r="JQO215" s="48"/>
      <c r="JQP215" s="48"/>
      <c r="JQQ215" s="46"/>
      <c r="JQR215" s="42"/>
      <c r="JQS215" s="42"/>
      <c r="JQT215" s="48"/>
      <c r="JQU215" s="48"/>
      <c r="JQV215" s="46"/>
      <c r="JQW215" s="42"/>
      <c r="JQX215" s="42"/>
      <c r="JQY215" s="48"/>
      <c r="JQZ215" s="48"/>
      <c r="JRA215" s="46"/>
      <c r="JRB215" s="42"/>
      <c r="JRC215" s="42"/>
      <c r="JRD215" s="48"/>
      <c r="JRE215" s="48"/>
      <c r="JRF215" s="46"/>
      <c r="JRG215" s="42"/>
      <c r="JRH215" s="42"/>
      <c r="JRI215" s="48"/>
      <c r="JRJ215" s="48"/>
      <c r="JRK215" s="46"/>
      <c r="JRL215" s="42"/>
      <c r="JRM215" s="42"/>
      <c r="JRN215" s="48"/>
      <c r="JRO215" s="48"/>
      <c r="JRP215" s="46"/>
      <c r="JRQ215" s="42"/>
      <c r="JRR215" s="42"/>
      <c r="JRS215" s="48"/>
      <c r="JRT215" s="48"/>
      <c r="JRU215" s="46"/>
      <c r="JRV215" s="42"/>
      <c r="JRW215" s="42"/>
      <c r="JRX215" s="48"/>
      <c r="JRY215" s="48"/>
      <c r="JRZ215" s="46"/>
      <c r="JSA215" s="42"/>
      <c r="JSB215" s="42"/>
      <c r="JSC215" s="48"/>
      <c r="JSD215" s="48"/>
      <c r="JSE215" s="46"/>
      <c r="JSF215" s="42"/>
      <c r="JSG215" s="42"/>
      <c r="JSH215" s="48"/>
      <c r="JSI215" s="48"/>
      <c r="JSJ215" s="46"/>
      <c r="JSK215" s="42"/>
      <c r="JSL215" s="42"/>
      <c r="JSM215" s="48"/>
      <c r="JSN215" s="48"/>
      <c r="JSO215" s="46"/>
      <c r="JSP215" s="42"/>
      <c r="JSQ215" s="42"/>
      <c r="JSR215" s="48"/>
      <c r="JSS215" s="48"/>
      <c r="JST215" s="46"/>
      <c r="JSU215" s="42"/>
      <c r="JSV215" s="42"/>
      <c r="JSW215" s="48"/>
      <c r="JSX215" s="48"/>
      <c r="JSY215" s="46"/>
      <c r="JSZ215" s="42"/>
      <c r="JTA215" s="42"/>
      <c r="JTB215" s="48"/>
      <c r="JTC215" s="48"/>
      <c r="JTD215" s="46"/>
      <c r="JTE215" s="42"/>
      <c r="JTF215" s="42"/>
      <c r="JTG215" s="48"/>
      <c r="JTH215" s="48"/>
      <c r="JTI215" s="46"/>
      <c r="JTJ215" s="42"/>
      <c r="JTK215" s="42"/>
      <c r="JTL215" s="48"/>
      <c r="JTM215" s="48"/>
      <c r="JTN215" s="46"/>
      <c r="JTO215" s="42"/>
      <c r="JTP215" s="42"/>
      <c r="JTQ215" s="48"/>
      <c r="JTR215" s="48"/>
      <c r="JTS215" s="46"/>
      <c r="JTT215" s="42"/>
      <c r="JTU215" s="42"/>
      <c r="JTV215" s="48"/>
      <c r="JTW215" s="48"/>
      <c r="JTX215" s="46"/>
      <c r="JTY215" s="42"/>
      <c r="JTZ215" s="42"/>
      <c r="JUA215" s="48"/>
      <c r="JUB215" s="48"/>
      <c r="JUC215" s="46"/>
      <c r="JUD215" s="42"/>
      <c r="JUE215" s="42"/>
      <c r="JUF215" s="48"/>
      <c r="JUG215" s="48"/>
      <c r="JUH215" s="46"/>
      <c r="JUI215" s="42"/>
      <c r="JUJ215" s="42"/>
      <c r="JUK215" s="48"/>
      <c r="JUL215" s="48"/>
      <c r="JUM215" s="46"/>
      <c r="JUN215" s="42"/>
      <c r="JUO215" s="42"/>
      <c r="JUP215" s="48"/>
      <c r="JUQ215" s="48"/>
      <c r="JUR215" s="46"/>
      <c r="JUS215" s="42"/>
      <c r="JUT215" s="42"/>
      <c r="JUU215" s="48"/>
      <c r="JUV215" s="48"/>
      <c r="JUW215" s="46"/>
      <c r="JUX215" s="42"/>
      <c r="JUY215" s="42"/>
      <c r="JUZ215" s="48"/>
      <c r="JVA215" s="48"/>
      <c r="JVB215" s="46"/>
      <c r="JVC215" s="42"/>
      <c r="JVD215" s="42"/>
      <c r="JVE215" s="48"/>
      <c r="JVF215" s="48"/>
      <c r="JVG215" s="46"/>
      <c r="JVH215" s="42"/>
      <c r="JVI215" s="42"/>
      <c r="JVJ215" s="48"/>
      <c r="JVK215" s="48"/>
      <c r="JVL215" s="46"/>
      <c r="JVM215" s="42"/>
      <c r="JVN215" s="42"/>
      <c r="JVO215" s="48"/>
      <c r="JVP215" s="48"/>
      <c r="JVQ215" s="46"/>
      <c r="JVR215" s="42"/>
      <c r="JVS215" s="42"/>
      <c r="JVT215" s="48"/>
      <c r="JVU215" s="48"/>
      <c r="JVV215" s="46"/>
      <c r="JVW215" s="42"/>
      <c r="JVX215" s="42"/>
      <c r="JVY215" s="48"/>
      <c r="JVZ215" s="48"/>
      <c r="JWA215" s="46"/>
      <c r="JWB215" s="42"/>
      <c r="JWC215" s="42"/>
      <c r="JWD215" s="48"/>
      <c r="JWE215" s="48"/>
      <c r="JWF215" s="46"/>
      <c r="JWG215" s="42"/>
      <c r="JWH215" s="42"/>
      <c r="JWI215" s="48"/>
      <c r="JWJ215" s="48"/>
      <c r="JWK215" s="46"/>
      <c r="JWL215" s="42"/>
      <c r="JWM215" s="42"/>
      <c r="JWN215" s="48"/>
      <c r="JWO215" s="48"/>
      <c r="JWP215" s="46"/>
      <c r="JWQ215" s="42"/>
      <c r="JWR215" s="42"/>
      <c r="JWS215" s="48"/>
      <c r="JWT215" s="48"/>
      <c r="JWU215" s="46"/>
      <c r="JWV215" s="42"/>
      <c r="JWW215" s="42"/>
      <c r="JWX215" s="48"/>
      <c r="JWY215" s="48"/>
      <c r="JWZ215" s="46"/>
      <c r="JXA215" s="42"/>
      <c r="JXB215" s="42"/>
      <c r="JXC215" s="48"/>
      <c r="JXD215" s="48"/>
      <c r="JXE215" s="46"/>
      <c r="JXF215" s="42"/>
      <c r="JXG215" s="42"/>
      <c r="JXH215" s="48"/>
      <c r="JXI215" s="48"/>
      <c r="JXJ215" s="46"/>
      <c r="JXK215" s="42"/>
      <c r="JXL215" s="42"/>
      <c r="JXM215" s="48"/>
      <c r="JXN215" s="48"/>
      <c r="JXO215" s="46"/>
      <c r="JXP215" s="42"/>
      <c r="JXQ215" s="42"/>
      <c r="JXR215" s="48"/>
      <c r="JXS215" s="48"/>
      <c r="JXT215" s="46"/>
      <c r="JXU215" s="42"/>
      <c r="JXV215" s="42"/>
      <c r="JXW215" s="48"/>
      <c r="JXX215" s="48"/>
      <c r="JXY215" s="46"/>
      <c r="JXZ215" s="42"/>
      <c r="JYA215" s="42"/>
      <c r="JYB215" s="48"/>
      <c r="JYC215" s="48"/>
      <c r="JYD215" s="46"/>
      <c r="JYE215" s="42"/>
      <c r="JYF215" s="42"/>
      <c r="JYG215" s="48"/>
      <c r="JYH215" s="48"/>
      <c r="JYI215" s="46"/>
      <c r="JYJ215" s="42"/>
      <c r="JYK215" s="42"/>
      <c r="JYL215" s="48"/>
      <c r="JYM215" s="48"/>
      <c r="JYN215" s="46"/>
      <c r="JYO215" s="42"/>
      <c r="JYP215" s="42"/>
      <c r="JYQ215" s="48"/>
      <c r="JYR215" s="48"/>
      <c r="JYS215" s="46"/>
      <c r="JYT215" s="42"/>
      <c r="JYU215" s="42"/>
      <c r="JYV215" s="48"/>
      <c r="JYW215" s="48"/>
      <c r="JYX215" s="46"/>
      <c r="JYY215" s="42"/>
      <c r="JYZ215" s="42"/>
      <c r="JZA215" s="48"/>
      <c r="JZB215" s="48"/>
      <c r="JZC215" s="46"/>
      <c r="JZD215" s="42"/>
      <c r="JZE215" s="42"/>
      <c r="JZF215" s="48"/>
      <c r="JZG215" s="48"/>
      <c r="JZH215" s="46"/>
      <c r="JZI215" s="42"/>
      <c r="JZJ215" s="42"/>
      <c r="JZK215" s="48"/>
      <c r="JZL215" s="48"/>
      <c r="JZM215" s="46"/>
      <c r="JZN215" s="42"/>
      <c r="JZO215" s="42"/>
      <c r="JZP215" s="48"/>
      <c r="JZQ215" s="48"/>
      <c r="JZR215" s="46"/>
      <c r="JZS215" s="42"/>
      <c r="JZT215" s="42"/>
      <c r="JZU215" s="48"/>
      <c r="JZV215" s="48"/>
      <c r="JZW215" s="46"/>
      <c r="JZX215" s="42"/>
      <c r="JZY215" s="42"/>
      <c r="JZZ215" s="48"/>
      <c r="KAA215" s="48"/>
      <c r="KAB215" s="46"/>
      <c r="KAC215" s="42"/>
      <c r="KAD215" s="42"/>
      <c r="KAE215" s="48"/>
      <c r="KAF215" s="48"/>
      <c r="KAG215" s="46"/>
      <c r="KAH215" s="42"/>
      <c r="KAI215" s="42"/>
      <c r="KAJ215" s="48"/>
      <c r="KAK215" s="48"/>
      <c r="KAL215" s="46"/>
      <c r="KAM215" s="42"/>
      <c r="KAN215" s="42"/>
      <c r="KAO215" s="48"/>
      <c r="KAP215" s="48"/>
      <c r="KAQ215" s="46"/>
      <c r="KAR215" s="42"/>
      <c r="KAS215" s="42"/>
      <c r="KAT215" s="48"/>
      <c r="KAU215" s="48"/>
      <c r="KAV215" s="46"/>
      <c r="KAW215" s="42"/>
      <c r="KAX215" s="42"/>
      <c r="KAY215" s="48"/>
      <c r="KAZ215" s="48"/>
      <c r="KBA215" s="46"/>
      <c r="KBB215" s="42"/>
      <c r="KBC215" s="42"/>
      <c r="KBD215" s="48"/>
      <c r="KBE215" s="48"/>
      <c r="KBF215" s="46"/>
      <c r="KBG215" s="42"/>
      <c r="KBH215" s="42"/>
      <c r="KBI215" s="48"/>
      <c r="KBJ215" s="48"/>
      <c r="KBK215" s="46"/>
      <c r="KBL215" s="42"/>
      <c r="KBM215" s="42"/>
      <c r="KBN215" s="48"/>
      <c r="KBO215" s="48"/>
      <c r="KBP215" s="46"/>
      <c r="KBQ215" s="42"/>
      <c r="KBR215" s="42"/>
      <c r="KBS215" s="48"/>
      <c r="KBT215" s="48"/>
      <c r="KBU215" s="46"/>
      <c r="KBV215" s="42"/>
      <c r="KBW215" s="42"/>
      <c r="KBX215" s="48"/>
      <c r="KBY215" s="48"/>
      <c r="KBZ215" s="46"/>
      <c r="KCA215" s="42"/>
      <c r="KCB215" s="42"/>
      <c r="KCC215" s="48"/>
      <c r="KCD215" s="48"/>
      <c r="KCE215" s="46"/>
      <c r="KCF215" s="42"/>
      <c r="KCG215" s="42"/>
      <c r="KCH215" s="48"/>
      <c r="KCI215" s="48"/>
      <c r="KCJ215" s="46"/>
      <c r="KCK215" s="42"/>
      <c r="KCL215" s="42"/>
      <c r="KCM215" s="48"/>
      <c r="KCN215" s="48"/>
      <c r="KCO215" s="46"/>
      <c r="KCP215" s="42"/>
      <c r="KCQ215" s="42"/>
      <c r="KCR215" s="48"/>
      <c r="KCS215" s="48"/>
      <c r="KCT215" s="46"/>
      <c r="KCU215" s="42"/>
      <c r="KCV215" s="42"/>
      <c r="KCW215" s="48"/>
      <c r="KCX215" s="48"/>
      <c r="KCY215" s="46"/>
      <c r="KCZ215" s="42"/>
      <c r="KDA215" s="42"/>
      <c r="KDB215" s="48"/>
      <c r="KDC215" s="48"/>
      <c r="KDD215" s="46"/>
      <c r="KDE215" s="42"/>
      <c r="KDF215" s="42"/>
      <c r="KDG215" s="48"/>
      <c r="KDH215" s="48"/>
      <c r="KDI215" s="46"/>
      <c r="KDJ215" s="42"/>
      <c r="KDK215" s="42"/>
      <c r="KDL215" s="48"/>
      <c r="KDM215" s="48"/>
      <c r="KDN215" s="46"/>
      <c r="KDO215" s="42"/>
      <c r="KDP215" s="42"/>
      <c r="KDQ215" s="48"/>
      <c r="KDR215" s="48"/>
      <c r="KDS215" s="46"/>
      <c r="KDT215" s="42"/>
      <c r="KDU215" s="42"/>
      <c r="KDV215" s="48"/>
      <c r="KDW215" s="48"/>
      <c r="KDX215" s="46"/>
      <c r="KDY215" s="42"/>
      <c r="KDZ215" s="42"/>
      <c r="KEA215" s="48"/>
      <c r="KEB215" s="48"/>
      <c r="KEC215" s="46"/>
      <c r="KED215" s="42"/>
      <c r="KEE215" s="42"/>
      <c r="KEF215" s="48"/>
      <c r="KEG215" s="48"/>
      <c r="KEH215" s="46"/>
      <c r="KEI215" s="42"/>
      <c r="KEJ215" s="42"/>
      <c r="KEK215" s="48"/>
      <c r="KEL215" s="48"/>
      <c r="KEM215" s="46"/>
      <c r="KEN215" s="42"/>
      <c r="KEO215" s="42"/>
      <c r="KEP215" s="48"/>
      <c r="KEQ215" s="48"/>
      <c r="KER215" s="46"/>
      <c r="KES215" s="42"/>
      <c r="KET215" s="42"/>
      <c r="KEU215" s="48"/>
      <c r="KEV215" s="48"/>
      <c r="KEW215" s="46"/>
      <c r="KEX215" s="42"/>
      <c r="KEY215" s="42"/>
      <c r="KEZ215" s="48"/>
      <c r="KFA215" s="48"/>
      <c r="KFB215" s="46"/>
      <c r="KFC215" s="42"/>
      <c r="KFD215" s="42"/>
      <c r="KFE215" s="48"/>
      <c r="KFF215" s="48"/>
      <c r="KFG215" s="46"/>
      <c r="KFH215" s="42"/>
      <c r="KFI215" s="42"/>
      <c r="KFJ215" s="48"/>
      <c r="KFK215" s="48"/>
      <c r="KFL215" s="46"/>
      <c r="KFM215" s="42"/>
      <c r="KFN215" s="42"/>
      <c r="KFO215" s="48"/>
      <c r="KFP215" s="48"/>
      <c r="KFQ215" s="46"/>
      <c r="KFR215" s="42"/>
      <c r="KFS215" s="42"/>
      <c r="KFT215" s="48"/>
      <c r="KFU215" s="48"/>
      <c r="KFV215" s="46"/>
      <c r="KFW215" s="42"/>
      <c r="KFX215" s="42"/>
      <c r="KFY215" s="48"/>
      <c r="KFZ215" s="48"/>
      <c r="KGA215" s="46"/>
      <c r="KGB215" s="42"/>
      <c r="KGC215" s="42"/>
      <c r="KGD215" s="48"/>
      <c r="KGE215" s="48"/>
      <c r="KGF215" s="46"/>
      <c r="KGG215" s="42"/>
      <c r="KGH215" s="42"/>
      <c r="KGI215" s="48"/>
      <c r="KGJ215" s="48"/>
      <c r="KGK215" s="46"/>
      <c r="KGL215" s="42"/>
      <c r="KGM215" s="42"/>
      <c r="KGN215" s="48"/>
      <c r="KGO215" s="48"/>
      <c r="KGP215" s="46"/>
      <c r="KGQ215" s="42"/>
      <c r="KGR215" s="42"/>
      <c r="KGS215" s="48"/>
      <c r="KGT215" s="48"/>
      <c r="KGU215" s="46"/>
      <c r="KGV215" s="42"/>
      <c r="KGW215" s="42"/>
      <c r="KGX215" s="48"/>
      <c r="KGY215" s="48"/>
      <c r="KGZ215" s="46"/>
      <c r="KHA215" s="42"/>
      <c r="KHB215" s="42"/>
      <c r="KHC215" s="48"/>
      <c r="KHD215" s="48"/>
      <c r="KHE215" s="46"/>
      <c r="KHF215" s="42"/>
      <c r="KHG215" s="42"/>
      <c r="KHH215" s="48"/>
      <c r="KHI215" s="48"/>
      <c r="KHJ215" s="46"/>
      <c r="KHK215" s="42"/>
      <c r="KHL215" s="42"/>
      <c r="KHM215" s="48"/>
      <c r="KHN215" s="48"/>
      <c r="KHO215" s="46"/>
      <c r="KHP215" s="42"/>
      <c r="KHQ215" s="42"/>
      <c r="KHR215" s="48"/>
      <c r="KHS215" s="48"/>
      <c r="KHT215" s="46"/>
      <c r="KHU215" s="42"/>
      <c r="KHV215" s="42"/>
      <c r="KHW215" s="48"/>
      <c r="KHX215" s="48"/>
      <c r="KHY215" s="46"/>
      <c r="KHZ215" s="42"/>
      <c r="KIA215" s="42"/>
      <c r="KIB215" s="48"/>
      <c r="KIC215" s="48"/>
      <c r="KID215" s="46"/>
      <c r="KIE215" s="42"/>
      <c r="KIF215" s="42"/>
      <c r="KIG215" s="48"/>
      <c r="KIH215" s="48"/>
      <c r="KII215" s="46"/>
      <c r="KIJ215" s="42"/>
      <c r="KIK215" s="42"/>
      <c r="KIL215" s="48"/>
      <c r="KIM215" s="48"/>
      <c r="KIN215" s="46"/>
      <c r="KIO215" s="42"/>
      <c r="KIP215" s="42"/>
      <c r="KIQ215" s="48"/>
      <c r="KIR215" s="48"/>
      <c r="KIS215" s="46"/>
      <c r="KIT215" s="42"/>
      <c r="KIU215" s="42"/>
      <c r="KIV215" s="48"/>
      <c r="KIW215" s="48"/>
      <c r="KIX215" s="46"/>
      <c r="KIY215" s="42"/>
      <c r="KIZ215" s="42"/>
      <c r="KJA215" s="48"/>
      <c r="KJB215" s="48"/>
      <c r="KJC215" s="46"/>
      <c r="KJD215" s="42"/>
      <c r="KJE215" s="42"/>
      <c r="KJF215" s="48"/>
      <c r="KJG215" s="48"/>
      <c r="KJH215" s="46"/>
      <c r="KJI215" s="42"/>
      <c r="KJJ215" s="42"/>
      <c r="KJK215" s="48"/>
      <c r="KJL215" s="48"/>
      <c r="KJM215" s="46"/>
      <c r="KJN215" s="42"/>
      <c r="KJO215" s="42"/>
      <c r="KJP215" s="48"/>
      <c r="KJQ215" s="48"/>
      <c r="KJR215" s="46"/>
      <c r="KJS215" s="42"/>
      <c r="KJT215" s="42"/>
      <c r="KJU215" s="48"/>
      <c r="KJV215" s="48"/>
      <c r="KJW215" s="46"/>
      <c r="KJX215" s="42"/>
      <c r="KJY215" s="42"/>
      <c r="KJZ215" s="48"/>
      <c r="KKA215" s="48"/>
      <c r="KKB215" s="46"/>
      <c r="KKC215" s="42"/>
      <c r="KKD215" s="42"/>
      <c r="KKE215" s="48"/>
      <c r="KKF215" s="48"/>
      <c r="KKG215" s="46"/>
      <c r="KKH215" s="42"/>
      <c r="KKI215" s="42"/>
      <c r="KKJ215" s="48"/>
      <c r="KKK215" s="48"/>
      <c r="KKL215" s="46"/>
      <c r="KKM215" s="42"/>
      <c r="KKN215" s="42"/>
      <c r="KKO215" s="48"/>
      <c r="KKP215" s="48"/>
      <c r="KKQ215" s="46"/>
      <c r="KKR215" s="42"/>
      <c r="KKS215" s="42"/>
      <c r="KKT215" s="48"/>
      <c r="KKU215" s="48"/>
      <c r="KKV215" s="46"/>
      <c r="KKW215" s="42"/>
      <c r="KKX215" s="42"/>
      <c r="KKY215" s="48"/>
      <c r="KKZ215" s="48"/>
      <c r="KLA215" s="46"/>
      <c r="KLB215" s="42"/>
      <c r="KLC215" s="42"/>
      <c r="KLD215" s="48"/>
      <c r="KLE215" s="48"/>
      <c r="KLF215" s="46"/>
      <c r="KLG215" s="42"/>
      <c r="KLH215" s="42"/>
      <c r="KLI215" s="48"/>
      <c r="KLJ215" s="48"/>
      <c r="KLK215" s="46"/>
      <c r="KLL215" s="42"/>
      <c r="KLM215" s="42"/>
      <c r="KLN215" s="48"/>
      <c r="KLO215" s="48"/>
      <c r="KLP215" s="46"/>
      <c r="KLQ215" s="42"/>
      <c r="KLR215" s="42"/>
      <c r="KLS215" s="48"/>
      <c r="KLT215" s="48"/>
      <c r="KLU215" s="46"/>
      <c r="KLV215" s="42"/>
      <c r="KLW215" s="42"/>
      <c r="KLX215" s="48"/>
      <c r="KLY215" s="48"/>
      <c r="KLZ215" s="46"/>
      <c r="KMA215" s="42"/>
      <c r="KMB215" s="42"/>
      <c r="KMC215" s="48"/>
      <c r="KMD215" s="48"/>
      <c r="KME215" s="46"/>
      <c r="KMF215" s="42"/>
      <c r="KMG215" s="42"/>
      <c r="KMH215" s="48"/>
      <c r="KMI215" s="48"/>
      <c r="KMJ215" s="46"/>
      <c r="KMK215" s="42"/>
      <c r="KML215" s="42"/>
      <c r="KMM215" s="48"/>
      <c r="KMN215" s="48"/>
      <c r="KMO215" s="46"/>
      <c r="KMP215" s="42"/>
      <c r="KMQ215" s="42"/>
      <c r="KMR215" s="48"/>
      <c r="KMS215" s="48"/>
      <c r="KMT215" s="46"/>
      <c r="KMU215" s="42"/>
      <c r="KMV215" s="42"/>
      <c r="KMW215" s="48"/>
      <c r="KMX215" s="48"/>
      <c r="KMY215" s="46"/>
      <c r="KMZ215" s="42"/>
      <c r="KNA215" s="42"/>
      <c r="KNB215" s="48"/>
      <c r="KNC215" s="48"/>
      <c r="KND215" s="46"/>
      <c r="KNE215" s="42"/>
      <c r="KNF215" s="42"/>
      <c r="KNG215" s="48"/>
      <c r="KNH215" s="48"/>
      <c r="KNI215" s="46"/>
      <c r="KNJ215" s="42"/>
      <c r="KNK215" s="42"/>
      <c r="KNL215" s="48"/>
      <c r="KNM215" s="48"/>
      <c r="KNN215" s="46"/>
      <c r="KNO215" s="42"/>
      <c r="KNP215" s="42"/>
      <c r="KNQ215" s="48"/>
      <c r="KNR215" s="48"/>
      <c r="KNS215" s="46"/>
      <c r="KNT215" s="42"/>
      <c r="KNU215" s="42"/>
      <c r="KNV215" s="48"/>
      <c r="KNW215" s="48"/>
      <c r="KNX215" s="46"/>
      <c r="KNY215" s="42"/>
      <c r="KNZ215" s="42"/>
      <c r="KOA215" s="48"/>
      <c r="KOB215" s="48"/>
      <c r="KOC215" s="46"/>
      <c r="KOD215" s="42"/>
      <c r="KOE215" s="42"/>
      <c r="KOF215" s="48"/>
      <c r="KOG215" s="48"/>
      <c r="KOH215" s="46"/>
      <c r="KOI215" s="42"/>
      <c r="KOJ215" s="42"/>
      <c r="KOK215" s="48"/>
      <c r="KOL215" s="48"/>
      <c r="KOM215" s="46"/>
      <c r="KON215" s="42"/>
      <c r="KOO215" s="42"/>
      <c r="KOP215" s="48"/>
      <c r="KOQ215" s="48"/>
      <c r="KOR215" s="46"/>
      <c r="KOS215" s="42"/>
      <c r="KOT215" s="42"/>
      <c r="KOU215" s="48"/>
      <c r="KOV215" s="48"/>
      <c r="KOW215" s="46"/>
      <c r="KOX215" s="42"/>
      <c r="KOY215" s="42"/>
      <c r="KOZ215" s="48"/>
      <c r="KPA215" s="48"/>
      <c r="KPB215" s="46"/>
      <c r="KPC215" s="42"/>
      <c r="KPD215" s="42"/>
      <c r="KPE215" s="48"/>
      <c r="KPF215" s="48"/>
      <c r="KPG215" s="46"/>
      <c r="KPH215" s="42"/>
      <c r="KPI215" s="42"/>
      <c r="KPJ215" s="48"/>
      <c r="KPK215" s="48"/>
      <c r="KPL215" s="46"/>
      <c r="KPM215" s="42"/>
      <c r="KPN215" s="42"/>
      <c r="KPO215" s="48"/>
      <c r="KPP215" s="48"/>
      <c r="KPQ215" s="46"/>
      <c r="KPR215" s="42"/>
      <c r="KPS215" s="42"/>
      <c r="KPT215" s="48"/>
      <c r="KPU215" s="48"/>
      <c r="KPV215" s="46"/>
      <c r="KPW215" s="42"/>
      <c r="KPX215" s="42"/>
      <c r="KPY215" s="48"/>
      <c r="KPZ215" s="48"/>
      <c r="KQA215" s="46"/>
      <c r="KQB215" s="42"/>
      <c r="KQC215" s="42"/>
      <c r="KQD215" s="48"/>
      <c r="KQE215" s="48"/>
      <c r="KQF215" s="46"/>
      <c r="KQG215" s="42"/>
      <c r="KQH215" s="42"/>
      <c r="KQI215" s="48"/>
      <c r="KQJ215" s="48"/>
      <c r="KQK215" s="46"/>
      <c r="KQL215" s="42"/>
      <c r="KQM215" s="42"/>
      <c r="KQN215" s="48"/>
      <c r="KQO215" s="48"/>
      <c r="KQP215" s="46"/>
      <c r="KQQ215" s="42"/>
      <c r="KQR215" s="42"/>
      <c r="KQS215" s="48"/>
      <c r="KQT215" s="48"/>
      <c r="KQU215" s="46"/>
      <c r="KQV215" s="42"/>
      <c r="KQW215" s="42"/>
      <c r="KQX215" s="48"/>
      <c r="KQY215" s="48"/>
      <c r="KQZ215" s="46"/>
      <c r="KRA215" s="42"/>
      <c r="KRB215" s="42"/>
      <c r="KRC215" s="48"/>
      <c r="KRD215" s="48"/>
      <c r="KRE215" s="46"/>
      <c r="KRF215" s="42"/>
      <c r="KRG215" s="42"/>
      <c r="KRH215" s="48"/>
      <c r="KRI215" s="48"/>
      <c r="KRJ215" s="46"/>
      <c r="KRK215" s="42"/>
      <c r="KRL215" s="42"/>
      <c r="KRM215" s="48"/>
      <c r="KRN215" s="48"/>
      <c r="KRO215" s="46"/>
      <c r="KRP215" s="42"/>
      <c r="KRQ215" s="42"/>
      <c r="KRR215" s="48"/>
      <c r="KRS215" s="48"/>
      <c r="KRT215" s="46"/>
      <c r="KRU215" s="42"/>
      <c r="KRV215" s="42"/>
      <c r="KRW215" s="48"/>
      <c r="KRX215" s="48"/>
      <c r="KRY215" s="46"/>
      <c r="KRZ215" s="42"/>
      <c r="KSA215" s="42"/>
      <c r="KSB215" s="48"/>
      <c r="KSC215" s="48"/>
      <c r="KSD215" s="46"/>
      <c r="KSE215" s="42"/>
      <c r="KSF215" s="42"/>
      <c r="KSG215" s="48"/>
      <c r="KSH215" s="48"/>
      <c r="KSI215" s="46"/>
      <c r="KSJ215" s="42"/>
      <c r="KSK215" s="42"/>
      <c r="KSL215" s="48"/>
      <c r="KSM215" s="48"/>
      <c r="KSN215" s="46"/>
      <c r="KSO215" s="42"/>
      <c r="KSP215" s="42"/>
      <c r="KSQ215" s="48"/>
      <c r="KSR215" s="48"/>
      <c r="KSS215" s="46"/>
      <c r="KST215" s="42"/>
      <c r="KSU215" s="42"/>
      <c r="KSV215" s="48"/>
      <c r="KSW215" s="48"/>
      <c r="KSX215" s="46"/>
      <c r="KSY215" s="42"/>
      <c r="KSZ215" s="42"/>
      <c r="KTA215" s="48"/>
      <c r="KTB215" s="48"/>
      <c r="KTC215" s="46"/>
      <c r="KTD215" s="42"/>
      <c r="KTE215" s="42"/>
      <c r="KTF215" s="48"/>
      <c r="KTG215" s="48"/>
      <c r="KTH215" s="46"/>
      <c r="KTI215" s="42"/>
      <c r="KTJ215" s="42"/>
      <c r="KTK215" s="48"/>
      <c r="KTL215" s="48"/>
      <c r="KTM215" s="46"/>
      <c r="KTN215" s="42"/>
      <c r="KTO215" s="42"/>
      <c r="KTP215" s="48"/>
      <c r="KTQ215" s="48"/>
      <c r="KTR215" s="46"/>
      <c r="KTS215" s="42"/>
      <c r="KTT215" s="42"/>
      <c r="KTU215" s="48"/>
      <c r="KTV215" s="48"/>
      <c r="KTW215" s="46"/>
      <c r="KTX215" s="42"/>
      <c r="KTY215" s="42"/>
      <c r="KTZ215" s="48"/>
      <c r="KUA215" s="48"/>
      <c r="KUB215" s="46"/>
      <c r="KUC215" s="42"/>
      <c r="KUD215" s="42"/>
      <c r="KUE215" s="48"/>
      <c r="KUF215" s="48"/>
      <c r="KUG215" s="46"/>
      <c r="KUH215" s="42"/>
      <c r="KUI215" s="42"/>
      <c r="KUJ215" s="48"/>
      <c r="KUK215" s="48"/>
      <c r="KUL215" s="46"/>
      <c r="KUM215" s="42"/>
      <c r="KUN215" s="42"/>
      <c r="KUO215" s="48"/>
      <c r="KUP215" s="48"/>
      <c r="KUQ215" s="46"/>
      <c r="KUR215" s="42"/>
      <c r="KUS215" s="42"/>
      <c r="KUT215" s="48"/>
      <c r="KUU215" s="48"/>
      <c r="KUV215" s="46"/>
      <c r="KUW215" s="42"/>
      <c r="KUX215" s="42"/>
      <c r="KUY215" s="48"/>
      <c r="KUZ215" s="48"/>
      <c r="KVA215" s="46"/>
      <c r="KVB215" s="42"/>
      <c r="KVC215" s="42"/>
      <c r="KVD215" s="48"/>
      <c r="KVE215" s="48"/>
      <c r="KVF215" s="46"/>
      <c r="KVG215" s="42"/>
      <c r="KVH215" s="42"/>
      <c r="KVI215" s="48"/>
      <c r="KVJ215" s="48"/>
      <c r="KVK215" s="46"/>
      <c r="KVL215" s="42"/>
      <c r="KVM215" s="42"/>
      <c r="KVN215" s="48"/>
      <c r="KVO215" s="48"/>
      <c r="KVP215" s="46"/>
      <c r="KVQ215" s="42"/>
      <c r="KVR215" s="42"/>
      <c r="KVS215" s="48"/>
      <c r="KVT215" s="48"/>
      <c r="KVU215" s="46"/>
      <c r="KVV215" s="42"/>
      <c r="KVW215" s="42"/>
      <c r="KVX215" s="48"/>
      <c r="KVY215" s="48"/>
      <c r="KVZ215" s="46"/>
      <c r="KWA215" s="42"/>
      <c r="KWB215" s="42"/>
      <c r="KWC215" s="48"/>
      <c r="KWD215" s="48"/>
      <c r="KWE215" s="46"/>
      <c r="KWF215" s="42"/>
      <c r="KWG215" s="42"/>
      <c r="KWH215" s="48"/>
      <c r="KWI215" s="48"/>
      <c r="KWJ215" s="46"/>
      <c r="KWK215" s="42"/>
      <c r="KWL215" s="42"/>
      <c r="KWM215" s="48"/>
      <c r="KWN215" s="48"/>
      <c r="KWO215" s="46"/>
      <c r="KWP215" s="42"/>
      <c r="KWQ215" s="42"/>
      <c r="KWR215" s="48"/>
      <c r="KWS215" s="48"/>
      <c r="KWT215" s="46"/>
      <c r="KWU215" s="42"/>
      <c r="KWV215" s="42"/>
      <c r="KWW215" s="48"/>
      <c r="KWX215" s="48"/>
      <c r="KWY215" s="46"/>
      <c r="KWZ215" s="42"/>
      <c r="KXA215" s="42"/>
      <c r="KXB215" s="48"/>
      <c r="KXC215" s="48"/>
      <c r="KXD215" s="46"/>
      <c r="KXE215" s="42"/>
      <c r="KXF215" s="42"/>
      <c r="KXG215" s="48"/>
      <c r="KXH215" s="48"/>
      <c r="KXI215" s="46"/>
      <c r="KXJ215" s="42"/>
      <c r="KXK215" s="42"/>
      <c r="KXL215" s="48"/>
      <c r="KXM215" s="48"/>
      <c r="KXN215" s="46"/>
      <c r="KXO215" s="42"/>
      <c r="KXP215" s="42"/>
      <c r="KXQ215" s="48"/>
      <c r="KXR215" s="48"/>
      <c r="KXS215" s="46"/>
      <c r="KXT215" s="42"/>
      <c r="KXU215" s="42"/>
      <c r="KXV215" s="48"/>
      <c r="KXW215" s="48"/>
      <c r="KXX215" s="46"/>
      <c r="KXY215" s="42"/>
      <c r="KXZ215" s="42"/>
      <c r="KYA215" s="48"/>
      <c r="KYB215" s="48"/>
      <c r="KYC215" s="46"/>
      <c r="KYD215" s="42"/>
      <c r="KYE215" s="42"/>
      <c r="KYF215" s="48"/>
      <c r="KYG215" s="48"/>
      <c r="KYH215" s="46"/>
      <c r="KYI215" s="42"/>
      <c r="KYJ215" s="42"/>
      <c r="KYK215" s="48"/>
      <c r="KYL215" s="48"/>
      <c r="KYM215" s="46"/>
      <c r="KYN215" s="42"/>
      <c r="KYO215" s="42"/>
      <c r="KYP215" s="48"/>
      <c r="KYQ215" s="48"/>
      <c r="KYR215" s="46"/>
      <c r="KYS215" s="42"/>
      <c r="KYT215" s="42"/>
      <c r="KYU215" s="48"/>
      <c r="KYV215" s="48"/>
      <c r="KYW215" s="46"/>
      <c r="KYX215" s="42"/>
      <c r="KYY215" s="42"/>
      <c r="KYZ215" s="48"/>
      <c r="KZA215" s="48"/>
      <c r="KZB215" s="46"/>
      <c r="KZC215" s="42"/>
      <c r="KZD215" s="42"/>
      <c r="KZE215" s="48"/>
      <c r="KZF215" s="48"/>
      <c r="KZG215" s="46"/>
      <c r="KZH215" s="42"/>
      <c r="KZI215" s="42"/>
      <c r="KZJ215" s="48"/>
      <c r="KZK215" s="48"/>
      <c r="KZL215" s="46"/>
      <c r="KZM215" s="42"/>
      <c r="KZN215" s="42"/>
      <c r="KZO215" s="48"/>
      <c r="KZP215" s="48"/>
      <c r="KZQ215" s="46"/>
      <c r="KZR215" s="42"/>
      <c r="KZS215" s="42"/>
      <c r="KZT215" s="48"/>
      <c r="KZU215" s="48"/>
      <c r="KZV215" s="46"/>
      <c r="KZW215" s="42"/>
      <c r="KZX215" s="42"/>
      <c r="KZY215" s="48"/>
      <c r="KZZ215" s="48"/>
      <c r="LAA215" s="46"/>
      <c r="LAB215" s="42"/>
      <c r="LAC215" s="42"/>
      <c r="LAD215" s="48"/>
      <c r="LAE215" s="48"/>
      <c r="LAF215" s="46"/>
      <c r="LAG215" s="42"/>
      <c r="LAH215" s="42"/>
      <c r="LAI215" s="48"/>
      <c r="LAJ215" s="48"/>
      <c r="LAK215" s="46"/>
      <c r="LAL215" s="42"/>
      <c r="LAM215" s="42"/>
      <c r="LAN215" s="48"/>
      <c r="LAO215" s="48"/>
      <c r="LAP215" s="46"/>
      <c r="LAQ215" s="42"/>
      <c r="LAR215" s="42"/>
      <c r="LAS215" s="48"/>
      <c r="LAT215" s="48"/>
      <c r="LAU215" s="46"/>
      <c r="LAV215" s="42"/>
      <c r="LAW215" s="42"/>
      <c r="LAX215" s="48"/>
      <c r="LAY215" s="48"/>
      <c r="LAZ215" s="46"/>
      <c r="LBA215" s="42"/>
      <c r="LBB215" s="42"/>
      <c r="LBC215" s="48"/>
      <c r="LBD215" s="48"/>
      <c r="LBE215" s="46"/>
      <c r="LBF215" s="42"/>
      <c r="LBG215" s="42"/>
      <c r="LBH215" s="48"/>
      <c r="LBI215" s="48"/>
      <c r="LBJ215" s="46"/>
      <c r="LBK215" s="42"/>
      <c r="LBL215" s="42"/>
      <c r="LBM215" s="48"/>
      <c r="LBN215" s="48"/>
      <c r="LBO215" s="46"/>
      <c r="LBP215" s="42"/>
      <c r="LBQ215" s="42"/>
      <c r="LBR215" s="48"/>
      <c r="LBS215" s="48"/>
      <c r="LBT215" s="46"/>
      <c r="LBU215" s="42"/>
      <c r="LBV215" s="42"/>
      <c r="LBW215" s="48"/>
      <c r="LBX215" s="48"/>
      <c r="LBY215" s="46"/>
      <c r="LBZ215" s="42"/>
      <c r="LCA215" s="42"/>
      <c r="LCB215" s="48"/>
      <c r="LCC215" s="48"/>
      <c r="LCD215" s="46"/>
      <c r="LCE215" s="42"/>
      <c r="LCF215" s="42"/>
      <c r="LCG215" s="48"/>
      <c r="LCH215" s="48"/>
      <c r="LCI215" s="46"/>
      <c r="LCJ215" s="42"/>
      <c r="LCK215" s="42"/>
      <c r="LCL215" s="48"/>
      <c r="LCM215" s="48"/>
      <c r="LCN215" s="46"/>
      <c r="LCO215" s="42"/>
      <c r="LCP215" s="42"/>
      <c r="LCQ215" s="48"/>
      <c r="LCR215" s="48"/>
      <c r="LCS215" s="46"/>
      <c r="LCT215" s="42"/>
      <c r="LCU215" s="42"/>
      <c r="LCV215" s="48"/>
      <c r="LCW215" s="48"/>
      <c r="LCX215" s="46"/>
      <c r="LCY215" s="42"/>
      <c r="LCZ215" s="42"/>
      <c r="LDA215" s="48"/>
      <c r="LDB215" s="48"/>
      <c r="LDC215" s="46"/>
      <c r="LDD215" s="42"/>
      <c r="LDE215" s="42"/>
      <c r="LDF215" s="48"/>
      <c r="LDG215" s="48"/>
      <c r="LDH215" s="46"/>
      <c r="LDI215" s="42"/>
      <c r="LDJ215" s="42"/>
      <c r="LDK215" s="48"/>
      <c r="LDL215" s="48"/>
      <c r="LDM215" s="46"/>
      <c r="LDN215" s="42"/>
      <c r="LDO215" s="42"/>
      <c r="LDP215" s="48"/>
      <c r="LDQ215" s="48"/>
      <c r="LDR215" s="46"/>
      <c r="LDS215" s="42"/>
      <c r="LDT215" s="42"/>
      <c r="LDU215" s="48"/>
      <c r="LDV215" s="48"/>
      <c r="LDW215" s="46"/>
      <c r="LDX215" s="42"/>
      <c r="LDY215" s="42"/>
      <c r="LDZ215" s="48"/>
      <c r="LEA215" s="48"/>
      <c r="LEB215" s="46"/>
      <c r="LEC215" s="42"/>
      <c r="LED215" s="42"/>
      <c r="LEE215" s="48"/>
      <c r="LEF215" s="48"/>
      <c r="LEG215" s="46"/>
      <c r="LEH215" s="42"/>
      <c r="LEI215" s="42"/>
      <c r="LEJ215" s="48"/>
      <c r="LEK215" s="48"/>
      <c r="LEL215" s="46"/>
      <c r="LEM215" s="42"/>
      <c r="LEN215" s="42"/>
      <c r="LEO215" s="48"/>
      <c r="LEP215" s="48"/>
      <c r="LEQ215" s="46"/>
      <c r="LER215" s="42"/>
      <c r="LES215" s="42"/>
      <c r="LET215" s="48"/>
      <c r="LEU215" s="48"/>
      <c r="LEV215" s="46"/>
      <c r="LEW215" s="42"/>
      <c r="LEX215" s="42"/>
      <c r="LEY215" s="48"/>
      <c r="LEZ215" s="48"/>
      <c r="LFA215" s="46"/>
      <c r="LFB215" s="42"/>
      <c r="LFC215" s="42"/>
      <c r="LFD215" s="48"/>
      <c r="LFE215" s="48"/>
      <c r="LFF215" s="46"/>
      <c r="LFG215" s="42"/>
      <c r="LFH215" s="42"/>
      <c r="LFI215" s="48"/>
      <c r="LFJ215" s="48"/>
      <c r="LFK215" s="46"/>
      <c r="LFL215" s="42"/>
      <c r="LFM215" s="42"/>
      <c r="LFN215" s="48"/>
      <c r="LFO215" s="48"/>
      <c r="LFP215" s="46"/>
      <c r="LFQ215" s="42"/>
      <c r="LFR215" s="42"/>
      <c r="LFS215" s="48"/>
      <c r="LFT215" s="48"/>
      <c r="LFU215" s="46"/>
      <c r="LFV215" s="42"/>
      <c r="LFW215" s="42"/>
      <c r="LFX215" s="48"/>
      <c r="LFY215" s="48"/>
      <c r="LFZ215" s="46"/>
      <c r="LGA215" s="42"/>
      <c r="LGB215" s="42"/>
      <c r="LGC215" s="48"/>
      <c r="LGD215" s="48"/>
      <c r="LGE215" s="46"/>
      <c r="LGF215" s="42"/>
      <c r="LGG215" s="42"/>
      <c r="LGH215" s="48"/>
      <c r="LGI215" s="48"/>
      <c r="LGJ215" s="46"/>
      <c r="LGK215" s="42"/>
      <c r="LGL215" s="42"/>
      <c r="LGM215" s="48"/>
      <c r="LGN215" s="48"/>
      <c r="LGO215" s="46"/>
      <c r="LGP215" s="42"/>
      <c r="LGQ215" s="42"/>
      <c r="LGR215" s="48"/>
      <c r="LGS215" s="48"/>
      <c r="LGT215" s="46"/>
      <c r="LGU215" s="42"/>
      <c r="LGV215" s="42"/>
      <c r="LGW215" s="48"/>
      <c r="LGX215" s="48"/>
      <c r="LGY215" s="46"/>
      <c r="LGZ215" s="42"/>
      <c r="LHA215" s="42"/>
      <c r="LHB215" s="48"/>
      <c r="LHC215" s="48"/>
      <c r="LHD215" s="46"/>
      <c r="LHE215" s="42"/>
      <c r="LHF215" s="42"/>
      <c r="LHG215" s="48"/>
      <c r="LHH215" s="48"/>
      <c r="LHI215" s="46"/>
      <c r="LHJ215" s="42"/>
      <c r="LHK215" s="42"/>
      <c r="LHL215" s="48"/>
      <c r="LHM215" s="48"/>
      <c r="LHN215" s="46"/>
      <c r="LHO215" s="42"/>
      <c r="LHP215" s="42"/>
      <c r="LHQ215" s="48"/>
      <c r="LHR215" s="48"/>
      <c r="LHS215" s="46"/>
      <c r="LHT215" s="42"/>
      <c r="LHU215" s="42"/>
      <c r="LHV215" s="48"/>
      <c r="LHW215" s="48"/>
      <c r="LHX215" s="46"/>
      <c r="LHY215" s="42"/>
      <c r="LHZ215" s="42"/>
      <c r="LIA215" s="48"/>
      <c r="LIB215" s="48"/>
      <c r="LIC215" s="46"/>
      <c r="LID215" s="42"/>
      <c r="LIE215" s="42"/>
      <c r="LIF215" s="48"/>
      <c r="LIG215" s="48"/>
      <c r="LIH215" s="46"/>
      <c r="LII215" s="42"/>
      <c r="LIJ215" s="42"/>
      <c r="LIK215" s="48"/>
      <c r="LIL215" s="48"/>
      <c r="LIM215" s="46"/>
      <c r="LIN215" s="42"/>
      <c r="LIO215" s="42"/>
      <c r="LIP215" s="48"/>
      <c r="LIQ215" s="48"/>
      <c r="LIR215" s="46"/>
      <c r="LIS215" s="42"/>
      <c r="LIT215" s="42"/>
      <c r="LIU215" s="48"/>
      <c r="LIV215" s="48"/>
      <c r="LIW215" s="46"/>
      <c r="LIX215" s="42"/>
      <c r="LIY215" s="42"/>
      <c r="LIZ215" s="48"/>
      <c r="LJA215" s="48"/>
      <c r="LJB215" s="46"/>
      <c r="LJC215" s="42"/>
      <c r="LJD215" s="42"/>
      <c r="LJE215" s="48"/>
      <c r="LJF215" s="48"/>
      <c r="LJG215" s="46"/>
      <c r="LJH215" s="42"/>
      <c r="LJI215" s="42"/>
      <c r="LJJ215" s="48"/>
      <c r="LJK215" s="48"/>
      <c r="LJL215" s="46"/>
      <c r="LJM215" s="42"/>
      <c r="LJN215" s="42"/>
      <c r="LJO215" s="48"/>
      <c r="LJP215" s="48"/>
      <c r="LJQ215" s="46"/>
      <c r="LJR215" s="42"/>
      <c r="LJS215" s="42"/>
      <c r="LJT215" s="48"/>
      <c r="LJU215" s="48"/>
      <c r="LJV215" s="46"/>
      <c r="LJW215" s="42"/>
      <c r="LJX215" s="42"/>
      <c r="LJY215" s="48"/>
      <c r="LJZ215" s="48"/>
      <c r="LKA215" s="46"/>
      <c r="LKB215" s="42"/>
      <c r="LKC215" s="42"/>
      <c r="LKD215" s="48"/>
      <c r="LKE215" s="48"/>
      <c r="LKF215" s="46"/>
      <c r="LKG215" s="42"/>
      <c r="LKH215" s="42"/>
      <c r="LKI215" s="48"/>
      <c r="LKJ215" s="48"/>
      <c r="LKK215" s="46"/>
      <c r="LKL215" s="42"/>
      <c r="LKM215" s="42"/>
      <c r="LKN215" s="48"/>
      <c r="LKO215" s="48"/>
      <c r="LKP215" s="46"/>
      <c r="LKQ215" s="42"/>
      <c r="LKR215" s="42"/>
      <c r="LKS215" s="48"/>
      <c r="LKT215" s="48"/>
      <c r="LKU215" s="46"/>
      <c r="LKV215" s="42"/>
      <c r="LKW215" s="42"/>
      <c r="LKX215" s="48"/>
      <c r="LKY215" s="48"/>
      <c r="LKZ215" s="46"/>
      <c r="LLA215" s="42"/>
      <c r="LLB215" s="42"/>
      <c r="LLC215" s="48"/>
      <c r="LLD215" s="48"/>
      <c r="LLE215" s="46"/>
      <c r="LLF215" s="42"/>
      <c r="LLG215" s="42"/>
      <c r="LLH215" s="48"/>
      <c r="LLI215" s="48"/>
      <c r="LLJ215" s="46"/>
      <c r="LLK215" s="42"/>
      <c r="LLL215" s="42"/>
      <c r="LLM215" s="48"/>
      <c r="LLN215" s="48"/>
      <c r="LLO215" s="46"/>
      <c r="LLP215" s="42"/>
      <c r="LLQ215" s="42"/>
      <c r="LLR215" s="48"/>
      <c r="LLS215" s="48"/>
      <c r="LLT215" s="46"/>
      <c r="LLU215" s="42"/>
      <c r="LLV215" s="42"/>
      <c r="LLW215" s="48"/>
      <c r="LLX215" s="48"/>
      <c r="LLY215" s="46"/>
      <c r="LLZ215" s="42"/>
      <c r="LMA215" s="42"/>
      <c r="LMB215" s="48"/>
      <c r="LMC215" s="48"/>
      <c r="LMD215" s="46"/>
      <c r="LME215" s="42"/>
      <c r="LMF215" s="42"/>
      <c r="LMG215" s="48"/>
      <c r="LMH215" s="48"/>
      <c r="LMI215" s="46"/>
      <c r="LMJ215" s="42"/>
      <c r="LMK215" s="42"/>
      <c r="LML215" s="48"/>
      <c r="LMM215" s="48"/>
      <c r="LMN215" s="46"/>
      <c r="LMO215" s="42"/>
      <c r="LMP215" s="42"/>
      <c r="LMQ215" s="48"/>
      <c r="LMR215" s="48"/>
      <c r="LMS215" s="46"/>
      <c r="LMT215" s="42"/>
      <c r="LMU215" s="42"/>
      <c r="LMV215" s="48"/>
      <c r="LMW215" s="48"/>
      <c r="LMX215" s="46"/>
      <c r="LMY215" s="42"/>
      <c r="LMZ215" s="42"/>
      <c r="LNA215" s="48"/>
      <c r="LNB215" s="48"/>
      <c r="LNC215" s="46"/>
      <c r="LND215" s="42"/>
      <c r="LNE215" s="42"/>
      <c r="LNF215" s="48"/>
      <c r="LNG215" s="48"/>
      <c r="LNH215" s="46"/>
      <c r="LNI215" s="42"/>
      <c r="LNJ215" s="42"/>
      <c r="LNK215" s="48"/>
      <c r="LNL215" s="48"/>
      <c r="LNM215" s="46"/>
      <c r="LNN215" s="42"/>
      <c r="LNO215" s="42"/>
      <c r="LNP215" s="48"/>
      <c r="LNQ215" s="48"/>
      <c r="LNR215" s="46"/>
      <c r="LNS215" s="42"/>
      <c r="LNT215" s="42"/>
      <c r="LNU215" s="48"/>
      <c r="LNV215" s="48"/>
      <c r="LNW215" s="46"/>
      <c r="LNX215" s="42"/>
      <c r="LNY215" s="42"/>
      <c r="LNZ215" s="48"/>
      <c r="LOA215" s="48"/>
      <c r="LOB215" s="46"/>
      <c r="LOC215" s="42"/>
      <c r="LOD215" s="42"/>
      <c r="LOE215" s="48"/>
      <c r="LOF215" s="48"/>
      <c r="LOG215" s="46"/>
      <c r="LOH215" s="42"/>
      <c r="LOI215" s="42"/>
      <c r="LOJ215" s="48"/>
      <c r="LOK215" s="48"/>
      <c r="LOL215" s="46"/>
      <c r="LOM215" s="42"/>
      <c r="LON215" s="42"/>
      <c r="LOO215" s="48"/>
      <c r="LOP215" s="48"/>
      <c r="LOQ215" s="46"/>
      <c r="LOR215" s="42"/>
      <c r="LOS215" s="42"/>
      <c r="LOT215" s="48"/>
      <c r="LOU215" s="48"/>
      <c r="LOV215" s="46"/>
      <c r="LOW215" s="42"/>
      <c r="LOX215" s="42"/>
      <c r="LOY215" s="48"/>
      <c r="LOZ215" s="48"/>
      <c r="LPA215" s="46"/>
      <c r="LPB215" s="42"/>
      <c r="LPC215" s="42"/>
      <c r="LPD215" s="48"/>
      <c r="LPE215" s="48"/>
      <c r="LPF215" s="46"/>
      <c r="LPG215" s="42"/>
      <c r="LPH215" s="42"/>
      <c r="LPI215" s="48"/>
      <c r="LPJ215" s="48"/>
      <c r="LPK215" s="46"/>
      <c r="LPL215" s="42"/>
      <c r="LPM215" s="42"/>
      <c r="LPN215" s="48"/>
      <c r="LPO215" s="48"/>
      <c r="LPP215" s="46"/>
      <c r="LPQ215" s="42"/>
      <c r="LPR215" s="42"/>
      <c r="LPS215" s="48"/>
      <c r="LPT215" s="48"/>
      <c r="LPU215" s="46"/>
      <c r="LPV215" s="42"/>
      <c r="LPW215" s="42"/>
      <c r="LPX215" s="48"/>
      <c r="LPY215" s="48"/>
      <c r="LPZ215" s="46"/>
      <c r="LQA215" s="42"/>
      <c r="LQB215" s="42"/>
      <c r="LQC215" s="48"/>
      <c r="LQD215" s="48"/>
      <c r="LQE215" s="46"/>
      <c r="LQF215" s="42"/>
      <c r="LQG215" s="42"/>
      <c r="LQH215" s="48"/>
      <c r="LQI215" s="48"/>
      <c r="LQJ215" s="46"/>
      <c r="LQK215" s="42"/>
      <c r="LQL215" s="42"/>
      <c r="LQM215" s="48"/>
      <c r="LQN215" s="48"/>
      <c r="LQO215" s="46"/>
      <c r="LQP215" s="42"/>
      <c r="LQQ215" s="42"/>
      <c r="LQR215" s="48"/>
      <c r="LQS215" s="48"/>
      <c r="LQT215" s="46"/>
      <c r="LQU215" s="42"/>
      <c r="LQV215" s="42"/>
      <c r="LQW215" s="48"/>
      <c r="LQX215" s="48"/>
      <c r="LQY215" s="46"/>
      <c r="LQZ215" s="42"/>
      <c r="LRA215" s="42"/>
      <c r="LRB215" s="48"/>
      <c r="LRC215" s="48"/>
      <c r="LRD215" s="46"/>
      <c r="LRE215" s="42"/>
      <c r="LRF215" s="42"/>
      <c r="LRG215" s="48"/>
      <c r="LRH215" s="48"/>
      <c r="LRI215" s="46"/>
      <c r="LRJ215" s="42"/>
      <c r="LRK215" s="42"/>
      <c r="LRL215" s="48"/>
      <c r="LRM215" s="48"/>
      <c r="LRN215" s="46"/>
      <c r="LRO215" s="42"/>
      <c r="LRP215" s="42"/>
      <c r="LRQ215" s="48"/>
      <c r="LRR215" s="48"/>
      <c r="LRS215" s="46"/>
      <c r="LRT215" s="42"/>
      <c r="LRU215" s="42"/>
      <c r="LRV215" s="48"/>
      <c r="LRW215" s="48"/>
      <c r="LRX215" s="46"/>
      <c r="LRY215" s="42"/>
      <c r="LRZ215" s="42"/>
      <c r="LSA215" s="48"/>
      <c r="LSB215" s="48"/>
      <c r="LSC215" s="46"/>
      <c r="LSD215" s="42"/>
      <c r="LSE215" s="42"/>
      <c r="LSF215" s="48"/>
      <c r="LSG215" s="48"/>
      <c r="LSH215" s="46"/>
      <c r="LSI215" s="42"/>
      <c r="LSJ215" s="42"/>
      <c r="LSK215" s="48"/>
      <c r="LSL215" s="48"/>
      <c r="LSM215" s="46"/>
      <c r="LSN215" s="42"/>
      <c r="LSO215" s="42"/>
      <c r="LSP215" s="48"/>
      <c r="LSQ215" s="48"/>
      <c r="LSR215" s="46"/>
      <c r="LSS215" s="42"/>
      <c r="LST215" s="42"/>
      <c r="LSU215" s="48"/>
      <c r="LSV215" s="48"/>
      <c r="LSW215" s="46"/>
      <c r="LSX215" s="42"/>
      <c r="LSY215" s="42"/>
      <c r="LSZ215" s="48"/>
      <c r="LTA215" s="48"/>
      <c r="LTB215" s="46"/>
      <c r="LTC215" s="42"/>
      <c r="LTD215" s="42"/>
      <c r="LTE215" s="48"/>
      <c r="LTF215" s="48"/>
      <c r="LTG215" s="46"/>
      <c r="LTH215" s="42"/>
      <c r="LTI215" s="42"/>
      <c r="LTJ215" s="48"/>
      <c r="LTK215" s="48"/>
      <c r="LTL215" s="46"/>
      <c r="LTM215" s="42"/>
      <c r="LTN215" s="42"/>
      <c r="LTO215" s="48"/>
      <c r="LTP215" s="48"/>
      <c r="LTQ215" s="46"/>
      <c r="LTR215" s="42"/>
      <c r="LTS215" s="42"/>
      <c r="LTT215" s="48"/>
      <c r="LTU215" s="48"/>
      <c r="LTV215" s="46"/>
      <c r="LTW215" s="42"/>
      <c r="LTX215" s="42"/>
      <c r="LTY215" s="48"/>
      <c r="LTZ215" s="48"/>
      <c r="LUA215" s="46"/>
      <c r="LUB215" s="42"/>
      <c r="LUC215" s="42"/>
      <c r="LUD215" s="48"/>
      <c r="LUE215" s="48"/>
      <c r="LUF215" s="46"/>
      <c r="LUG215" s="42"/>
      <c r="LUH215" s="42"/>
      <c r="LUI215" s="48"/>
      <c r="LUJ215" s="48"/>
      <c r="LUK215" s="46"/>
      <c r="LUL215" s="42"/>
      <c r="LUM215" s="42"/>
      <c r="LUN215" s="48"/>
      <c r="LUO215" s="48"/>
      <c r="LUP215" s="46"/>
      <c r="LUQ215" s="42"/>
      <c r="LUR215" s="42"/>
      <c r="LUS215" s="48"/>
      <c r="LUT215" s="48"/>
      <c r="LUU215" s="46"/>
      <c r="LUV215" s="42"/>
      <c r="LUW215" s="42"/>
      <c r="LUX215" s="48"/>
      <c r="LUY215" s="48"/>
      <c r="LUZ215" s="46"/>
      <c r="LVA215" s="42"/>
      <c r="LVB215" s="42"/>
      <c r="LVC215" s="48"/>
      <c r="LVD215" s="48"/>
      <c r="LVE215" s="46"/>
      <c r="LVF215" s="42"/>
      <c r="LVG215" s="42"/>
      <c r="LVH215" s="48"/>
      <c r="LVI215" s="48"/>
      <c r="LVJ215" s="46"/>
      <c r="LVK215" s="42"/>
      <c r="LVL215" s="42"/>
      <c r="LVM215" s="48"/>
      <c r="LVN215" s="48"/>
      <c r="LVO215" s="46"/>
      <c r="LVP215" s="42"/>
      <c r="LVQ215" s="42"/>
      <c r="LVR215" s="48"/>
      <c r="LVS215" s="48"/>
      <c r="LVT215" s="46"/>
      <c r="LVU215" s="42"/>
      <c r="LVV215" s="42"/>
      <c r="LVW215" s="48"/>
      <c r="LVX215" s="48"/>
      <c r="LVY215" s="46"/>
      <c r="LVZ215" s="42"/>
      <c r="LWA215" s="42"/>
      <c r="LWB215" s="48"/>
      <c r="LWC215" s="48"/>
      <c r="LWD215" s="46"/>
      <c r="LWE215" s="42"/>
      <c r="LWF215" s="42"/>
      <c r="LWG215" s="48"/>
      <c r="LWH215" s="48"/>
      <c r="LWI215" s="46"/>
      <c r="LWJ215" s="42"/>
      <c r="LWK215" s="42"/>
      <c r="LWL215" s="48"/>
      <c r="LWM215" s="48"/>
      <c r="LWN215" s="46"/>
      <c r="LWO215" s="42"/>
      <c r="LWP215" s="42"/>
      <c r="LWQ215" s="48"/>
      <c r="LWR215" s="48"/>
      <c r="LWS215" s="46"/>
      <c r="LWT215" s="42"/>
      <c r="LWU215" s="42"/>
      <c r="LWV215" s="48"/>
      <c r="LWW215" s="48"/>
      <c r="LWX215" s="46"/>
      <c r="LWY215" s="42"/>
      <c r="LWZ215" s="42"/>
      <c r="LXA215" s="48"/>
      <c r="LXB215" s="48"/>
      <c r="LXC215" s="46"/>
      <c r="LXD215" s="42"/>
      <c r="LXE215" s="42"/>
      <c r="LXF215" s="48"/>
      <c r="LXG215" s="48"/>
      <c r="LXH215" s="46"/>
      <c r="LXI215" s="42"/>
      <c r="LXJ215" s="42"/>
      <c r="LXK215" s="48"/>
      <c r="LXL215" s="48"/>
      <c r="LXM215" s="46"/>
      <c r="LXN215" s="42"/>
      <c r="LXO215" s="42"/>
      <c r="LXP215" s="48"/>
      <c r="LXQ215" s="48"/>
      <c r="LXR215" s="46"/>
      <c r="LXS215" s="42"/>
      <c r="LXT215" s="42"/>
      <c r="LXU215" s="48"/>
      <c r="LXV215" s="48"/>
      <c r="LXW215" s="46"/>
      <c r="LXX215" s="42"/>
      <c r="LXY215" s="42"/>
      <c r="LXZ215" s="48"/>
      <c r="LYA215" s="48"/>
      <c r="LYB215" s="46"/>
      <c r="LYC215" s="42"/>
      <c r="LYD215" s="42"/>
      <c r="LYE215" s="48"/>
      <c r="LYF215" s="48"/>
      <c r="LYG215" s="46"/>
      <c r="LYH215" s="42"/>
      <c r="LYI215" s="42"/>
      <c r="LYJ215" s="48"/>
      <c r="LYK215" s="48"/>
      <c r="LYL215" s="46"/>
      <c r="LYM215" s="42"/>
      <c r="LYN215" s="42"/>
      <c r="LYO215" s="48"/>
      <c r="LYP215" s="48"/>
      <c r="LYQ215" s="46"/>
      <c r="LYR215" s="42"/>
      <c r="LYS215" s="42"/>
      <c r="LYT215" s="48"/>
      <c r="LYU215" s="48"/>
      <c r="LYV215" s="46"/>
      <c r="LYW215" s="42"/>
      <c r="LYX215" s="42"/>
      <c r="LYY215" s="48"/>
      <c r="LYZ215" s="48"/>
      <c r="LZA215" s="46"/>
      <c r="LZB215" s="42"/>
      <c r="LZC215" s="42"/>
      <c r="LZD215" s="48"/>
      <c r="LZE215" s="48"/>
      <c r="LZF215" s="46"/>
      <c r="LZG215" s="42"/>
      <c r="LZH215" s="42"/>
      <c r="LZI215" s="48"/>
      <c r="LZJ215" s="48"/>
      <c r="LZK215" s="46"/>
      <c r="LZL215" s="42"/>
      <c r="LZM215" s="42"/>
      <c r="LZN215" s="48"/>
      <c r="LZO215" s="48"/>
      <c r="LZP215" s="46"/>
      <c r="LZQ215" s="42"/>
      <c r="LZR215" s="42"/>
      <c r="LZS215" s="48"/>
      <c r="LZT215" s="48"/>
      <c r="LZU215" s="46"/>
      <c r="LZV215" s="42"/>
      <c r="LZW215" s="42"/>
      <c r="LZX215" s="48"/>
      <c r="LZY215" s="48"/>
      <c r="LZZ215" s="46"/>
      <c r="MAA215" s="42"/>
      <c r="MAB215" s="42"/>
      <c r="MAC215" s="48"/>
      <c r="MAD215" s="48"/>
      <c r="MAE215" s="46"/>
      <c r="MAF215" s="42"/>
      <c r="MAG215" s="42"/>
      <c r="MAH215" s="48"/>
      <c r="MAI215" s="48"/>
      <c r="MAJ215" s="46"/>
      <c r="MAK215" s="42"/>
      <c r="MAL215" s="42"/>
      <c r="MAM215" s="48"/>
      <c r="MAN215" s="48"/>
      <c r="MAO215" s="46"/>
      <c r="MAP215" s="42"/>
      <c r="MAQ215" s="42"/>
      <c r="MAR215" s="48"/>
      <c r="MAS215" s="48"/>
      <c r="MAT215" s="46"/>
      <c r="MAU215" s="42"/>
      <c r="MAV215" s="42"/>
      <c r="MAW215" s="48"/>
      <c r="MAX215" s="48"/>
      <c r="MAY215" s="46"/>
      <c r="MAZ215" s="42"/>
      <c r="MBA215" s="42"/>
      <c r="MBB215" s="48"/>
      <c r="MBC215" s="48"/>
      <c r="MBD215" s="46"/>
      <c r="MBE215" s="42"/>
      <c r="MBF215" s="42"/>
      <c r="MBG215" s="48"/>
      <c r="MBH215" s="48"/>
      <c r="MBI215" s="46"/>
      <c r="MBJ215" s="42"/>
      <c r="MBK215" s="42"/>
      <c r="MBL215" s="48"/>
      <c r="MBM215" s="48"/>
      <c r="MBN215" s="46"/>
      <c r="MBO215" s="42"/>
      <c r="MBP215" s="42"/>
      <c r="MBQ215" s="48"/>
      <c r="MBR215" s="48"/>
      <c r="MBS215" s="46"/>
      <c r="MBT215" s="42"/>
      <c r="MBU215" s="42"/>
      <c r="MBV215" s="48"/>
      <c r="MBW215" s="48"/>
      <c r="MBX215" s="46"/>
      <c r="MBY215" s="42"/>
      <c r="MBZ215" s="42"/>
      <c r="MCA215" s="48"/>
      <c r="MCB215" s="48"/>
      <c r="MCC215" s="46"/>
      <c r="MCD215" s="42"/>
      <c r="MCE215" s="42"/>
      <c r="MCF215" s="48"/>
      <c r="MCG215" s="48"/>
      <c r="MCH215" s="46"/>
      <c r="MCI215" s="42"/>
      <c r="MCJ215" s="42"/>
      <c r="MCK215" s="48"/>
      <c r="MCL215" s="48"/>
      <c r="MCM215" s="46"/>
      <c r="MCN215" s="42"/>
      <c r="MCO215" s="42"/>
      <c r="MCP215" s="48"/>
      <c r="MCQ215" s="48"/>
      <c r="MCR215" s="46"/>
      <c r="MCS215" s="42"/>
      <c r="MCT215" s="42"/>
      <c r="MCU215" s="48"/>
      <c r="MCV215" s="48"/>
      <c r="MCW215" s="46"/>
      <c r="MCX215" s="42"/>
      <c r="MCY215" s="42"/>
      <c r="MCZ215" s="48"/>
      <c r="MDA215" s="48"/>
      <c r="MDB215" s="46"/>
      <c r="MDC215" s="42"/>
      <c r="MDD215" s="42"/>
      <c r="MDE215" s="48"/>
      <c r="MDF215" s="48"/>
      <c r="MDG215" s="46"/>
      <c r="MDH215" s="42"/>
      <c r="MDI215" s="42"/>
      <c r="MDJ215" s="48"/>
      <c r="MDK215" s="48"/>
      <c r="MDL215" s="46"/>
      <c r="MDM215" s="42"/>
      <c r="MDN215" s="42"/>
      <c r="MDO215" s="48"/>
      <c r="MDP215" s="48"/>
      <c r="MDQ215" s="46"/>
      <c r="MDR215" s="42"/>
      <c r="MDS215" s="42"/>
      <c r="MDT215" s="48"/>
      <c r="MDU215" s="48"/>
      <c r="MDV215" s="46"/>
      <c r="MDW215" s="42"/>
      <c r="MDX215" s="42"/>
      <c r="MDY215" s="48"/>
      <c r="MDZ215" s="48"/>
      <c r="MEA215" s="46"/>
      <c r="MEB215" s="42"/>
      <c r="MEC215" s="42"/>
      <c r="MED215" s="48"/>
      <c r="MEE215" s="48"/>
      <c r="MEF215" s="46"/>
      <c r="MEG215" s="42"/>
      <c r="MEH215" s="42"/>
      <c r="MEI215" s="48"/>
      <c r="MEJ215" s="48"/>
      <c r="MEK215" s="46"/>
      <c r="MEL215" s="42"/>
      <c r="MEM215" s="42"/>
      <c r="MEN215" s="48"/>
      <c r="MEO215" s="48"/>
      <c r="MEP215" s="46"/>
      <c r="MEQ215" s="42"/>
      <c r="MER215" s="42"/>
      <c r="MES215" s="48"/>
      <c r="MET215" s="48"/>
      <c r="MEU215" s="46"/>
      <c r="MEV215" s="42"/>
      <c r="MEW215" s="42"/>
      <c r="MEX215" s="48"/>
      <c r="MEY215" s="48"/>
      <c r="MEZ215" s="46"/>
      <c r="MFA215" s="42"/>
      <c r="MFB215" s="42"/>
      <c r="MFC215" s="48"/>
      <c r="MFD215" s="48"/>
      <c r="MFE215" s="46"/>
      <c r="MFF215" s="42"/>
      <c r="MFG215" s="42"/>
      <c r="MFH215" s="48"/>
      <c r="MFI215" s="48"/>
      <c r="MFJ215" s="46"/>
      <c r="MFK215" s="42"/>
      <c r="MFL215" s="42"/>
      <c r="MFM215" s="48"/>
      <c r="MFN215" s="48"/>
      <c r="MFO215" s="46"/>
      <c r="MFP215" s="42"/>
      <c r="MFQ215" s="42"/>
      <c r="MFR215" s="48"/>
      <c r="MFS215" s="48"/>
      <c r="MFT215" s="46"/>
      <c r="MFU215" s="42"/>
      <c r="MFV215" s="42"/>
      <c r="MFW215" s="48"/>
      <c r="MFX215" s="48"/>
      <c r="MFY215" s="46"/>
      <c r="MFZ215" s="42"/>
      <c r="MGA215" s="42"/>
      <c r="MGB215" s="48"/>
      <c r="MGC215" s="48"/>
      <c r="MGD215" s="46"/>
      <c r="MGE215" s="42"/>
      <c r="MGF215" s="42"/>
      <c r="MGG215" s="48"/>
      <c r="MGH215" s="48"/>
      <c r="MGI215" s="46"/>
      <c r="MGJ215" s="42"/>
      <c r="MGK215" s="42"/>
      <c r="MGL215" s="48"/>
      <c r="MGM215" s="48"/>
      <c r="MGN215" s="46"/>
      <c r="MGO215" s="42"/>
      <c r="MGP215" s="42"/>
      <c r="MGQ215" s="48"/>
      <c r="MGR215" s="48"/>
      <c r="MGS215" s="46"/>
      <c r="MGT215" s="42"/>
      <c r="MGU215" s="42"/>
      <c r="MGV215" s="48"/>
      <c r="MGW215" s="48"/>
      <c r="MGX215" s="46"/>
      <c r="MGY215" s="42"/>
      <c r="MGZ215" s="42"/>
      <c r="MHA215" s="48"/>
      <c r="MHB215" s="48"/>
      <c r="MHC215" s="46"/>
      <c r="MHD215" s="42"/>
      <c r="MHE215" s="42"/>
      <c r="MHF215" s="48"/>
      <c r="MHG215" s="48"/>
      <c r="MHH215" s="46"/>
      <c r="MHI215" s="42"/>
      <c r="MHJ215" s="42"/>
      <c r="MHK215" s="48"/>
      <c r="MHL215" s="48"/>
      <c r="MHM215" s="46"/>
      <c r="MHN215" s="42"/>
      <c r="MHO215" s="42"/>
      <c r="MHP215" s="48"/>
      <c r="MHQ215" s="48"/>
      <c r="MHR215" s="46"/>
      <c r="MHS215" s="42"/>
      <c r="MHT215" s="42"/>
      <c r="MHU215" s="48"/>
      <c r="MHV215" s="48"/>
      <c r="MHW215" s="46"/>
      <c r="MHX215" s="42"/>
      <c r="MHY215" s="42"/>
      <c r="MHZ215" s="48"/>
      <c r="MIA215" s="48"/>
      <c r="MIB215" s="46"/>
      <c r="MIC215" s="42"/>
      <c r="MID215" s="42"/>
      <c r="MIE215" s="48"/>
      <c r="MIF215" s="48"/>
      <c r="MIG215" s="46"/>
      <c r="MIH215" s="42"/>
      <c r="MII215" s="42"/>
      <c r="MIJ215" s="48"/>
      <c r="MIK215" s="48"/>
      <c r="MIL215" s="46"/>
      <c r="MIM215" s="42"/>
      <c r="MIN215" s="42"/>
      <c r="MIO215" s="48"/>
      <c r="MIP215" s="48"/>
      <c r="MIQ215" s="46"/>
      <c r="MIR215" s="42"/>
      <c r="MIS215" s="42"/>
      <c r="MIT215" s="48"/>
      <c r="MIU215" s="48"/>
      <c r="MIV215" s="46"/>
      <c r="MIW215" s="42"/>
      <c r="MIX215" s="42"/>
      <c r="MIY215" s="48"/>
      <c r="MIZ215" s="48"/>
      <c r="MJA215" s="46"/>
      <c r="MJB215" s="42"/>
      <c r="MJC215" s="42"/>
      <c r="MJD215" s="48"/>
      <c r="MJE215" s="48"/>
      <c r="MJF215" s="46"/>
      <c r="MJG215" s="42"/>
      <c r="MJH215" s="42"/>
      <c r="MJI215" s="48"/>
      <c r="MJJ215" s="48"/>
      <c r="MJK215" s="46"/>
      <c r="MJL215" s="42"/>
      <c r="MJM215" s="42"/>
      <c r="MJN215" s="48"/>
      <c r="MJO215" s="48"/>
      <c r="MJP215" s="46"/>
      <c r="MJQ215" s="42"/>
      <c r="MJR215" s="42"/>
      <c r="MJS215" s="48"/>
      <c r="MJT215" s="48"/>
      <c r="MJU215" s="46"/>
      <c r="MJV215" s="42"/>
      <c r="MJW215" s="42"/>
      <c r="MJX215" s="48"/>
      <c r="MJY215" s="48"/>
      <c r="MJZ215" s="46"/>
      <c r="MKA215" s="42"/>
      <c r="MKB215" s="42"/>
      <c r="MKC215" s="48"/>
      <c r="MKD215" s="48"/>
      <c r="MKE215" s="46"/>
      <c r="MKF215" s="42"/>
      <c r="MKG215" s="42"/>
      <c r="MKH215" s="48"/>
      <c r="MKI215" s="48"/>
      <c r="MKJ215" s="46"/>
      <c r="MKK215" s="42"/>
      <c r="MKL215" s="42"/>
      <c r="MKM215" s="48"/>
      <c r="MKN215" s="48"/>
      <c r="MKO215" s="46"/>
      <c r="MKP215" s="42"/>
      <c r="MKQ215" s="42"/>
      <c r="MKR215" s="48"/>
      <c r="MKS215" s="48"/>
      <c r="MKT215" s="46"/>
      <c r="MKU215" s="42"/>
      <c r="MKV215" s="42"/>
      <c r="MKW215" s="48"/>
      <c r="MKX215" s="48"/>
      <c r="MKY215" s="46"/>
      <c r="MKZ215" s="42"/>
      <c r="MLA215" s="42"/>
      <c r="MLB215" s="48"/>
      <c r="MLC215" s="48"/>
      <c r="MLD215" s="46"/>
      <c r="MLE215" s="42"/>
      <c r="MLF215" s="42"/>
      <c r="MLG215" s="48"/>
      <c r="MLH215" s="48"/>
      <c r="MLI215" s="46"/>
      <c r="MLJ215" s="42"/>
      <c r="MLK215" s="42"/>
      <c r="MLL215" s="48"/>
      <c r="MLM215" s="48"/>
      <c r="MLN215" s="46"/>
      <c r="MLO215" s="42"/>
      <c r="MLP215" s="42"/>
      <c r="MLQ215" s="48"/>
      <c r="MLR215" s="48"/>
      <c r="MLS215" s="46"/>
      <c r="MLT215" s="42"/>
      <c r="MLU215" s="42"/>
      <c r="MLV215" s="48"/>
      <c r="MLW215" s="48"/>
      <c r="MLX215" s="46"/>
      <c r="MLY215" s="42"/>
      <c r="MLZ215" s="42"/>
      <c r="MMA215" s="48"/>
      <c r="MMB215" s="48"/>
      <c r="MMC215" s="46"/>
      <c r="MMD215" s="42"/>
      <c r="MME215" s="42"/>
      <c r="MMF215" s="48"/>
      <c r="MMG215" s="48"/>
      <c r="MMH215" s="46"/>
      <c r="MMI215" s="42"/>
      <c r="MMJ215" s="42"/>
      <c r="MMK215" s="48"/>
      <c r="MML215" s="48"/>
      <c r="MMM215" s="46"/>
      <c r="MMN215" s="42"/>
      <c r="MMO215" s="42"/>
      <c r="MMP215" s="48"/>
      <c r="MMQ215" s="48"/>
      <c r="MMR215" s="46"/>
      <c r="MMS215" s="42"/>
      <c r="MMT215" s="42"/>
      <c r="MMU215" s="48"/>
      <c r="MMV215" s="48"/>
      <c r="MMW215" s="46"/>
      <c r="MMX215" s="42"/>
      <c r="MMY215" s="42"/>
      <c r="MMZ215" s="48"/>
      <c r="MNA215" s="48"/>
      <c r="MNB215" s="46"/>
      <c r="MNC215" s="42"/>
      <c r="MND215" s="42"/>
      <c r="MNE215" s="48"/>
      <c r="MNF215" s="48"/>
      <c r="MNG215" s="46"/>
      <c r="MNH215" s="42"/>
      <c r="MNI215" s="42"/>
      <c r="MNJ215" s="48"/>
      <c r="MNK215" s="48"/>
      <c r="MNL215" s="46"/>
      <c r="MNM215" s="42"/>
      <c r="MNN215" s="42"/>
      <c r="MNO215" s="48"/>
      <c r="MNP215" s="48"/>
      <c r="MNQ215" s="46"/>
      <c r="MNR215" s="42"/>
      <c r="MNS215" s="42"/>
      <c r="MNT215" s="48"/>
      <c r="MNU215" s="48"/>
      <c r="MNV215" s="46"/>
      <c r="MNW215" s="42"/>
      <c r="MNX215" s="42"/>
      <c r="MNY215" s="48"/>
      <c r="MNZ215" s="48"/>
      <c r="MOA215" s="46"/>
      <c r="MOB215" s="42"/>
      <c r="MOC215" s="42"/>
      <c r="MOD215" s="48"/>
      <c r="MOE215" s="48"/>
      <c r="MOF215" s="46"/>
      <c r="MOG215" s="42"/>
      <c r="MOH215" s="42"/>
      <c r="MOI215" s="48"/>
      <c r="MOJ215" s="48"/>
      <c r="MOK215" s="46"/>
      <c r="MOL215" s="42"/>
      <c r="MOM215" s="42"/>
      <c r="MON215" s="48"/>
      <c r="MOO215" s="48"/>
      <c r="MOP215" s="46"/>
      <c r="MOQ215" s="42"/>
      <c r="MOR215" s="42"/>
      <c r="MOS215" s="48"/>
      <c r="MOT215" s="48"/>
      <c r="MOU215" s="46"/>
      <c r="MOV215" s="42"/>
      <c r="MOW215" s="42"/>
      <c r="MOX215" s="48"/>
      <c r="MOY215" s="48"/>
      <c r="MOZ215" s="46"/>
      <c r="MPA215" s="42"/>
      <c r="MPB215" s="42"/>
      <c r="MPC215" s="48"/>
      <c r="MPD215" s="48"/>
      <c r="MPE215" s="46"/>
      <c r="MPF215" s="42"/>
      <c r="MPG215" s="42"/>
      <c r="MPH215" s="48"/>
      <c r="MPI215" s="48"/>
      <c r="MPJ215" s="46"/>
      <c r="MPK215" s="42"/>
      <c r="MPL215" s="42"/>
      <c r="MPM215" s="48"/>
      <c r="MPN215" s="48"/>
      <c r="MPO215" s="46"/>
      <c r="MPP215" s="42"/>
      <c r="MPQ215" s="42"/>
      <c r="MPR215" s="48"/>
      <c r="MPS215" s="48"/>
      <c r="MPT215" s="46"/>
      <c r="MPU215" s="42"/>
      <c r="MPV215" s="42"/>
      <c r="MPW215" s="48"/>
      <c r="MPX215" s="48"/>
      <c r="MPY215" s="46"/>
      <c r="MPZ215" s="42"/>
      <c r="MQA215" s="42"/>
      <c r="MQB215" s="48"/>
      <c r="MQC215" s="48"/>
      <c r="MQD215" s="46"/>
      <c r="MQE215" s="42"/>
      <c r="MQF215" s="42"/>
      <c r="MQG215" s="48"/>
      <c r="MQH215" s="48"/>
      <c r="MQI215" s="46"/>
      <c r="MQJ215" s="42"/>
      <c r="MQK215" s="42"/>
      <c r="MQL215" s="48"/>
      <c r="MQM215" s="48"/>
      <c r="MQN215" s="46"/>
      <c r="MQO215" s="42"/>
      <c r="MQP215" s="42"/>
      <c r="MQQ215" s="48"/>
      <c r="MQR215" s="48"/>
      <c r="MQS215" s="46"/>
      <c r="MQT215" s="42"/>
      <c r="MQU215" s="42"/>
      <c r="MQV215" s="48"/>
      <c r="MQW215" s="48"/>
      <c r="MQX215" s="46"/>
      <c r="MQY215" s="42"/>
      <c r="MQZ215" s="42"/>
      <c r="MRA215" s="48"/>
      <c r="MRB215" s="48"/>
      <c r="MRC215" s="46"/>
      <c r="MRD215" s="42"/>
      <c r="MRE215" s="42"/>
      <c r="MRF215" s="48"/>
      <c r="MRG215" s="48"/>
      <c r="MRH215" s="46"/>
      <c r="MRI215" s="42"/>
      <c r="MRJ215" s="42"/>
      <c r="MRK215" s="48"/>
      <c r="MRL215" s="48"/>
      <c r="MRM215" s="46"/>
      <c r="MRN215" s="42"/>
      <c r="MRO215" s="42"/>
      <c r="MRP215" s="48"/>
      <c r="MRQ215" s="48"/>
      <c r="MRR215" s="46"/>
      <c r="MRS215" s="42"/>
      <c r="MRT215" s="42"/>
      <c r="MRU215" s="48"/>
      <c r="MRV215" s="48"/>
      <c r="MRW215" s="46"/>
      <c r="MRX215" s="42"/>
      <c r="MRY215" s="42"/>
      <c r="MRZ215" s="48"/>
      <c r="MSA215" s="48"/>
      <c r="MSB215" s="46"/>
      <c r="MSC215" s="42"/>
      <c r="MSD215" s="42"/>
      <c r="MSE215" s="48"/>
      <c r="MSF215" s="48"/>
      <c r="MSG215" s="46"/>
      <c r="MSH215" s="42"/>
      <c r="MSI215" s="42"/>
      <c r="MSJ215" s="48"/>
      <c r="MSK215" s="48"/>
      <c r="MSL215" s="46"/>
      <c r="MSM215" s="42"/>
      <c r="MSN215" s="42"/>
      <c r="MSO215" s="48"/>
      <c r="MSP215" s="48"/>
      <c r="MSQ215" s="46"/>
      <c r="MSR215" s="42"/>
      <c r="MSS215" s="42"/>
      <c r="MST215" s="48"/>
      <c r="MSU215" s="48"/>
      <c r="MSV215" s="46"/>
      <c r="MSW215" s="42"/>
      <c r="MSX215" s="42"/>
      <c r="MSY215" s="48"/>
      <c r="MSZ215" s="48"/>
      <c r="MTA215" s="46"/>
      <c r="MTB215" s="42"/>
      <c r="MTC215" s="42"/>
      <c r="MTD215" s="48"/>
      <c r="MTE215" s="48"/>
      <c r="MTF215" s="46"/>
      <c r="MTG215" s="42"/>
      <c r="MTH215" s="42"/>
      <c r="MTI215" s="48"/>
      <c r="MTJ215" s="48"/>
      <c r="MTK215" s="46"/>
      <c r="MTL215" s="42"/>
      <c r="MTM215" s="42"/>
      <c r="MTN215" s="48"/>
      <c r="MTO215" s="48"/>
      <c r="MTP215" s="46"/>
      <c r="MTQ215" s="42"/>
      <c r="MTR215" s="42"/>
      <c r="MTS215" s="48"/>
      <c r="MTT215" s="48"/>
      <c r="MTU215" s="46"/>
      <c r="MTV215" s="42"/>
      <c r="MTW215" s="42"/>
      <c r="MTX215" s="48"/>
      <c r="MTY215" s="48"/>
      <c r="MTZ215" s="46"/>
      <c r="MUA215" s="42"/>
      <c r="MUB215" s="42"/>
      <c r="MUC215" s="48"/>
      <c r="MUD215" s="48"/>
      <c r="MUE215" s="46"/>
      <c r="MUF215" s="42"/>
      <c r="MUG215" s="42"/>
      <c r="MUH215" s="48"/>
      <c r="MUI215" s="48"/>
      <c r="MUJ215" s="46"/>
      <c r="MUK215" s="42"/>
      <c r="MUL215" s="42"/>
      <c r="MUM215" s="48"/>
      <c r="MUN215" s="48"/>
      <c r="MUO215" s="46"/>
      <c r="MUP215" s="42"/>
      <c r="MUQ215" s="42"/>
      <c r="MUR215" s="48"/>
      <c r="MUS215" s="48"/>
      <c r="MUT215" s="46"/>
      <c r="MUU215" s="42"/>
      <c r="MUV215" s="42"/>
      <c r="MUW215" s="48"/>
      <c r="MUX215" s="48"/>
      <c r="MUY215" s="46"/>
      <c r="MUZ215" s="42"/>
      <c r="MVA215" s="42"/>
      <c r="MVB215" s="48"/>
      <c r="MVC215" s="48"/>
      <c r="MVD215" s="46"/>
      <c r="MVE215" s="42"/>
      <c r="MVF215" s="42"/>
      <c r="MVG215" s="48"/>
      <c r="MVH215" s="48"/>
      <c r="MVI215" s="46"/>
      <c r="MVJ215" s="42"/>
      <c r="MVK215" s="42"/>
      <c r="MVL215" s="48"/>
      <c r="MVM215" s="48"/>
      <c r="MVN215" s="46"/>
      <c r="MVO215" s="42"/>
      <c r="MVP215" s="42"/>
      <c r="MVQ215" s="48"/>
      <c r="MVR215" s="48"/>
      <c r="MVS215" s="46"/>
      <c r="MVT215" s="42"/>
      <c r="MVU215" s="42"/>
      <c r="MVV215" s="48"/>
      <c r="MVW215" s="48"/>
      <c r="MVX215" s="46"/>
      <c r="MVY215" s="42"/>
      <c r="MVZ215" s="42"/>
      <c r="MWA215" s="48"/>
      <c r="MWB215" s="48"/>
      <c r="MWC215" s="46"/>
      <c r="MWD215" s="42"/>
      <c r="MWE215" s="42"/>
      <c r="MWF215" s="48"/>
      <c r="MWG215" s="48"/>
      <c r="MWH215" s="46"/>
      <c r="MWI215" s="42"/>
      <c r="MWJ215" s="42"/>
      <c r="MWK215" s="48"/>
      <c r="MWL215" s="48"/>
      <c r="MWM215" s="46"/>
      <c r="MWN215" s="42"/>
      <c r="MWO215" s="42"/>
      <c r="MWP215" s="48"/>
      <c r="MWQ215" s="48"/>
      <c r="MWR215" s="46"/>
      <c r="MWS215" s="42"/>
      <c r="MWT215" s="42"/>
      <c r="MWU215" s="48"/>
      <c r="MWV215" s="48"/>
      <c r="MWW215" s="46"/>
      <c r="MWX215" s="42"/>
      <c r="MWY215" s="42"/>
      <c r="MWZ215" s="48"/>
      <c r="MXA215" s="48"/>
      <c r="MXB215" s="46"/>
      <c r="MXC215" s="42"/>
      <c r="MXD215" s="42"/>
      <c r="MXE215" s="48"/>
      <c r="MXF215" s="48"/>
      <c r="MXG215" s="46"/>
      <c r="MXH215" s="42"/>
      <c r="MXI215" s="42"/>
      <c r="MXJ215" s="48"/>
      <c r="MXK215" s="48"/>
      <c r="MXL215" s="46"/>
      <c r="MXM215" s="42"/>
      <c r="MXN215" s="42"/>
      <c r="MXO215" s="48"/>
      <c r="MXP215" s="48"/>
      <c r="MXQ215" s="46"/>
      <c r="MXR215" s="42"/>
      <c r="MXS215" s="42"/>
      <c r="MXT215" s="48"/>
      <c r="MXU215" s="48"/>
      <c r="MXV215" s="46"/>
      <c r="MXW215" s="42"/>
      <c r="MXX215" s="42"/>
      <c r="MXY215" s="48"/>
      <c r="MXZ215" s="48"/>
      <c r="MYA215" s="46"/>
      <c r="MYB215" s="42"/>
      <c r="MYC215" s="42"/>
      <c r="MYD215" s="48"/>
      <c r="MYE215" s="48"/>
      <c r="MYF215" s="46"/>
      <c r="MYG215" s="42"/>
      <c r="MYH215" s="42"/>
      <c r="MYI215" s="48"/>
      <c r="MYJ215" s="48"/>
      <c r="MYK215" s="46"/>
      <c r="MYL215" s="42"/>
      <c r="MYM215" s="42"/>
      <c r="MYN215" s="48"/>
      <c r="MYO215" s="48"/>
      <c r="MYP215" s="46"/>
      <c r="MYQ215" s="42"/>
      <c r="MYR215" s="42"/>
      <c r="MYS215" s="48"/>
      <c r="MYT215" s="48"/>
      <c r="MYU215" s="46"/>
      <c r="MYV215" s="42"/>
      <c r="MYW215" s="42"/>
      <c r="MYX215" s="48"/>
      <c r="MYY215" s="48"/>
      <c r="MYZ215" s="46"/>
      <c r="MZA215" s="42"/>
      <c r="MZB215" s="42"/>
      <c r="MZC215" s="48"/>
      <c r="MZD215" s="48"/>
      <c r="MZE215" s="46"/>
      <c r="MZF215" s="42"/>
      <c r="MZG215" s="42"/>
      <c r="MZH215" s="48"/>
      <c r="MZI215" s="48"/>
      <c r="MZJ215" s="46"/>
      <c r="MZK215" s="42"/>
      <c r="MZL215" s="42"/>
      <c r="MZM215" s="48"/>
      <c r="MZN215" s="48"/>
      <c r="MZO215" s="46"/>
      <c r="MZP215" s="42"/>
      <c r="MZQ215" s="42"/>
      <c r="MZR215" s="48"/>
      <c r="MZS215" s="48"/>
      <c r="MZT215" s="46"/>
      <c r="MZU215" s="42"/>
      <c r="MZV215" s="42"/>
      <c r="MZW215" s="48"/>
      <c r="MZX215" s="48"/>
      <c r="MZY215" s="46"/>
      <c r="MZZ215" s="42"/>
      <c r="NAA215" s="42"/>
      <c r="NAB215" s="48"/>
      <c r="NAC215" s="48"/>
      <c r="NAD215" s="46"/>
      <c r="NAE215" s="42"/>
      <c r="NAF215" s="42"/>
      <c r="NAG215" s="48"/>
      <c r="NAH215" s="48"/>
      <c r="NAI215" s="46"/>
      <c r="NAJ215" s="42"/>
      <c r="NAK215" s="42"/>
      <c r="NAL215" s="48"/>
      <c r="NAM215" s="48"/>
      <c r="NAN215" s="46"/>
      <c r="NAO215" s="42"/>
      <c r="NAP215" s="42"/>
      <c r="NAQ215" s="48"/>
      <c r="NAR215" s="48"/>
      <c r="NAS215" s="46"/>
      <c r="NAT215" s="42"/>
      <c r="NAU215" s="42"/>
      <c r="NAV215" s="48"/>
      <c r="NAW215" s="48"/>
      <c r="NAX215" s="46"/>
      <c r="NAY215" s="42"/>
      <c r="NAZ215" s="42"/>
      <c r="NBA215" s="48"/>
      <c r="NBB215" s="48"/>
      <c r="NBC215" s="46"/>
      <c r="NBD215" s="42"/>
      <c r="NBE215" s="42"/>
      <c r="NBF215" s="48"/>
      <c r="NBG215" s="48"/>
      <c r="NBH215" s="46"/>
      <c r="NBI215" s="42"/>
      <c r="NBJ215" s="42"/>
      <c r="NBK215" s="48"/>
      <c r="NBL215" s="48"/>
      <c r="NBM215" s="46"/>
      <c r="NBN215" s="42"/>
      <c r="NBO215" s="42"/>
      <c r="NBP215" s="48"/>
      <c r="NBQ215" s="48"/>
      <c r="NBR215" s="46"/>
      <c r="NBS215" s="42"/>
      <c r="NBT215" s="42"/>
      <c r="NBU215" s="48"/>
      <c r="NBV215" s="48"/>
      <c r="NBW215" s="46"/>
      <c r="NBX215" s="42"/>
      <c r="NBY215" s="42"/>
      <c r="NBZ215" s="48"/>
      <c r="NCA215" s="48"/>
      <c r="NCB215" s="46"/>
      <c r="NCC215" s="42"/>
      <c r="NCD215" s="42"/>
      <c r="NCE215" s="48"/>
      <c r="NCF215" s="48"/>
      <c r="NCG215" s="46"/>
      <c r="NCH215" s="42"/>
      <c r="NCI215" s="42"/>
      <c r="NCJ215" s="48"/>
      <c r="NCK215" s="48"/>
      <c r="NCL215" s="46"/>
      <c r="NCM215" s="42"/>
      <c r="NCN215" s="42"/>
      <c r="NCO215" s="48"/>
      <c r="NCP215" s="48"/>
      <c r="NCQ215" s="46"/>
      <c r="NCR215" s="42"/>
      <c r="NCS215" s="42"/>
      <c r="NCT215" s="48"/>
      <c r="NCU215" s="48"/>
      <c r="NCV215" s="46"/>
      <c r="NCW215" s="42"/>
      <c r="NCX215" s="42"/>
      <c r="NCY215" s="48"/>
      <c r="NCZ215" s="48"/>
      <c r="NDA215" s="46"/>
      <c r="NDB215" s="42"/>
      <c r="NDC215" s="42"/>
      <c r="NDD215" s="48"/>
      <c r="NDE215" s="48"/>
      <c r="NDF215" s="46"/>
      <c r="NDG215" s="42"/>
      <c r="NDH215" s="42"/>
      <c r="NDI215" s="48"/>
      <c r="NDJ215" s="48"/>
      <c r="NDK215" s="46"/>
      <c r="NDL215" s="42"/>
      <c r="NDM215" s="42"/>
      <c r="NDN215" s="48"/>
      <c r="NDO215" s="48"/>
      <c r="NDP215" s="46"/>
      <c r="NDQ215" s="42"/>
      <c r="NDR215" s="42"/>
      <c r="NDS215" s="48"/>
      <c r="NDT215" s="48"/>
      <c r="NDU215" s="46"/>
      <c r="NDV215" s="42"/>
      <c r="NDW215" s="42"/>
      <c r="NDX215" s="48"/>
      <c r="NDY215" s="48"/>
      <c r="NDZ215" s="46"/>
      <c r="NEA215" s="42"/>
      <c r="NEB215" s="42"/>
      <c r="NEC215" s="48"/>
      <c r="NED215" s="48"/>
      <c r="NEE215" s="46"/>
      <c r="NEF215" s="42"/>
      <c r="NEG215" s="42"/>
      <c r="NEH215" s="48"/>
      <c r="NEI215" s="48"/>
      <c r="NEJ215" s="46"/>
      <c r="NEK215" s="42"/>
      <c r="NEL215" s="42"/>
      <c r="NEM215" s="48"/>
      <c r="NEN215" s="48"/>
      <c r="NEO215" s="46"/>
      <c r="NEP215" s="42"/>
      <c r="NEQ215" s="42"/>
      <c r="NER215" s="48"/>
      <c r="NES215" s="48"/>
      <c r="NET215" s="46"/>
      <c r="NEU215" s="42"/>
      <c r="NEV215" s="42"/>
      <c r="NEW215" s="48"/>
      <c r="NEX215" s="48"/>
      <c r="NEY215" s="46"/>
      <c r="NEZ215" s="42"/>
      <c r="NFA215" s="42"/>
      <c r="NFB215" s="48"/>
      <c r="NFC215" s="48"/>
      <c r="NFD215" s="46"/>
      <c r="NFE215" s="42"/>
      <c r="NFF215" s="42"/>
      <c r="NFG215" s="48"/>
      <c r="NFH215" s="48"/>
      <c r="NFI215" s="46"/>
      <c r="NFJ215" s="42"/>
      <c r="NFK215" s="42"/>
      <c r="NFL215" s="48"/>
      <c r="NFM215" s="48"/>
      <c r="NFN215" s="46"/>
      <c r="NFO215" s="42"/>
      <c r="NFP215" s="42"/>
      <c r="NFQ215" s="48"/>
      <c r="NFR215" s="48"/>
      <c r="NFS215" s="46"/>
      <c r="NFT215" s="42"/>
      <c r="NFU215" s="42"/>
      <c r="NFV215" s="48"/>
      <c r="NFW215" s="48"/>
      <c r="NFX215" s="46"/>
      <c r="NFY215" s="42"/>
      <c r="NFZ215" s="42"/>
      <c r="NGA215" s="48"/>
      <c r="NGB215" s="48"/>
      <c r="NGC215" s="46"/>
      <c r="NGD215" s="42"/>
      <c r="NGE215" s="42"/>
      <c r="NGF215" s="48"/>
      <c r="NGG215" s="48"/>
      <c r="NGH215" s="46"/>
      <c r="NGI215" s="42"/>
      <c r="NGJ215" s="42"/>
      <c r="NGK215" s="48"/>
      <c r="NGL215" s="48"/>
      <c r="NGM215" s="46"/>
      <c r="NGN215" s="42"/>
      <c r="NGO215" s="42"/>
      <c r="NGP215" s="48"/>
      <c r="NGQ215" s="48"/>
      <c r="NGR215" s="46"/>
      <c r="NGS215" s="42"/>
      <c r="NGT215" s="42"/>
      <c r="NGU215" s="48"/>
      <c r="NGV215" s="48"/>
      <c r="NGW215" s="46"/>
      <c r="NGX215" s="42"/>
      <c r="NGY215" s="42"/>
      <c r="NGZ215" s="48"/>
      <c r="NHA215" s="48"/>
      <c r="NHB215" s="46"/>
      <c r="NHC215" s="42"/>
      <c r="NHD215" s="42"/>
      <c r="NHE215" s="48"/>
      <c r="NHF215" s="48"/>
      <c r="NHG215" s="46"/>
      <c r="NHH215" s="42"/>
      <c r="NHI215" s="42"/>
      <c r="NHJ215" s="48"/>
      <c r="NHK215" s="48"/>
      <c r="NHL215" s="46"/>
      <c r="NHM215" s="42"/>
      <c r="NHN215" s="42"/>
      <c r="NHO215" s="48"/>
      <c r="NHP215" s="48"/>
      <c r="NHQ215" s="46"/>
      <c r="NHR215" s="42"/>
      <c r="NHS215" s="42"/>
      <c r="NHT215" s="48"/>
      <c r="NHU215" s="48"/>
      <c r="NHV215" s="46"/>
      <c r="NHW215" s="42"/>
      <c r="NHX215" s="42"/>
      <c r="NHY215" s="48"/>
      <c r="NHZ215" s="48"/>
      <c r="NIA215" s="46"/>
      <c r="NIB215" s="42"/>
      <c r="NIC215" s="42"/>
      <c r="NID215" s="48"/>
      <c r="NIE215" s="48"/>
      <c r="NIF215" s="46"/>
      <c r="NIG215" s="42"/>
      <c r="NIH215" s="42"/>
      <c r="NII215" s="48"/>
      <c r="NIJ215" s="48"/>
      <c r="NIK215" s="46"/>
      <c r="NIL215" s="42"/>
      <c r="NIM215" s="42"/>
      <c r="NIN215" s="48"/>
      <c r="NIO215" s="48"/>
      <c r="NIP215" s="46"/>
      <c r="NIQ215" s="42"/>
      <c r="NIR215" s="42"/>
      <c r="NIS215" s="48"/>
      <c r="NIT215" s="48"/>
      <c r="NIU215" s="46"/>
      <c r="NIV215" s="42"/>
      <c r="NIW215" s="42"/>
      <c r="NIX215" s="48"/>
      <c r="NIY215" s="48"/>
      <c r="NIZ215" s="46"/>
      <c r="NJA215" s="42"/>
      <c r="NJB215" s="42"/>
      <c r="NJC215" s="48"/>
      <c r="NJD215" s="48"/>
      <c r="NJE215" s="46"/>
      <c r="NJF215" s="42"/>
      <c r="NJG215" s="42"/>
      <c r="NJH215" s="48"/>
      <c r="NJI215" s="48"/>
      <c r="NJJ215" s="46"/>
      <c r="NJK215" s="42"/>
      <c r="NJL215" s="42"/>
      <c r="NJM215" s="48"/>
      <c r="NJN215" s="48"/>
      <c r="NJO215" s="46"/>
      <c r="NJP215" s="42"/>
      <c r="NJQ215" s="42"/>
      <c r="NJR215" s="48"/>
      <c r="NJS215" s="48"/>
      <c r="NJT215" s="46"/>
      <c r="NJU215" s="42"/>
      <c r="NJV215" s="42"/>
      <c r="NJW215" s="48"/>
      <c r="NJX215" s="48"/>
      <c r="NJY215" s="46"/>
      <c r="NJZ215" s="42"/>
      <c r="NKA215" s="42"/>
      <c r="NKB215" s="48"/>
      <c r="NKC215" s="48"/>
      <c r="NKD215" s="46"/>
      <c r="NKE215" s="42"/>
      <c r="NKF215" s="42"/>
      <c r="NKG215" s="48"/>
      <c r="NKH215" s="48"/>
      <c r="NKI215" s="46"/>
      <c r="NKJ215" s="42"/>
      <c r="NKK215" s="42"/>
      <c r="NKL215" s="48"/>
      <c r="NKM215" s="48"/>
      <c r="NKN215" s="46"/>
      <c r="NKO215" s="42"/>
      <c r="NKP215" s="42"/>
      <c r="NKQ215" s="48"/>
      <c r="NKR215" s="48"/>
      <c r="NKS215" s="46"/>
      <c r="NKT215" s="42"/>
      <c r="NKU215" s="42"/>
      <c r="NKV215" s="48"/>
      <c r="NKW215" s="48"/>
      <c r="NKX215" s="46"/>
      <c r="NKY215" s="42"/>
      <c r="NKZ215" s="42"/>
      <c r="NLA215" s="48"/>
      <c r="NLB215" s="48"/>
      <c r="NLC215" s="46"/>
      <c r="NLD215" s="42"/>
      <c r="NLE215" s="42"/>
      <c r="NLF215" s="48"/>
      <c r="NLG215" s="48"/>
      <c r="NLH215" s="46"/>
      <c r="NLI215" s="42"/>
      <c r="NLJ215" s="42"/>
      <c r="NLK215" s="48"/>
      <c r="NLL215" s="48"/>
      <c r="NLM215" s="46"/>
      <c r="NLN215" s="42"/>
      <c r="NLO215" s="42"/>
      <c r="NLP215" s="48"/>
      <c r="NLQ215" s="48"/>
      <c r="NLR215" s="46"/>
      <c r="NLS215" s="42"/>
      <c r="NLT215" s="42"/>
      <c r="NLU215" s="48"/>
      <c r="NLV215" s="48"/>
      <c r="NLW215" s="46"/>
      <c r="NLX215" s="42"/>
      <c r="NLY215" s="42"/>
      <c r="NLZ215" s="48"/>
      <c r="NMA215" s="48"/>
      <c r="NMB215" s="46"/>
      <c r="NMC215" s="42"/>
      <c r="NMD215" s="42"/>
      <c r="NME215" s="48"/>
      <c r="NMF215" s="48"/>
      <c r="NMG215" s="46"/>
      <c r="NMH215" s="42"/>
      <c r="NMI215" s="42"/>
      <c r="NMJ215" s="48"/>
      <c r="NMK215" s="48"/>
      <c r="NML215" s="46"/>
      <c r="NMM215" s="42"/>
      <c r="NMN215" s="42"/>
      <c r="NMO215" s="48"/>
      <c r="NMP215" s="48"/>
      <c r="NMQ215" s="46"/>
      <c r="NMR215" s="42"/>
      <c r="NMS215" s="42"/>
      <c r="NMT215" s="48"/>
      <c r="NMU215" s="48"/>
      <c r="NMV215" s="46"/>
      <c r="NMW215" s="42"/>
      <c r="NMX215" s="42"/>
      <c r="NMY215" s="48"/>
      <c r="NMZ215" s="48"/>
      <c r="NNA215" s="46"/>
      <c r="NNB215" s="42"/>
      <c r="NNC215" s="42"/>
      <c r="NND215" s="48"/>
      <c r="NNE215" s="48"/>
      <c r="NNF215" s="46"/>
      <c r="NNG215" s="42"/>
      <c r="NNH215" s="42"/>
      <c r="NNI215" s="48"/>
      <c r="NNJ215" s="48"/>
      <c r="NNK215" s="46"/>
      <c r="NNL215" s="42"/>
      <c r="NNM215" s="42"/>
      <c r="NNN215" s="48"/>
      <c r="NNO215" s="48"/>
      <c r="NNP215" s="46"/>
      <c r="NNQ215" s="42"/>
      <c r="NNR215" s="42"/>
      <c r="NNS215" s="48"/>
      <c r="NNT215" s="48"/>
      <c r="NNU215" s="46"/>
      <c r="NNV215" s="42"/>
      <c r="NNW215" s="42"/>
      <c r="NNX215" s="48"/>
      <c r="NNY215" s="48"/>
      <c r="NNZ215" s="46"/>
      <c r="NOA215" s="42"/>
      <c r="NOB215" s="42"/>
      <c r="NOC215" s="48"/>
      <c r="NOD215" s="48"/>
      <c r="NOE215" s="46"/>
      <c r="NOF215" s="42"/>
      <c r="NOG215" s="42"/>
      <c r="NOH215" s="48"/>
      <c r="NOI215" s="48"/>
      <c r="NOJ215" s="46"/>
      <c r="NOK215" s="42"/>
      <c r="NOL215" s="42"/>
      <c r="NOM215" s="48"/>
      <c r="NON215" s="48"/>
      <c r="NOO215" s="46"/>
      <c r="NOP215" s="42"/>
      <c r="NOQ215" s="42"/>
      <c r="NOR215" s="48"/>
      <c r="NOS215" s="48"/>
      <c r="NOT215" s="46"/>
      <c r="NOU215" s="42"/>
      <c r="NOV215" s="42"/>
      <c r="NOW215" s="48"/>
      <c r="NOX215" s="48"/>
      <c r="NOY215" s="46"/>
      <c r="NOZ215" s="42"/>
      <c r="NPA215" s="42"/>
      <c r="NPB215" s="48"/>
      <c r="NPC215" s="48"/>
      <c r="NPD215" s="46"/>
      <c r="NPE215" s="42"/>
      <c r="NPF215" s="42"/>
      <c r="NPG215" s="48"/>
      <c r="NPH215" s="48"/>
      <c r="NPI215" s="46"/>
      <c r="NPJ215" s="42"/>
      <c r="NPK215" s="42"/>
      <c r="NPL215" s="48"/>
      <c r="NPM215" s="48"/>
      <c r="NPN215" s="46"/>
      <c r="NPO215" s="42"/>
      <c r="NPP215" s="42"/>
      <c r="NPQ215" s="48"/>
      <c r="NPR215" s="48"/>
      <c r="NPS215" s="46"/>
      <c r="NPT215" s="42"/>
      <c r="NPU215" s="42"/>
      <c r="NPV215" s="48"/>
      <c r="NPW215" s="48"/>
      <c r="NPX215" s="46"/>
      <c r="NPY215" s="42"/>
      <c r="NPZ215" s="42"/>
      <c r="NQA215" s="48"/>
      <c r="NQB215" s="48"/>
      <c r="NQC215" s="46"/>
      <c r="NQD215" s="42"/>
      <c r="NQE215" s="42"/>
      <c r="NQF215" s="48"/>
      <c r="NQG215" s="48"/>
      <c r="NQH215" s="46"/>
      <c r="NQI215" s="42"/>
      <c r="NQJ215" s="42"/>
      <c r="NQK215" s="48"/>
      <c r="NQL215" s="48"/>
      <c r="NQM215" s="46"/>
      <c r="NQN215" s="42"/>
      <c r="NQO215" s="42"/>
      <c r="NQP215" s="48"/>
      <c r="NQQ215" s="48"/>
      <c r="NQR215" s="46"/>
      <c r="NQS215" s="42"/>
      <c r="NQT215" s="42"/>
      <c r="NQU215" s="48"/>
      <c r="NQV215" s="48"/>
      <c r="NQW215" s="46"/>
      <c r="NQX215" s="42"/>
      <c r="NQY215" s="42"/>
      <c r="NQZ215" s="48"/>
      <c r="NRA215" s="48"/>
      <c r="NRB215" s="46"/>
      <c r="NRC215" s="42"/>
      <c r="NRD215" s="42"/>
      <c r="NRE215" s="48"/>
      <c r="NRF215" s="48"/>
      <c r="NRG215" s="46"/>
      <c r="NRH215" s="42"/>
      <c r="NRI215" s="42"/>
      <c r="NRJ215" s="48"/>
      <c r="NRK215" s="48"/>
      <c r="NRL215" s="46"/>
      <c r="NRM215" s="42"/>
      <c r="NRN215" s="42"/>
      <c r="NRO215" s="48"/>
      <c r="NRP215" s="48"/>
      <c r="NRQ215" s="46"/>
      <c r="NRR215" s="42"/>
      <c r="NRS215" s="42"/>
      <c r="NRT215" s="48"/>
      <c r="NRU215" s="48"/>
      <c r="NRV215" s="46"/>
      <c r="NRW215" s="42"/>
      <c r="NRX215" s="42"/>
      <c r="NRY215" s="48"/>
      <c r="NRZ215" s="48"/>
      <c r="NSA215" s="46"/>
      <c r="NSB215" s="42"/>
      <c r="NSC215" s="42"/>
      <c r="NSD215" s="48"/>
      <c r="NSE215" s="48"/>
      <c r="NSF215" s="46"/>
      <c r="NSG215" s="42"/>
      <c r="NSH215" s="42"/>
      <c r="NSI215" s="48"/>
      <c r="NSJ215" s="48"/>
      <c r="NSK215" s="46"/>
      <c r="NSL215" s="42"/>
      <c r="NSM215" s="42"/>
      <c r="NSN215" s="48"/>
      <c r="NSO215" s="48"/>
      <c r="NSP215" s="46"/>
      <c r="NSQ215" s="42"/>
      <c r="NSR215" s="42"/>
      <c r="NSS215" s="48"/>
      <c r="NST215" s="48"/>
      <c r="NSU215" s="46"/>
      <c r="NSV215" s="42"/>
      <c r="NSW215" s="42"/>
      <c r="NSX215" s="48"/>
      <c r="NSY215" s="48"/>
      <c r="NSZ215" s="46"/>
      <c r="NTA215" s="42"/>
      <c r="NTB215" s="42"/>
      <c r="NTC215" s="48"/>
      <c r="NTD215" s="48"/>
      <c r="NTE215" s="46"/>
      <c r="NTF215" s="42"/>
      <c r="NTG215" s="42"/>
      <c r="NTH215" s="48"/>
      <c r="NTI215" s="48"/>
      <c r="NTJ215" s="46"/>
      <c r="NTK215" s="42"/>
      <c r="NTL215" s="42"/>
      <c r="NTM215" s="48"/>
      <c r="NTN215" s="48"/>
      <c r="NTO215" s="46"/>
      <c r="NTP215" s="42"/>
      <c r="NTQ215" s="42"/>
      <c r="NTR215" s="48"/>
      <c r="NTS215" s="48"/>
      <c r="NTT215" s="46"/>
      <c r="NTU215" s="42"/>
      <c r="NTV215" s="42"/>
      <c r="NTW215" s="48"/>
      <c r="NTX215" s="48"/>
      <c r="NTY215" s="46"/>
      <c r="NTZ215" s="42"/>
      <c r="NUA215" s="42"/>
      <c r="NUB215" s="48"/>
      <c r="NUC215" s="48"/>
      <c r="NUD215" s="46"/>
      <c r="NUE215" s="42"/>
      <c r="NUF215" s="42"/>
      <c r="NUG215" s="48"/>
      <c r="NUH215" s="48"/>
      <c r="NUI215" s="46"/>
      <c r="NUJ215" s="42"/>
      <c r="NUK215" s="42"/>
      <c r="NUL215" s="48"/>
      <c r="NUM215" s="48"/>
      <c r="NUN215" s="46"/>
      <c r="NUO215" s="42"/>
      <c r="NUP215" s="42"/>
      <c r="NUQ215" s="48"/>
      <c r="NUR215" s="48"/>
      <c r="NUS215" s="46"/>
      <c r="NUT215" s="42"/>
      <c r="NUU215" s="42"/>
      <c r="NUV215" s="48"/>
      <c r="NUW215" s="48"/>
      <c r="NUX215" s="46"/>
      <c r="NUY215" s="42"/>
      <c r="NUZ215" s="42"/>
      <c r="NVA215" s="48"/>
      <c r="NVB215" s="48"/>
      <c r="NVC215" s="46"/>
      <c r="NVD215" s="42"/>
      <c r="NVE215" s="42"/>
      <c r="NVF215" s="48"/>
      <c r="NVG215" s="48"/>
      <c r="NVH215" s="46"/>
      <c r="NVI215" s="42"/>
      <c r="NVJ215" s="42"/>
      <c r="NVK215" s="48"/>
      <c r="NVL215" s="48"/>
      <c r="NVM215" s="46"/>
      <c r="NVN215" s="42"/>
      <c r="NVO215" s="42"/>
      <c r="NVP215" s="48"/>
      <c r="NVQ215" s="48"/>
      <c r="NVR215" s="46"/>
      <c r="NVS215" s="42"/>
      <c r="NVT215" s="42"/>
      <c r="NVU215" s="48"/>
      <c r="NVV215" s="48"/>
      <c r="NVW215" s="46"/>
      <c r="NVX215" s="42"/>
      <c r="NVY215" s="42"/>
      <c r="NVZ215" s="48"/>
      <c r="NWA215" s="48"/>
      <c r="NWB215" s="46"/>
      <c r="NWC215" s="42"/>
      <c r="NWD215" s="42"/>
      <c r="NWE215" s="48"/>
      <c r="NWF215" s="48"/>
      <c r="NWG215" s="46"/>
      <c r="NWH215" s="42"/>
      <c r="NWI215" s="42"/>
      <c r="NWJ215" s="48"/>
      <c r="NWK215" s="48"/>
      <c r="NWL215" s="46"/>
      <c r="NWM215" s="42"/>
      <c r="NWN215" s="42"/>
      <c r="NWO215" s="48"/>
      <c r="NWP215" s="48"/>
      <c r="NWQ215" s="46"/>
      <c r="NWR215" s="42"/>
      <c r="NWS215" s="42"/>
      <c r="NWT215" s="48"/>
      <c r="NWU215" s="48"/>
      <c r="NWV215" s="46"/>
      <c r="NWW215" s="42"/>
      <c r="NWX215" s="42"/>
      <c r="NWY215" s="48"/>
      <c r="NWZ215" s="48"/>
      <c r="NXA215" s="46"/>
      <c r="NXB215" s="42"/>
      <c r="NXC215" s="42"/>
      <c r="NXD215" s="48"/>
      <c r="NXE215" s="48"/>
      <c r="NXF215" s="46"/>
      <c r="NXG215" s="42"/>
      <c r="NXH215" s="42"/>
      <c r="NXI215" s="48"/>
      <c r="NXJ215" s="48"/>
      <c r="NXK215" s="46"/>
      <c r="NXL215" s="42"/>
      <c r="NXM215" s="42"/>
      <c r="NXN215" s="48"/>
      <c r="NXO215" s="48"/>
      <c r="NXP215" s="46"/>
      <c r="NXQ215" s="42"/>
      <c r="NXR215" s="42"/>
      <c r="NXS215" s="48"/>
      <c r="NXT215" s="48"/>
      <c r="NXU215" s="46"/>
      <c r="NXV215" s="42"/>
      <c r="NXW215" s="42"/>
      <c r="NXX215" s="48"/>
      <c r="NXY215" s="48"/>
      <c r="NXZ215" s="46"/>
      <c r="NYA215" s="42"/>
      <c r="NYB215" s="42"/>
      <c r="NYC215" s="48"/>
      <c r="NYD215" s="48"/>
      <c r="NYE215" s="46"/>
      <c r="NYF215" s="42"/>
      <c r="NYG215" s="42"/>
      <c r="NYH215" s="48"/>
      <c r="NYI215" s="48"/>
      <c r="NYJ215" s="46"/>
      <c r="NYK215" s="42"/>
      <c r="NYL215" s="42"/>
      <c r="NYM215" s="48"/>
      <c r="NYN215" s="48"/>
      <c r="NYO215" s="46"/>
      <c r="NYP215" s="42"/>
      <c r="NYQ215" s="42"/>
      <c r="NYR215" s="48"/>
      <c r="NYS215" s="48"/>
      <c r="NYT215" s="46"/>
      <c r="NYU215" s="42"/>
      <c r="NYV215" s="42"/>
      <c r="NYW215" s="48"/>
      <c r="NYX215" s="48"/>
      <c r="NYY215" s="46"/>
      <c r="NYZ215" s="42"/>
      <c r="NZA215" s="42"/>
      <c r="NZB215" s="48"/>
      <c r="NZC215" s="48"/>
      <c r="NZD215" s="46"/>
      <c r="NZE215" s="42"/>
      <c r="NZF215" s="42"/>
      <c r="NZG215" s="48"/>
      <c r="NZH215" s="48"/>
      <c r="NZI215" s="46"/>
      <c r="NZJ215" s="42"/>
      <c r="NZK215" s="42"/>
      <c r="NZL215" s="48"/>
      <c r="NZM215" s="48"/>
      <c r="NZN215" s="46"/>
      <c r="NZO215" s="42"/>
      <c r="NZP215" s="42"/>
      <c r="NZQ215" s="48"/>
      <c r="NZR215" s="48"/>
      <c r="NZS215" s="46"/>
      <c r="NZT215" s="42"/>
      <c r="NZU215" s="42"/>
      <c r="NZV215" s="48"/>
      <c r="NZW215" s="48"/>
      <c r="NZX215" s="46"/>
      <c r="NZY215" s="42"/>
      <c r="NZZ215" s="42"/>
      <c r="OAA215" s="48"/>
      <c r="OAB215" s="48"/>
      <c r="OAC215" s="46"/>
      <c r="OAD215" s="42"/>
      <c r="OAE215" s="42"/>
      <c r="OAF215" s="48"/>
      <c r="OAG215" s="48"/>
      <c r="OAH215" s="46"/>
      <c r="OAI215" s="42"/>
      <c r="OAJ215" s="42"/>
      <c r="OAK215" s="48"/>
      <c r="OAL215" s="48"/>
      <c r="OAM215" s="46"/>
      <c r="OAN215" s="42"/>
      <c r="OAO215" s="42"/>
      <c r="OAP215" s="48"/>
      <c r="OAQ215" s="48"/>
      <c r="OAR215" s="46"/>
      <c r="OAS215" s="42"/>
      <c r="OAT215" s="42"/>
      <c r="OAU215" s="48"/>
      <c r="OAV215" s="48"/>
      <c r="OAW215" s="46"/>
      <c r="OAX215" s="42"/>
      <c r="OAY215" s="42"/>
      <c r="OAZ215" s="48"/>
      <c r="OBA215" s="48"/>
      <c r="OBB215" s="46"/>
      <c r="OBC215" s="42"/>
      <c r="OBD215" s="42"/>
      <c r="OBE215" s="48"/>
      <c r="OBF215" s="48"/>
      <c r="OBG215" s="46"/>
      <c r="OBH215" s="42"/>
      <c r="OBI215" s="42"/>
      <c r="OBJ215" s="48"/>
      <c r="OBK215" s="48"/>
      <c r="OBL215" s="46"/>
      <c r="OBM215" s="42"/>
      <c r="OBN215" s="42"/>
      <c r="OBO215" s="48"/>
      <c r="OBP215" s="48"/>
      <c r="OBQ215" s="46"/>
      <c r="OBR215" s="42"/>
      <c r="OBS215" s="42"/>
      <c r="OBT215" s="48"/>
      <c r="OBU215" s="48"/>
      <c r="OBV215" s="46"/>
      <c r="OBW215" s="42"/>
      <c r="OBX215" s="42"/>
      <c r="OBY215" s="48"/>
      <c r="OBZ215" s="48"/>
      <c r="OCA215" s="46"/>
      <c r="OCB215" s="42"/>
      <c r="OCC215" s="42"/>
      <c r="OCD215" s="48"/>
      <c r="OCE215" s="48"/>
      <c r="OCF215" s="46"/>
      <c r="OCG215" s="42"/>
      <c r="OCH215" s="42"/>
      <c r="OCI215" s="48"/>
      <c r="OCJ215" s="48"/>
      <c r="OCK215" s="46"/>
      <c r="OCL215" s="42"/>
      <c r="OCM215" s="42"/>
      <c r="OCN215" s="48"/>
      <c r="OCO215" s="48"/>
      <c r="OCP215" s="46"/>
      <c r="OCQ215" s="42"/>
      <c r="OCR215" s="42"/>
      <c r="OCS215" s="48"/>
      <c r="OCT215" s="48"/>
      <c r="OCU215" s="46"/>
      <c r="OCV215" s="42"/>
      <c r="OCW215" s="42"/>
      <c r="OCX215" s="48"/>
      <c r="OCY215" s="48"/>
      <c r="OCZ215" s="46"/>
      <c r="ODA215" s="42"/>
      <c r="ODB215" s="42"/>
      <c r="ODC215" s="48"/>
      <c r="ODD215" s="48"/>
      <c r="ODE215" s="46"/>
      <c r="ODF215" s="42"/>
      <c r="ODG215" s="42"/>
      <c r="ODH215" s="48"/>
      <c r="ODI215" s="48"/>
      <c r="ODJ215" s="46"/>
      <c r="ODK215" s="42"/>
      <c r="ODL215" s="42"/>
      <c r="ODM215" s="48"/>
      <c r="ODN215" s="48"/>
      <c r="ODO215" s="46"/>
      <c r="ODP215" s="42"/>
      <c r="ODQ215" s="42"/>
      <c r="ODR215" s="48"/>
      <c r="ODS215" s="48"/>
      <c r="ODT215" s="46"/>
      <c r="ODU215" s="42"/>
      <c r="ODV215" s="42"/>
      <c r="ODW215" s="48"/>
      <c r="ODX215" s="48"/>
      <c r="ODY215" s="46"/>
      <c r="ODZ215" s="42"/>
      <c r="OEA215" s="42"/>
      <c r="OEB215" s="48"/>
      <c r="OEC215" s="48"/>
      <c r="OED215" s="46"/>
      <c r="OEE215" s="42"/>
      <c r="OEF215" s="42"/>
      <c r="OEG215" s="48"/>
      <c r="OEH215" s="48"/>
      <c r="OEI215" s="46"/>
      <c r="OEJ215" s="42"/>
      <c r="OEK215" s="42"/>
      <c r="OEL215" s="48"/>
      <c r="OEM215" s="48"/>
      <c r="OEN215" s="46"/>
      <c r="OEO215" s="42"/>
      <c r="OEP215" s="42"/>
      <c r="OEQ215" s="48"/>
      <c r="OER215" s="48"/>
      <c r="OES215" s="46"/>
      <c r="OET215" s="42"/>
      <c r="OEU215" s="42"/>
      <c r="OEV215" s="48"/>
      <c r="OEW215" s="48"/>
      <c r="OEX215" s="46"/>
      <c r="OEY215" s="42"/>
      <c r="OEZ215" s="42"/>
      <c r="OFA215" s="48"/>
      <c r="OFB215" s="48"/>
      <c r="OFC215" s="46"/>
      <c r="OFD215" s="42"/>
      <c r="OFE215" s="42"/>
      <c r="OFF215" s="48"/>
      <c r="OFG215" s="48"/>
      <c r="OFH215" s="46"/>
      <c r="OFI215" s="42"/>
      <c r="OFJ215" s="42"/>
      <c r="OFK215" s="48"/>
      <c r="OFL215" s="48"/>
      <c r="OFM215" s="46"/>
      <c r="OFN215" s="42"/>
      <c r="OFO215" s="42"/>
      <c r="OFP215" s="48"/>
      <c r="OFQ215" s="48"/>
      <c r="OFR215" s="46"/>
      <c r="OFS215" s="42"/>
      <c r="OFT215" s="42"/>
      <c r="OFU215" s="48"/>
      <c r="OFV215" s="48"/>
      <c r="OFW215" s="46"/>
      <c r="OFX215" s="42"/>
      <c r="OFY215" s="42"/>
      <c r="OFZ215" s="48"/>
      <c r="OGA215" s="48"/>
      <c r="OGB215" s="46"/>
      <c r="OGC215" s="42"/>
      <c r="OGD215" s="42"/>
      <c r="OGE215" s="48"/>
      <c r="OGF215" s="48"/>
      <c r="OGG215" s="46"/>
      <c r="OGH215" s="42"/>
      <c r="OGI215" s="42"/>
      <c r="OGJ215" s="48"/>
      <c r="OGK215" s="48"/>
      <c r="OGL215" s="46"/>
      <c r="OGM215" s="42"/>
      <c r="OGN215" s="42"/>
      <c r="OGO215" s="48"/>
      <c r="OGP215" s="48"/>
      <c r="OGQ215" s="46"/>
      <c r="OGR215" s="42"/>
      <c r="OGS215" s="42"/>
      <c r="OGT215" s="48"/>
      <c r="OGU215" s="48"/>
      <c r="OGV215" s="46"/>
      <c r="OGW215" s="42"/>
      <c r="OGX215" s="42"/>
      <c r="OGY215" s="48"/>
      <c r="OGZ215" s="48"/>
      <c r="OHA215" s="46"/>
      <c r="OHB215" s="42"/>
      <c r="OHC215" s="42"/>
      <c r="OHD215" s="48"/>
      <c r="OHE215" s="48"/>
      <c r="OHF215" s="46"/>
      <c r="OHG215" s="42"/>
      <c r="OHH215" s="42"/>
      <c r="OHI215" s="48"/>
      <c r="OHJ215" s="48"/>
      <c r="OHK215" s="46"/>
      <c r="OHL215" s="42"/>
      <c r="OHM215" s="42"/>
      <c r="OHN215" s="48"/>
      <c r="OHO215" s="48"/>
      <c r="OHP215" s="46"/>
      <c r="OHQ215" s="42"/>
      <c r="OHR215" s="42"/>
      <c r="OHS215" s="48"/>
      <c r="OHT215" s="48"/>
      <c r="OHU215" s="46"/>
      <c r="OHV215" s="42"/>
      <c r="OHW215" s="42"/>
      <c r="OHX215" s="48"/>
      <c r="OHY215" s="48"/>
      <c r="OHZ215" s="46"/>
      <c r="OIA215" s="42"/>
      <c r="OIB215" s="42"/>
      <c r="OIC215" s="48"/>
      <c r="OID215" s="48"/>
      <c r="OIE215" s="46"/>
      <c r="OIF215" s="42"/>
      <c r="OIG215" s="42"/>
      <c r="OIH215" s="48"/>
      <c r="OII215" s="48"/>
      <c r="OIJ215" s="46"/>
      <c r="OIK215" s="42"/>
      <c r="OIL215" s="42"/>
      <c r="OIM215" s="48"/>
      <c r="OIN215" s="48"/>
      <c r="OIO215" s="46"/>
      <c r="OIP215" s="42"/>
      <c r="OIQ215" s="42"/>
      <c r="OIR215" s="48"/>
      <c r="OIS215" s="48"/>
      <c r="OIT215" s="46"/>
      <c r="OIU215" s="42"/>
      <c r="OIV215" s="42"/>
      <c r="OIW215" s="48"/>
      <c r="OIX215" s="48"/>
      <c r="OIY215" s="46"/>
      <c r="OIZ215" s="42"/>
      <c r="OJA215" s="42"/>
      <c r="OJB215" s="48"/>
      <c r="OJC215" s="48"/>
      <c r="OJD215" s="46"/>
      <c r="OJE215" s="42"/>
      <c r="OJF215" s="42"/>
      <c r="OJG215" s="48"/>
      <c r="OJH215" s="48"/>
      <c r="OJI215" s="46"/>
      <c r="OJJ215" s="42"/>
      <c r="OJK215" s="42"/>
      <c r="OJL215" s="48"/>
      <c r="OJM215" s="48"/>
      <c r="OJN215" s="46"/>
      <c r="OJO215" s="42"/>
      <c r="OJP215" s="42"/>
      <c r="OJQ215" s="48"/>
      <c r="OJR215" s="48"/>
      <c r="OJS215" s="46"/>
      <c r="OJT215" s="42"/>
      <c r="OJU215" s="42"/>
      <c r="OJV215" s="48"/>
      <c r="OJW215" s="48"/>
      <c r="OJX215" s="46"/>
      <c r="OJY215" s="42"/>
      <c r="OJZ215" s="42"/>
      <c r="OKA215" s="48"/>
      <c r="OKB215" s="48"/>
      <c r="OKC215" s="46"/>
      <c r="OKD215" s="42"/>
      <c r="OKE215" s="42"/>
      <c r="OKF215" s="48"/>
      <c r="OKG215" s="48"/>
      <c r="OKH215" s="46"/>
      <c r="OKI215" s="42"/>
      <c r="OKJ215" s="42"/>
      <c r="OKK215" s="48"/>
      <c r="OKL215" s="48"/>
      <c r="OKM215" s="46"/>
      <c r="OKN215" s="42"/>
      <c r="OKO215" s="42"/>
      <c r="OKP215" s="48"/>
      <c r="OKQ215" s="48"/>
      <c r="OKR215" s="46"/>
      <c r="OKS215" s="42"/>
      <c r="OKT215" s="42"/>
      <c r="OKU215" s="48"/>
      <c r="OKV215" s="48"/>
      <c r="OKW215" s="46"/>
      <c r="OKX215" s="42"/>
      <c r="OKY215" s="42"/>
      <c r="OKZ215" s="48"/>
      <c r="OLA215" s="48"/>
      <c r="OLB215" s="46"/>
      <c r="OLC215" s="42"/>
      <c r="OLD215" s="42"/>
      <c r="OLE215" s="48"/>
      <c r="OLF215" s="48"/>
      <c r="OLG215" s="46"/>
      <c r="OLH215" s="42"/>
      <c r="OLI215" s="42"/>
      <c r="OLJ215" s="48"/>
      <c r="OLK215" s="48"/>
      <c r="OLL215" s="46"/>
      <c r="OLM215" s="42"/>
      <c r="OLN215" s="42"/>
      <c r="OLO215" s="48"/>
      <c r="OLP215" s="48"/>
      <c r="OLQ215" s="46"/>
      <c r="OLR215" s="42"/>
      <c r="OLS215" s="42"/>
      <c r="OLT215" s="48"/>
      <c r="OLU215" s="48"/>
      <c r="OLV215" s="46"/>
      <c r="OLW215" s="42"/>
      <c r="OLX215" s="42"/>
      <c r="OLY215" s="48"/>
      <c r="OLZ215" s="48"/>
      <c r="OMA215" s="46"/>
      <c r="OMB215" s="42"/>
      <c r="OMC215" s="42"/>
      <c r="OMD215" s="48"/>
      <c r="OME215" s="48"/>
      <c r="OMF215" s="46"/>
      <c r="OMG215" s="42"/>
      <c r="OMH215" s="42"/>
      <c r="OMI215" s="48"/>
      <c r="OMJ215" s="48"/>
      <c r="OMK215" s="46"/>
      <c r="OML215" s="42"/>
      <c r="OMM215" s="42"/>
      <c r="OMN215" s="48"/>
      <c r="OMO215" s="48"/>
      <c r="OMP215" s="46"/>
      <c r="OMQ215" s="42"/>
      <c r="OMR215" s="42"/>
      <c r="OMS215" s="48"/>
      <c r="OMT215" s="48"/>
      <c r="OMU215" s="46"/>
      <c r="OMV215" s="42"/>
      <c r="OMW215" s="42"/>
      <c r="OMX215" s="48"/>
      <c r="OMY215" s="48"/>
      <c r="OMZ215" s="46"/>
      <c r="ONA215" s="42"/>
      <c r="ONB215" s="42"/>
      <c r="ONC215" s="48"/>
      <c r="OND215" s="48"/>
      <c r="ONE215" s="46"/>
      <c r="ONF215" s="42"/>
      <c r="ONG215" s="42"/>
      <c r="ONH215" s="48"/>
      <c r="ONI215" s="48"/>
      <c r="ONJ215" s="46"/>
      <c r="ONK215" s="42"/>
      <c r="ONL215" s="42"/>
      <c r="ONM215" s="48"/>
      <c r="ONN215" s="48"/>
      <c r="ONO215" s="46"/>
      <c r="ONP215" s="42"/>
      <c r="ONQ215" s="42"/>
      <c r="ONR215" s="48"/>
      <c r="ONS215" s="48"/>
      <c r="ONT215" s="46"/>
      <c r="ONU215" s="42"/>
      <c r="ONV215" s="42"/>
      <c r="ONW215" s="48"/>
      <c r="ONX215" s="48"/>
      <c r="ONY215" s="46"/>
      <c r="ONZ215" s="42"/>
      <c r="OOA215" s="42"/>
      <c r="OOB215" s="48"/>
      <c r="OOC215" s="48"/>
      <c r="OOD215" s="46"/>
      <c r="OOE215" s="42"/>
      <c r="OOF215" s="42"/>
      <c r="OOG215" s="48"/>
      <c r="OOH215" s="48"/>
      <c r="OOI215" s="46"/>
      <c r="OOJ215" s="42"/>
      <c r="OOK215" s="42"/>
      <c r="OOL215" s="48"/>
      <c r="OOM215" s="48"/>
      <c r="OON215" s="46"/>
      <c r="OOO215" s="42"/>
      <c r="OOP215" s="42"/>
      <c r="OOQ215" s="48"/>
      <c r="OOR215" s="48"/>
      <c r="OOS215" s="46"/>
      <c r="OOT215" s="42"/>
      <c r="OOU215" s="42"/>
      <c r="OOV215" s="48"/>
      <c r="OOW215" s="48"/>
      <c r="OOX215" s="46"/>
      <c r="OOY215" s="42"/>
      <c r="OOZ215" s="42"/>
      <c r="OPA215" s="48"/>
      <c r="OPB215" s="48"/>
      <c r="OPC215" s="46"/>
      <c r="OPD215" s="42"/>
      <c r="OPE215" s="42"/>
      <c r="OPF215" s="48"/>
      <c r="OPG215" s="48"/>
      <c r="OPH215" s="46"/>
      <c r="OPI215" s="42"/>
      <c r="OPJ215" s="42"/>
      <c r="OPK215" s="48"/>
      <c r="OPL215" s="48"/>
      <c r="OPM215" s="46"/>
      <c r="OPN215" s="42"/>
      <c r="OPO215" s="42"/>
      <c r="OPP215" s="48"/>
      <c r="OPQ215" s="48"/>
      <c r="OPR215" s="46"/>
      <c r="OPS215" s="42"/>
      <c r="OPT215" s="42"/>
      <c r="OPU215" s="48"/>
      <c r="OPV215" s="48"/>
      <c r="OPW215" s="46"/>
      <c r="OPX215" s="42"/>
      <c r="OPY215" s="42"/>
      <c r="OPZ215" s="48"/>
      <c r="OQA215" s="48"/>
      <c r="OQB215" s="46"/>
      <c r="OQC215" s="42"/>
      <c r="OQD215" s="42"/>
      <c r="OQE215" s="48"/>
      <c r="OQF215" s="48"/>
      <c r="OQG215" s="46"/>
      <c r="OQH215" s="42"/>
      <c r="OQI215" s="42"/>
      <c r="OQJ215" s="48"/>
      <c r="OQK215" s="48"/>
      <c r="OQL215" s="46"/>
      <c r="OQM215" s="42"/>
      <c r="OQN215" s="42"/>
      <c r="OQO215" s="48"/>
      <c r="OQP215" s="48"/>
      <c r="OQQ215" s="46"/>
      <c r="OQR215" s="42"/>
      <c r="OQS215" s="42"/>
      <c r="OQT215" s="48"/>
      <c r="OQU215" s="48"/>
      <c r="OQV215" s="46"/>
      <c r="OQW215" s="42"/>
      <c r="OQX215" s="42"/>
      <c r="OQY215" s="48"/>
      <c r="OQZ215" s="48"/>
      <c r="ORA215" s="46"/>
      <c r="ORB215" s="42"/>
      <c r="ORC215" s="42"/>
      <c r="ORD215" s="48"/>
      <c r="ORE215" s="48"/>
      <c r="ORF215" s="46"/>
      <c r="ORG215" s="42"/>
      <c r="ORH215" s="42"/>
      <c r="ORI215" s="48"/>
      <c r="ORJ215" s="48"/>
      <c r="ORK215" s="46"/>
      <c r="ORL215" s="42"/>
      <c r="ORM215" s="42"/>
      <c r="ORN215" s="48"/>
      <c r="ORO215" s="48"/>
      <c r="ORP215" s="46"/>
      <c r="ORQ215" s="42"/>
      <c r="ORR215" s="42"/>
      <c r="ORS215" s="48"/>
      <c r="ORT215" s="48"/>
      <c r="ORU215" s="46"/>
      <c r="ORV215" s="42"/>
      <c r="ORW215" s="42"/>
      <c r="ORX215" s="48"/>
      <c r="ORY215" s="48"/>
      <c r="ORZ215" s="46"/>
      <c r="OSA215" s="42"/>
      <c r="OSB215" s="42"/>
      <c r="OSC215" s="48"/>
      <c r="OSD215" s="48"/>
      <c r="OSE215" s="46"/>
      <c r="OSF215" s="42"/>
      <c r="OSG215" s="42"/>
      <c r="OSH215" s="48"/>
      <c r="OSI215" s="48"/>
      <c r="OSJ215" s="46"/>
      <c r="OSK215" s="42"/>
      <c r="OSL215" s="42"/>
      <c r="OSM215" s="48"/>
      <c r="OSN215" s="48"/>
      <c r="OSO215" s="46"/>
      <c r="OSP215" s="42"/>
      <c r="OSQ215" s="42"/>
      <c r="OSR215" s="48"/>
      <c r="OSS215" s="48"/>
      <c r="OST215" s="46"/>
      <c r="OSU215" s="42"/>
      <c r="OSV215" s="42"/>
      <c r="OSW215" s="48"/>
      <c r="OSX215" s="48"/>
      <c r="OSY215" s="46"/>
      <c r="OSZ215" s="42"/>
      <c r="OTA215" s="42"/>
      <c r="OTB215" s="48"/>
      <c r="OTC215" s="48"/>
      <c r="OTD215" s="46"/>
      <c r="OTE215" s="42"/>
      <c r="OTF215" s="42"/>
      <c r="OTG215" s="48"/>
      <c r="OTH215" s="48"/>
      <c r="OTI215" s="46"/>
      <c r="OTJ215" s="42"/>
      <c r="OTK215" s="42"/>
      <c r="OTL215" s="48"/>
      <c r="OTM215" s="48"/>
      <c r="OTN215" s="46"/>
      <c r="OTO215" s="42"/>
      <c r="OTP215" s="42"/>
      <c r="OTQ215" s="48"/>
      <c r="OTR215" s="48"/>
      <c r="OTS215" s="46"/>
      <c r="OTT215" s="42"/>
      <c r="OTU215" s="42"/>
      <c r="OTV215" s="48"/>
      <c r="OTW215" s="48"/>
      <c r="OTX215" s="46"/>
      <c r="OTY215" s="42"/>
      <c r="OTZ215" s="42"/>
      <c r="OUA215" s="48"/>
      <c r="OUB215" s="48"/>
      <c r="OUC215" s="46"/>
      <c r="OUD215" s="42"/>
      <c r="OUE215" s="42"/>
      <c r="OUF215" s="48"/>
      <c r="OUG215" s="48"/>
      <c r="OUH215" s="46"/>
      <c r="OUI215" s="42"/>
      <c r="OUJ215" s="42"/>
      <c r="OUK215" s="48"/>
      <c r="OUL215" s="48"/>
      <c r="OUM215" s="46"/>
      <c r="OUN215" s="42"/>
      <c r="OUO215" s="42"/>
      <c r="OUP215" s="48"/>
      <c r="OUQ215" s="48"/>
      <c r="OUR215" s="46"/>
      <c r="OUS215" s="42"/>
      <c r="OUT215" s="42"/>
      <c r="OUU215" s="48"/>
      <c r="OUV215" s="48"/>
      <c r="OUW215" s="46"/>
      <c r="OUX215" s="42"/>
      <c r="OUY215" s="42"/>
      <c r="OUZ215" s="48"/>
      <c r="OVA215" s="48"/>
      <c r="OVB215" s="46"/>
      <c r="OVC215" s="42"/>
      <c r="OVD215" s="42"/>
      <c r="OVE215" s="48"/>
      <c r="OVF215" s="48"/>
      <c r="OVG215" s="46"/>
      <c r="OVH215" s="42"/>
      <c r="OVI215" s="42"/>
      <c r="OVJ215" s="48"/>
      <c r="OVK215" s="48"/>
      <c r="OVL215" s="46"/>
      <c r="OVM215" s="42"/>
      <c r="OVN215" s="42"/>
      <c r="OVO215" s="48"/>
      <c r="OVP215" s="48"/>
      <c r="OVQ215" s="46"/>
      <c r="OVR215" s="42"/>
      <c r="OVS215" s="42"/>
      <c r="OVT215" s="48"/>
      <c r="OVU215" s="48"/>
      <c r="OVV215" s="46"/>
      <c r="OVW215" s="42"/>
      <c r="OVX215" s="42"/>
      <c r="OVY215" s="48"/>
      <c r="OVZ215" s="48"/>
      <c r="OWA215" s="46"/>
      <c r="OWB215" s="42"/>
      <c r="OWC215" s="42"/>
      <c r="OWD215" s="48"/>
      <c r="OWE215" s="48"/>
      <c r="OWF215" s="46"/>
      <c r="OWG215" s="42"/>
      <c r="OWH215" s="42"/>
      <c r="OWI215" s="48"/>
      <c r="OWJ215" s="48"/>
      <c r="OWK215" s="46"/>
      <c r="OWL215" s="42"/>
      <c r="OWM215" s="42"/>
      <c r="OWN215" s="48"/>
      <c r="OWO215" s="48"/>
      <c r="OWP215" s="46"/>
      <c r="OWQ215" s="42"/>
      <c r="OWR215" s="42"/>
      <c r="OWS215" s="48"/>
      <c r="OWT215" s="48"/>
      <c r="OWU215" s="46"/>
      <c r="OWV215" s="42"/>
      <c r="OWW215" s="42"/>
      <c r="OWX215" s="48"/>
      <c r="OWY215" s="48"/>
      <c r="OWZ215" s="46"/>
      <c r="OXA215" s="42"/>
      <c r="OXB215" s="42"/>
      <c r="OXC215" s="48"/>
      <c r="OXD215" s="48"/>
      <c r="OXE215" s="46"/>
      <c r="OXF215" s="42"/>
      <c r="OXG215" s="42"/>
      <c r="OXH215" s="48"/>
      <c r="OXI215" s="48"/>
      <c r="OXJ215" s="46"/>
      <c r="OXK215" s="42"/>
      <c r="OXL215" s="42"/>
      <c r="OXM215" s="48"/>
      <c r="OXN215" s="48"/>
      <c r="OXO215" s="46"/>
      <c r="OXP215" s="42"/>
      <c r="OXQ215" s="42"/>
      <c r="OXR215" s="48"/>
      <c r="OXS215" s="48"/>
      <c r="OXT215" s="46"/>
      <c r="OXU215" s="42"/>
      <c r="OXV215" s="42"/>
      <c r="OXW215" s="48"/>
      <c r="OXX215" s="48"/>
      <c r="OXY215" s="46"/>
      <c r="OXZ215" s="42"/>
      <c r="OYA215" s="42"/>
      <c r="OYB215" s="48"/>
      <c r="OYC215" s="48"/>
      <c r="OYD215" s="46"/>
      <c r="OYE215" s="42"/>
      <c r="OYF215" s="42"/>
      <c r="OYG215" s="48"/>
      <c r="OYH215" s="48"/>
      <c r="OYI215" s="46"/>
      <c r="OYJ215" s="42"/>
      <c r="OYK215" s="42"/>
      <c r="OYL215" s="48"/>
      <c r="OYM215" s="48"/>
      <c r="OYN215" s="46"/>
      <c r="OYO215" s="42"/>
      <c r="OYP215" s="42"/>
      <c r="OYQ215" s="48"/>
      <c r="OYR215" s="48"/>
      <c r="OYS215" s="46"/>
      <c r="OYT215" s="42"/>
      <c r="OYU215" s="42"/>
      <c r="OYV215" s="48"/>
      <c r="OYW215" s="48"/>
      <c r="OYX215" s="46"/>
      <c r="OYY215" s="42"/>
      <c r="OYZ215" s="42"/>
      <c r="OZA215" s="48"/>
      <c r="OZB215" s="48"/>
      <c r="OZC215" s="46"/>
      <c r="OZD215" s="42"/>
      <c r="OZE215" s="42"/>
      <c r="OZF215" s="48"/>
      <c r="OZG215" s="48"/>
      <c r="OZH215" s="46"/>
      <c r="OZI215" s="42"/>
      <c r="OZJ215" s="42"/>
      <c r="OZK215" s="48"/>
      <c r="OZL215" s="48"/>
      <c r="OZM215" s="46"/>
      <c r="OZN215" s="42"/>
      <c r="OZO215" s="42"/>
      <c r="OZP215" s="48"/>
      <c r="OZQ215" s="48"/>
      <c r="OZR215" s="46"/>
      <c r="OZS215" s="42"/>
      <c r="OZT215" s="42"/>
      <c r="OZU215" s="48"/>
      <c r="OZV215" s="48"/>
      <c r="OZW215" s="46"/>
      <c r="OZX215" s="42"/>
      <c r="OZY215" s="42"/>
      <c r="OZZ215" s="48"/>
      <c r="PAA215" s="48"/>
      <c r="PAB215" s="46"/>
      <c r="PAC215" s="42"/>
      <c r="PAD215" s="42"/>
      <c r="PAE215" s="48"/>
      <c r="PAF215" s="48"/>
      <c r="PAG215" s="46"/>
      <c r="PAH215" s="42"/>
      <c r="PAI215" s="42"/>
      <c r="PAJ215" s="48"/>
      <c r="PAK215" s="48"/>
      <c r="PAL215" s="46"/>
      <c r="PAM215" s="42"/>
      <c r="PAN215" s="42"/>
      <c r="PAO215" s="48"/>
      <c r="PAP215" s="48"/>
      <c r="PAQ215" s="46"/>
      <c r="PAR215" s="42"/>
      <c r="PAS215" s="42"/>
      <c r="PAT215" s="48"/>
      <c r="PAU215" s="48"/>
      <c r="PAV215" s="46"/>
      <c r="PAW215" s="42"/>
      <c r="PAX215" s="42"/>
      <c r="PAY215" s="48"/>
      <c r="PAZ215" s="48"/>
      <c r="PBA215" s="46"/>
      <c r="PBB215" s="42"/>
      <c r="PBC215" s="42"/>
      <c r="PBD215" s="48"/>
      <c r="PBE215" s="48"/>
      <c r="PBF215" s="46"/>
      <c r="PBG215" s="42"/>
      <c r="PBH215" s="42"/>
      <c r="PBI215" s="48"/>
      <c r="PBJ215" s="48"/>
      <c r="PBK215" s="46"/>
      <c r="PBL215" s="42"/>
      <c r="PBM215" s="42"/>
      <c r="PBN215" s="48"/>
      <c r="PBO215" s="48"/>
      <c r="PBP215" s="46"/>
      <c r="PBQ215" s="42"/>
      <c r="PBR215" s="42"/>
      <c r="PBS215" s="48"/>
      <c r="PBT215" s="48"/>
      <c r="PBU215" s="46"/>
      <c r="PBV215" s="42"/>
      <c r="PBW215" s="42"/>
      <c r="PBX215" s="48"/>
      <c r="PBY215" s="48"/>
      <c r="PBZ215" s="46"/>
      <c r="PCA215" s="42"/>
      <c r="PCB215" s="42"/>
      <c r="PCC215" s="48"/>
      <c r="PCD215" s="48"/>
      <c r="PCE215" s="46"/>
      <c r="PCF215" s="42"/>
      <c r="PCG215" s="42"/>
      <c r="PCH215" s="48"/>
      <c r="PCI215" s="48"/>
      <c r="PCJ215" s="46"/>
      <c r="PCK215" s="42"/>
      <c r="PCL215" s="42"/>
      <c r="PCM215" s="48"/>
      <c r="PCN215" s="48"/>
      <c r="PCO215" s="46"/>
      <c r="PCP215" s="42"/>
      <c r="PCQ215" s="42"/>
      <c r="PCR215" s="48"/>
      <c r="PCS215" s="48"/>
      <c r="PCT215" s="46"/>
      <c r="PCU215" s="42"/>
      <c r="PCV215" s="42"/>
      <c r="PCW215" s="48"/>
      <c r="PCX215" s="48"/>
      <c r="PCY215" s="46"/>
      <c r="PCZ215" s="42"/>
      <c r="PDA215" s="42"/>
      <c r="PDB215" s="48"/>
      <c r="PDC215" s="48"/>
      <c r="PDD215" s="46"/>
      <c r="PDE215" s="42"/>
      <c r="PDF215" s="42"/>
      <c r="PDG215" s="48"/>
      <c r="PDH215" s="48"/>
      <c r="PDI215" s="46"/>
      <c r="PDJ215" s="42"/>
      <c r="PDK215" s="42"/>
      <c r="PDL215" s="48"/>
      <c r="PDM215" s="48"/>
      <c r="PDN215" s="46"/>
      <c r="PDO215" s="42"/>
      <c r="PDP215" s="42"/>
      <c r="PDQ215" s="48"/>
      <c r="PDR215" s="48"/>
      <c r="PDS215" s="46"/>
      <c r="PDT215" s="42"/>
      <c r="PDU215" s="42"/>
      <c r="PDV215" s="48"/>
      <c r="PDW215" s="48"/>
      <c r="PDX215" s="46"/>
      <c r="PDY215" s="42"/>
      <c r="PDZ215" s="42"/>
      <c r="PEA215" s="48"/>
      <c r="PEB215" s="48"/>
      <c r="PEC215" s="46"/>
      <c r="PED215" s="42"/>
      <c r="PEE215" s="42"/>
      <c r="PEF215" s="48"/>
      <c r="PEG215" s="48"/>
      <c r="PEH215" s="46"/>
      <c r="PEI215" s="42"/>
      <c r="PEJ215" s="42"/>
      <c r="PEK215" s="48"/>
      <c r="PEL215" s="48"/>
      <c r="PEM215" s="46"/>
      <c r="PEN215" s="42"/>
      <c r="PEO215" s="42"/>
      <c r="PEP215" s="48"/>
      <c r="PEQ215" s="48"/>
      <c r="PER215" s="46"/>
      <c r="PES215" s="42"/>
      <c r="PET215" s="42"/>
      <c r="PEU215" s="48"/>
      <c r="PEV215" s="48"/>
      <c r="PEW215" s="46"/>
      <c r="PEX215" s="42"/>
      <c r="PEY215" s="42"/>
      <c r="PEZ215" s="48"/>
      <c r="PFA215" s="48"/>
      <c r="PFB215" s="46"/>
      <c r="PFC215" s="42"/>
      <c r="PFD215" s="42"/>
      <c r="PFE215" s="48"/>
      <c r="PFF215" s="48"/>
      <c r="PFG215" s="46"/>
      <c r="PFH215" s="42"/>
      <c r="PFI215" s="42"/>
      <c r="PFJ215" s="48"/>
      <c r="PFK215" s="48"/>
      <c r="PFL215" s="46"/>
      <c r="PFM215" s="42"/>
      <c r="PFN215" s="42"/>
      <c r="PFO215" s="48"/>
      <c r="PFP215" s="48"/>
      <c r="PFQ215" s="46"/>
      <c r="PFR215" s="42"/>
      <c r="PFS215" s="42"/>
      <c r="PFT215" s="48"/>
      <c r="PFU215" s="48"/>
      <c r="PFV215" s="46"/>
      <c r="PFW215" s="42"/>
      <c r="PFX215" s="42"/>
      <c r="PFY215" s="48"/>
      <c r="PFZ215" s="48"/>
      <c r="PGA215" s="46"/>
      <c r="PGB215" s="42"/>
      <c r="PGC215" s="42"/>
      <c r="PGD215" s="48"/>
      <c r="PGE215" s="48"/>
      <c r="PGF215" s="46"/>
      <c r="PGG215" s="42"/>
      <c r="PGH215" s="42"/>
      <c r="PGI215" s="48"/>
      <c r="PGJ215" s="48"/>
      <c r="PGK215" s="46"/>
      <c r="PGL215" s="42"/>
      <c r="PGM215" s="42"/>
      <c r="PGN215" s="48"/>
      <c r="PGO215" s="48"/>
      <c r="PGP215" s="46"/>
      <c r="PGQ215" s="42"/>
      <c r="PGR215" s="42"/>
      <c r="PGS215" s="48"/>
      <c r="PGT215" s="48"/>
      <c r="PGU215" s="46"/>
      <c r="PGV215" s="42"/>
      <c r="PGW215" s="42"/>
      <c r="PGX215" s="48"/>
      <c r="PGY215" s="48"/>
      <c r="PGZ215" s="46"/>
      <c r="PHA215" s="42"/>
      <c r="PHB215" s="42"/>
      <c r="PHC215" s="48"/>
      <c r="PHD215" s="48"/>
      <c r="PHE215" s="46"/>
      <c r="PHF215" s="42"/>
      <c r="PHG215" s="42"/>
      <c r="PHH215" s="48"/>
      <c r="PHI215" s="48"/>
      <c r="PHJ215" s="46"/>
      <c r="PHK215" s="42"/>
      <c r="PHL215" s="42"/>
      <c r="PHM215" s="48"/>
      <c r="PHN215" s="48"/>
      <c r="PHO215" s="46"/>
      <c r="PHP215" s="42"/>
      <c r="PHQ215" s="42"/>
      <c r="PHR215" s="48"/>
      <c r="PHS215" s="48"/>
      <c r="PHT215" s="46"/>
      <c r="PHU215" s="42"/>
      <c r="PHV215" s="42"/>
      <c r="PHW215" s="48"/>
      <c r="PHX215" s="48"/>
      <c r="PHY215" s="46"/>
      <c r="PHZ215" s="42"/>
      <c r="PIA215" s="42"/>
      <c r="PIB215" s="48"/>
      <c r="PIC215" s="48"/>
      <c r="PID215" s="46"/>
      <c r="PIE215" s="42"/>
      <c r="PIF215" s="42"/>
      <c r="PIG215" s="48"/>
      <c r="PIH215" s="48"/>
      <c r="PII215" s="46"/>
      <c r="PIJ215" s="42"/>
      <c r="PIK215" s="42"/>
      <c r="PIL215" s="48"/>
      <c r="PIM215" s="48"/>
      <c r="PIN215" s="46"/>
      <c r="PIO215" s="42"/>
      <c r="PIP215" s="42"/>
      <c r="PIQ215" s="48"/>
      <c r="PIR215" s="48"/>
      <c r="PIS215" s="46"/>
      <c r="PIT215" s="42"/>
      <c r="PIU215" s="42"/>
      <c r="PIV215" s="48"/>
      <c r="PIW215" s="48"/>
      <c r="PIX215" s="46"/>
      <c r="PIY215" s="42"/>
      <c r="PIZ215" s="42"/>
      <c r="PJA215" s="48"/>
      <c r="PJB215" s="48"/>
      <c r="PJC215" s="46"/>
      <c r="PJD215" s="42"/>
      <c r="PJE215" s="42"/>
      <c r="PJF215" s="48"/>
      <c r="PJG215" s="48"/>
      <c r="PJH215" s="46"/>
      <c r="PJI215" s="42"/>
      <c r="PJJ215" s="42"/>
      <c r="PJK215" s="48"/>
      <c r="PJL215" s="48"/>
      <c r="PJM215" s="46"/>
      <c r="PJN215" s="42"/>
      <c r="PJO215" s="42"/>
      <c r="PJP215" s="48"/>
      <c r="PJQ215" s="48"/>
      <c r="PJR215" s="46"/>
      <c r="PJS215" s="42"/>
      <c r="PJT215" s="42"/>
      <c r="PJU215" s="48"/>
      <c r="PJV215" s="48"/>
      <c r="PJW215" s="46"/>
      <c r="PJX215" s="42"/>
      <c r="PJY215" s="42"/>
      <c r="PJZ215" s="48"/>
      <c r="PKA215" s="48"/>
      <c r="PKB215" s="46"/>
      <c r="PKC215" s="42"/>
      <c r="PKD215" s="42"/>
      <c r="PKE215" s="48"/>
      <c r="PKF215" s="48"/>
      <c r="PKG215" s="46"/>
      <c r="PKH215" s="42"/>
      <c r="PKI215" s="42"/>
      <c r="PKJ215" s="48"/>
      <c r="PKK215" s="48"/>
      <c r="PKL215" s="46"/>
      <c r="PKM215" s="42"/>
      <c r="PKN215" s="42"/>
      <c r="PKO215" s="48"/>
      <c r="PKP215" s="48"/>
      <c r="PKQ215" s="46"/>
      <c r="PKR215" s="42"/>
      <c r="PKS215" s="42"/>
      <c r="PKT215" s="48"/>
      <c r="PKU215" s="48"/>
      <c r="PKV215" s="46"/>
      <c r="PKW215" s="42"/>
      <c r="PKX215" s="42"/>
      <c r="PKY215" s="48"/>
      <c r="PKZ215" s="48"/>
      <c r="PLA215" s="46"/>
      <c r="PLB215" s="42"/>
      <c r="PLC215" s="42"/>
      <c r="PLD215" s="48"/>
      <c r="PLE215" s="48"/>
      <c r="PLF215" s="46"/>
      <c r="PLG215" s="42"/>
      <c r="PLH215" s="42"/>
      <c r="PLI215" s="48"/>
      <c r="PLJ215" s="48"/>
      <c r="PLK215" s="46"/>
      <c r="PLL215" s="42"/>
      <c r="PLM215" s="42"/>
      <c r="PLN215" s="48"/>
      <c r="PLO215" s="48"/>
      <c r="PLP215" s="46"/>
      <c r="PLQ215" s="42"/>
      <c r="PLR215" s="42"/>
      <c r="PLS215" s="48"/>
      <c r="PLT215" s="48"/>
      <c r="PLU215" s="46"/>
      <c r="PLV215" s="42"/>
      <c r="PLW215" s="42"/>
      <c r="PLX215" s="48"/>
      <c r="PLY215" s="48"/>
      <c r="PLZ215" s="46"/>
      <c r="PMA215" s="42"/>
      <c r="PMB215" s="42"/>
      <c r="PMC215" s="48"/>
      <c r="PMD215" s="48"/>
      <c r="PME215" s="46"/>
      <c r="PMF215" s="42"/>
      <c r="PMG215" s="42"/>
      <c r="PMH215" s="48"/>
      <c r="PMI215" s="48"/>
      <c r="PMJ215" s="46"/>
      <c r="PMK215" s="42"/>
      <c r="PML215" s="42"/>
      <c r="PMM215" s="48"/>
      <c r="PMN215" s="48"/>
      <c r="PMO215" s="46"/>
      <c r="PMP215" s="42"/>
      <c r="PMQ215" s="42"/>
      <c r="PMR215" s="48"/>
      <c r="PMS215" s="48"/>
      <c r="PMT215" s="46"/>
      <c r="PMU215" s="42"/>
      <c r="PMV215" s="42"/>
      <c r="PMW215" s="48"/>
      <c r="PMX215" s="48"/>
      <c r="PMY215" s="46"/>
      <c r="PMZ215" s="42"/>
      <c r="PNA215" s="42"/>
      <c r="PNB215" s="48"/>
      <c r="PNC215" s="48"/>
      <c r="PND215" s="46"/>
      <c r="PNE215" s="42"/>
      <c r="PNF215" s="42"/>
      <c r="PNG215" s="48"/>
      <c r="PNH215" s="48"/>
      <c r="PNI215" s="46"/>
      <c r="PNJ215" s="42"/>
      <c r="PNK215" s="42"/>
      <c r="PNL215" s="48"/>
      <c r="PNM215" s="48"/>
      <c r="PNN215" s="46"/>
      <c r="PNO215" s="42"/>
      <c r="PNP215" s="42"/>
      <c r="PNQ215" s="48"/>
      <c r="PNR215" s="48"/>
      <c r="PNS215" s="46"/>
      <c r="PNT215" s="42"/>
      <c r="PNU215" s="42"/>
      <c r="PNV215" s="48"/>
      <c r="PNW215" s="48"/>
      <c r="PNX215" s="46"/>
      <c r="PNY215" s="42"/>
      <c r="PNZ215" s="42"/>
      <c r="POA215" s="48"/>
      <c r="POB215" s="48"/>
      <c r="POC215" s="46"/>
      <c r="POD215" s="42"/>
      <c r="POE215" s="42"/>
      <c r="POF215" s="48"/>
      <c r="POG215" s="48"/>
      <c r="POH215" s="46"/>
      <c r="POI215" s="42"/>
      <c r="POJ215" s="42"/>
      <c r="POK215" s="48"/>
      <c r="POL215" s="48"/>
      <c r="POM215" s="46"/>
      <c r="PON215" s="42"/>
      <c r="POO215" s="42"/>
      <c r="POP215" s="48"/>
      <c r="POQ215" s="48"/>
      <c r="POR215" s="46"/>
      <c r="POS215" s="42"/>
      <c r="POT215" s="42"/>
      <c r="POU215" s="48"/>
      <c r="POV215" s="48"/>
      <c r="POW215" s="46"/>
      <c r="POX215" s="42"/>
      <c r="POY215" s="42"/>
      <c r="POZ215" s="48"/>
      <c r="PPA215" s="48"/>
      <c r="PPB215" s="46"/>
      <c r="PPC215" s="42"/>
      <c r="PPD215" s="42"/>
      <c r="PPE215" s="48"/>
      <c r="PPF215" s="48"/>
      <c r="PPG215" s="46"/>
      <c r="PPH215" s="42"/>
      <c r="PPI215" s="42"/>
      <c r="PPJ215" s="48"/>
      <c r="PPK215" s="48"/>
      <c r="PPL215" s="46"/>
      <c r="PPM215" s="42"/>
      <c r="PPN215" s="42"/>
      <c r="PPO215" s="48"/>
      <c r="PPP215" s="48"/>
      <c r="PPQ215" s="46"/>
      <c r="PPR215" s="42"/>
      <c r="PPS215" s="42"/>
      <c r="PPT215" s="48"/>
      <c r="PPU215" s="48"/>
      <c r="PPV215" s="46"/>
      <c r="PPW215" s="42"/>
      <c r="PPX215" s="42"/>
      <c r="PPY215" s="48"/>
      <c r="PPZ215" s="48"/>
      <c r="PQA215" s="46"/>
      <c r="PQB215" s="42"/>
      <c r="PQC215" s="42"/>
      <c r="PQD215" s="48"/>
      <c r="PQE215" s="48"/>
      <c r="PQF215" s="46"/>
      <c r="PQG215" s="42"/>
      <c r="PQH215" s="42"/>
      <c r="PQI215" s="48"/>
      <c r="PQJ215" s="48"/>
      <c r="PQK215" s="46"/>
      <c r="PQL215" s="42"/>
      <c r="PQM215" s="42"/>
      <c r="PQN215" s="48"/>
      <c r="PQO215" s="48"/>
      <c r="PQP215" s="46"/>
      <c r="PQQ215" s="42"/>
      <c r="PQR215" s="42"/>
      <c r="PQS215" s="48"/>
      <c r="PQT215" s="48"/>
      <c r="PQU215" s="46"/>
      <c r="PQV215" s="42"/>
      <c r="PQW215" s="42"/>
      <c r="PQX215" s="48"/>
      <c r="PQY215" s="48"/>
      <c r="PQZ215" s="46"/>
      <c r="PRA215" s="42"/>
      <c r="PRB215" s="42"/>
      <c r="PRC215" s="48"/>
      <c r="PRD215" s="48"/>
      <c r="PRE215" s="46"/>
      <c r="PRF215" s="42"/>
      <c r="PRG215" s="42"/>
      <c r="PRH215" s="48"/>
      <c r="PRI215" s="48"/>
      <c r="PRJ215" s="46"/>
      <c r="PRK215" s="42"/>
      <c r="PRL215" s="42"/>
      <c r="PRM215" s="48"/>
      <c r="PRN215" s="48"/>
      <c r="PRO215" s="46"/>
      <c r="PRP215" s="42"/>
      <c r="PRQ215" s="42"/>
      <c r="PRR215" s="48"/>
      <c r="PRS215" s="48"/>
      <c r="PRT215" s="46"/>
      <c r="PRU215" s="42"/>
      <c r="PRV215" s="42"/>
      <c r="PRW215" s="48"/>
      <c r="PRX215" s="48"/>
      <c r="PRY215" s="46"/>
      <c r="PRZ215" s="42"/>
      <c r="PSA215" s="42"/>
      <c r="PSB215" s="48"/>
      <c r="PSC215" s="48"/>
      <c r="PSD215" s="46"/>
      <c r="PSE215" s="42"/>
      <c r="PSF215" s="42"/>
      <c r="PSG215" s="48"/>
      <c r="PSH215" s="48"/>
      <c r="PSI215" s="46"/>
      <c r="PSJ215" s="42"/>
      <c r="PSK215" s="42"/>
      <c r="PSL215" s="48"/>
      <c r="PSM215" s="48"/>
      <c r="PSN215" s="46"/>
      <c r="PSO215" s="42"/>
      <c r="PSP215" s="42"/>
      <c r="PSQ215" s="48"/>
      <c r="PSR215" s="48"/>
      <c r="PSS215" s="46"/>
      <c r="PST215" s="42"/>
      <c r="PSU215" s="42"/>
      <c r="PSV215" s="48"/>
      <c r="PSW215" s="48"/>
      <c r="PSX215" s="46"/>
      <c r="PSY215" s="42"/>
      <c r="PSZ215" s="42"/>
      <c r="PTA215" s="48"/>
      <c r="PTB215" s="48"/>
      <c r="PTC215" s="46"/>
      <c r="PTD215" s="42"/>
      <c r="PTE215" s="42"/>
      <c r="PTF215" s="48"/>
      <c r="PTG215" s="48"/>
      <c r="PTH215" s="46"/>
      <c r="PTI215" s="42"/>
      <c r="PTJ215" s="42"/>
      <c r="PTK215" s="48"/>
      <c r="PTL215" s="48"/>
      <c r="PTM215" s="46"/>
      <c r="PTN215" s="42"/>
      <c r="PTO215" s="42"/>
      <c r="PTP215" s="48"/>
      <c r="PTQ215" s="48"/>
      <c r="PTR215" s="46"/>
      <c r="PTS215" s="42"/>
      <c r="PTT215" s="42"/>
      <c r="PTU215" s="48"/>
      <c r="PTV215" s="48"/>
      <c r="PTW215" s="46"/>
      <c r="PTX215" s="42"/>
      <c r="PTY215" s="42"/>
      <c r="PTZ215" s="48"/>
      <c r="PUA215" s="48"/>
      <c r="PUB215" s="46"/>
      <c r="PUC215" s="42"/>
      <c r="PUD215" s="42"/>
      <c r="PUE215" s="48"/>
      <c r="PUF215" s="48"/>
      <c r="PUG215" s="46"/>
      <c r="PUH215" s="42"/>
      <c r="PUI215" s="42"/>
      <c r="PUJ215" s="48"/>
      <c r="PUK215" s="48"/>
      <c r="PUL215" s="46"/>
      <c r="PUM215" s="42"/>
      <c r="PUN215" s="42"/>
      <c r="PUO215" s="48"/>
      <c r="PUP215" s="48"/>
      <c r="PUQ215" s="46"/>
      <c r="PUR215" s="42"/>
      <c r="PUS215" s="42"/>
      <c r="PUT215" s="48"/>
      <c r="PUU215" s="48"/>
      <c r="PUV215" s="46"/>
      <c r="PUW215" s="42"/>
      <c r="PUX215" s="42"/>
      <c r="PUY215" s="48"/>
      <c r="PUZ215" s="48"/>
      <c r="PVA215" s="46"/>
      <c r="PVB215" s="42"/>
      <c r="PVC215" s="42"/>
      <c r="PVD215" s="48"/>
      <c r="PVE215" s="48"/>
      <c r="PVF215" s="46"/>
      <c r="PVG215" s="42"/>
      <c r="PVH215" s="42"/>
      <c r="PVI215" s="48"/>
      <c r="PVJ215" s="48"/>
      <c r="PVK215" s="46"/>
      <c r="PVL215" s="42"/>
      <c r="PVM215" s="42"/>
      <c r="PVN215" s="48"/>
      <c r="PVO215" s="48"/>
      <c r="PVP215" s="46"/>
      <c r="PVQ215" s="42"/>
      <c r="PVR215" s="42"/>
      <c r="PVS215" s="48"/>
      <c r="PVT215" s="48"/>
      <c r="PVU215" s="46"/>
      <c r="PVV215" s="42"/>
      <c r="PVW215" s="42"/>
      <c r="PVX215" s="48"/>
      <c r="PVY215" s="48"/>
      <c r="PVZ215" s="46"/>
      <c r="PWA215" s="42"/>
      <c r="PWB215" s="42"/>
      <c r="PWC215" s="48"/>
      <c r="PWD215" s="48"/>
      <c r="PWE215" s="46"/>
      <c r="PWF215" s="42"/>
      <c r="PWG215" s="42"/>
      <c r="PWH215" s="48"/>
      <c r="PWI215" s="48"/>
      <c r="PWJ215" s="46"/>
      <c r="PWK215" s="42"/>
      <c r="PWL215" s="42"/>
      <c r="PWM215" s="48"/>
      <c r="PWN215" s="48"/>
      <c r="PWO215" s="46"/>
      <c r="PWP215" s="42"/>
      <c r="PWQ215" s="42"/>
      <c r="PWR215" s="48"/>
      <c r="PWS215" s="48"/>
      <c r="PWT215" s="46"/>
      <c r="PWU215" s="42"/>
      <c r="PWV215" s="42"/>
      <c r="PWW215" s="48"/>
      <c r="PWX215" s="48"/>
      <c r="PWY215" s="46"/>
      <c r="PWZ215" s="42"/>
      <c r="PXA215" s="42"/>
      <c r="PXB215" s="48"/>
      <c r="PXC215" s="48"/>
      <c r="PXD215" s="46"/>
      <c r="PXE215" s="42"/>
      <c r="PXF215" s="42"/>
      <c r="PXG215" s="48"/>
      <c r="PXH215" s="48"/>
      <c r="PXI215" s="46"/>
      <c r="PXJ215" s="42"/>
      <c r="PXK215" s="42"/>
      <c r="PXL215" s="48"/>
      <c r="PXM215" s="48"/>
      <c r="PXN215" s="46"/>
      <c r="PXO215" s="42"/>
      <c r="PXP215" s="42"/>
      <c r="PXQ215" s="48"/>
      <c r="PXR215" s="48"/>
      <c r="PXS215" s="46"/>
      <c r="PXT215" s="42"/>
      <c r="PXU215" s="42"/>
      <c r="PXV215" s="48"/>
      <c r="PXW215" s="48"/>
      <c r="PXX215" s="46"/>
      <c r="PXY215" s="42"/>
      <c r="PXZ215" s="42"/>
      <c r="PYA215" s="48"/>
      <c r="PYB215" s="48"/>
      <c r="PYC215" s="46"/>
      <c r="PYD215" s="42"/>
      <c r="PYE215" s="42"/>
      <c r="PYF215" s="48"/>
      <c r="PYG215" s="48"/>
      <c r="PYH215" s="46"/>
      <c r="PYI215" s="42"/>
      <c r="PYJ215" s="42"/>
      <c r="PYK215" s="48"/>
      <c r="PYL215" s="48"/>
      <c r="PYM215" s="46"/>
      <c r="PYN215" s="42"/>
      <c r="PYO215" s="42"/>
      <c r="PYP215" s="48"/>
      <c r="PYQ215" s="48"/>
      <c r="PYR215" s="46"/>
      <c r="PYS215" s="42"/>
      <c r="PYT215" s="42"/>
      <c r="PYU215" s="48"/>
      <c r="PYV215" s="48"/>
      <c r="PYW215" s="46"/>
      <c r="PYX215" s="42"/>
      <c r="PYY215" s="42"/>
      <c r="PYZ215" s="48"/>
      <c r="PZA215" s="48"/>
      <c r="PZB215" s="46"/>
      <c r="PZC215" s="42"/>
      <c r="PZD215" s="42"/>
      <c r="PZE215" s="48"/>
      <c r="PZF215" s="48"/>
      <c r="PZG215" s="46"/>
      <c r="PZH215" s="42"/>
      <c r="PZI215" s="42"/>
      <c r="PZJ215" s="48"/>
      <c r="PZK215" s="48"/>
      <c r="PZL215" s="46"/>
      <c r="PZM215" s="42"/>
      <c r="PZN215" s="42"/>
      <c r="PZO215" s="48"/>
      <c r="PZP215" s="48"/>
      <c r="PZQ215" s="46"/>
      <c r="PZR215" s="42"/>
      <c r="PZS215" s="42"/>
      <c r="PZT215" s="48"/>
      <c r="PZU215" s="48"/>
      <c r="PZV215" s="46"/>
      <c r="PZW215" s="42"/>
      <c r="PZX215" s="42"/>
      <c r="PZY215" s="48"/>
      <c r="PZZ215" s="48"/>
      <c r="QAA215" s="46"/>
      <c r="QAB215" s="42"/>
      <c r="QAC215" s="42"/>
      <c r="QAD215" s="48"/>
      <c r="QAE215" s="48"/>
      <c r="QAF215" s="46"/>
      <c r="QAG215" s="42"/>
      <c r="QAH215" s="42"/>
      <c r="QAI215" s="48"/>
      <c r="QAJ215" s="48"/>
      <c r="QAK215" s="46"/>
      <c r="QAL215" s="42"/>
      <c r="QAM215" s="42"/>
      <c r="QAN215" s="48"/>
      <c r="QAO215" s="48"/>
      <c r="QAP215" s="46"/>
      <c r="QAQ215" s="42"/>
      <c r="QAR215" s="42"/>
      <c r="QAS215" s="48"/>
      <c r="QAT215" s="48"/>
      <c r="QAU215" s="46"/>
      <c r="QAV215" s="42"/>
      <c r="QAW215" s="42"/>
      <c r="QAX215" s="48"/>
      <c r="QAY215" s="48"/>
      <c r="QAZ215" s="46"/>
      <c r="QBA215" s="42"/>
      <c r="QBB215" s="42"/>
      <c r="QBC215" s="48"/>
      <c r="QBD215" s="48"/>
      <c r="QBE215" s="46"/>
      <c r="QBF215" s="42"/>
      <c r="QBG215" s="42"/>
      <c r="QBH215" s="48"/>
      <c r="QBI215" s="48"/>
      <c r="QBJ215" s="46"/>
      <c r="QBK215" s="42"/>
      <c r="QBL215" s="42"/>
      <c r="QBM215" s="48"/>
      <c r="QBN215" s="48"/>
      <c r="QBO215" s="46"/>
      <c r="QBP215" s="42"/>
      <c r="QBQ215" s="42"/>
      <c r="QBR215" s="48"/>
      <c r="QBS215" s="48"/>
      <c r="QBT215" s="46"/>
      <c r="QBU215" s="42"/>
      <c r="QBV215" s="42"/>
      <c r="QBW215" s="48"/>
      <c r="QBX215" s="48"/>
      <c r="QBY215" s="46"/>
      <c r="QBZ215" s="42"/>
      <c r="QCA215" s="42"/>
      <c r="QCB215" s="48"/>
      <c r="QCC215" s="48"/>
      <c r="QCD215" s="46"/>
      <c r="QCE215" s="42"/>
      <c r="QCF215" s="42"/>
      <c r="QCG215" s="48"/>
      <c r="QCH215" s="48"/>
      <c r="QCI215" s="46"/>
      <c r="QCJ215" s="42"/>
      <c r="QCK215" s="42"/>
      <c r="QCL215" s="48"/>
      <c r="QCM215" s="48"/>
      <c r="QCN215" s="46"/>
      <c r="QCO215" s="42"/>
      <c r="QCP215" s="42"/>
      <c r="QCQ215" s="48"/>
      <c r="QCR215" s="48"/>
      <c r="QCS215" s="46"/>
      <c r="QCT215" s="42"/>
      <c r="QCU215" s="42"/>
      <c r="QCV215" s="48"/>
      <c r="QCW215" s="48"/>
      <c r="QCX215" s="46"/>
      <c r="QCY215" s="42"/>
      <c r="QCZ215" s="42"/>
      <c r="QDA215" s="48"/>
      <c r="QDB215" s="48"/>
      <c r="QDC215" s="46"/>
      <c r="QDD215" s="42"/>
      <c r="QDE215" s="42"/>
      <c r="QDF215" s="48"/>
      <c r="QDG215" s="48"/>
      <c r="QDH215" s="46"/>
      <c r="QDI215" s="42"/>
      <c r="QDJ215" s="42"/>
      <c r="QDK215" s="48"/>
      <c r="QDL215" s="48"/>
      <c r="QDM215" s="46"/>
      <c r="QDN215" s="42"/>
      <c r="QDO215" s="42"/>
      <c r="QDP215" s="48"/>
      <c r="QDQ215" s="48"/>
      <c r="QDR215" s="46"/>
      <c r="QDS215" s="42"/>
      <c r="QDT215" s="42"/>
      <c r="QDU215" s="48"/>
      <c r="QDV215" s="48"/>
      <c r="QDW215" s="46"/>
      <c r="QDX215" s="42"/>
      <c r="QDY215" s="42"/>
      <c r="QDZ215" s="48"/>
      <c r="QEA215" s="48"/>
      <c r="QEB215" s="46"/>
      <c r="QEC215" s="42"/>
      <c r="QED215" s="42"/>
      <c r="QEE215" s="48"/>
      <c r="QEF215" s="48"/>
      <c r="QEG215" s="46"/>
      <c r="QEH215" s="42"/>
      <c r="QEI215" s="42"/>
      <c r="QEJ215" s="48"/>
      <c r="QEK215" s="48"/>
      <c r="QEL215" s="46"/>
      <c r="QEM215" s="42"/>
      <c r="QEN215" s="42"/>
      <c r="QEO215" s="48"/>
      <c r="QEP215" s="48"/>
      <c r="QEQ215" s="46"/>
      <c r="QER215" s="42"/>
      <c r="QES215" s="42"/>
      <c r="QET215" s="48"/>
      <c r="QEU215" s="48"/>
      <c r="QEV215" s="46"/>
      <c r="QEW215" s="42"/>
      <c r="QEX215" s="42"/>
      <c r="QEY215" s="48"/>
      <c r="QEZ215" s="48"/>
      <c r="QFA215" s="46"/>
      <c r="QFB215" s="42"/>
      <c r="QFC215" s="42"/>
      <c r="QFD215" s="48"/>
      <c r="QFE215" s="48"/>
      <c r="QFF215" s="46"/>
      <c r="QFG215" s="42"/>
      <c r="QFH215" s="42"/>
      <c r="QFI215" s="48"/>
      <c r="QFJ215" s="48"/>
      <c r="QFK215" s="46"/>
      <c r="QFL215" s="42"/>
      <c r="QFM215" s="42"/>
      <c r="QFN215" s="48"/>
      <c r="QFO215" s="48"/>
      <c r="QFP215" s="46"/>
      <c r="QFQ215" s="42"/>
      <c r="QFR215" s="42"/>
      <c r="QFS215" s="48"/>
      <c r="QFT215" s="48"/>
      <c r="QFU215" s="46"/>
      <c r="QFV215" s="42"/>
      <c r="QFW215" s="42"/>
      <c r="QFX215" s="48"/>
      <c r="QFY215" s="48"/>
      <c r="QFZ215" s="46"/>
      <c r="QGA215" s="42"/>
      <c r="QGB215" s="42"/>
      <c r="QGC215" s="48"/>
      <c r="QGD215" s="48"/>
      <c r="QGE215" s="46"/>
      <c r="QGF215" s="42"/>
      <c r="QGG215" s="42"/>
      <c r="QGH215" s="48"/>
      <c r="QGI215" s="48"/>
      <c r="QGJ215" s="46"/>
      <c r="QGK215" s="42"/>
      <c r="QGL215" s="42"/>
      <c r="QGM215" s="48"/>
      <c r="QGN215" s="48"/>
      <c r="QGO215" s="46"/>
      <c r="QGP215" s="42"/>
      <c r="QGQ215" s="42"/>
      <c r="QGR215" s="48"/>
      <c r="QGS215" s="48"/>
      <c r="QGT215" s="46"/>
      <c r="QGU215" s="42"/>
      <c r="QGV215" s="42"/>
      <c r="QGW215" s="48"/>
      <c r="QGX215" s="48"/>
      <c r="QGY215" s="46"/>
      <c r="QGZ215" s="42"/>
      <c r="QHA215" s="42"/>
      <c r="QHB215" s="48"/>
      <c r="QHC215" s="48"/>
      <c r="QHD215" s="46"/>
      <c r="QHE215" s="42"/>
      <c r="QHF215" s="42"/>
      <c r="QHG215" s="48"/>
      <c r="QHH215" s="48"/>
      <c r="QHI215" s="46"/>
      <c r="QHJ215" s="42"/>
      <c r="QHK215" s="42"/>
      <c r="QHL215" s="48"/>
      <c r="QHM215" s="48"/>
      <c r="QHN215" s="46"/>
      <c r="QHO215" s="42"/>
      <c r="QHP215" s="42"/>
      <c r="QHQ215" s="48"/>
      <c r="QHR215" s="48"/>
      <c r="QHS215" s="46"/>
      <c r="QHT215" s="42"/>
      <c r="QHU215" s="42"/>
      <c r="QHV215" s="48"/>
      <c r="QHW215" s="48"/>
      <c r="QHX215" s="46"/>
      <c r="QHY215" s="42"/>
      <c r="QHZ215" s="42"/>
      <c r="QIA215" s="48"/>
      <c r="QIB215" s="48"/>
      <c r="QIC215" s="46"/>
      <c r="QID215" s="42"/>
      <c r="QIE215" s="42"/>
      <c r="QIF215" s="48"/>
      <c r="QIG215" s="48"/>
      <c r="QIH215" s="46"/>
      <c r="QII215" s="42"/>
      <c r="QIJ215" s="42"/>
      <c r="QIK215" s="48"/>
      <c r="QIL215" s="48"/>
      <c r="QIM215" s="46"/>
      <c r="QIN215" s="42"/>
      <c r="QIO215" s="42"/>
      <c r="QIP215" s="48"/>
      <c r="QIQ215" s="48"/>
      <c r="QIR215" s="46"/>
      <c r="QIS215" s="42"/>
      <c r="QIT215" s="42"/>
      <c r="QIU215" s="48"/>
      <c r="QIV215" s="48"/>
      <c r="QIW215" s="46"/>
      <c r="QIX215" s="42"/>
      <c r="QIY215" s="42"/>
      <c r="QIZ215" s="48"/>
      <c r="QJA215" s="48"/>
      <c r="QJB215" s="46"/>
      <c r="QJC215" s="42"/>
      <c r="QJD215" s="42"/>
      <c r="QJE215" s="48"/>
      <c r="QJF215" s="48"/>
      <c r="QJG215" s="46"/>
      <c r="QJH215" s="42"/>
      <c r="QJI215" s="42"/>
      <c r="QJJ215" s="48"/>
      <c r="QJK215" s="48"/>
      <c r="QJL215" s="46"/>
      <c r="QJM215" s="42"/>
      <c r="QJN215" s="42"/>
      <c r="QJO215" s="48"/>
      <c r="QJP215" s="48"/>
      <c r="QJQ215" s="46"/>
      <c r="QJR215" s="42"/>
      <c r="QJS215" s="42"/>
      <c r="QJT215" s="48"/>
      <c r="QJU215" s="48"/>
      <c r="QJV215" s="46"/>
      <c r="QJW215" s="42"/>
      <c r="QJX215" s="42"/>
      <c r="QJY215" s="48"/>
      <c r="QJZ215" s="48"/>
      <c r="QKA215" s="46"/>
      <c r="QKB215" s="42"/>
      <c r="QKC215" s="42"/>
      <c r="QKD215" s="48"/>
      <c r="QKE215" s="48"/>
      <c r="QKF215" s="46"/>
      <c r="QKG215" s="42"/>
      <c r="QKH215" s="42"/>
      <c r="QKI215" s="48"/>
      <c r="QKJ215" s="48"/>
      <c r="QKK215" s="46"/>
      <c r="QKL215" s="42"/>
      <c r="QKM215" s="42"/>
      <c r="QKN215" s="48"/>
      <c r="QKO215" s="48"/>
      <c r="QKP215" s="46"/>
      <c r="QKQ215" s="42"/>
      <c r="QKR215" s="42"/>
      <c r="QKS215" s="48"/>
      <c r="QKT215" s="48"/>
      <c r="QKU215" s="46"/>
      <c r="QKV215" s="42"/>
      <c r="QKW215" s="42"/>
      <c r="QKX215" s="48"/>
      <c r="QKY215" s="48"/>
      <c r="QKZ215" s="46"/>
      <c r="QLA215" s="42"/>
      <c r="QLB215" s="42"/>
      <c r="QLC215" s="48"/>
      <c r="QLD215" s="48"/>
      <c r="QLE215" s="46"/>
      <c r="QLF215" s="42"/>
      <c r="QLG215" s="42"/>
      <c r="QLH215" s="48"/>
      <c r="QLI215" s="48"/>
      <c r="QLJ215" s="46"/>
      <c r="QLK215" s="42"/>
      <c r="QLL215" s="42"/>
      <c r="QLM215" s="48"/>
      <c r="QLN215" s="48"/>
      <c r="QLO215" s="46"/>
      <c r="QLP215" s="42"/>
      <c r="QLQ215" s="42"/>
      <c r="QLR215" s="48"/>
      <c r="QLS215" s="48"/>
      <c r="QLT215" s="46"/>
      <c r="QLU215" s="42"/>
      <c r="QLV215" s="42"/>
      <c r="QLW215" s="48"/>
      <c r="QLX215" s="48"/>
      <c r="QLY215" s="46"/>
      <c r="QLZ215" s="42"/>
      <c r="QMA215" s="42"/>
      <c r="QMB215" s="48"/>
      <c r="QMC215" s="48"/>
      <c r="QMD215" s="46"/>
      <c r="QME215" s="42"/>
      <c r="QMF215" s="42"/>
      <c r="QMG215" s="48"/>
      <c r="QMH215" s="48"/>
      <c r="QMI215" s="46"/>
      <c r="QMJ215" s="42"/>
      <c r="QMK215" s="42"/>
      <c r="QML215" s="48"/>
      <c r="QMM215" s="48"/>
      <c r="QMN215" s="46"/>
      <c r="QMO215" s="42"/>
      <c r="QMP215" s="42"/>
      <c r="QMQ215" s="48"/>
      <c r="QMR215" s="48"/>
      <c r="QMS215" s="46"/>
      <c r="QMT215" s="42"/>
      <c r="QMU215" s="42"/>
      <c r="QMV215" s="48"/>
      <c r="QMW215" s="48"/>
      <c r="QMX215" s="46"/>
      <c r="QMY215" s="42"/>
      <c r="QMZ215" s="42"/>
      <c r="QNA215" s="48"/>
      <c r="QNB215" s="48"/>
      <c r="QNC215" s="46"/>
      <c r="QND215" s="42"/>
      <c r="QNE215" s="42"/>
      <c r="QNF215" s="48"/>
      <c r="QNG215" s="48"/>
      <c r="QNH215" s="46"/>
      <c r="QNI215" s="42"/>
      <c r="QNJ215" s="42"/>
      <c r="QNK215" s="48"/>
      <c r="QNL215" s="48"/>
      <c r="QNM215" s="46"/>
      <c r="QNN215" s="42"/>
      <c r="QNO215" s="42"/>
      <c r="QNP215" s="48"/>
      <c r="QNQ215" s="48"/>
      <c r="QNR215" s="46"/>
      <c r="QNS215" s="42"/>
      <c r="QNT215" s="42"/>
      <c r="QNU215" s="48"/>
      <c r="QNV215" s="48"/>
      <c r="QNW215" s="46"/>
      <c r="QNX215" s="42"/>
      <c r="QNY215" s="42"/>
      <c r="QNZ215" s="48"/>
      <c r="QOA215" s="48"/>
      <c r="QOB215" s="46"/>
      <c r="QOC215" s="42"/>
      <c r="QOD215" s="42"/>
      <c r="QOE215" s="48"/>
      <c r="QOF215" s="48"/>
      <c r="QOG215" s="46"/>
      <c r="QOH215" s="42"/>
      <c r="QOI215" s="42"/>
      <c r="QOJ215" s="48"/>
      <c r="QOK215" s="48"/>
      <c r="QOL215" s="46"/>
      <c r="QOM215" s="42"/>
      <c r="QON215" s="42"/>
      <c r="QOO215" s="48"/>
      <c r="QOP215" s="48"/>
      <c r="QOQ215" s="46"/>
      <c r="QOR215" s="42"/>
      <c r="QOS215" s="42"/>
      <c r="QOT215" s="48"/>
      <c r="QOU215" s="48"/>
      <c r="QOV215" s="46"/>
      <c r="QOW215" s="42"/>
      <c r="QOX215" s="42"/>
      <c r="QOY215" s="48"/>
      <c r="QOZ215" s="48"/>
      <c r="QPA215" s="46"/>
      <c r="QPB215" s="42"/>
      <c r="QPC215" s="42"/>
      <c r="QPD215" s="48"/>
      <c r="QPE215" s="48"/>
      <c r="QPF215" s="46"/>
      <c r="QPG215" s="42"/>
      <c r="QPH215" s="42"/>
      <c r="QPI215" s="48"/>
      <c r="QPJ215" s="48"/>
      <c r="QPK215" s="46"/>
      <c r="QPL215" s="42"/>
      <c r="QPM215" s="42"/>
      <c r="QPN215" s="48"/>
      <c r="QPO215" s="48"/>
      <c r="QPP215" s="46"/>
      <c r="QPQ215" s="42"/>
      <c r="QPR215" s="42"/>
      <c r="QPS215" s="48"/>
      <c r="QPT215" s="48"/>
      <c r="QPU215" s="46"/>
      <c r="QPV215" s="42"/>
      <c r="QPW215" s="42"/>
      <c r="QPX215" s="48"/>
      <c r="QPY215" s="48"/>
      <c r="QPZ215" s="46"/>
      <c r="QQA215" s="42"/>
      <c r="QQB215" s="42"/>
      <c r="QQC215" s="48"/>
      <c r="QQD215" s="48"/>
      <c r="QQE215" s="46"/>
      <c r="QQF215" s="42"/>
      <c r="QQG215" s="42"/>
      <c r="QQH215" s="48"/>
      <c r="QQI215" s="48"/>
      <c r="QQJ215" s="46"/>
      <c r="QQK215" s="42"/>
      <c r="QQL215" s="42"/>
      <c r="QQM215" s="48"/>
      <c r="QQN215" s="48"/>
      <c r="QQO215" s="46"/>
      <c r="QQP215" s="42"/>
      <c r="QQQ215" s="42"/>
      <c r="QQR215" s="48"/>
      <c r="QQS215" s="48"/>
      <c r="QQT215" s="46"/>
      <c r="QQU215" s="42"/>
      <c r="QQV215" s="42"/>
      <c r="QQW215" s="48"/>
      <c r="QQX215" s="48"/>
      <c r="QQY215" s="46"/>
      <c r="QQZ215" s="42"/>
      <c r="QRA215" s="42"/>
      <c r="QRB215" s="48"/>
      <c r="QRC215" s="48"/>
      <c r="QRD215" s="46"/>
      <c r="QRE215" s="42"/>
      <c r="QRF215" s="42"/>
      <c r="QRG215" s="48"/>
      <c r="QRH215" s="48"/>
      <c r="QRI215" s="46"/>
      <c r="QRJ215" s="42"/>
      <c r="QRK215" s="42"/>
      <c r="QRL215" s="48"/>
      <c r="QRM215" s="48"/>
      <c r="QRN215" s="46"/>
      <c r="QRO215" s="42"/>
      <c r="QRP215" s="42"/>
      <c r="QRQ215" s="48"/>
      <c r="QRR215" s="48"/>
      <c r="QRS215" s="46"/>
      <c r="QRT215" s="42"/>
      <c r="QRU215" s="42"/>
      <c r="QRV215" s="48"/>
      <c r="QRW215" s="48"/>
      <c r="QRX215" s="46"/>
      <c r="QRY215" s="42"/>
      <c r="QRZ215" s="42"/>
      <c r="QSA215" s="48"/>
      <c r="QSB215" s="48"/>
      <c r="QSC215" s="46"/>
      <c r="QSD215" s="42"/>
      <c r="QSE215" s="42"/>
      <c r="QSF215" s="48"/>
      <c r="QSG215" s="48"/>
      <c r="QSH215" s="46"/>
      <c r="QSI215" s="42"/>
      <c r="QSJ215" s="42"/>
      <c r="QSK215" s="48"/>
      <c r="QSL215" s="48"/>
      <c r="QSM215" s="46"/>
      <c r="QSN215" s="42"/>
      <c r="QSO215" s="42"/>
      <c r="QSP215" s="48"/>
      <c r="QSQ215" s="48"/>
      <c r="QSR215" s="46"/>
      <c r="QSS215" s="42"/>
      <c r="QST215" s="42"/>
      <c r="QSU215" s="48"/>
      <c r="QSV215" s="48"/>
      <c r="QSW215" s="46"/>
      <c r="QSX215" s="42"/>
      <c r="QSY215" s="42"/>
      <c r="QSZ215" s="48"/>
      <c r="QTA215" s="48"/>
      <c r="QTB215" s="46"/>
      <c r="QTC215" s="42"/>
      <c r="QTD215" s="42"/>
      <c r="QTE215" s="48"/>
      <c r="QTF215" s="48"/>
      <c r="QTG215" s="46"/>
      <c r="QTH215" s="42"/>
      <c r="QTI215" s="42"/>
      <c r="QTJ215" s="48"/>
      <c r="QTK215" s="48"/>
      <c r="QTL215" s="46"/>
      <c r="QTM215" s="42"/>
      <c r="QTN215" s="42"/>
      <c r="QTO215" s="48"/>
      <c r="QTP215" s="48"/>
      <c r="QTQ215" s="46"/>
      <c r="QTR215" s="42"/>
      <c r="QTS215" s="42"/>
      <c r="QTT215" s="48"/>
      <c r="QTU215" s="48"/>
      <c r="QTV215" s="46"/>
      <c r="QTW215" s="42"/>
      <c r="QTX215" s="42"/>
      <c r="QTY215" s="48"/>
      <c r="QTZ215" s="48"/>
      <c r="QUA215" s="46"/>
      <c r="QUB215" s="42"/>
      <c r="QUC215" s="42"/>
      <c r="QUD215" s="48"/>
      <c r="QUE215" s="48"/>
      <c r="QUF215" s="46"/>
      <c r="QUG215" s="42"/>
      <c r="QUH215" s="42"/>
      <c r="QUI215" s="48"/>
      <c r="QUJ215" s="48"/>
      <c r="QUK215" s="46"/>
      <c r="QUL215" s="42"/>
      <c r="QUM215" s="42"/>
      <c r="QUN215" s="48"/>
      <c r="QUO215" s="48"/>
      <c r="QUP215" s="46"/>
      <c r="QUQ215" s="42"/>
      <c r="QUR215" s="42"/>
      <c r="QUS215" s="48"/>
      <c r="QUT215" s="48"/>
      <c r="QUU215" s="46"/>
      <c r="QUV215" s="42"/>
      <c r="QUW215" s="42"/>
      <c r="QUX215" s="48"/>
      <c r="QUY215" s="48"/>
      <c r="QUZ215" s="46"/>
      <c r="QVA215" s="42"/>
      <c r="QVB215" s="42"/>
      <c r="QVC215" s="48"/>
      <c r="QVD215" s="48"/>
      <c r="QVE215" s="46"/>
      <c r="QVF215" s="42"/>
      <c r="QVG215" s="42"/>
      <c r="QVH215" s="48"/>
      <c r="QVI215" s="48"/>
      <c r="QVJ215" s="46"/>
      <c r="QVK215" s="42"/>
      <c r="QVL215" s="42"/>
      <c r="QVM215" s="48"/>
      <c r="QVN215" s="48"/>
      <c r="QVO215" s="46"/>
      <c r="QVP215" s="42"/>
      <c r="QVQ215" s="42"/>
      <c r="QVR215" s="48"/>
      <c r="QVS215" s="48"/>
      <c r="QVT215" s="46"/>
      <c r="QVU215" s="42"/>
      <c r="QVV215" s="42"/>
      <c r="QVW215" s="48"/>
      <c r="QVX215" s="48"/>
      <c r="QVY215" s="46"/>
      <c r="QVZ215" s="42"/>
      <c r="QWA215" s="42"/>
      <c r="QWB215" s="48"/>
      <c r="QWC215" s="48"/>
      <c r="QWD215" s="46"/>
      <c r="QWE215" s="42"/>
      <c r="QWF215" s="42"/>
      <c r="QWG215" s="48"/>
      <c r="QWH215" s="48"/>
      <c r="QWI215" s="46"/>
      <c r="QWJ215" s="42"/>
      <c r="QWK215" s="42"/>
      <c r="QWL215" s="48"/>
      <c r="QWM215" s="48"/>
      <c r="QWN215" s="46"/>
      <c r="QWO215" s="42"/>
      <c r="QWP215" s="42"/>
      <c r="QWQ215" s="48"/>
      <c r="QWR215" s="48"/>
      <c r="QWS215" s="46"/>
      <c r="QWT215" s="42"/>
      <c r="QWU215" s="42"/>
      <c r="QWV215" s="48"/>
      <c r="QWW215" s="48"/>
      <c r="QWX215" s="46"/>
      <c r="QWY215" s="42"/>
      <c r="QWZ215" s="42"/>
      <c r="QXA215" s="48"/>
      <c r="QXB215" s="48"/>
      <c r="QXC215" s="46"/>
      <c r="QXD215" s="42"/>
      <c r="QXE215" s="42"/>
      <c r="QXF215" s="48"/>
      <c r="QXG215" s="48"/>
      <c r="QXH215" s="46"/>
      <c r="QXI215" s="42"/>
      <c r="QXJ215" s="42"/>
      <c r="QXK215" s="48"/>
      <c r="QXL215" s="48"/>
      <c r="QXM215" s="46"/>
      <c r="QXN215" s="42"/>
      <c r="QXO215" s="42"/>
      <c r="QXP215" s="48"/>
      <c r="QXQ215" s="48"/>
      <c r="QXR215" s="46"/>
      <c r="QXS215" s="42"/>
      <c r="QXT215" s="42"/>
      <c r="QXU215" s="48"/>
      <c r="QXV215" s="48"/>
      <c r="QXW215" s="46"/>
      <c r="QXX215" s="42"/>
      <c r="QXY215" s="42"/>
      <c r="QXZ215" s="48"/>
      <c r="QYA215" s="48"/>
      <c r="QYB215" s="46"/>
      <c r="QYC215" s="42"/>
      <c r="QYD215" s="42"/>
      <c r="QYE215" s="48"/>
      <c r="QYF215" s="48"/>
      <c r="QYG215" s="46"/>
      <c r="QYH215" s="42"/>
      <c r="QYI215" s="42"/>
      <c r="QYJ215" s="48"/>
      <c r="QYK215" s="48"/>
      <c r="QYL215" s="46"/>
      <c r="QYM215" s="42"/>
      <c r="QYN215" s="42"/>
      <c r="QYO215" s="48"/>
      <c r="QYP215" s="48"/>
      <c r="QYQ215" s="46"/>
      <c r="QYR215" s="42"/>
      <c r="QYS215" s="42"/>
      <c r="QYT215" s="48"/>
      <c r="QYU215" s="48"/>
      <c r="QYV215" s="46"/>
      <c r="QYW215" s="42"/>
      <c r="QYX215" s="42"/>
      <c r="QYY215" s="48"/>
      <c r="QYZ215" s="48"/>
      <c r="QZA215" s="46"/>
      <c r="QZB215" s="42"/>
      <c r="QZC215" s="42"/>
      <c r="QZD215" s="48"/>
      <c r="QZE215" s="48"/>
      <c r="QZF215" s="46"/>
      <c r="QZG215" s="42"/>
      <c r="QZH215" s="42"/>
      <c r="QZI215" s="48"/>
      <c r="QZJ215" s="48"/>
      <c r="QZK215" s="46"/>
      <c r="QZL215" s="42"/>
      <c r="QZM215" s="42"/>
      <c r="QZN215" s="48"/>
      <c r="QZO215" s="48"/>
      <c r="QZP215" s="46"/>
      <c r="QZQ215" s="42"/>
      <c r="QZR215" s="42"/>
      <c r="QZS215" s="48"/>
      <c r="QZT215" s="48"/>
      <c r="QZU215" s="46"/>
      <c r="QZV215" s="42"/>
      <c r="QZW215" s="42"/>
      <c r="QZX215" s="48"/>
      <c r="QZY215" s="48"/>
      <c r="QZZ215" s="46"/>
      <c r="RAA215" s="42"/>
      <c r="RAB215" s="42"/>
      <c r="RAC215" s="48"/>
      <c r="RAD215" s="48"/>
      <c r="RAE215" s="46"/>
      <c r="RAF215" s="42"/>
      <c r="RAG215" s="42"/>
      <c r="RAH215" s="48"/>
      <c r="RAI215" s="48"/>
      <c r="RAJ215" s="46"/>
      <c r="RAK215" s="42"/>
      <c r="RAL215" s="42"/>
      <c r="RAM215" s="48"/>
      <c r="RAN215" s="48"/>
      <c r="RAO215" s="46"/>
      <c r="RAP215" s="42"/>
      <c r="RAQ215" s="42"/>
      <c r="RAR215" s="48"/>
      <c r="RAS215" s="48"/>
      <c r="RAT215" s="46"/>
      <c r="RAU215" s="42"/>
      <c r="RAV215" s="42"/>
      <c r="RAW215" s="48"/>
      <c r="RAX215" s="48"/>
      <c r="RAY215" s="46"/>
      <c r="RAZ215" s="42"/>
      <c r="RBA215" s="42"/>
      <c r="RBB215" s="48"/>
      <c r="RBC215" s="48"/>
      <c r="RBD215" s="46"/>
      <c r="RBE215" s="42"/>
      <c r="RBF215" s="42"/>
      <c r="RBG215" s="48"/>
      <c r="RBH215" s="48"/>
      <c r="RBI215" s="46"/>
      <c r="RBJ215" s="42"/>
      <c r="RBK215" s="42"/>
      <c r="RBL215" s="48"/>
      <c r="RBM215" s="48"/>
      <c r="RBN215" s="46"/>
      <c r="RBO215" s="42"/>
      <c r="RBP215" s="42"/>
      <c r="RBQ215" s="48"/>
      <c r="RBR215" s="48"/>
      <c r="RBS215" s="46"/>
      <c r="RBT215" s="42"/>
      <c r="RBU215" s="42"/>
      <c r="RBV215" s="48"/>
      <c r="RBW215" s="48"/>
      <c r="RBX215" s="46"/>
      <c r="RBY215" s="42"/>
      <c r="RBZ215" s="42"/>
      <c r="RCA215" s="48"/>
      <c r="RCB215" s="48"/>
      <c r="RCC215" s="46"/>
      <c r="RCD215" s="42"/>
      <c r="RCE215" s="42"/>
      <c r="RCF215" s="48"/>
      <c r="RCG215" s="48"/>
      <c r="RCH215" s="46"/>
      <c r="RCI215" s="42"/>
      <c r="RCJ215" s="42"/>
      <c r="RCK215" s="48"/>
      <c r="RCL215" s="48"/>
      <c r="RCM215" s="46"/>
      <c r="RCN215" s="42"/>
      <c r="RCO215" s="42"/>
      <c r="RCP215" s="48"/>
      <c r="RCQ215" s="48"/>
      <c r="RCR215" s="46"/>
      <c r="RCS215" s="42"/>
      <c r="RCT215" s="42"/>
      <c r="RCU215" s="48"/>
      <c r="RCV215" s="48"/>
      <c r="RCW215" s="46"/>
      <c r="RCX215" s="42"/>
      <c r="RCY215" s="42"/>
      <c r="RCZ215" s="48"/>
      <c r="RDA215" s="48"/>
      <c r="RDB215" s="46"/>
      <c r="RDC215" s="42"/>
      <c r="RDD215" s="42"/>
      <c r="RDE215" s="48"/>
      <c r="RDF215" s="48"/>
      <c r="RDG215" s="46"/>
      <c r="RDH215" s="42"/>
      <c r="RDI215" s="42"/>
      <c r="RDJ215" s="48"/>
      <c r="RDK215" s="48"/>
      <c r="RDL215" s="46"/>
      <c r="RDM215" s="42"/>
      <c r="RDN215" s="42"/>
      <c r="RDO215" s="48"/>
      <c r="RDP215" s="48"/>
      <c r="RDQ215" s="46"/>
      <c r="RDR215" s="42"/>
      <c r="RDS215" s="42"/>
      <c r="RDT215" s="48"/>
      <c r="RDU215" s="48"/>
      <c r="RDV215" s="46"/>
      <c r="RDW215" s="42"/>
      <c r="RDX215" s="42"/>
      <c r="RDY215" s="48"/>
      <c r="RDZ215" s="48"/>
      <c r="REA215" s="46"/>
      <c r="REB215" s="42"/>
      <c r="REC215" s="42"/>
      <c r="RED215" s="48"/>
      <c r="REE215" s="48"/>
      <c r="REF215" s="46"/>
      <c r="REG215" s="42"/>
      <c r="REH215" s="42"/>
      <c r="REI215" s="48"/>
      <c r="REJ215" s="48"/>
      <c r="REK215" s="46"/>
      <c r="REL215" s="42"/>
      <c r="REM215" s="42"/>
      <c r="REN215" s="48"/>
      <c r="REO215" s="48"/>
      <c r="REP215" s="46"/>
      <c r="REQ215" s="42"/>
      <c r="RER215" s="42"/>
      <c r="RES215" s="48"/>
      <c r="RET215" s="48"/>
      <c r="REU215" s="46"/>
      <c r="REV215" s="42"/>
      <c r="REW215" s="42"/>
      <c r="REX215" s="48"/>
      <c r="REY215" s="48"/>
      <c r="REZ215" s="46"/>
      <c r="RFA215" s="42"/>
      <c r="RFB215" s="42"/>
      <c r="RFC215" s="48"/>
      <c r="RFD215" s="48"/>
      <c r="RFE215" s="46"/>
      <c r="RFF215" s="42"/>
      <c r="RFG215" s="42"/>
      <c r="RFH215" s="48"/>
      <c r="RFI215" s="48"/>
      <c r="RFJ215" s="46"/>
      <c r="RFK215" s="42"/>
      <c r="RFL215" s="42"/>
      <c r="RFM215" s="48"/>
      <c r="RFN215" s="48"/>
      <c r="RFO215" s="46"/>
      <c r="RFP215" s="42"/>
      <c r="RFQ215" s="42"/>
      <c r="RFR215" s="48"/>
      <c r="RFS215" s="48"/>
      <c r="RFT215" s="46"/>
      <c r="RFU215" s="42"/>
      <c r="RFV215" s="42"/>
      <c r="RFW215" s="48"/>
      <c r="RFX215" s="48"/>
      <c r="RFY215" s="46"/>
      <c r="RFZ215" s="42"/>
      <c r="RGA215" s="42"/>
      <c r="RGB215" s="48"/>
      <c r="RGC215" s="48"/>
      <c r="RGD215" s="46"/>
      <c r="RGE215" s="42"/>
      <c r="RGF215" s="42"/>
      <c r="RGG215" s="48"/>
      <c r="RGH215" s="48"/>
      <c r="RGI215" s="46"/>
      <c r="RGJ215" s="42"/>
      <c r="RGK215" s="42"/>
      <c r="RGL215" s="48"/>
      <c r="RGM215" s="48"/>
      <c r="RGN215" s="46"/>
      <c r="RGO215" s="42"/>
      <c r="RGP215" s="42"/>
      <c r="RGQ215" s="48"/>
      <c r="RGR215" s="48"/>
      <c r="RGS215" s="46"/>
      <c r="RGT215" s="42"/>
      <c r="RGU215" s="42"/>
      <c r="RGV215" s="48"/>
      <c r="RGW215" s="48"/>
      <c r="RGX215" s="46"/>
      <c r="RGY215" s="42"/>
      <c r="RGZ215" s="42"/>
      <c r="RHA215" s="48"/>
      <c r="RHB215" s="48"/>
      <c r="RHC215" s="46"/>
      <c r="RHD215" s="42"/>
      <c r="RHE215" s="42"/>
      <c r="RHF215" s="48"/>
      <c r="RHG215" s="48"/>
      <c r="RHH215" s="46"/>
      <c r="RHI215" s="42"/>
      <c r="RHJ215" s="42"/>
      <c r="RHK215" s="48"/>
      <c r="RHL215" s="48"/>
      <c r="RHM215" s="46"/>
      <c r="RHN215" s="42"/>
      <c r="RHO215" s="42"/>
      <c r="RHP215" s="48"/>
      <c r="RHQ215" s="48"/>
      <c r="RHR215" s="46"/>
      <c r="RHS215" s="42"/>
      <c r="RHT215" s="42"/>
      <c r="RHU215" s="48"/>
      <c r="RHV215" s="48"/>
      <c r="RHW215" s="46"/>
      <c r="RHX215" s="42"/>
      <c r="RHY215" s="42"/>
      <c r="RHZ215" s="48"/>
      <c r="RIA215" s="48"/>
      <c r="RIB215" s="46"/>
      <c r="RIC215" s="42"/>
      <c r="RID215" s="42"/>
      <c r="RIE215" s="48"/>
      <c r="RIF215" s="48"/>
      <c r="RIG215" s="46"/>
      <c r="RIH215" s="42"/>
      <c r="RII215" s="42"/>
      <c r="RIJ215" s="48"/>
      <c r="RIK215" s="48"/>
      <c r="RIL215" s="46"/>
      <c r="RIM215" s="42"/>
      <c r="RIN215" s="42"/>
      <c r="RIO215" s="48"/>
      <c r="RIP215" s="48"/>
      <c r="RIQ215" s="46"/>
      <c r="RIR215" s="42"/>
      <c r="RIS215" s="42"/>
      <c r="RIT215" s="48"/>
      <c r="RIU215" s="48"/>
      <c r="RIV215" s="46"/>
      <c r="RIW215" s="42"/>
      <c r="RIX215" s="42"/>
      <c r="RIY215" s="48"/>
      <c r="RIZ215" s="48"/>
      <c r="RJA215" s="46"/>
      <c r="RJB215" s="42"/>
      <c r="RJC215" s="42"/>
      <c r="RJD215" s="48"/>
      <c r="RJE215" s="48"/>
      <c r="RJF215" s="46"/>
      <c r="RJG215" s="42"/>
      <c r="RJH215" s="42"/>
      <c r="RJI215" s="48"/>
      <c r="RJJ215" s="48"/>
      <c r="RJK215" s="46"/>
      <c r="RJL215" s="42"/>
      <c r="RJM215" s="42"/>
      <c r="RJN215" s="48"/>
      <c r="RJO215" s="48"/>
      <c r="RJP215" s="46"/>
      <c r="RJQ215" s="42"/>
      <c r="RJR215" s="42"/>
      <c r="RJS215" s="48"/>
      <c r="RJT215" s="48"/>
      <c r="RJU215" s="46"/>
      <c r="RJV215" s="42"/>
      <c r="RJW215" s="42"/>
      <c r="RJX215" s="48"/>
      <c r="RJY215" s="48"/>
      <c r="RJZ215" s="46"/>
      <c r="RKA215" s="42"/>
      <c r="RKB215" s="42"/>
      <c r="RKC215" s="48"/>
      <c r="RKD215" s="48"/>
      <c r="RKE215" s="46"/>
      <c r="RKF215" s="42"/>
      <c r="RKG215" s="42"/>
      <c r="RKH215" s="48"/>
      <c r="RKI215" s="48"/>
      <c r="RKJ215" s="46"/>
      <c r="RKK215" s="42"/>
      <c r="RKL215" s="42"/>
      <c r="RKM215" s="48"/>
      <c r="RKN215" s="48"/>
      <c r="RKO215" s="46"/>
      <c r="RKP215" s="42"/>
      <c r="RKQ215" s="42"/>
      <c r="RKR215" s="48"/>
      <c r="RKS215" s="48"/>
      <c r="RKT215" s="46"/>
      <c r="RKU215" s="42"/>
      <c r="RKV215" s="42"/>
      <c r="RKW215" s="48"/>
      <c r="RKX215" s="48"/>
      <c r="RKY215" s="46"/>
      <c r="RKZ215" s="42"/>
      <c r="RLA215" s="42"/>
      <c r="RLB215" s="48"/>
      <c r="RLC215" s="48"/>
      <c r="RLD215" s="46"/>
      <c r="RLE215" s="42"/>
      <c r="RLF215" s="42"/>
      <c r="RLG215" s="48"/>
      <c r="RLH215" s="48"/>
      <c r="RLI215" s="46"/>
      <c r="RLJ215" s="42"/>
      <c r="RLK215" s="42"/>
      <c r="RLL215" s="48"/>
      <c r="RLM215" s="48"/>
      <c r="RLN215" s="46"/>
      <c r="RLO215" s="42"/>
      <c r="RLP215" s="42"/>
      <c r="RLQ215" s="48"/>
      <c r="RLR215" s="48"/>
      <c r="RLS215" s="46"/>
      <c r="RLT215" s="42"/>
      <c r="RLU215" s="42"/>
      <c r="RLV215" s="48"/>
      <c r="RLW215" s="48"/>
      <c r="RLX215" s="46"/>
      <c r="RLY215" s="42"/>
      <c r="RLZ215" s="42"/>
      <c r="RMA215" s="48"/>
      <c r="RMB215" s="48"/>
      <c r="RMC215" s="46"/>
      <c r="RMD215" s="42"/>
      <c r="RME215" s="42"/>
      <c r="RMF215" s="48"/>
      <c r="RMG215" s="48"/>
      <c r="RMH215" s="46"/>
      <c r="RMI215" s="42"/>
      <c r="RMJ215" s="42"/>
      <c r="RMK215" s="48"/>
      <c r="RML215" s="48"/>
      <c r="RMM215" s="46"/>
      <c r="RMN215" s="42"/>
      <c r="RMO215" s="42"/>
      <c r="RMP215" s="48"/>
      <c r="RMQ215" s="48"/>
      <c r="RMR215" s="46"/>
      <c r="RMS215" s="42"/>
      <c r="RMT215" s="42"/>
      <c r="RMU215" s="48"/>
      <c r="RMV215" s="48"/>
      <c r="RMW215" s="46"/>
      <c r="RMX215" s="42"/>
      <c r="RMY215" s="42"/>
      <c r="RMZ215" s="48"/>
      <c r="RNA215" s="48"/>
      <c r="RNB215" s="46"/>
      <c r="RNC215" s="42"/>
      <c r="RND215" s="42"/>
      <c r="RNE215" s="48"/>
      <c r="RNF215" s="48"/>
      <c r="RNG215" s="46"/>
      <c r="RNH215" s="42"/>
      <c r="RNI215" s="42"/>
      <c r="RNJ215" s="48"/>
      <c r="RNK215" s="48"/>
      <c r="RNL215" s="46"/>
      <c r="RNM215" s="42"/>
      <c r="RNN215" s="42"/>
      <c r="RNO215" s="48"/>
      <c r="RNP215" s="48"/>
      <c r="RNQ215" s="46"/>
      <c r="RNR215" s="42"/>
      <c r="RNS215" s="42"/>
      <c r="RNT215" s="48"/>
      <c r="RNU215" s="48"/>
      <c r="RNV215" s="46"/>
      <c r="RNW215" s="42"/>
      <c r="RNX215" s="42"/>
      <c r="RNY215" s="48"/>
      <c r="RNZ215" s="48"/>
      <c r="ROA215" s="46"/>
      <c r="ROB215" s="42"/>
      <c r="ROC215" s="42"/>
      <c r="ROD215" s="48"/>
      <c r="ROE215" s="48"/>
      <c r="ROF215" s="46"/>
      <c r="ROG215" s="42"/>
      <c r="ROH215" s="42"/>
      <c r="ROI215" s="48"/>
      <c r="ROJ215" s="48"/>
      <c r="ROK215" s="46"/>
      <c r="ROL215" s="42"/>
      <c r="ROM215" s="42"/>
      <c r="RON215" s="48"/>
      <c r="ROO215" s="48"/>
      <c r="ROP215" s="46"/>
      <c r="ROQ215" s="42"/>
      <c r="ROR215" s="42"/>
      <c r="ROS215" s="48"/>
      <c r="ROT215" s="48"/>
      <c r="ROU215" s="46"/>
      <c r="ROV215" s="42"/>
      <c r="ROW215" s="42"/>
      <c r="ROX215" s="48"/>
      <c r="ROY215" s="48"/>
      <c r="ROZ215" s="46"/>
      <c r="RPA215" s="42"/>
      <c r="RPB215" s="42"/>
      <c r="RPC215" s="48"/>
      <c r="RPD215" s="48"/>
      <c r="RPE215" s="46"/>
      <c r="RPF215" s="42"/>
      <c r="RPG215" s="42"/>
      <c r="RPH215" s="48"/>
      <c r="RPI215" s="48"/>
      <c r="RPJ215" s="46"/>
      <c r="RPK215" s="42"/>
      <c r="RPL215" s="42"/>
      <c r="RPM215" s="48"/>
      <c r="RPN215" s="48"/>
      <c r="RPO215" s="46"/>
      <c r="RPP215" s="42"/>
      <c r="RPQ215" s="42"/>
      <c r="RPR215" s="48"/>
      <c r="RPS215" s="48"/>
      <c r="RPT215" s="46"/>
      <c r="RPU215" s="42"/>
      <c r="RPV215" s="42"/>
      <c r="RPW215" s="48"/>
      <c r="RPX215" s="48"/>
      <c r="RPY215" s="46"/>
      <c r="RPZ215" s="42"/>
      <c r="RQA215" s="42"/>
      <c r="RQB215" s="48"/>
      <c r="RQC215" s="48"/>
      <c r="RQD215" s="46"/>
      <c r="RQE215" s="42"/>
      <c r="RQF215" s="42"/>
      <c r="RQG215" s="48"/>
      <c r="RQH215" s="48"/>
      <c r="RQI215" s="46"/>
      <c r="RQJ215" s="42"/>
      <c r="RQK215" s="42"/>
      <c r="RQL215" s="48"/>
      <c r="RQM215" s="48"/>
      <c r="RQN215" s="46"/>
      <c r="RQO215" s="42"/>
      <c r="RQP215" s="42"/>
      <c r="RQQ215" s="48"/>
      <c r="RQR215" s="48"/>
      <c r="RQS215" s="46"/>
      <c r="RQT215" s="42"/>
      <c r="RQU215" s="42"/>
      <c r="RQV215" s="48"/>
      <c r="RQW215" s="48"/>
      <c r="RQX215" s="46"/>
      <c r="RQY215" s="42"/>
      <c r="RQZ215" s="42"/>
      <c r="RRA215" s="48"/>
      <c r="RRB215" s="48"/>
      <c r="RRC215" s="46"/>
      <c r="RRD215" s="42"/>
      <c r="RRE215" s="42"/>
      <c r="RRF215" s="48"/>
      <c r="RRG215" s="48"/>
      <c r="RRH215" s="46"/>
      <c r="RRI215" s="42"/>
      <c r="RRJ215" s="42"/>
      <c r="RRK215" s="48"/>
      <c r="RRL215" s="48"/>
      <c r="RRM215" s="46"/>
      <c r="RRN215" s="42"/>
      <c r="RRO215" s="42"/>
      <c r="RRP215" s="48"/>
      <c r="RRQ215" s="48"/>
      <c r="RRR215" s="46"/>
      <c r="RRS215" s="42"/>
      <c r="RRT215" s="42"/>
      <c r="RRU215" s="48"/>
      <c r="RRV215" s="48"/>
      <c r="RRW215" s="46"/>
      <c r="RRX215" s="42"/>
      <c r="RRY215" s="42"/>
      <c r="RRZ215" s="48"/>
      <c r="RSA215" s="48"/>
      <c r="RSB215" s="46"/>
      <c r="RSC215" s="42"/>
      <c r="RSD215" s="42"/>
      <c r="RSE215" s="48"/>
      <c r="RSF215" s="48"/>
      <c r="RSG215" s="46"/>
      <c r="RSH215" s="42"/>
      <c r="RSI215" s="42"/>
      <c r="RSJ215" s="48"/>
      <c r="RSK215" s="48"/>
      <c r="RSL215" s="46"/>
      <c r="RSM215" s="42"/>
      <c r="RSN215" s="42"/>
      <c r="RSO215" s="48"/>
      <c r="RSP215" s="48"/>
      <c r="RSQ215" s="46"/>
      <c r="RSR215" s="42"/>
      <c r="RSS215" s="42"/>
      <c r="RST215" s="48"/>
      <c r="RSU215" s="48"/>
      <c r="RSV215" s="46"/>
      <c r="RSW215" s="42"/>
      <c r="RSX215" s="42"/>
      <c r="RSY215" s="48"/>
      <c r="RSZ215" s="48"/>
      <c r="RTA215" s="46"/>
      <c r="RTB215" s="42"/>
      <c r="RTC215" s="42"/>
      <c r="RTD215" s="48"/>
      <c r="RTE215" s="48"/>
      <c r="RTF215" s="46"/>
      <c r="RTG215" s="42"/>
      <c r="RTH215" s="42"/>
      <c r="RTI215" s="48"/>
      <c r="RTJ215" s="48"/>
      <c r="RTK215" s="46"/>
      <c r="RTL215" s="42"/>
      <c r="RTM215" s="42"/>
      <c r="RTN215" s="48"/>
      <c r="RTO215" s="48"/>
      <c r="RTP215" s="46"/>
      <c r="RTQ215" s="42"/>
      <c r="RTR215" s="42"/>
      <c r="RTS215" s="48"/>
      <c r="RTT215" s="48"/>
      <c r="RTU215" s="46"/>
      <c r="RTV215" s="42"/>
      <c r="RTW215" s="42"/>
      <c r="RTX215" s="48"/>
      <c r="RTY215" s="48"/>
      <c r="RTZ215" s="46"/>
      <c r="RUA215" s="42"/>
      <c r="RUB215" s="42"/>
      <c r="RUC215" s="48"/>
      <c r="RUD215" s="48"/>
      <c r="RUE215" s="46"/>
      <c r="RUF215" s="42"/>
      <c r="RUG215" s="42"/>
      <c r="RUH215" s="48"/>
      <c r="RUI215" s="48"/>
      <c r="RUJ215" s="46"/>
      <c r="RUK215" s="42"/>
      <c r="RUL215" s="42"/>
      <c r="RUM215" s="48"/>
      <c r="RUN215" s="48"/>
      <c r="RUO215" s="46"/>
      <c r="RUP215" s="42"/>
      <c r="RUQ215" s="42"/>
      <c r="RUR215" s="48"/>
      <c r="RUS215" s="48"/>
      <c r="RUT215" s="46"/>
      <c r="RUU215" s="42"/>
      <c r="RUV215" s="42"/>
      <c r="RUW215" s="48"/>
      <c r="RUX215" s="48"/>
      <c r="RUY215" s="46"/>
      <c r="RUZ215" s="42"/>
      <c r="RVA215" s="42"/>
      <c r="RVB215" s="48"/>
      <c r="RVC215" s="48"/>
      <c r="RVD215" s="46"/>
      <c r="RVE215" s="42"/>
      <c r="RVF215" s="42"/>
      <c r="RVG215" s="48"/>
      <c r="RVH215" s="48"/>
      <c r="RVI215" s="46"/>
      <c r="RVJ215" s="42"/>
      <c r="RVK215" s="42"/>
      <c r="RVL215" s="48"/>
      <c r="RVM215" s="48"/>
      <c r="RVN215" s="46"/>
      <c r="RVO215" s="42"/>
      <c r="RVP215" s="42"/>
      <c r="RVQ215" s="48"/>
      <c r="RVR215" s="48"/>
      <c r="RVS215" s="46"/>
      <c r="RVT215" s="42"/>
      <c r="RVU215" s="42"/>
      <c r="RVV215" s="48"/>
      <c r="RVW215" s="48"/>
      <c r="RVX215" s="46"/>
      <c r="RVY215" s="42"/>
      <c r="RVZ215" s="42"/>
      <c r="RWA215" s="48"/>
      <c r="RWB215" s="48"/>
      <c r="RWC215" s="46"/>
      <c r="RWD215" s="42"/>
      <c r="RWE215" s="42"/>
      <c r="RWF215" s="48"/>
      <c r="RWG215" s="48"/>
      <c r="RWH215" s="46"/>
      <c r="RWI215" s="42"/>
      <c r="RWJ215" s="42"/>
      <c r="RWK215" s="48"/>
      <c r="RWL215" s="48"/>
      <c r="RWM215" s="46"/>
      <c r="RWN215" s="42"/>
      <c r="RWO215" s="42"/>
      <c r="RWP215" s="48"/>
      <c r="RWQ215" s="48"/>
      <c r="RWR215" s="46"/>
      <c r="RWS215" s="42"/>
      <c r="RWT215" s="42"/>
      <c r="RWU215" s="48"/>
      <c r="RWV215" s="48"/>
      <c r="RWW215" s="46"/>
      <c r="RWX215" s="42"/>
      <c r="RWY215" s="42"/>
      <c r="RWZ215" s="48"/>
      <c r="RXA215" s="48"/>
      <c r="RXB215" s="46"/>
      <c r="RXC215" s="42"/>
      <c r="RXD215" s="42"/>
      <c r="RXE215" s="48"/>
      <c r="RXF215" s="48"/>
      <c r="RXG215" s="46"/>
      <c r="RXH215" s="42"/>
      <c r="RXI215" s="42"/>
      <c r="RXJ215" s="48"/>
      <c r="RXK215" s="48"/>
      <c r="RXL215" s="46"/>
      <c r="RXM215" s="42"/>
      <c r="RXN215" s="42"/>
      <c r="RXO215" s="48"/>
      <c r="RXP215" s="48"/>
      <c r="RXQ215" s="46"/>
      <c r="RXR215" s="42"/>
      <c r="RXS215" s="42"/>
      <c r="RXT215" s="48"/>
      <c r="RXU215" s="48"/>
      <c r="RXV215" s="46"/>
      <c r="RXW215" s="42"/>
      <c r="RXX215" s="42"/>
      <c r="RXY215" s="48"/>
      <c r="RXZ215" s="48"/>
      <c r="RYA215" s="46"/>
      <c r="RYB215" s="42"/>
      <c r="RYC215" s="42"/>
      <c r="RYD215" s="48"/>
      <c r="RYE215" s="48"/>
      <c r="RYF215" s="46"/>
      <c r="RYG215" s="42"/>
      <c r="RYH215" s="42"/>
      <c r="RYI215" s="48"/>
      <c r="RYJ215" s="48"/>
      <c r="RYK215" s="46"/>
      <c r="RYL215" s="42"/>
      <c r="RYM215" s="42"/>
      <c r="RYN215" s="48"/>
      <c r="RYO215" s="48"/>
      <c r="RYP215" s="46"/>
      <c r="RYQ215" s="42"/>
      <c r="RYR215" s="42"/>
      <c r="RYS215" s="48"/>
      <c r="RYT215" s="48"/>
      <c r="RYU215" s="46"/>
      <c r="RYV215" s="42"/>
      <c r="RYW215" s="42"/>
      <c r="RYX215" s="48"/>
      <c r="RYY215" s="48"/>
      <c r="RYZ215" s="46"/>
      <c r="RZA215" s="42"/>
      <c r="RZB215" s="42"/>
      <c r="RZC215" s="48"/>
      <c r="RZD215" s="48"/>
      <c r="RZE215" s="46"/>
      <c r="RZF215" s="42"/>
      <c r="RZG215" s="42"/>
      <c r="RZH215" s="48"/>
      <c r="RZI215" s="48"/>
      <c r="RZJ215" s="46"/>
      <c r="RZK215" s="42"/>
      <c r="RZL215" s="42"/>
      <c r="RZM215" s="48"/>
      <c r="RZN215" s="48"/>
      <c r="RZO215" s="46"/>
      <c r="RZP215" s="42"/>
      <c r="RZQ215" s="42"/>
      <c r="RZR215" s="48"/>
      <c r="RZS215" s="48"/>
      <c r="RZT215" s="46"/>
      <c r="RZU215" s="42"/>
      <c r="RZV215" s="42"/>
      <c r="RZW215" s="48"/>
      <c r="RZX215" s="48"/>
      <c r="RZY215" s="46"/>
      <c r="RZZ215" s="42"/>
      <c r="SAA215" s="42"/>
      <c r="SAB215" s="48"/>
      <c r="SAC215" s="48"/>
      <c r="SAD215" s="46"/>
      <c r="SAE215" s="42"/>
      <c r="SAF215" s="42"/>
      <c r="SAG215" s="48"/>
      <c r="SAH215" s="48"/>
      <c r="SAI215" s="46"/>
      <c r="SAJ215" s="42"/>
      <c r="SAK215" s="42"/>
      <c r="SAL215" s="48"/>
      <c r="SAM215" s="48"/>
      <c r="SAN215" s="46"/>
      <c r="SAO215" s="42"/>
      <c r="SAP215" s="42"/>
      <c r="SAQ215" s="48"/>
      <c r="SAR215" s="48"/>
      <c r="SAS215" s="46"/>
      <c r="SAT215" s="42"/>
      <c r="SAU215" s="42"/>
      <c r="SAV215" s="48"/>
      <c r="SAW215" s="48"/>
      <c r="SAX215" s="46"/>
      <c r="SAY215" s="42"/>
      <c r="SAZ215" s="42"/>
      <c r="SBA215" s="48"/>
      <c r="SBB215" s="48"/>
      <c r="SBC215" s="46"/>
      <c r="SBD215" s="42"/>
      <c r="SBE215" s="42"/>
      <c r="SBF215" s="48"/>
      <c r="SBG215" s="48"/>
      <c r="SBH215" s="46"/>
      <c r="SBI215" s="42"/>
      <c r="SBJ215" s="42"/>
      <c r="SBK215" s="48"/>
      <c r="SBL215" s="48"/>
      <c r="SBM215" s="46"/>
      <c r="SBN215" s="42"/>
      <c r="SBO215" s="42"/>
      <c r="SBP215" s="48"/>
      <c r="SBQ215" s="48"/>
      <c r="SBR215" s="46"/>
      <c r="SBS215" s="42"/>
      <c r="SBT215" s="42"/>
      <c r="SBU215" s="48"/>
      <c r="SBV215" s="48"/>
      <c r="SBW215" s="46"/>
      <c r="SBX215" s="42"/>
      <c r="SBY215" s="42"/>
      <c r="SBZ215" s="48"/>
      <c r="SCA215" s="48"/>
      <c r="SCB215" s="46"/>
      <c r="SCC215" s="42"/>
      <c r="SCD215" s="42"/>
      <c r="SCE215" s="48"/>
      <c r="SCF215" s="48"/>
      <c r="SCG215" s="46"/>
      <c r="SCH215" s="42"/>
      <c r="SCI215" s="42"/>
      <c r="SCJ215" s="48"/>
      <c r="SCK215" s="48"/>
      <c r="SCL215" s="46"/>
      <c r="SCM215" s="42"/>
      <c r="SCN215" s="42"/>
      <c r="SCO215" s="48"/>
      <c r="SCP215" s="48"/>
      <c r="SCQ215" s="46"/>
      <c r="SCR215" s="42"/>
      <c r="SCS215" s="42"/>
      <c r="SCT215" s="48"/>
      <c r="SCU215" s="48"/>
      <c r="SCV215" s="46"/>
      <c r="SCW215" s="42"/>
      <c r="SCX215" s="42"/>
      <c r="SCY215" s="48"/>
      <c r="SCZ215" s="48"/>
      <c r="SDA215" s="46"/>
      <c r="SDB215" s="42"/>
      <c r="SDC215" s="42"/>
      <c r="SDD215" s="48"/>
      <c r="SDE215" s="48"/>
      <c r="SDF215" s="46"/>
      <c r="SDG215" s="42"/>
      <c r="SDH215" s="42"/>
      <c r="SDI215" s="48"/>
      <c r="SDJ215" s="48"/>
      <c r="SDK215" s="46"/>
      <c r="SDL215" s="42"/>
      <c r="SDM215" s="42"/>
      <c r="SDN215" s="48"/>
      <c r="SDO215" s="48"/>
      <c r="SDP215" s="46"/>
      <c r="SDQ215" s="42"/>
      <c r="SDR215" s="42"/>
      <c r="SDS215" s="48"/>
      <c r="SDT215" s="48"/>
      <c r="SDU215" s="46"/>
      <c r="SDV215" s="42"/>
      <c r="SDW215" s="42"/>
      <c r="SDX215" s="48"/>
      <c r="SDY215" s="48"/>
      <c r="SDZ215" s="46"/>
      <c r="SEA215" s="42"/>
      <c r="SEB215" s="42"/>
      <c r="SEC215" s="48"/>
      <c r="SED215" s="48"/>
      <c r="SEE215" s="46"/>
      <c r="SEF215" s="42"/>
      <c r="SEG215" s="42"/>
      <c r="SEH215" s="48"/>
      <c r="SEI215" s="48"/>
      <c r="SEJ215" s="46"/>
      <c r="SEK215" s="42"/>
      <c r="SEL215" s="42"/>
      <c r="SEM215" s="48"/>
      <c r="SEN215" s="48"/>
      <c r="SEO215" s="46"/>
      <c r="SEP215" s="42"/>
      <c r="SEQ215" s="42"/>
      <c r="SER215" s="48"/>
      <c r="SES215" s="48"/>
      <c r="SET215" s="46"/>
      <c r="SEU215" s="42"/>
      <c r="SEV215" s="42"/>
      <c r="SEW215" s="48"/>
      <c r="SEX215" s="48"/>
      <c r="SEY215" s="46"/>
      <c r="SEZ215" s="42"/>
      <c r="SFA215" s="42"/>
      <c r="SFB215" s="48"/>
      <c r="SFC215" s="48"/>
      <c r="SFD215" s="46"/>
      <c r="SFE215" s="42"/>
      <c r="SFF215" s="42"/>
      <c r="SFG215" s="48"/>
      <c r="SFH215" s="48"/>
      <c r="SFI215" s="46"/>
      <c r="SFJ215" s="42"/>
      <c r="SFK215" s="42"/>
      <c r="SFL215" s="48"/>
      <c r="SFM215" s="48"/>
      <c r="SFN215" s="46"/>
      <c r="SFO215" s="42"/>
      <c r="SFP215" s="42"/>
      <c r="SFQ215" s="48"/>
      <c r="SFR215" s="48"/>
      <c r="SFS215" s="46"/>
      <c r="SFT215" s="42"/>
      <c r="SFU215" s="42"/>
      <c r="SFV215" s="48"/>
      <c r="SFW215" s="48"/>
      <c r="SFX215" s="46"/>
      <c r="SFY215" s="42"/>
      <c r="SFZ215" s="42"/>
      <c r="SGA215" s="48"/>
      <c r="SGB215" s="48"/>
      <c r="SGC215" s="46"/>
      <c r="SGD215" s="42"/>
      <c r="SGE215" s="42"/>
      <c r="SGF215" s="48"/>
      <c r="SGG215" s="48"/>
      <c r="SGH215" s="46"/>
      <c r="SGI215" s="42"/>
      <c r="SGJ215" s="42"/>
      <c r="SGK215" s="48"/>
      <c r="SGL215" s="48"/>
      <c r="SGM215" s="46"/>
      <c r="SGN215" s="42"/>
      <c r="SGO215" s="42"/>
      <c r="SGP215" s="48"/>
      <c r="SGQ215" s="48"/>
      <c r="SGR215" s="46"/>
      <c r="SGS215" s="42"/>
      <c r="SGT215" s="42"/>
      <c r="SGU215" s="48"/>
      <c r="SGV215" s="48"/>
      <c r="SGW215" s="46"/>
      <c r="SGX215" s="42"/>
      <c r="SGY215" s="42"/>
      <c r="SGZ215" s="48"/>
      <c r="SHA215" s="48"/>
      <c r="SHB215" s="46"/>
      <c r="SHC215" s="42"/>
      <c r="SHD215" s="42"/>
      <c r="SHE215" s="48"/>
      <c r="SHF215" s="48"/>
      <c r="SHG215" s="46"/>
      <c r="SHH215" s="42"/>
      <c r="SHI215" s="42"/>
      <c r="SHJ215" s="48"/>
      <c r="SHK215" s="48"/>
      <c r="SHL215" s="46"/>
      <c r="SHM215" s="42"/>
      <c r="SHN215" s="42"/>
      <c r="SHO215" s="48"/>
      <c r="SHP215" s="48"/>
      <c r="SHQ215" s="46"/>
      <c r="SHR215" s="42"/>
      <c r="SHS215" s="42"/>
      <c r="SHT215" s="48"/>
      <c r="SHU215" s="48"/>
      <c r="SHV215" s="46"/>
      <c r="SHW215" s="42"/>
      <c r="SHX215" s="42"/>
      <c r="SHY215" s="48"/>
      <c r="SHZ215" s="48"/>
      <c r="SIA215" s="46"/>
      <c r="SIB215" s="42"/>
      <c r="SIC215" s="42"/>
      <c r="SID215" s="48"/>
      <c r="SIE215" s="48"/>
      <c r="SIF215" s="46"/>
      <c r="SIG215" s="42"/>
      <c r="SIH215" s="42"/>
      <c r="SII215" s="48"/>
      <c r="SIJ215" s="48"/>
      <c r="SIK215" s="46"/>
      <c r="SIL215" s="42"/>
      <c r="SIM215" s="42"/>
      <c r="SIN215" s="48"/>
      <c r="SIO215" s="48"/>
      <c r="SIP215" s="46"/>
      <c r="SIQ215" s="42"/>
      <c r="SIR215" s="42"/>
      <c r="SIS215" s="48"/>
      <c r="SIT215" s="48"/>
      <c r="SIU215" s="46"/>
      <c r="SIV215" s="42"/>
      <c r="SIW215" s="42"/>
      <c r="SIX215" s="48"/>
      <c r="SIY215" s="48"/>
      <c r="SIZ215" s="46"/>
      <c r="SJA215" s="42"/>
      <c r="SJB215" s="42"/>
      <c r="SJC215" s="48"/>
      <c r="SJD215" s="48"/>
      <c r="SJE215" s="46"/>
      <c r="SJF215" s="42"/>
      <c r="SJG215" s="42"/>
      <c r="SJH215" s="48"/>
      <c r="SJI215" s="48"/>
      <c r="SJJ215" s="46"/>
      <c r="SJK215" s="42"/>
      <c r="SJL215" s="42"/>
      <c r="SJM215" s="48"/>
      <c r="SJN215" s="48"/>
      <c r="SJO215" s="46"/>
      <c r="SJP215" s="42"/>
      <c r="SJQ215" s="42"/>
      <c r="SJR215" s="48"/>
      <c r="SJS215" s="48"/>
      <c r="SJT215" s="46"/>
      <c r="SJU215" s="42"/>
      <c r="SJV215" s="42"/>
      <c r="SJW215" s="48"/>
      <c r="SJX215" s="48"/>
      <c r="SJY215" s="46"/>
      <c r="SJZ215" s="42"/>
      <c r="SKA215" s="42"/>
      <c r="SKB215" s="48"/>
      <c r="SKC215" s="48"/>
      <c r="SKD215" s="46"/>
      <c r="SKE215" s="42"/>
      <c r="SKF215" s="42"/>
      <c r="SKG215" s="48"/>
      <c r="SKH215" s="48"/>
      <c r="SKI215" s="46"/>
      <c r="SKJ215" s="42"/>
      <c r="SKK215" s="42"/>
      <c r="SKL215" s="48"/>
      <c r="SKM215" s="48"/>
      <c r="SKN215" s="46"/>
      <c r="SKO215" s="42"/>
      <c r="SKP215" s="42"/>
      <c r="SKQ215" s="48"/>
      <c r="SKR215" s="48"/>
      <c r="SKS215" s="46"/>
      <c r="SKT215" s="42"/>
      <c r="SKU215" s="42"/>
      <c r="SKV215" s="48"/>
      <c r="SKW215" s="48"/>
      <c r="SKX215" s="46"/>
      <c r="SKY215" s="42"/>
      <c r="SKZ215" s="42"/>
      <c r="SLA215" s="48"/>
      <c r="SLB215" s="48"/>
      <c r="SLC215" s="46"/>
      <c r="SLD215" s="42"/>
      <c r="SLE215" s="42"/>
      <c r="SLF215" s="48"/>
      <c r="SLG215" s="48"/>
      <c r="SLH215" s="46"/>
      <c r="SLI215" s="42"/>
      <c r="SLJ215" s="42"/>
      <c r="SLK215" s="48"/>
      <c r="SLL215" s="48"/>
      <c r="SLM215" s="46"/>
      <c r="SLN215" s="42"/>
      <c r="SLO215" s="42"/>
      <c r="SLP215" s="48"/>
      <c r="SLQ215" s="48"/>
      <c r="SLR215" s="46"/>
      <c r="SLS215" s="42"/>
      <c r="SLT215" s="42"/>
      <c r="SLU215" s="48"/>
      <c r="SLV215" s="48"/>
      <c r="SLW215" s="46"/>
      <c r="SLX215" s="42"/>
      <c r="SLY215" s="42"/>
      <c r="SLZ215" s="48"/>
      <c r="SMA215" s="48"/>
      <c r="SMB215" s="46"/>
      <c r="SMC215" s="42"/>
      <c r="SMD215" s="42"/>
      <c r="SME215" s="48"/>
      <c r="SMF215" s="48"/>
      <c r="SMG215" s="46"/>
      <c r="SMH215" s="42"/>
      <c r="SMI215" s="42"/>
      <c r="SMJ215" s="48"/>
      <c r="SMK215" s="48"/>
      <c r="SML215" s="46"/>
      <c r="SMM215" s="42"/>
      <c r="SMN215" s="42"/>
      <c r="SMO215" s="48"/>
      <c r="SMP215" s="48"/>
      <c r="SMQ215" s="46"/>
      <c r="SMR215" s="42"/>
      <c r="SMS215" s="42"/>
      <c r="SMT215" s="48"/>
      <c r="SMU215" s="48"/>
      <c r="SMV215" s="46"/>
      <c r="SMW215" s="42"/>
      <c r="SMX215" s="42"/>
      <c r="SMY215" s="48"/>
      <c r="SMZ215" s="48"/>
      <c r="SNA215" s="46"/>
      <c r="SNB215" s="42"/>
      <c r="SNC215" s="42"/>
      <c r="SND215" s="48"/>
      <c r="SNE215" s="48"/>
      <c r="SNF215" s="46"/>
      <c r="SNG215" s="42"/>
      <c r="SNH215" s="42"/>
      <c r="SNI215" s="48"/>
      <c r="SNJ215" s="48"/>
      <c r="SNK215" s="46"/>
      <c r="SNL215" s="42"/>
      <c r="SNM215" s="42"/>
      <c r="SNN215" s="48"/>
      <c r="SNO215" s="48"/>
      <c r="SNP215" s="46"/>
      <c r="SNQ215" s="42"/>
      <c r="SNR215" s="42"/>
      <c r="SNS215" s="48"/>
      <c r="SNT215" s="48"/>
      <c r="SNU215" s="46"/>
      <c r="SNV215" s="42"/>
      <c r="SNW215" s="42"/>
      <c r="SNX215" s="48"/>
      <c r="SNY215" s="48"/>
      <c r="SNZ215" s="46"/>
      <c r="SOA215" s="42"/>
      <c r="SOB215" s="42"/>
      <c r="SOC215" s="48"/>
      <c r="SOD215" s="48"/>
      <c r="SOE215" s="46"/>
      <c r="SOF215" s="42"/>
      <c r="SOG215" s="42"/>
      <c r="SOH215" s="48"/>
      <c r="SOI215" s="48"/>
      <c r="SOJ215" s="46"/>
      <c r="SOK215" s="42"/>
      <c r="SOL215" s="42"/>
      <c r="SOM215" s="48"/>
      <c r="SON215" s="48"/>
      <c r="SOO215" s="46"/>
      <c r="SOP215" s="42"/>
      <c r="SOQ215" s="42"/>
      <c r="SOR215" s="48"/>
      <c r="SOS215" s="48"/>
      <c r="SOT215" s="46"/>
      <c r="SOU215" s="42"/>
      <c r="SOV215" s="42"/>
      <c r="SOW215" s="48"/>
      <c r="SOX215" s="48"/>
      <c r="SOY215" s="46"/>
      <c r="SOZ215" s="42"/>
      <c r="SPA215" s="42"/>
      <c r="SPB215" s="48"/>
      <c r="SPC215" s="48"/>
      <c r="SPD215" s="46"/>
      <c r="SPE215" s="42"/>
      <c r="SPF215" s="42"/>
      <c r="SPG215" s="48"/>
      <c r="SPH215" s="48"/>
      <c r="SPI215" s="46"/>
      <c r="SPJ215" s="42"/>
      <c r="SPK215" s="42"/>
      <c r="SPL215" s="48"/>
      <c r="SPM215" s="48"/>
      <c r="SPN215" s="46"/>
      <c r="SPO215" s="42"/>
      <c r="SPP215" s="42"/>
      <c r="SPQ215" s="48"/>
      <c r="SPR215" s="48"/>
      <c r="SPS215" s="46"/>
      <c r="SPT215" s="42"/>
      <c r="SPU215" s="42"/>
      <c r="SPV215" s="48"/>
      <c r="SPW215" s="48"/>
      <c r="SPX215" s="46"/>
      <c r="SPY215" s="42"/>
      <c r="SPZ215" s="42"/>
      <c r="SQA215" s="48"/>
      <c r="SQB215" s="48"/>
      <c r="SQC215" s="46"/>
      <c r="SQD215" s="42"/>
      <c r="SQE215" s="42"/>
      <c r="SQF215" s="48"/>
      <c r="SQG215" s="48"/>
      <c r="SQH215" s="46"/>
      <c r="SQI215" s="42"/>
      <c r="SQJ215" s="42"/>
      <c r="SQK215" s="48"/>
      <c r="SQL215" s="48"/>
      <c r="SQM215" s="46"/>
      <c r="SQN215" s="42"/>
      <c r="SQO215" s="42"/>
      <c r="SQP215" s="48"/>
      <c r="SQQ215" s="48"/>
      <c r="SQR215" s="46"/>
      <c r="SQS215" s="42"/>
      <c r="SQT215" s="42"/>
      <c r="SQU215" s="48"/>
      <c r="SQV215" s="48"/>
      <c r="SQW215" s="46"/>
      <c r="SQX215" s="42"/>
      <c r="SQY215" s="42"/>
      <c r="SQZ215" s="48"/>
      <c r="SRA215" s="48"/>
      <c r="SRB215" s="46"/>
      <c r="SRC215" s="42"/>
      <c r="SRD215" s="42"/>
      <c r="SRE215" s="48"/>
      <c r="SRF215" s="48"/>
      <c r="SRG215" s="46"/>
      <c r="SRH215" s="42"/>
      <c r="SRI215" s="42"/>
      <c r="SRJ215" s="48"/>
      <c r="SRK215" s="48"/>
      <c r="SRL215" s="46"/>
      <c r="SRM215" s="42"/>
      <c r="SRN215" s="42"/>
      <c r="SRO215" s="48"/>
      <c r="SRP215" s="48"/>
      <c r="SRQ215" s="46"/>
      <c r="SRR215" s="42"/>
      <c r="SRS215" s="42"/>
      <c r="SRT215" s="48"/>
      <c r="SRU215" s="48"/>
      <c r="SRV215" s="46"/>
      <c r="SRW215" s="42"/>
      <c r="SRX215" s="42"/>
      <c r="SRY215" s="48"/>
      <c r="SRZ215" s="48"/>
      <c r="SSA215" s="46"/>
      <c r="SSB215" s="42"/>
      <c r="SSC215" s="42"/>
      <c r="SSD215" s="48"/>
      <c r="SSE215" s="48"/>
      <c r="SSF215" s="46"/>
      <c r="SSG215" s="42"/>
      <c r="SSH215" s="42"/>
      <c r="SSI215" s="48"/>
      <c r="SSJ215" s="48"/>
      <c r="SSK215" s="46"/>
      <c r="SSL215" s="42"/>
      <c r="SSM215" s="42"/>
      <c r="SSN215" s="48"/>
      <c r="SSO215" s="48"/>
      <c r="SSP215" s="46"/>
      <c r="SSQ215" s="42"/>
      <c r="SSR215" s="42"/>
      <c r="SSS215" s="48"/>
      <c r="SST215" s="48"/>
      <c r="SSU215" s="46"/>
      <c r="SSV215" s="42"/>
      <c r="SSW215" s="42"/>
      <c r="SSX215" s="48"/>
      <c r="SSY215" s="48"/>
      <c r="SSZ215" s="46"/>
      <c r="STA215" s="42"/>
      <c r="STB215" s="42"/>
      <c r="STC215" s="48"/>
      <c r="STD215" s="48"/>
      <c r="STE215" s="46"/>
      <c r="STF215" s="42"/>
      <c r="STG215" s="42"/>
      <c r="STH215" s="48"/>
      <c r="STI215" s="48"/>
      <c r="STJ215" s="46"/>
      <c r="STK215" s="42"/>
      <c r="STL215" s="42"/>
      <c r="STM215" s="48"/>
      <c r="STN215" s="48"/>
      <c r="STO215" s="46"/>
      <c r="STP215" s="42"/>
      <c r="STQ215" s="42"/>
      <c r="STR215" s="48"/>
      <c r="STS215" s="48"/>
      <c r="STT215" s="46"/>
      <c r="STU215" s="42"/>
      <c r="STV215" s="42"/>
      <c r="STW215" s="48"/>
      <c r="STX215" s="48"/>
      <c r="STY215" s="46"/>
      <c r="STZ215" s="42"/>
      <c r="SUA215" s="42"/>
      <c r="SUB215" s="48"/>
      <c r="SUC215" s="48"/>
      <c r="SUD215" s="46"/>
      <c r="SUE215" s="42"/>
      <c r="SUF215" s="42"/>
      <c r="SUG215" s="48"/>
      <c r="SUH215" s="48"/>
      <c r="SUI215" s="46"/>
      <c r="SUJ215" s="42"/>
      <c r="SUK215" s="42"/>
      <c r="SUL215" s="48"/>
      <c r="SUM215" s="48"/>
      <c r="SUN215" s="46"/>
      <c r="SUO215" s="42"/>
      <c r="SUP215" s="42"/>
      <c r="SUQ215" s="48"/>
      <c r="SUR215" s="48"/>
      <c r="SUS215" s="46"/>
      <c r="SUT215" s="42"/>
      <c r="SUU215" s="42"/>
      <c r="SUV215" s="48"/>
      <c r="SUW215" s="48"/>
      <c r="SUX215" s="46"/>
      <c r="SUY215" s="42"/>
      <c r="SUZ215" s="42"/>
      <c r="SVA215" s="48"/>
      <c r="SVB215" s="48"/>
      <c r="SVC215" s="46"/>
      <c r="SVD215" s="42"/>
      <c r="SVE215" s="42"/>
      <c r="SVF215" s="48"/>
      <c r="SVG215" s="48"/>
      <c r="SVH215" s="46"/>
      <c r="SVI215" s="42"/>
      <c r="SVJ215" s="42"/>
      <c r="SVK215" s="48"/>
      <c r="SVL215" s="48"/>
      <c r="SVM215" s="46"/>
      <c r="SVN215" s="42"/>
      <c r="SVO215" s="42"/>
      <c r="SVP215" s="48"/>
      <c r="SVQ215" s="48"/>
      <c r="SVR215" s="46"/>
      <c r="SVS215" s="42"/>
      <c r="SVT215" s="42"/>
      <c r="SVU215" s="48"/>
      <c r="SVV215" s="48"/>
      <c r="SVW215" s="46"/>
      <c r="SVX215" s="42"/>
      <c r="SVY215" s="42"/>
      <c r="SVZ215" s="48"/>
      <c r="SWA215" s="48"/>
      <c r="SWB215" s="46"/>
      <c r="SWC215" s="42"/>
      <c r="SWD215" s="42"/>
      <c r="SWE215" s="48"/>
      <c r="SWF215" s="48"/>
      <c r="SWG215" s="46"/>
      <c r="SWH215" s="42"/>
      <c r="SWI215" s="42"/>
      <c r="SWJ215" s="48"/>
      <c r="SWK215" s="48"/>
      <c r="SWL215" s="46"/>
      <c r="SWM215" s="42"/>
      <c r="SWN215" s="42"/>
      <c r="SWO215" s="48"/>
      <c r="SWP215" s="48"/>
      <c r="SWQ215" s="46"/>
      <c r="SWR215" s="42"/>
      <c r="SWS215" s="42"/>
      <c r="SWT215" s="48"/>
      <c r="SWU215" s="48"/>
      <c r="SWV215" s="46"/>
      <c r="SWW215" s="42"/>
      <c r="SWX215" s="42"/>
      <c r="SWY215" s="48"/>
      <c r="SWZ215" s="48"/>
      <c r="SXA215" s="46"/>
      <c r="SXB215" s="42"/>
      <c r="SXC215" s="42"/>
      <c r="SXD215" s="48"/>
      <c r="SXE215" s="48"/>
      <c r="SXF215" s="46"/>
      <c r="SXG215" s="42"/>
      <c r="SXH215" s="42"/>
      <c r="SXI215" s="48"/>
      <c r="SXJ215" s="48"/>
      <c r="SXK215" s="46"/>
      <c r="SXL215" s="42"/>
      <c r="SXM215" s="42"/>
      <c r="SXN215" s="48"/>
      <c r="SXO215" s="48"/>
      <c r="SXP215" s="46"/>
      <c r="SXQ215" s="42"/>
      <c r="SXR215" s="42"/>
      <c r="SXS215" s="48"/>
      <c r="SXT215" s="48"/>
      <c r="SXU215" s="46"/>
      <c r="SXV215" s="42"/>
      <c r="SXW215" s="42"/>
      <c r="SXX215" s="48"/>
      <c r="SXY215" s="48"/>
      <c r="SXZ215" s="46"/>
      <c r="SYA215" s="42"/>
      <c r="SYB215" s="42"/>
      <c r="SYC215" s="48"/>
      <c r="SYD215" s="48"/>
      <c r="SYE215" s="46"/>
      <c r="SYF215" s="42"/>
      <c r="SYG215" s="42"/>
      <c r="SYH215" s="48"/>
      <c r="SYI215" s="48"/>
      <c r="SYJ215" s="46"/>
      <c r="SYK215" s="42"/>
      <c r="SYL215" s="42"/>
      <c r="SYM215" s="48"/>
      <c r="SYN215" s="48"/>
      <c r="SYO215" s="46"/>
      <c r="SYP215" s="42"/>
      <c r="SYQ215" s="42"/>
      <c r="SYR215" s="48"/>
      <c r="SYS215" s="48"/>
      <c r="SYT215" s="46"/>
      <c r="SYU215" s="42"/>
      <c r="SYV215" s="42"/>
      <c r="SYW215" s="48"/>
      <c r="SYX215" s="48"/>
      <c r="SYY215" s="46"/>
      <c r="SYZ215" s="42"/>
      <c r="SZA215" s="42"/>
      <c r="SZB215" s="48"/>
      <c r="SZC215" s="48"/>
      <c r="SZD215" s="46"/>
      <c r="SZE215" s="42"/>
      <c r="SZF215" s="42"/>
      <c r="SZG215" s="48"/>
      <c r="SZH215" s="48"/>
      <c r="SZI215" s="46"/>
      <c r="SZJ215" s="42"/>
      <c r="SZK215" s="42"/>
      <c r="SZL215" s="48"/>
      <c r="SZM215" s="48"/>
      <c r="SZN215" s="46"/>
      <c r="SZO215" s="42"/>
      <c r="SZP215" s="42"/>
      <c r="SZQ215" s="48"/>
      <c r="SZR215" s="48"/>
      <c r="SZS215" s="46"/>
      <c r="SZT215" s="42"/>
      <c r="SZU215" s="42"/>
      <c r="SZV215" s="48"/>
      <c r="SZW215" s="48"/>
      <c r="SZX215" s="46"/>
      <c r="SZY215" s="42"/>
      <c r="SZZ215" s="42"/>
      <c r="TAA215" s="48"/>
      <c r="TAB215" s="48"/>
      <c r="TAC215" s="46"/>
      <c r="TAD215" s="42"/>
      <c r="TAE215" s="42"/>
      <c r="TAF215" s="48"/>
      <c r="TAG215" s="48"/>
      <c r="TAH215" s="46"/>
      <c r="TAI215" s="42"/>
      <c r="TAJ215" s="42"/>
      <c r="TAK215" s="48"/>
      <c r="TAL215" s="48"/>
      <c r="TAM215" s="46"/>
      <c r="TAN215" s="42"/>
      <c r="TAO215" s="42"/>
      <c r="TAP215" s="48"/>
      <c r="TAQ215" s="48"/>
      <c r="TAR215" s="46"/>
      <c r="TAS215" s="42"/>
      <c r="TAT215" s="42"/>
      <c r="TAU215" s="48"/>
      <c r="TAV215" s="48"/>
      <c r="TAW215" s="46"/>
      <c r="TAX215" s="42"/>
      <c r="TAY215" s="42"/>
      <c r="TAZ215" s="48"/>
      <c r="TBA215" s="48"/>
      <c r="TBB215" s="46"/>
      <c r="TBC215" s="42"/>
      <c r="TBD215" s="42"/>
      <c r="TBE215" s="48"/>
      <c r="TBF215" s="48"/>
      <c r="TBG215" s="46"/>
      <c r="TBH215" s="42"/>
      <c r="TBI215" s="42"/>
      <c r="TBJ215" s="48"/>
      <c r="TBK215" s="48"/>
      <c r="TBL215" s="46"/>
      <c r="TBM215" s="42"/>
      <c r="TBN215" s="42"/>
      <c r="TBO215" s="48"/>
      <c r="TBP215" s="48"/>
      <c r="TBQ215" s="46"/>
      <c r="TBR215" s="42"/>
      <c r="TBS215" s="42"/>
      <c r="TBT215" s="48"/>
      <c r="TBU215" s="48"/>
      <c r="TBV215" s="46"/>
      <c r="TBW215" s="42"/>
      <c r="TBX215" s="42"/>
      <c r="TBY215" s="48"/>
      <c r="TBZ215" s="48"/>
      <c r="TCA215" s="46"/>
      <c r="TCB215" s="42"/>
      <c r="TCC215" s="42"/>
      <c r="TCD215" s="48"/>
      <c r="TCE215" s="48"/>
      <c r="TCF215" s="46"/>
      <c r="TCG215" s="42"/>
      <c r="TCH215" s="42"/>
      <c r="TCI215" s="48"/>
      <c r="TCJ215" s="48"/>
      <c r="TCK215" s="46"/>
      <c r="TCL215" s="42"/>
      <c r="TCM215" s="42"/>
      <c r="TCN215" s="48"/>
      <c r="TCO215" s="48"/>
      <c r="TCP215" s="46"/>
      <c r="TCQ215" s="42"/>
      <c r="TCR215" s="42"/>
      <c r="TCS215" s="48"/>
      <c r="TCT215" s="48"/>
      <c r="TCU215" s="46"/>
      <c r="TCV215" s="42"/>
      <c r="TCW215" s="42"/>
      <c r="TCX215" s="48"/>
      <c r="TCY215" s="48"/>
      <c r="TCZ215" s="46"/>
      <c r="TDA215" s="42"/>
      <c r="TDB215" s="42"/>
      <c r="TDC215" s="48"/>
      <c r="TDD215" s="48"/>
      <c r="TDE215" s="46"/>
      <c r="TDF215" s="42"/>
      <c r="TDG215" s="42"/>
      <c r="TDH215" s="48"/>
      <c r="TDI215" s="48"/>
      <c r="TDJ215" s="46"/>
      <c r="TDK215" s="42"/>
      <c r="TDL215" s="42"/>
      <c r="TDM215" s="48"/>
      <c r="TDN215" s="48"/>
      <c r="TDO215" s="46"/>
      <c r="TDP215" s="42"/>
      <c r="TDQ215" s="42"/>
      <c r="TDR215" s="48"/>
      <c r="TDS215" s="48"/>
      <c r="TDT215" s="46"/>
      <c r="TDU215" s="42"/>
      <c r="TDV215" s="42"/>
      <c r="TDW215" s="48"/>
      <c r="TDX215" s="48"/>
      <c r="TDY215" s="46"/>
      <c r="TDZ215" s="42"/>
      <c r="TEA215" s="42"/>
      <c r="TEB215" s="48"/>
      <c r="TEC215" s="48"/>
      <c r="TED215" s="46"/>
      <c r="TEE215" s="42"/>
      <c r="TEF215" s="42"/>
      <c r="TEG215" s="48"/>
      <c r="TEH215" s="48"/>
      <c r="TEI215" s="46"/>
      <c r="TEJ215" s="42"/>
      <c r="TEK215" s="42"/>
      <c r="TEL215" s="48"/>
      <c r="TEM215" s="48"/>
      <c r="TEN215" s="46"/>
      <c r="TEO215" s="42"/>
      <c r="TEP215" s="42"/>
      <c r="TEQ215" s="48"/>
      <c r="TER215" s="48"/>
      <c r="TES215" s="46"/>
      <c r="TET215" s="42"/>
      <c r="TEU215" s="42"/>
      <c r="TEV215" s="48"/>
      <c r="TEW215" s="48"/>
      <c r="TEX215" s="46"/>
      <c r="TEY215" s="42"/>
      <c r="TEZ215" s="42"/>
      <c r="TFA215" s="48"/>
      <c r="TFB215" s="48"/>
      <c r="TFC215" s="46"/>
      <c r="TFD215" s="42"/>
      <c r="TFE215" s="42"/>
      <c r="TFF215" s="48"/>
      <c r="TFG215" s="48"/>
      <c r="TFH215" s="46"/>
      <c r="TFI215" s="42"/>
      <c r="TFJ215" s="42"/>
      <c r="TFK215" s="48"/>
      <c r="TFL215" s="48"/>
      <c r="TFM215" s="46"/>
      <c r="TFN215" s="42"/>
      <c r="TFO215" s="42"/>
      <c r="TFP215" s="48"/>
      <c r="TFQ215" s="48"/>
      <c r="TFR215" s="46"/>
      <c r="TFS215" s="42"/>
      <c r="TFT215" s="42"/>
      <c r="TFU215" s="48"/>
      <c r="TFV215" s="48"/>
      <c r="TFW215" s="46"/>
      <c r="TFX215" s="42"/>
      <c r="TFY215" s="42"/>
      <c r="TFZ215" s="48"/>
      <c r="TGA215" s="48"/>
      <c r="TGB215" s="46"/>
      <c r="TGC215" s="42"/>
      <c r="TGD215" s="42"/>
      <c r="TGE215" s="48"/>
      <c r="TGF215" s="48"/>
      <c r="TGG215" s="46"/>
      <c r="TGH215" s="42"/>
      <c r="TGI215" s="42"/>
      <c r="TGJ215" s="48"/>
      <c r="TGK215" s="48"/>
      <c r="TGL215" s="46"/>
      <c r="TGM215" s="42"/>
      <c r="TGN215" s="42"/>
      <c r="TGO215" s="48"/>
      <c r="TGP215" s="48"/>
      <c r="TGQ215" s="46"/>
      <c r="TGR215" s="42"/>
      <c r="TGS215" s="42"/>
      <c r="TGT215" s="48"/>
      <c r="TGU215" s="48"/>
      <c r="TGV215" s="46"/>
      <c r="TGW215" s="42"/>
      <c r="TGX215" s="42"/>
      <c r="TGY215" s="48"/>
      <c r="TGZ215" s="48"/>
      <c r="THA215" s="46"/>
      <c r="THB215" s="42"/>
      <c r="THC215" s="42"/>
      <c r="THD215" s="48"/>
      <c r="THE215" s="48"/>
      <c r="THF215" s="46"/>
      <c r="THG215" s="42"/>
      <c r="THH215" s="42"/>
      <c r="THI215" s="48"/>
      <c r="THJ215" s="48"/>
      <c r="THK215" s="46"/>
      <c r="THL215" s="42"/>
      <c r="THM215" s="42"/>
      <c r="THN215" s="48"/>
      <c r="THO215" s="48"/>
      <c r="THP215" s="46"/>
      <c r="THQ215" s="42"/>
      <c r="THR215" s="42"/>
      <c r="THS215" s="48"/>
      <c r="THT215" s="48"/>
      <c r="THU215" s="46"/>
      <c r="THV215" s="42"/>
      <c r="THW215" s="42"/>
      <c r="THX215" s="48"/>
      <c r="THY215" s="48"/>
      <c r="THZ215" s="46"/>
      <c r="TIA215" s="42"/>
      <c r="TIB215" s="42"/>
      <c r="TIC215" s="48"/>
      <c r="TID215" s="48"/>
      <c r="TIE215" s="46"/>
      <c r="TIF215" s="42"/>
      <c r="TIG215" s="42"/>
      <c r="TIH215" s="48"/>
      <c r="TII215" s="48"/>
      <c r="TIJ215" s="46"/>
      <c r="TIK215" s="42"/>
      <c r="TIL215" s="42"/>
      <c r="TIM215" s="48"/>
      <c r="TIN215" s="48"/>
      <c r="TIO215" s="46"/>
      <c r="TIP215" s="42"/>
      <c r="TIQ215" s="42"/>
      <c r="TIR215" s="48"/>
      <c r="TIS215" s="48"/>
      <c r="TIT215" s="46"/>
      <c r="TIU215" s="42"/>
      <c r="TIV215" s="42"/>
      <c r="TIW215" s="48"/>
      <c r="TIX215" s="48"/>
      <c r="TIY215" s="46"/>
      <c r="TIZ215" s="42"/>
      <c r="TJA215" s="42"/>
      <c r="TJB215" s="48"/>
      <c r="TJC215" s="48"/>
      <c r="TJD215" s="46"/>
      <c r="TJE215" s="42"/>
      <c r="TJF215" s="42"/>
      <c r="TJG215" s="48"/>
      <c r="TJH215" s="48"/>
      <c r="TJI215" s="46"/>
      <c r="TJJ215" s="42"/>
      <c r="TJK215" s="42"/>
      <c r="TJL215" s="48"/>
      <c r="TJM215" s="48"/>
      <c r="TJN215" s="46"/>
      <c r="TJO215" s="42"/>
      <c r="TJP215" s="42"/>
      <c r="TJQ215" s="48"/>
      <c r="TJR215" s="48"/>
      <c r="TJS215" s="46"/>
      <c r="TJT215" s="42"/>
      <c r="TJU215" s="42"/>
      <c r="TJV215" s="48"/>
      <c r="TJW215" s="48"/>
      <c r="TJX215" s="46"/>
      <c r="TJY215" s="42"/>
      <c r="TJZ215" s="42"/>
      <c r="TKA215" s="48"/>
      <c r="TKB215" s="48"/>
      <c r="TKC215" s="46"/>
      <c r="TKD215" s="42"/>
      <c r="TKE215" s="42"/>
      <c r="TKF215" s="48"/>
      <c r="TKG215" s="48"/>
      <c r="TKH215" s="46"/>
      <c r="TKI215" s="42"/>
      <c r="TKJ215" s="42"/>
      <c r="TKK215" s="48"/>
      <c r="TKL215" s="48"/>
      <c r="TKM215" s="46"/>
      <c r="TKN215" s="42"/>
      <c r="TKO215" s="42"/>
      <c r="TKP215" s="48"/>
      <c r="TKQ215" s="48"/>
      <c r="TKR215" s="46"/>
      <c r="TKS215" s="42"/>
      <c r="TKT215" s="42"/>
      <c r="TKU215" s="48"/>
      <c r="TKV215" s="48"/>
      <c r="TKW215" s="46"/>
      <c r="TKX215" s="42"/>
      <c r="TKY215" s="42"/>
      <c r="TKZ215" s="48"/>
      <c r="TLA215" s="48"/>
      <c r="TLB215" s="46"/>
      <c r="TLC215" s="42"/>
      <c r="TLD215" s="42"/>
      <c r="TLE215" s="48"/>
      <c r="TLF215" s="48"/>
      <c r="TLG215" s="46"/>
      <c r="TLH215" s="42"/>
      <c r="TLI215" s="42"/>
      <c r="TLJ215" s="48"/>
      <c r="TLK215" s="48"/>
      <c r="TLL215" s="46"/>
      <c r="TLM215" s="42"/>
      <c r="TLN215" s="42"/>
      <c r="TLO215" s="48"/>
      <c r="TLP215" s="48"/>
      <c r="TLQ215" s="46"/>
      <c r="TLR215" s="42"/>
      <c r="TLS215" s="42"/>
      <c r="TLT215" s="48"/>
      <c r="TLU215" s="48"/>
      <c r="TLV215" s="46"/>
      <c r="TLW215" s="42"/>
      <c r="TLX215" s="42"/>
      <c r="TLY215" s="48"/>
      <c r="TLZ215" s="48"/>
      <c r="TMA215" s="46"/>
      <c r="TMB215" s="42"/>
      <c r="TMC215" s="42"/>
      <c r="TMD215" s="48"/>
      <c r="TME215" s="48"/>
      <c r="TMF215" s="46"/>
      <c r="TMG215" s="42"/>
      <c r="TMH215" s="42"/>
      <c r="TMI215" s="48"/>
      <c r="TMJ215" s="48"/>
      <c r="TMK215" s="46"/>
      <c r="TML215" s="42"/>
      <c r="TMM215" s="42"/>
      <c r="TMN215" s="48"/>
      <c r="TMO215" s="48"/>
      <c r="TMP215" s="46"/>
      <c r="TMQ215" s="42"/>
      <c r="TMR215" s="42"/>
      <c r="TMS215" s="48"/>
      <c r="TMT215" s="48"/>
      <c r="TMU215" s="46"/>
      <c r="TMV215" s="42"/>
      <c r="TMW215" s="42"/>
      <c r="TMX215" s="48"/>
      <c r="TMY215" s="48"/>
      <c r="TMZ215" s="46"/>
      <c r="TNA215" s="42"/>
      <c r="TNB215" s="42"/>
      <c r="TNC215" s="48"/>
      <c r="TND215" s="48"/>
      <c r="TNE215" s="46"/>
      <c r="TNF215" s="42"/>
      <c r="TNG215" s="42"/>
      <c r="TNH215" s="48"/>
      <c r="TNI215" s="48"/>
      <c r="TNJ215" s="46"/>
      <c r="TNK215" s="42"/>
      <c r="TNL215" s="42"/>
      <c r="TNM215" s="48"/>
      <c r="TNN215" s="48"/>
      <c r="TNO215" s="46"/>
      <c r="TNP215" s="42"/>
      <c r="TNQ215" s="42"/>
      <c r="TNR215" s="48"/>
      <c r="TNS215" s="48"/>
      <c r="TNT215" s="46"/>
      <c r="TNU215" s="42"/>
      <c r="TNV215" s="42"/>
      <c r="TNW215" s="48"/>
      <c r="TNX215" s="48"/>
      <c r="TNY215" s="46"/>
      <c r="TNZ215" s="42"/>
      <c r="TOA215" s="42"/>
      <c r="TOB215" s="48"/>
      <c r="TOC215" s="48"/>
      <c r="TOD215" s="46"/>
      <c r="TOE215" s="42"/>
      <c r="TOF215" s="42"/>
      <c r="TOG215" s="48"/>
      <c r="TOH215" s="48"/>
      <c r="TOI215" s="46"/>
      <c r="TOJ215" s="42"/>
      <c r="TOK215" s="42"/>
      <c r="TOL215" s="48"/>
      <c r="TOM215" s="48"/>
      <c r="TON215" s="46"/>
      <c r="TOO215" s="42"/>
      <c r="TOP215" s="42"/>
      <c r="TOQ215" s="48"/>
      <c r="TOR215" s="48"/>
      <c r="TOS215" s="46"/>
      <c r="TOT215" s="42"/>
      <c r="TOU215" s="42"/>
      <c r="TOV215" s="48"/>
      <c r="TOW215" s="48"/>
      <c r="TOX215" s="46"/>
      <c r="TOY215" s="42"/>
      <c r="TOZ215" s="42"/>
      <c r="TPA215" s="48"/>
      <c r="TPB215" s="48"/>
      <c r="TPC215" s="46"/>
      <c r="TPD215" s="42"/>
      <c r="TPE215" s="42"/>
      <c r="TPF215" s="48"/>
      <c r="TPG215" s="48"/>
      <c r="TPH215" s="46"/>
      <c r="TPI215" s="42"/>
      <c r="TPJ215" s="42"/>
      <c r="TPK215" s="48"/>
      <c r="TPL215" s="48"/>
      <c r="TPM215" s="46"/>
      <c r="TPN215" s="42"/>
      <c r="TPO215" s="42"/>
      <c r="TPP215" s="48"/>
      <c r="TPQ215" s="48"/>
      <c r="TPR215" s="46"/>
      <c r="TPS215" s="42"/>
      <c r="TPT215" s="42"/>
      <c r="TPU215" s="48"/>
      <c r="TPV215" s="48"/>
      <c r="TPW215" s="46"/>
      <c r="TPX215" s="42"/>
      <c r="TPY215" s="42"/>
      <c r="TPZ215" s="48"/>
      <c r="TQA215" s="48"/>
      <c r="TQB215" s="46"/>
      <c r="TQC215" s="42"/>
      <c r="TQD215" s="42"/>
      <c r="TQE215" s="48"/>
      <c r="TQF215" s="48"/>
      <c r="TQG215" s="46"/>
      <c r="TQH215" s="42"/>
      <c r="TQI215" s="42"/>
      <c r="TQJ215" s="48"/>
      <c r="TQK215" s="48"/>
      <c r="TQL215" s="46"/>
      <c r="TQM215" s="42"/>
      <c r="TQN215" s="42"/>
      <c r="TQO215" s="48"/>
      <c r="TQP215" s="48"/>
      <c r="TQQ215" s="46"/>
      <c r="TQR215" s="42"/>
      <c r="TQS215" s="42"/>
      <c r="TQT215" s="48"/>
      <c r="TQU215" s="48"/>
      <c r="TQV215" s="46"/>
      <c r="TQW215" s="42"/>
      <c r="TQX215" s="42"/>
      <c r="TQY215" s="48"/>
      <c r="TQZ215" s="48"/>
      <c r="TRA215" s="46"/>
      <c r="TRB215" s="42"/>
      <c r="TRC215" s="42"/>
      <c r="TRD215" s="48"/>
      <c r="TRE215" s="48"/>
      <c r="TRF215" s="46"/>
      <c r="TRG215" s="42"/>
      <c r="TRH215" s="42"/>
      <c r="TRI215" s="48"/>
      <c r="TRJ215" s="48"/>
      <c r="TRK215" s="46"/>
      <c r="TRL215" s="42"/>
      <c r="TRM215" s="42"/>
      <c r="TRN215" s="48"/>
      <c r="TRO215" s="48"/>
      <c r="TRP215" s="46"/>
      <c r="TRQ215" s="42"/>
      <c r="TRR215" s="42"/>
      <c r="TRS215" s="48"/>
      <c r="TRT215" s="48"/>
      <c r="TRU215" s="46"/>
      <c r="TRV215" s="42"/>
      <c r="TRW215" s="42"/>
      <c r="TRX215" s="48"/>
      <c r="TRY215" s="48"/>
      <c r="TRZ215" s="46"/>
      <c r="TSA215" s="42"/>
      <c r="TSB215" s="42"/>
      <c r="TSC215" s="48"/>
      <c r="TSD215" s="48"/>
      <c r="TSE215" s="46"/>
      <c r="TSF215" s="42"/>
      <c r="TSG215" s="42"/>
      <c r="TSH215" s="48"/>
      <c r="TSI215" s="48"/>
      <c r="TSJ215" s="46"/>
      <c r="TSK215" s="42"/>
      <c r="TSL215" s="42"/>
      <c r="TSM215" s="48"/>
      <c r="TSN215" s="48"/>
      <c r="TSO215" s="46"/>
      <c r="TSP215" s="42"/>
      <c r="TSQ215" s="42"/>
      <c r="TSR215" s="48"/>
      <c r="TSS215" s="48"/>
      <c r="TST215" s="46"/>
      <c r="TSU215" s="42"/>
      <c r="TSV215" s="42"/>
      <c r="TSW215" s="48"/>
      <c r="TSX215" s="48"/>
      <c r="TSY215" s="46"/>
      <c r="TSZ215" s="42"/>
      <c r="TTA215" s="42"/>
      <c r="TTB215" s="48"/>
      <c r="TTC215" s="48"/>
      <c r="TTD215" s="46"/>
      <c r="TTE215" s="42"/>
      <c r="TTF215" s="42"/>
      <c r="TTG215" s="48"/>
      <c r="TTH215" s="48"/>
      <c r="TTI215" s="46"/>
      <c r="TTJ215" s="42"/>
      <c r="TTK215" s="42"/>
      <c r="TTL215" s="48"/>
      <c r="TTM215" s="48"/>
      <c r="TTN215" s="46"/>
      <c r="TTO215" s="42"/>
      <c r="TTP215" s="42"/>
      <c r="TTQ215" s="48"/>
      <c r="TTR215" s="48"/>
      <c r="TTS215" s="46"/>
      <c r="TTT215" s="42"/>
      <c r="TTU215" s="42"/>
      <c r="TTV215" s="48"/>
      <c r="TTW215" s="48"/>
      <c r="TTX215" s="46"/>
      <c r="TTY215" s="42"/>
      <c r="TTZ215" s="42"/>
      <c r="TUA215" s="48"/>
      <c r="TUB215" s="48"/>
      <c r="TUC215" s="46"/>
      <c r="TUD215" s="42"/>
      <c r="TUE215" s="42"/>
      <c r="TUF215" s="48"/>
      <c r="TUG215" s="48"/>
      <c r="TUH215" s="46"/>
      <c r="TUI215" s="42"/>
      <c r="TUJ215" s="42"/>
      <c r="TUK215" s="48"/>
      <c r="TUL215" s="48"/>
      <c r="TUM215" s="46"/>
      <c r="TUN215" s="42"/>
      <c r="TUO215" s="42"/>
      <c r="TUP215" s="48"/>
      <c r="TUQ215" s="48"/>
      <c r="TUR215" s="46"/>
      <c r="TUS215" s="42"/>
      <c r="TUT215" s="42"/>
      <c r="TUU215" s="48"/>
      <c r="TUV215" s="48"/>
      <c r="TUW215" s="46"/>
      <c r="TUX215" s="42"/>
      <c r="TUY215" s="42"/>
      <c r="TUZ215" s="48"/>
      <c r="TVA215" s="48"/>
      <c r="TVB215" s="46"/>
      <c r="TVC215" s="42"/>
      <c r="TVD215" s="42"/>
      <c r="TVE215" s="48"/>
      <c r="TVF215" s="48"/>
      <c r="TVG215" s="46"/>
      <c r="TVH215" s="42"/>
      <c r="TVI215" s="42"/>
      <c r="TVJ215" s="48"/>
      <c r="TVK215" s="48"/>
      <c r="TVL215" s="46"/>
      <c r="TVM215" s="42"/>
      <c r="TVN215" s="42"/>
      <c r="TVO215" s="48"/>
      <c r="TVP215" s="48"/>
      <c r="TVQ215" s="46"/>
      <c r="TVR215" s="42"/>
      <c r="TVS215" s="42"/>
      <c r="TVT215" s="48"/>
      <c r="TVU215" s="48"/>
      <c r="TVV215" s="46"/>
      <c r="TVW215" s="42"/>
      <c r="TVX215" s="42"/>
      <c r="TVY215" s="48"/>
      <c r="TVZ215" s="48"/>
      <c r="TWA215" s="46"/>
      <c r="TWB215" s="42"/>
      <c r="TWC215" s="42"/>
      <c r="TWD215" s="48"/>
      <c r="TWE215" s="48"/>
      <c r="TWF215" s="46"/>
      <c r="TWG215" s="42"/>
      <c r="TWH215" s="42"/>
      <c r="TWI215" s="48"/>
      <c r="TWJ215" s="48"/>
      <c r="TWK215" s="46"/>
      <c r="TWL215" s="42"/>
      <c r="TWM215" s="42"/>
      <c r="TWN215" s="48"/>
      <c r="TWO215" s="48"/>
      <c r="TWP215" s="46"/>
      <c r="TWQ215" s="42"/>
      <c r="TWR215" s="42"/>
      <c r="TWS215" s="48"/>
      <c r="TWT215" s="48"/>
      <c r="TWU215" s="46"/>
      <c r="TWV215" s="42"/>
      <c r="TWW215" s="42"/>
      <c r="TWX215" s="48"/>
      <c r="TWY215" s="48"/>
      <c r="TWZ215" s="46"/>
      <c r="TXA215" s="42"/>
      <c r="TXB215" s="42"/>
      <c r="TXC215" s="48"/>
      <c r="TXD215" s="48"/>
      <c r="TXE215" s="46"/>
      <c r="TXF215" s="42"/>
      <c r="TXG215" s="42"/>
      <c r="TXH215" s="48"/>
      <c r="TXI215" s="48"/>
      <c r="TXJ215" s="46"/>
      <c r="TXK215" s="42"/>
      <c r="TXL215" s="42"/>
      <c r="TXM215" s="48"/>
      <c r="TXN215" s="48"/>
      <c r="TXO215" s="46"/>
      <c r="TXP215" s="42"/>
      <c r="TXQ215" s="42"/>
      <c r="TXR215" s="48"/>
      <c r="TXS215" s="48"/>
      <c r="TXT215" s="46"/>
      <c r="TXU215" s="42"/>
      <c r="TXV215" s="42"/>
      <c r="TXW215" s="48"/>
      <c r="TXX215" s="48"/>
      <c r="TXY215" s="46"/>
      <c r="TXZ215" s="42"/>
      <c r="TYA215" s="42"/>
      <c r="TYB215" s="48"/>
      <c r="TYC215" s="48"/>
      <c r="TYD215" s="46"/>
      <c r="TYE215" s="42"/>
      <c r="TYF215" s="42"/>
      <c r="TYG215" s="48"/>
      <c r="TYH215" s="48"/>
      <c r="TYI215" s="46"/>
      <c r="TYJ215" s="42"/>
      <c r="TYK215" s="42"/>
      <c r="TYL215" s="48"/>
      <c r="TYM215" s="48"/>
      <c r="TYN215" s="46"/>
      <c r="TYO215" s="42"/>
      <c r="TYP215" s="42"/>
      <c r="TYQ215" s="48"/>
      <c r="TYR215" s="48"/>
      <c r="TYS215" s="46"/>
      <c r="TYT215" s="42"/>
      <c r="TYU215" s="42"/>
      <c r="TYV215" s="48"/>
      <c r="TYW215" s="48"/>
      <c r="TYX215" s="46"/>
      <c r="TYY215" s="42"/>
      <c r="TYZ215" s="42"/>
      <c r="TZA215" s="48"/>
      <c r="TZB215" s="48"/>
      <c r="TZC215" s="46"/>
      <c r="TZD215" s="42"/>
      <c r="TZE215" s="42"/>
      <c r="TZF215" s="48"/>
      <c r="TZG215" s="48"/>
      <c r="TZH215" s="46"/>
      <c r="TZI215" s="42"/>
      <c r="TZJ215" s="42"/>
      <c r="TZK215" s="48"/>
      <c r="TZL215" s="48"/>
      <c r="TZM215" s="46"/>
      <c r="TZN215" s="42"/>
      <c r="TZO215" s="42"/>
      <c r="TZP215" s="48"/>
      <c r="TZQ215" s="48"/>
      <c r="TZR215" s="46"/>
      <c r="TZS215" s="42"/>
      <c r="TZT215" s="42"/>
      <c r="TZU215" s="48"/>
      <c r="TZV215" s="48"/>
      <c r="TZW215" s="46"/>
      <c r="TZX215" s="42"/>
      <c r="TZY215" s="42"/>
      <c r="TZZ215" s="48"/>
      <c r="UAA215" s="48"/>
      <c r="UAB215" s="46"/>
      <c r="UAC215" s="42"/>
      <c r="UAD215" s="42"/>
      <c r="UAE215" s="48"/>
      <c r="UAF215" s="48"/>
      <c r="UAG215" s="46"/>
      <c r="UAH215" s="42"/>
      <c r="UAI215" s="42"/>
      <c r="UAJ215" s="48"/>
      <c r="UAK215" s="48"/>
      <c r="UAL215" s="46"/>
      <c r="UAM215" s="42"/>
      <c r="UAN215" s="42"/>
      <c r="UAO215" s="48"/>
      <c r="UAP215" s="48"/>
      <c r="UAQ215" s="46"/>
      <c r="UAR215" s="42"/>
      <c r="UAS215" s="42"/>
      <c r="UAT215" s="48"/>
      <c r="UAU215" s="48"/>
      <c r="UAV215" s="46"/>
      <c r="UAW215" s="42"/>
      <c r="UAX215" s="42"/>
      <c r="UAY215" s="48"/>
      <c r="UAZ215" s="48"/>
      <c r="UBA215" s="46"/>
      <c r="UBB215" s="42"/>
      <c r="UBC215" s="42"/>
      <c r="UBD215" s="48"/>
      <c r="UBE215" s="48"/>
      <c r="UBF215" s="46"/>
      <c r="UBG215" s="42"/>
      <c r="UBH215" s="42"/>
      <c r="UBI215" s="48"/>
      <c r="UBJ215" s="48"/>
      <c r="UBK215" s="46"/>
      <c r="UBL215" s="42"/>
      <c r="UBM215" s="42"/>
      <c r="UBN215" s="48"/>
      <c r="UBO215" s="48"/>
      <c r="UBP215" s="46"/>
      <c r="UBQ215" s="42"/>
      <c r="UBR215" s="42"/>
      <c r="UBS215" s="48"/>
      <c r="UBT215" s="48"/>
      <c r="UBU215" s="46"/>
      <c r="UBV215" s="42"/>
      <c r="UBW215" s="42"/>
      <c r="UBX215" s="48"/>
      <c r="UBY215" s="48"/>
      <c r="UBZ215" s="46"/>
      <c r="UCA215" s="42"/>
      <c r="UCB215" s="42"/>
      <c r="UCC215" s="48"/>
      <c r="UCD215" s="48"/>
      <c r="UCE215" s="46"/>
      <c r="UCF215" s="42"/>
      <c r="UCG215" s="42"/>
      <c r="UCH215" s="48"/>
      <c r="UCI215" s="48"/>
      <c r="UCJ215" s="46"/>
      <c r="UCK215" s="42"/>
      <c r="UCL215" s="42"/>
      <c r="UCM215" s="48"/>
      <c r="UCN215" s="48"/>
      <c r="UCO215" s="46"/>
      <c r="UCP215" s="42"/>
      <c r="UCQ215" s="42"/>
      <c r="UCR215" s="48"/>
      <c r="UCS215" s="48"/>
      <c r="UCT215" s="46"/>
      <c r="UCU215" s="42"/>
      <c r="UCV215" s="42"/>
      <c r="UCW215" s="48"/>
      <c r="UCX215" s="48"/>
      <c r="UCY215" s="46"/>
      <c r="UCZ215" s="42"/>
      <c r="UDA215" s="42"/>
      <c r="UDB215" s="48"/>
      <c r="UDC215" s="48"/>
      <c r="UDD215" s="46"/>
      <c r="UDE215" s="42"/>
      <c r="UDF215" s="42"/>
      <c r="UDG215" s="48"/>
      <c r="UDH215" s="48"/>
      <c r="UDI215" s="46"/>
      <c r="UDJ215" s="42"/>
      <c r="UDK215" s="42"/>
      <c r="UDL215" s="48"/>
      <c r="UDM215" s="48"/>
      <c r="UDN215" s="46"/>
      <c r="UDO215" s="42"/>
      <c r="UDP215" s="42"/>
      <c r="UDQ215" s="48"/>
      <c r="UDR215" s="48"/>
      <c r="UDS215" s="46"/>
      <c r="UDT215" s="42"/>
      <c r="UDU215" s="42"/>
      <c r="UDV215" s="48"/>
      <c r="UDW215" s="48"/>
      <c r="UDX215" s="46"/>
      <c r="UDY215" s="42"/>
      <c r="UDZ215" s="42"/>
      <c r="UEA215" s="48"/>
      <c r="UEB215" s="48"/>
      <c r="UEC215" s="46"/>
      <c r="UED215" s="42"/>
      <c r="UEE215" s="42"/>
      <c r="UEF215" s="48"/>
      <c r="UEG215" s="48"/>
      <c r="UEH215" s="46"/>
      <c r="UEI215" s="42"/>
      <c r="UEJ215" s="42"/>
      <c r="UEK215" s="48"/>
      <c r="UEL215" s="48"/>
      <c r="UEM215" s="46"/>
      <c r="UEN215" s="42"/>
      <c r="UEO215" s="42"/>
      <c r="UEP215" s="48"/>
      <c r="UEQ215" s="48"/>
      <c r="UER215" s="46"/>
      <c r="UES215" s="42"/>
      <c r="UET215" s="42"/>
      <c r="UEU215" s="48"/>
      <c r="UEV215" s="48"/>
      <c r="UEW215" s="46"/>
      <c r="UEX215" s="42"/>
      <c r="UEY215" s="42"/>
      <c r="UEZ215" s="48"/>
      <c r="UFA215" s="48"/>
      <c r="UFB215" s="46"/>
      <c r="UFC215" s="42"/>
      <c r="UFD215" s="42"/>
      <c r="UFE215" s="48"/>
      <c r="UFF215" s="48"/>
      <c r="UFG215" s="46"/>
      <c r="UFH215" s="42"/>
      <c r="UFI215" s="42"/>
      <c r="UFJ215" s="48"/>
      <c r="UFK215" s="48"/>
      <c r="UFL215" s="46"/>
      <c r="UFM215" s="42"/>
      <c r="UFN215" s="42"/>
      <c r="UFO215" s="48"/>
      <c r="UFP215" s="48"/>
      <c r="UFQ215" s="46"/>
      <c r="UFR215" s="42"/>
      <c r="UFS215" s="42"/>
      <c r="UFT215" s="48"/>
      <c r="UFU215" s="48"/>
      <c r="UFV215" s="46"/>
      <c r="UFW215" s="42"/>
      <c r="UFX215" s="42"/>
      <c r="UFY215" s="48"/>
      <c r="UFZ215" s="48"/>
      <c r="UGA215" s="46"/>
      <c r="UGB215" s="42"/>
      <c r="UGC215" s="42"/>
      <c r="UGD215" s="48"/>
      <c r="UGE215" s="48"/>
      <c r="UGF215" s="46"/>
      <c r="UGG215" s="42"/>
      <c r="UGH215" s="42"/>
      <c r="UGI215" s="48"/>
      <c r="UGJ215" s="48"/>
      <c r="UGK215" s="46"/>
      <c r="UGL215" s="42"/>
      <c r="UGM215" s="42"/>
      <c r="UGN215" s="48"/>
      <c r="UGO215" s="48"/>
      <c r="UGP215" s="46"/>
      <c r="UGQ215" s="42"/>
      <c r="UGR215" s="42"/>
      <c r="UGS215" s="48"/>
      <c r="UGT215" s="48"/>
      <c r="UGU215" s="46"/>
      <c r="UGV215" s="42"/>
      <c r="UGW215" s="42"/>
      <c r="UGX215" s="48"/>
      <c r="UGY215" s="48"/>
      <c r="UGZ215" s="46"/>
      <c r="UHA215" s="42"/>
      <c r="UHB215" s="42"/>
      <c r="UHC215" s="48"/>
      <c r="UHD215" s="48"/>
      <c r="UHE215" s="46"/>
      <c r="UHF215" s="42"/>
      <c r="UHG215" s="42"/>
      <c r="UHH215" s="48"/>
      <c r="UHI215" s="48"/>
      <c r="UHJ215" s="46"/>
      <c r="UHK215" s="42"/>
      <c r="UHL215" s="42"/>
      <c r="UHM215" s="48"/>
      <c r="UHN215" s="48"/>
      <c r="UHO215" s="46"/>
      <c r="UHP215" s="42"/>
      <c r="UHQ215" s="42"/>
      <c r="UHR215" s="48"/>
      <c r="UHS215" s="48"/>
      <c r="UHT215" s="46"/>
      <c r="UHU215" s="42"/>
      <c r="UHV215" s="42"/>
      <c r="UHW215" s="48"/>
      <c r="UHX215" s="48"/>
      <c r="UHY215" s="46"/>
      <c r="UHZ215" s="42"/>
      <c r="UIA215" s="42"/>
      <c r="UIB215" s="48"/>
      <c r="UIC215" s="48"/>
      <c r="UID215" s="46"/>
      <c r="UIE215" s="42"/>
      <c r="UIF215" s="42"/>
      <c r="UIG215" s="48"/>
      <c r="UIH215" s="48"/>
      <c r="UII215" s="46"/>
      <c r="UIJ215" s="42"/>
      <c r="UIK215" s="42"/>
      <c r="UIL215" s="48"/>
      <c r="UIM215" s="48"/>
      <c r="UIN215" s="46"/>
      <c r="UIO215" s="42"/>
      <c r="UIP215" s="42"/>
      <c r="UIQ215" s="48"/>
      <c r="UIR215" s="48"/>
      <c r="UIS215" s="46"/>
      <c r="UIT215" s="42"/>
      <c r="UIU215" s="42"/>
      <c r="UIV215" s="48"/>
      <c r="UIW215" s="48"/>
      <c r="UIX215" s="46"/>
      <c r="UIY215" s="42"/>
      <c r="UIZ215" s="42"/>
      <c r="UJA215" s="48"/>
      <c r="UJB215" s="48"/>
      <c r="UJC215" s="46"/>
      <c r="UJD215" s="42"/>
      <c r="UJE215" s="42"/>
      <c r="UJF215" s="48"/>
      <c r="UJG215" s="48"/>
      <c r="UJH215" s="46"/>
      <c r="UJI215" s="42"/>
      <c r="UJJ215" s="42"/>
      <c r="UJK215" s="48"/>
      <c r="UJL215" s="48"/>
      <c r="UJM215" s="46"/>
      <c r="UJN215" s="42"/>
      <c r="UJO215" s="42"/>
      <c r="UJP215" s="48"/>
      <c r="UJQ215" s="48"/>
      <c r="UJR215" s="46"/>
      <c r="UJS215" s="42"/>
      <c r="UJT215" s="42"/>
      <c r="UJU215" s="48"/>
      <c r="UJV215" s="48"/>
      <c r="UJW215" s="46"/>
      <c r="UJX215" s="42"/>
      <c r="UJY215" s="42"/>
      <c r="UJZ215" s="48"/>
      <c r="UKA215" s="48"/>
      <c r="UKB215" s="46"/>
      <c r="UKC215" s="42"/>
      <c r="UKD215" s="42"/>
      <c r="UKE215" s="48"/>
      <c r="UKF215" s="48"/>
      <c r="UKG215" s="46"/>
      <c r="UKH215" s="42"/>
      <c r="UKI215" s="42"/>
      <c r="UKJ215" s="48"/>
      <c r="UKK215" s="48"/>
      <c r="UKL215" s="46"/>
      <c r="UKM215" s="42"/>
      <c r="UKN215" s="42"/>
      <c r="UKO215" s="48"/>
      <c r="UKP215" s="48"/>
      <c r="UKQ215" s="46"/>
      <c r="UKR215" s="42"/>
      <c r="UKS215" s="42"/>
      <c r="UKT215" s="48"/>
      <c r="UKU215" s="48"/>
      <c r="UKV215" s="46"/>
      <c r="UKW215" s="42"/>
      <c r="UKX215" s="42"/>
      <c r="UKY215" s="48"/>
      <c r="UKZ215" s="48"/>
      <c r="ULA215" s="46"/>
      <c r="ULB215" s="42"/>
      <c r="ULC215" s="42"/>
      <c r="ULD215" s="48"/>
      <c r="ULE215" s="48"/>
      <c r="ULF215" s="46"/>
      <c r="ULG215" s="42"/>
      <c r="ULH215" s="42"/>
      <c r="ULI215" s="48"/>
      <c r="ULJ215" s="48"/>
      <c r="ULK215" s="46"/>
      <c r="ULL215" s="42"/>
      <c r="ULM215" s="42"/>
      <c r="ULN215" s="48"/>
      <c r="ULO215" s="48"/>
      <c r="ULP215" s="46"/>
      <c r="ULQ215" s="42"/>
      <c r="ULR215" s="42"/>
      <c r="ULS215" s="48"/>
      <c r="ULT215" s="48"/>
      <c r="ULU215" s="46"/>
      <c r="ULV215" s="42"/>
      <c r="ULW215" s="42"/>
      <c r="ULX215" s="48"/>
      <c r="ULY215" s="48"/>
      <c r="ULZ215" s="46"/>
      <c r="UMA215" s="42"/>
      <c r="UMB215" s="42"/>
      <c r="UMC215" s="48"/>
      <c r="UMD215" s="48"/>
      <c r="UME215" s="46"/>
      <c r="UMF215" s="42"/>
      <c r="UMG215" s="42"/>
      <c r="UMH215" s="48"/>
      <c r="UMI215" s="48"/>
      <c r="UMJ215" s="46"/>
      <c r="UMK215" s="42"/>
      <c r="UML215" s="42"/>
      <c r="UMM215" s="48"/>
      <c r="UMN215" s="48"/>
      <c r="UMO215" s="46"/>
      <c r="UMP215" s="42"/>
      <c r="UMQ215" s="42"/>
      <c r="UMR215" s="48"/>
      <c r="UMS215" s="48"/>
      <c r="UMT215" s="46"/>
      <c r="UMU215" s="42"/>
      <c r="UMV215" s="42"/>
      <c r="UMW215" s="48"/>
      <c r="UMX215" s="48"/>
      <c r="UMY215" s="46"/>
      <c r="UMZ215" s="42"/>
      <c r="UNA215" s="42"/>
      <c r="UNB215" s="48"/>
      <c r="UNC215" s="48"/>
      <c r="UND215" s="46"/>
      <c r="UNE215" s="42"/>
      <c r="UNF215" s="42"/>
      <c r="UNG215" s="48"/>
      <c r="UNH215" s="48"/>
      <c r="UNI215" s="46"/>
      <c r="UNJ215" s="42"/>
      <c r="UNK215" s="42"/>
      <c r="UNL215" s="48"/>
      <c r="UNM215" s="48"/>
      <c r="UNN215" s="46"/>
      <c r="UNO215" s="42"/>
      <c r="UNP215" s="42"/>
      <c r="UNQ215" s="48"/>
      <c r="UNR215" s="48"/>
      <c r="UNS215" s="46"/>
      <c r="UNT215" s="42"/>
      <c r="UNU215" s="42"/>
      <c r="UNV215" s="48"/>
      <c r="UNW215" s="48"/>
      <c r="UNX215" s="46"/>
      <c r="UNY215" s="42"/>
      <c r="UNZ215" s="42"/>
      <c r="UOA215" s="48"/>
      <c r="UOB215" s="48"/>
      <c r="UOC215" s="46"/>
      <c r="UOD215" s="42"/>
      <c r="UOE215" s="42"/>
      <c r="UOF215" s="48"/>
      <c r="UOG215" s="48"/>
      <c r="UOH215" s="46"/>
      <c r="UOI215" s="42"/>
      <c r="UOJ215" s="42"/>
      <c r="UOK215" s="48"/>
      <c r="UOL215" s="48"/>
      <c r="UOM215" s="46"/>
      <c r="UON215" s="42"/>
      <c r="UOO215" s="42"/>
      <c r="UOP215" s="48"/>
      <c r="UOQ215" s="48"/>
      <c r="UOR215" s="46"/>
      <c r="UOS215" s="42"/>
      <c r="UOT215" s="42"/>
      <c r="UOU215" s="48"/>
      <c r="UOV215" s="48"/>
      <c r="UOW215" s="46"/>
      <c r="UOX215" s="42"/>
      <c r="UOY215" s="42"/>
      <c r="UOZ215" s="48"/>
      <c r="UPA215" s="48"/>
      <c r="UPB215" s="46"/>
      <c r="UPC215" s="42"/>
      <c r="UPD215" s="42"/>
      <c r="UPE215" s="48"/>
      <c r="UPF215" s="48"/>
      <c r="UPG215" s="46"/>
      <c r="UPH215" s="42"/>
      <c r="UPI215" s="42"/>
      <c r="UPJ215" s="48"/>
      <c r="UPK215" s="48"/>
      <c r="UPL215" s="46"/>
      <c r="UPM215" s="42"/>
      <c r="UPN215" s="42"/>
      <c r="UPO215" s="48"/>
      <c r="UPP215" s="48"/>
      <c r="UPQ215" s="46"/>
      <c r="UPR215" s="42"/>
      <c r="UPS215" s="42"/>
      <c r="UPT215" s="48"/>
      <c r="UPU215" s="48"/>
      <c r="UPV215" s="46"/>
      <c r="UPW215" s="42"/>
      <c r="UPX215" s="42"/>
      <c r="UPY215" s="48"/>
      <c r="UPZ215" s="48"/>
      <c r="UQA215" s="46"/>
      <c r="UQB215" s="42"/>
      <c r="UQC215" s="42"/>
      <c r="UQD215" s="48"/>
      <c r="UQE215" s="48"/>
      <c r="UQF215" s="46"/>
      <c r="UQG215" s="42"/>
      <c r="UQH215" s="42"/>
      <c r="UQI215" s="48"/>
      <c r="UQJ215" s="48"/>
      <c r="UQK215" s="46"/>
      <c r="UQL215" s="42"/>
      <c r="UQM215" s="42"/>
      <c r="UQN215" s="48"/>
      <c r="UQO215" s="48"/>
      <c r="UQP215" s="46"/>
      <c r="UQQ215" s="42"/>
      <c r="UQR215" s="42"/>
      <c r="UQS215" s="48"/>
      <c r="UQT215" s="48"/>
      <c r="UQU215" s="46"/>
      <c r="UQV215" s="42"/>
      <c r="UQW215" s="42"/>
      <c r="UQX215" s="48"/>
      <c r="UQY215" s="48"/>
      <c r="UQZ215" s="46"/>
      <c r="URA215" s="42"/>
      <c r="URB215" s="42"/>
      <c r="URC215" s="48"/>
      <c r="URD215" s="48"/>
      <c r="URE215" s="46"/>
      <c r="URF215" s="42"/>
      <c r="URG215" s="42"/>
      <c r="URH215" s="48"/>
      <c r="URI215" s="48"/>
      <c r="URJ215" s="46"/>
      <c r="URK215" s="42"/>
      <c r="URL215" s="42"/>
      <c r="URM215" s="48"/>
      <c r="URN215" s="48"/>
      <c r="URO215" s="46"/>
      <c r="URP215" s="42"/>
      <c r="URQ215" s="42"/>
      <c r="URR215" s="48"/>
      <c r="URS215" s="48"/>
      <c r="URT215" s="46"/>
      <c r="URU215" s="42"/>
      <c r="URV215" s="42"/>
      <c r="URW215" s="48"/>
      <c r="URX215" s="48"/>
      <c r="URY215" s="46"/>
      <c r="URZ215" s="42"/>
      <c r="USA215" s="42"/>
      <c r="USB215" s="48"/>
      <c r="USC215" s="48"/>
      <c r="USD215" s="46"/>
      <c r="USE215" s="42"/>
      <c r="USF215" s="42"/>
      <c r="USG215" s="48"/>
      <c r="USH215" s="48"/>
      <c r="USI215" s="46"/>
      <c r="USJ215" s="42"/>
      <c r="USK215" s="42"/>
      <c r="USL215" s="48"/>
      <c r="USM215" s="48"/>
      <c r="USN215" s="46"/>
      <c r="USO215" s="42"/>
      <c r="USP215" s="42"/>
      <c r="USQ215" s="48"/>
      <c r="USR215" s="48"/>
      <c r="USS215" s="46"/>
      <c r="UST215" s="42"/>
      <c r="USU215" s="42"/>
      <c r="USV215" s="48"/>
      <c r="USW215" s="48"/>
      <c r="USX215" s="46"/>
      <c r="USY215" s="42"/>
      <c r="USZ215" s="42"/>
      <c r="UTA215" s="48"/>
      <c r="UTB215" s="48"/>
      <c r="UTC215" s="46"/>
      <c r="UTD215" s="42"/>
      <c r="UTE215" s="42"/>
      <c r="UTF215" s="48"/>
      <c r="UTG215" s="48"/>
      <c r="UTH215" s="46"/>
      <c r="UTI215" s="42"/>
      <c r="UTJ215" s="42"/>
      <c r="UTK215" s="48"/>
      <c r="UTL215" s="48"/>
      <c r="UTM215" s="46"/>
      <c r="UTN215" s="42"/>
      <c r="UTO215" s="42"/>
      <c r="UTP215" s="48"/>
      <c r="UTQ215" s="48"/>
      <c r="UTR215" s="46"/>
      <c r="UTS215" s="42"/>
      <c r="UTT215" s="42"/>
      <c r="UTU215" s="48"/>
      <c r="UTV215" s="48"/>
      <c r="UTW215" s="46"/>
      <c r="UTX215" s="42"/>
      <c r="UTY215" s="42"/>
      <c r="UTZ215" s="48"/>
      <c r="UUA215" s="48"/>
      <c r="UUB215" s="46"/>
      <c r="UUC215" s="42"/>
      <c r="UUD215" s="42"/>
      <c r="UUE215" s="48"/>
      <c r="UUF215" s="48"/>
      <c r="UUG215" s="46"/>
      <c r="UUH215" s="42"/>
      <c r="UUI215" s="42"/>
      <c r="UUJ215" s="48"/>
      <c r="UUK215" s="48"/>
      <c r="UUL215" s="46"/>
      <c r="UUM215" s="42"/>
      <c r="UUN215" s="42"/>
      <c r="UUO215" s="48"/>
      <c r="UUP215" s="48"/>
      <c r="UUQ215" s="46"/>
      <c r="UUR215" s="42"/>
      <c r="UUS215" s="42"/>
      <c r="UUT215" s="48"/>
      <c r="UUU215" s="48"/>
      <c r="UUV215" s="46"/>
      <c r="UUW215" s="42"/>
      <c r="UUX215" s="42"/>
      <c r="UUY215" s="48"/>
      <c r="UUZ215" s="48"/>
      <c r="UVA215" s="46"/>
      <c r="UVB215" s="42"/>
      <c r="UVC215" s="42"/>
      <c r="UVD215" s="48"/>
      <c r="UVE215" s="48"/>
      <c r="UVF215" s="46"/>
      <c r="UVG215" s="42"/>
      <c r="UVH215" s="42"/>
      <c r="UVI215" s="48"/>
      <c r="UVJ215" s="48"/>
      <c r="UVK215" s="46"/>
      <c r="UVL215" s="42"/>
      <c r="UVM215" s="42"/>
      <c r="UVN215" s="48"/>
      <c r="UVO215" s="48"/>
      <c r="UVP215" s="46"/>
      <c r="UVQ215" s="42"/>
      <c r="UVR215" s="42"/>
      <c r="UVS215" s="48"/>
      <c r="UVT215" s="48"/>
      <c r="UVU215" s="46"/>
      <c r="UVV215" s="42"/>
      <c r="UVW215" s="42"/>
      <c r="UVX215" s="48"/>
      <c r="UVY215" s="48"/>
      <c r="UVZ215" s="46"/>
      <c r="UWA215" s="42"/>
      <c r="UWB215" s="42"/>
      <c r="UWC215" s="48"/>
      <c r="UWD215" s="48"/>
      <c r="UWE215" s="46"/>
      <c r="UWF215" s="42"/>
      <c r="UWG215" s="42"/>
      <c r="UWH215" s="48"/>
      <c r="UWI215" s="48"/>
      <c r="UWJ215" s="46"/>
      <c r="UWK215" s="42"/>
      <c r="UWL215" s="42"/>
      <c r="UWM215" s="48"/>
      <c r="UWN215" s="48"/>
      <c r="UWO215" s="46"/>
      <c r="UWP215" s="42"/>
      <c r="UWQ215" s="42"/>
      <c r="UWR215" s="48"/>
      <c r="UWS215" s="48"/>
      <c r="UWT215" s="46"/>
      <c r="UWU215" s="42"/>
      <c r="UWV215" s="42"/>
      <c r="UWW215" s="48"/>
      <c r="UWX215" s="48"/>
      <c r="UWY215" s="46"/>
      <c r="UWZ215" s="42"/>
      <c r="UXA215" s="42"/>
      <c r="UXB215" s="48"/>
      <c r="UXC215" s="48"/>
      <c r="UXD215" s="46"/>
      <c r="UXE215" s="42"/>
      <c r="UXF215" s="42"/>
      <c r="UXG215" s="48"/>
      <c r="UXH215" s="48"/>
      <c r="UXI215" s="46"/>
      <c r="UXJ215" s="42"/>
      <c r="UXK215" s="42"/>
      <c r="UXL215" s="48"/>
      <c r="UXM215" s="48"/>
      <c r="UXN215" s="46"/>
      <c r="UXO215" s="42"/>
      <c r="UXP215" s="42"/>
      <c r="UXQ215" s="48"/>
      <c r="UXR215" s="48"/>
      <c r="UXS215" s="46"/>
      <c r="UXT215" s="42"/>
      <c r="UXU215" s="42"/>
      <c r="UXV215" s="48"/>
      <c r="UXW215" s="48"/>
      <c r="UXX215" s="46"/>
      <c r="UXY215" s="42"/>
      <c r="UXZ215" s="42"/>
      <c r="UYA215" s="48"/>
      <c r="UYB215" s="48"/>
      <c r="UYC215" s="46"/>
      <c r="UYD215" s="42"/>
      <c r="UYE215" s="42"/>
      <c r="UYF215" s="48"/>
      <c r="UYG215" s="48"/>
      <c r="UYH215" s="46"/>
      <c r="UYI215" s="42"/>
      <c r="UYJ215" s="42"/>
      <c r="UYK215" s="48"/>
      <c r="UYL215" s="48"/>
      <c r="UYM215" s="46"/>
      <c r="UYN215" s="42"/>
      <c r="UYO215" s="42"/>
      <c r="UYP215" s="48"/>
      <c r="UYQ215" s="48"/>
      <c r="UYR215" s="46"/>
      <c r="UYS215" s="42"/>
      <c r="UYT215" s="42"/>
      <c r="UYU215" s="48"/>
      <c r="UYV215" s="48"/>
      <c r="UYW215" s="46"/>
      <c r="UYX215" s="42"/>
      <c r="UYY215" s="42"/>
      <c r="UYZ215" s="48"/>
      <c r="UZA215" s="48"/>
      <c r="UZB215" s="46"/>
      <c r="UZC215" s="42"/>
      <c r="UZD215" s="42"/>
      <c r="UZE215" s="48"/>
      <c r="UZF215" s="48"/>
      <c r="UZG215" s="46"/>
      <c r="UZH215" s="42"/>
      <c r="UZI215" s="42"/>
      <c r="UZJ215" s="48"/>
      <c r="UZK215" s="48"/>
      <c r="UZL215" s="46"/>
      <c r="UZM215" s="42"/>
      <c r="UZN215" s="42"/>
      <c r="UZO215" s="48"/>
      <c r="UZP215" s="48"/>
      <c r="UZQ215" s="46"/>
      <c r="UZR215" s="42"/>
      <c r="UZS215" s="42"/>
      <c r="UZT215" s="48"/>
      <c r="UZU215" s="48"/>
      <c r="UZV215" s="46"/>
      <c r="UZW215" s="42"/>
      <c r="UZX215" s="42"/>
      <c r="UZY215" s="48"/>
      <c r="UZZ215" s="48"/>
      <c r="VAA215" s="46"/>
      <c r="VAB215" s="42"/>
      <c r="VAC215" s="42"/>
      <c r="VAD215" s="48"/>
      <c r="VAE215" s="48"/>
      <c r="VAF215" s="46"/>
      <c r="VAG215" s="42"/>
      <c r="VAH215" s="42"/>
      <c r="VAI215" s="48"/>
      <c r="VAJ215" s="48"/>
      <c r="VAK215" s="46"/>
      <c r="VAL215" s="42"/>
      <c r="VAM215" s="42"/>
      <c r="VAN215" s="48"/>
      <c r="VAO215" s="48"/>
      <c r="VAP215" s="46"/>
      <c r="VAQ215" s="42"/>
      <c r="VAR215" s="42"/>
      <c r="VAS215" s="48"/>
      <c r="VAT215" s="48"/>
      <c r="VAU215" s="46"/>
      <c r="VAV215" s="42"/>
      <c r="VAW215" s="42"/>
      <c r="VAX215" s="48"/>
      <c r="VAY215" s="48"/>
      <c r="VAZ215" s="46"/>
      <c r="VBA215" s="42"/>
      <c r="VBB215" s="42"/>
      <c r="VBC215" s="48"/>
      <c r="VBD215" s="48"/>
      <c r="VBE215" s="46"/>
      <c r="VBF215" s="42"/>
      <c r="VBG215" s="42"/>
      <c r="VBH215" s="48"/>
      <c r="VBI215" s="48"/>
      <c r="VBJ215" s="46"/>
      <c r="VBK215" s="42"/>
      <c r="VBL215" s="42"/>
      <c r="VBM215" s="48"/>
      <c r="VBN215" s="48"/>
      <c r="VBO215" s="46"/>
      <c r="VBP215" s="42"/>
      <c r="VBQ215" s="42"/>
      <c r="VBR215" s="48"/>
      <c r="VBS215" s="48"/>
      <c r="VBT215" s="46"/>
      <c r="VBU215" s="42"/>
      <c r="VBV215" s="42"/>
      <c r="VBW215" s="48"/>
      <c r="VBX215" s="48"/>
      <c r="VBY215" s="46"/>
      <c r="VBZ215" s="42"/>
      <c r="VCA215" s="42"/>
      <c r="VCB215" s="48"/>
      <c r="VCC215" s="48"/>
      <c r="VCD215" s="46"/>
      <c r="VCE215" s="42"/>
      <c r="VCF215" s="42"/>
      <c r="VCG215" s="48"/>
      <c r="VCH215" s="48"/>
      <c r="VCI215" s="46"/>
      <c r="VCJ215" s="42"/>
      <c r="VCK215" s="42"/>
      <c r="VCL215" s="48"/>
      <c r="VCM215" s="48"/>
      <c r="VCN215" s="46"/>
      <c r="VCO215" s="42"/>
      <c r="VCP215" s="42"/>
      <c r="VCQ215" s="48"/>
      <c r="VCR215" s="48"/>
      <c r="VCS215" s="46"/>
      <c r="VCT215" s="42"/>
      <c r="VCU215" s="42"/>
      <c r="VCV215" s="48"/>
      <c r="VCW215" s="48"/>
      <c r="VCX215" s="46"/>
      <c r="VCY215" s="42"/>
      <c r="VCZ215" s="42"/>
      <c r="VDA215" s="48"/>
      <c r="VDB215" s="48"/>
      <c r="VDC215" s="46"/>
      <c r="VDD215" s="42"/>
      <c r="VDE215" s="42"/>
      <c r="VDF215" s="48"/>
      <c r="VDG215" s="48"/>
      <c r="VDH215" s="46"/>
      <c r="VDI215" s="42"/>
      <c r="VDJ215" s="42"/>
      <c r="VDK215" s="48"/>
      <c r="VDL215" s="48"/>
      <c r="VDM215" s="46"/>
      <c r="VDN215" s="42"/>
      <c r="VDO215" s="42"/>
      <c r="VDP215" s="48"/>
      <c r="VDQ215" s="48"/>
      <c r="VDR215" s="46"/>
      <c r="VDS215" s="42"/>
      <c r="VDT215" s="42"/>
      <c r="VDU215" s="48"/>
      <c r="VDV215" s="48"/>
      <c r="VDW215" s="46"/>
      <c r="VDX215" s="42"/>
      <c r="VDY215" s="42"/>
      <c r="VDZ215" s="48"/>
      <c r="VEA215" s="48"/>
      <c r="VEB215" s="46"/>
      <c r="VEC215" s="42"/>
      <c r="VED215" s="42"/>
      <c r="VEE215" s="48"/>
      <c r="VEF215" s="48"/>
      <c r="VEG215" s="46"/>
      <c r="VEH215" s="42"/>
      <c r="VEI215" s="42"/>
      <c r="VEJ215" s="48"/>
      <c r="VEK215" s="48"/>
      <c r="VEL215" s="46"/>
      <c r="VEM215" s="42"/>
      <c r="VEN215" s="42"/>
      <c r="VEO215" s="48"/>
      <c r="VEP215" s="48"/>
      <c r="VEQ215" s="46"/>
      <c r="VER215" s="42"/>
      <c r="VES215" s="42"/>
      <c r="VET215" s="48"/>
      <c r="VEU215" s="48"/>
      <c r="VEV215" s="46"/>
      <c r="VEW215" s="42"/>
      <c r="VEX215" s="42"/>
      <c r="VEY215" s="48"/>
      <c r="VEZ215" s="48"/>
      <c r="VFA215" s="46"/>
      <c r="VFB215" s="42"/>
      <c r="VFC215" s="42"/>
      <c r="VFD215" s="48"/>
      <c r="VFE215" s="48"/>
      <c r="VFF215" s="46"/>
      <c r="VFG215" s="42"/>
      <c r="VFH215" s="42"/>
      <c r="VFI215" s="48"/>
      <c r="VFJ215" s="48"/>
      <c r="VFK215" s="46"/>
      <c r="VFL215" s="42"/>
      <c r="VFM215" s="42"/>
      <c r="VFN215" s="48"/>
      <c r="VFO215" s="48"/>
      <c r="VFP215" s="46"/>
      <c r="VFQ215" s="42"/>
      <c r="VFR215" s="42"/>
      <c r="VFS215" s="48"/>
      <c r="VFT215" s="48"/>
      <c r="VFU215" s="46"/>
      <c r="VFV215" s="42"/>
      <c r="VFW215" s="42"/>
      <c r="VFX215" s="48"/>
      <c r="VFY215" s="48"/>
      <c r="VFZ215" s="46"/>
      <c r="VGA215" s="42"/>
      <c r="VGB215" s="42"/>
      <c r="VGC215" s="48"/>
      <c r="VGD215" s="48"/>
      <c r="VGE215" s="46"/>
      <c r="VGF215" s="42"/>
      <c r="VGG215" s="42"/>
      <c r="VGH215" s="48"/>
      <c r="VGI215" s="48"/>
      <c r="VGJ215" s="46"/>
      <c r="VGK215" s="42"/>
      <c r="VGL215" s="42"/>
      <c r="VGM215" s="48"/>
      <c r="VGN215" s="48"/>
      <c r="VGO215" s="46"/>
      <c r="VGP215" s="42"/>
      <c r="VGQ215" s="42"/>
      <c r="VGR215" s="48"/>
      <c r="VGS215" s="48"/>
      <c r="VGT215" s="46"/>
      <c r="VGU215" s="42"/>
      <c r="VGV215" s="42"/>
      <c r="VGW215" s="48"/>
      <c r="VGX215" s="48"/>
      <c r="VGY215" s="46"/>
      <c r="VGZ215" s="42"/>
      <c r="VHA215" s="42"/>
      <c r="VHB215" s="48"/>
      <c r="VHC215" s="48"/>
      <c r="VHD215" s="46"/>
      <c r="VHE215" s="42"/>
      <c r="VHF215" s="42"/>
      <c r="VHG215" s="48"/>
      <c r="VHH215" s="48"/>
      <c r="VHI215" s="46"/>
      <c r="VHJ215" s="42"/>
      <c r="VHK215" s="42"/>
      <c r="VHL215" s="48"/>
      <c r="VHM215" s="48"/>
      <c r="VHN215" s="46"/>
      <c r="VHO215" s="42"/>
      <c r="VHP215" s="42"/>
      <c r="VHQ215" s="48"/>
      <c r="VHR215" s="48"/>
      <c r="VHS215" s="46"/>
      <c r="VHT215" s="42"/>
      <c r="VHU215" s="42"/>
      <c r="VHV215" s="48"/>
      <c r="VHW215" s="48"/>
      <c r="VHX215" s="46"/>
      <c r="VHY215" s="42"/>
      <c r="VHZ215" s="42"/>
      <c r="VIA215" s="48"/>
      <c r="VIB215" s="48"/>
      <c r="VIC215" s="46"/>
      <c r="VID215" s="42"/>
      <c r="VIE215" s="42"/>
      <c r="VIF215" s="48"/>
      <c r="VIG215" s="48"/>
      <c r="VIH215" s="46"/>
      <c r="VII215" s="42"/>
      <c r="VIJ215" s="42"/>
      <c r="VIK215" s="48"/>
      <c r="VIL215" s="48"/>
      <c r="VIM215" s="46"/>
      <c r="VIN215" s="42"/>
      <c r="VIO215" s="42"/>
      <c r="VIP215" s="48"/>
      <c r="VIQ215" s="48"/>
      <c r="VIR215" s="46"/>
      <c r="VIS215" s="42"/>
      <c r="VIT215" s="42"/>
      <c r="VIU215" s="48"/>
      <c r="VIV215" s="48"/>
      <c r="VIW215" s="46"/>
      <c r="VIX215" s="42"/>
      <c r="VIY215" s="42"/>
      <c r="VIZ215" s="48"/>
      <c r="VJA215" s="48"/>
      <c r="VJB215" s="46"/>
      <c r="VJC215" s="42"/>
      <c r="VJD215" s="42"/>
      <c r="VJE215" s="48"/>
      <c r="VJF215" s="48"/>
      <c r="VJG215" s="46"/>
      <c r="VJH215" s="42"/>
      <c r="VJI215" s="42"/>
      <c r="VJJ215" s="48"/>
      <c r="VJK215" s="48"/>
      <c r="VJL215" s="46"/>
      <c r="VJM215" s="42"/>
      <c r="VJN215" s="42"/>
      <c r="VJO215" s="48"/>
      <c r="VJP215" s="48"/>
      <c r="VJQ215" s="46"/>
      <c r="VJR215" s="42"/>
      <c r="VJS215" s="42"/>
      <c r="VJT215" s="48"/>
      <c r="VJU215" s="48"/>
      <c r="VJV215" s="46"/>
      <c r="VJW215" s="42"/>
      <c r="VJX215" s="42"/>
      <c r="VJY215" s="48"/>
      <c r="VJZ215" s="48"/>
      <c r="VKA215" s="46"/>
      <c r="VKB215" s="42"/>
      <c r="VKC215" s="42"/>
      <c r="VKD215" s="48"/>
      <c r="VKE215" s="48"/>
      <c r="VKF215" s="46"/>
      <c r="VKG215" s="42"/>
      <c r="VKH215" s="42"/>
      <c r="VKI215" s="48"/>
      <c r="VKJ215" s="48"/>
      <c r="VKK215" s="46"/>
      <c r="VKL215" s="42"/>
      <c r="VKM215" s="42"/>
      <c r="VKN215" s="48"/>
      <c r="VKO215" s="48"/>
      <c r="VKP215" s="46"/>
      <c r="VKQ215" s="42"/>
      <c r="VKR215" s="42"/>
      <c r="VKS215" s="48"/>
      <c r="VKT215" s="48"/>
      <c r="VKU215" s="46"/>
      <c r="VKV215" s="42"/>
      <c r="VKW215" s="42"/>
      <c r="VKX215" s="48"/>
      <c r="VKY215" s="48"/>
      <c r="VKZ215" s="46"/>
      <c r="VLA215" s="42"/>
      <c r="VLB215" s="42"/>
      <c r="VLC215" s="48"/>
      <c r="VLD215" s="48"/>
      <c r="VLE215" s="46"/>
      <c r="VLF215" s="42"/>
      <c r="VLG215" s="42"/>
      <c r="VLH215" s="48"/>
      <c r="VLI215" s="48"/>
      <c r="VLJ215" s="46"/>
      <c r="VLK215" s="42"/>
      <c r="VLL215" s="42"/>
      <c r="VLM215" s="48"/>
      <c r="VLN215" s="48"/>
      <c r="VLO215" s="46"/>
      <c r="VLP215" s="42"/>
      <c r="VLQ215" s="42"/>
      <c r="VLR215" s="48"/>
      <c r="VLS215" s="48"/>
      <c r="VLT215" s="46"/>
      <c r="VLU215" s="42"/>
      <c r="VLV215" s="42"/>
      <c r="VLW215" s="48"/>
      <c r="VLX215" s="48"/>
      <c r="VLY215" s="46"/>
      <c r="VLZ215" s="42"/>
      <c r="VMA215" s="42"/>
      <c r="VMB215" s="48"/>
      <c r="VMC215" s="48"/>
      <c r="VMD215" s="46"/>
      <c r="VME215" s="42"/>
      <c r="VMF215" s="42"/>
      <c r="VMG215" s="48"/>
      <c r="VMH215" s="48"/>
      <c r="VMI215" s="46"/>
      <c r="VMJ215" s="42"/>
      <c r="VMK215" s="42"/>
      <c r="VML215" s="48"/>
      <c r="VMM215" s="48"/>
      <c r="VMN215" s="46"/>
      <c r="VMO215" s="42"/>
      <c r="VMP215" s="42"/>
      <c r="VMQ215" s="48"/>
      <c r="VMR215" s="48"/>
      <c r="VMS215" s="46"/>
      <c r="VMT215" s="42"/>
      <c r="VMU215" s="42"/>
      <c r="VMV215" s="48"/>
      <c r="VMW215" s="48"/>
      <c r="VMX215" s="46"/>
      <c r="VMY215" s="42"/>
      <c r="VMZ215" s="42"/>
      <c r="VNA215" s="48"/>
      <c r="VNB215" s="48"/>
      <c r="VNC215" s="46"/>
      <c r="VND215" s="42"/>
      <c r="VNE215" s="42"/>
      <c r="VNF215" s="48"/>
      <c r="VNG215" s="48"/>
      <c r="VNH215" s="46"/>
      <c r="VNI215" s="42"/>
      <c r="VNJ215" s="42"/>
      <c r="VNK215" s="48"/>
      <c r="VNL215" s="48"/>
      <c r="VNM215" s="46"/>
      <c r="VNN215" s="42"/>
      <c r="VNO215" s="42"/>
      <c r="VNP215" s="48"/>
      <c r="VNQ215" s="48"/>
      <c r="VNR215" s="46"/>
      <c r="VNS215" s="42"/>
      <c r="VNT215" s="42"/>
      <c r="VNU215" s="48"/>
      <c r="VNV215" s="48"/>
      <c r="VNW215" s="46"/>
      <c r="VNX215" s="42"/>
      <c r="VNY215" s="42"/>
      <c r="VNZ215" s="48"/>
      <c r="VOA215" s="48"/>
      <c r="VOB215" s="46"/>
      <c r="VOC215" s="42"/>
      <c r="VOD215" s="42"/>
      <c r="VOE215" s="48"/>
      <c r="VOF215" s="48"/>
      <c r="VOG215" s="46"/>
      <c r="VOH215" s="42"/>
      <c r="VOI215" s="42"/>
      <c r="VOJ215" s="48"/>
      <c r="VOK215" s="48"/>
      <c r="VOL215" s="46"/>
      <c r="VOM215" s="42"/>
      <c r="VON215" s="42"/>
      <c r="VOO215" s="48"/>
      <c r="VOP215" s="48"/>
      <c r="VOQ215" s="46"/>
      <c r="VOR215" s="42"/>
      <c r="VOS215" s="42"/>
      <c r="VOT215" s="48"/>
      <c r="VOU215" s="48"/>
      <c r="VOV215" s="46"/>
      <c r="VOW215" s="42"/>
      <c r="VOX215" s="42"/>
      <c r="VOY215" s="48"/>
      <c r="VOZ215" s="48"/>
      <c r="VPA215" s="46"/>
      <c r="VPB215" s="42"/>
      <c r="VPC215" s="42"/>
      <c r="VPD215" s="48"/>
      <c r="VPE215" s="48"/>
      <c r="VPF215" s="46"/>
      <c r="VPG215" s="42"/>
      <c r="VPH215" s="42"/>
      <c r="VPI215" s="48"/>
      <c r="VPJ215" s="48"/>
      <c r="VPK215" s="46"/>
      <c r="VPL215" s="42"/>
      <c r="VPM215" s="42"/>
      <c r="VPN215" s="48"/>
      <c r="VPO215" s="48"/>
      <c r="VPP215" s="46"/>
      <c r="VPQ215" s="42"/>
      <c r="VPR215" s="42"/>
      <c r="VPS215" s="48"/>
      <c r="VPT215" s="48"/>
      <c r="VPU215" s="46"/>
      <c r="VPV215" s="42"/>
      <c r="VPW215" s="42"/>
      <c r="VPX215" s="48"/>
      <c r="VPY215" s="48"/>
      <c r="VPZ215" s="46"/>
      <c r="VQA215" s="42"/>
      <c r="VQB215" s="42"/>
      <c r="VQC215" s="48"/>
      <c r="VQD215" s="48"/>
      <c r="VQE215" s="46"/>
      <c r="VQF215" s="42"/>
      <c r="VQG215" s="42"/>
      <c r="VQH215" s="48"/>
      <c r="VQI215" s="48"/>
      <c r="VQJ215" s="46"/>
      <c r="VQK215" s="42"/>
      <c r="VQL215" s="42"/>
      <c r="VQM215" s="48"/>
      <c r="VQN215" s="48"/>
      <c r="VQO215" s="46"/>
      <c r="VQP215" s="42"/>
      <c r="VQQ215" s="42"/>
      <c r="VQR215" s="48"/>
      <c r="VQS215" s="48"/>
      <c r="VQT215" s="46"/>
      <c r="VQU215" s="42"/>
      <c r="VQV215" s="42"/>
      <c r="VQW215" s="48"/>
      <c r="VQX215" s="48"/>
      <c r="VQY215" s="46"/>
      <c r="VQZ215" s="42"/>
      <c r="VRA215" s="42"/>
      <c r="VRB215" s="48"/>
      <c r="VRC215" s="48"/>
      <c r="VRD215" s="46"/>
      <c r="VRE215" s="42"/>
      <c r="VRF215" s="42"/>
      <c r="VRG215" s="48"/>
      <c r="VRH215" s="48"/>
      <c r="VRI215" s="46"/>
      <c r="VRJ215" s="42"/>
      <c r="VRK215" s="42"/>
      <c r="VRL215" s="48"/>
      <c r="VRM215" s="48"/>
      <c r="VRN215" s="46"/>
      <c r="VRO215" s="42"/>
      <c r="VRP215" s="42"/>
      <c r="VRQ215" s="48"/>
      <c r="VRR215" s="48"/>
      <c r="VRS215" s="46"/>
      <c r="VRT215" s="42"/>
      <c r="VRU215" s="42"/>
      <c r="VRV215" s="48"/>
      <c r="VRW215" s="48"/>
      <c r="VRX215" s="46"/>
      <c r="VRY215" s="42"/>
      <c r="VRZ215" s="42"/>
      <c r="VSA215" s="48"/>
      <c r="VSB215" s="48"/>
      <c r="VSC215" s="46"/>
      <c r="VSD215" s="42"/>
      <c r="VSE215" s="42"/>
      <c r="VSF215" s="48"/>
      <c r="VSG215" s="48"/>
      <c r="VSH215" s="46"/>
      <c r="VSI215" s="42"/>
      <c r="VSJ215" s="42"/>
      <c r="VSK215" s="48"/>
      <c r="VSL215" s="48"/>
      <c r="VSM215" s="46"/>
      <c r="VSN215" s="42"/>
      <c r="VSO215" s="42"/>
      <c r="VSP215" s="48"/>
      <c r="VSQ215" s="48"/>
      <c r="VSR215" s="46"/>
      <c r="VSS215" s="42"/>
      <c r="VST215" s="42"/>
      <c r="VSU215" s="48"/>
      <c r="VSV215" s="48"/>
      <c r="VSW215" s="46"/>
      <c r="VSX215" s="42"/>
      <c r="VSY215" s="42"/>
      <c r="VSZ215" s="48"/>
      <c r="VTA215" s="48"/>
      <c r="VTB215" s="46"/>
      <c r="VTC215" s="42"/>
      <c r="VTD215" s="42"/>
      <c r="VTE215" s="48"/>
      <c r="VTF215" s="48"/>
      <c r="VTG215" s="46"/>
      <c r="VTH215" s="42"/>
      <c r="VTI215" s="42"/>
      <c r="VTJ215" s="48"/>
      <c r="VTK215" s="48"/>
      <c r="VTL215" s="46"/>
      <c r="VTM215" s="42"/>
      <c r="VTN215" s="42"/>
      <c r="VTO215" s="48"/>
      <c r="VTP215" s="48"/>
      <c r="VTQ215" s="46"/>
      <c r="VTR215" s="42"/>
      <c r="VTS215" s="42"/>
      <c r="VTT215" s="48"/>
      <c r="VTU215" s="48"/>
      <c r="VTV215" s="46"/>
      <c r="VTW215" s="42"/>
      <c r="VTX215" s="42"/>
      <c r="VTY215" s="48"/>
      <c r="VTZ215" s="48"/>
      <c r="VUA215" s="46"/>
      <c r="VUB215" s="42"/>
      <c r="VUC215" s="42"/>
      <c r="VUD215" s="48"/>
      <c r="VUE215" s="48"/>
      <c r="VUF215" s="46"/>
      <c r="VUG215" s="42"/>
      <c r="VUH215" s="42"/>
      <c r="VUI215" s="48"/>
      <c r="VUJ215" s="48"/>
      <c r="VUK215" s="46"/>
      <c r="VUL215" s="42"/>
      <c r="VUM215" s="42"/>
      <c r="VUN215" s="48"/>
      <c r="VUO215" s="48"/>
      <c r="VUP215" s="46"/>
      <c r="VUQ215" s="42"/>
      <c r="VUR215" s="42"/>
      <c r="VUS215" s="48"/>
      <c r="VUT215" s="48"/>
      <c r="VUU215" s="46"/>
      <c r="VUV215" s="42"/>
      <c r="VUW215" s="42"/>
      <c r="VUX215" s="48"/>
      <c r="VUY215" s="48"/>
      <c r="VUZ215" s="46"/>
      <c r="VVA215" s="42"/>
      <c r="VVB215" s="42"/>
      <c r="VVC215" s="48"/>
      <c r="VVD215" s="48"/>
      <c r="VVE215" s="46"/>
      <c r="VVF215" s="42"/>
      <c r="VVG215" s="42"/>
      <c r="VVH215" s="48"/>
      <c r="VVI215" s="48"/>
      <c r="VVJ215" s="46"/>
      <c r="VVK215" s="42"/>
      <c r="VVL215" s="42"/>
      <c r="VVM215" s="48"/>
      <c r="VVN215" s="48"/>
      <c r="VVO215" s="46"/>
      <c r="VVP215" s="42"/>
      <c r="VVQ215" s="42"/>
      <c r="VVR215" s="48"/>
      <c r="VVS215" s="48"/>
      <c r="VVT215" s="46"/>
      <c r="VVU215" s="42"/>
      <c r="VVV215" s="42"/>
      <c r="VVW215" s="48"/>
      <c r="VVX215" s="48"/>
      <c r="VVY215" s="46"/>
      <c r="VVZ215" s="42"/>
      <c r="VWA215" s="42"/>
      <c r="VWB215" s="48"/>
      <c r="VWC215" s="48"/>
      <c r="VWD215" s="46"/>
      <c r="VWE215" s="42"/>
      <c r="VWF215" s="42"/>
      <c r="VWG215" s="48"/>
      <c r="VWH215" s="48"/>
      <c r="VWI215" s="46"/>
      <c r="VWJ215" s="42"/>
      <c r="VWK215" s="42"/>
      <c r="VWL215" s="48"/>
      <c r="VWM215" s="48"/>
      <c r="VWN215" s="46"/>
      <c r="VWO215" s="42"/>
      <c r="VWP215" s="42"/>
      <c r="VWQ215" s="48"/>
      <c r="VWR215" s="48"/>
      <c r="VWS215" s="46"/>
      <c r="VWT215" s="42"/>
      <c r="VWU215" s="42"/>
      <c r="VWV215" s="48"/>
      <c r="VWW215" s="48"/>
      <c r="VWX215" s="46"/>
      <c r="VWY215" s="42"/>
      <c r="VWZ215" s="42"/>
      <c r="VXA215" s="48"/>
      <c r="VXB215" s="48"/>
      <c r="VXC215" s="46"/>
      <c r="VXD215" s="42"/>
      <c r="VXE215" s="42"/>
      <c r="VXF215" s="48"/>
      <c r="VXG215" s="48"/>
      <c r="VXH215" s="46"/>
      <c r="VXI215" s="42"/>
      <c r="VXJ215" s="42"/>
      <c r="VXK215" s="48"/>
      <c r="VXL215" s="48"/>
      <c r="VXM215" s="46"/>
      <c r="VXN215" s="42"/>
      <c r="VXO215" s="42"/>
      <c r="VXP215" s="48"/>
      <c r="VXQ215" s="48"/>
      <c r="VXR215" s="46"/>
      <c r="VXS215" s="42"/>
      <c r="VXT215" s="42"/>
      <c r="VXU215" s="48"/>
      <c r="VXV215" s="48"/>
      <c r="VXW215" s="46"/>
      <c r="VXX215" s="42"/>
      <c r="VXY215" s="42"/>
      <c r="VXZ215" s="48"/>
      <c r="VYA215" s="48"/>
      <c r="VYB215" s="46"/>
      <c r="VYC215" s="42"/>
      <c r="VYD215" s="42"/>
      <c r="VYE215" s="48"/>
      <c r="VYF215" s="48"/>
      <c r="VYG215" s="46"/>
      <c r="VYH215" s="42"/>
      <c r="VYI215" s="42"/>
      <c r="VYJ215" s="48"/>
      <c r="VYK215" s="48"/>
      <c r="VYL215" s="46"/>
      <c r="VYM215" s="42"/>
      <c r="VYN215" s="42"/>
      <c r="VYO215" s="48"/>
      <c r="VYP215" s="48"/>
      <c r="VYQ215" s="46"/>
      <c r="VYR215" s="42"/>
      <c r="VYS215" s="42"/>
      <c r="VYT215" s="48"/>
      <c r="VYU215" s="48"/>
      <c r="VYV215" s="46"/>
      <c r="VYW215" s="42"/>
      <c r="VYX215" s="42"/>
      <c r="VYY215" s="48"/>
      <c r="VYZ215" s="48"/>
      <c r="VZA215" s="46"/>
      <c r="VZB215" s="42"/>
      <c r="VZC215" s="42"/>
      <c r="VZD215" s="48"/>
      <c r="VZE215" s="48"/>
      <c r="VZF215" s="46"/>
      <c r="VZG215" s="42"/>
      <c r="VZH215" s="42"/>
      <c r="VZI215" s="48"/>
      <c r="VZJ215" s="48"/>
      <c r="VZK215" s="46"/>
      <c r="VZL215" s="42"/>
      <c r="VZM215" s="42"/>
      <c r="VZN215" s="48"/>
      <c r="VZO215" s="48"/>
      <c r="VZP215" s="46"/>
      <c r="VZQ215" s="42"/>
      <c r="VZR215" s="42"/>
      <c r="VZS215" s="48"/>
      <c r="VZT215" s="48"/>
      <c r="VZU215" s="46"/>
      <c r="VZV215" s="42"/>
      <c r="VZW215" s="42"/>
      <c r="VZX215" s="48"/>
      <c r="VZY215" s="48"/>
      <c r="VZZ215" s="46"/>
      <c r="WAA215" s="42"/>
      <c r="WAB215" s="42"/>
      <c r="WAC215" s="48"/>
      <c r="WAD215" s="48"/>
      <c r="WAE215" s="46"/>
      <c r="WAF215" s="42"/>
      <c r="WAG215" s="42"/>
      <c r="WAH215" s="48"/>
      <c r="WAI215" s="48"/>
      <c r="WAJ215" s="46"/>
      <c r="WAK215" s="42"/>
      <c r="WAL215" s="42"/>
      <c r="WAM215" s="48"/>
      <c r="WAN215" s="48"/>
      <c r="WAO215" s="46"/>
      <c r="WAP215" s="42"/>
      <c r="WAQ215" s="42"/>
      <c r="WAR215" s="48"/>
      <c r="WAS215" s="48"/>
      <c r="WAT215" s="46"/>
      <c r="WAU215" s="42"/>
      <c r="WAV215" s="42"/>
      <c r="WAW215" s="48"/>
      <c r="WAX215" s="48"/>
      <c r="WAY215" s="46"/>
      <c r="WAZ215" s="42"/>
      <c r="WBA215" s="42"/>
      <c r="WBB215" s="48"/>
      <c r="WBC215" s="48"/>
      <c r="WBD215" s="46"/>
      <c r="WBE215" s="42"/>
      <c r="WBF215" s="42"/>
      <c r="WBG215" s="48"/>
      <c r="WBH215" s="48"/>
      <c r="WBI215" s="46"/>
      <c r="WBJ215" s="42"/>
      <c r="WBK215" s="42"/>
      <c r="WBL215" s="48"/>
      <c r="WBM215" s="48"/>
      <c r="WBN215" s="46"/>
      <c r="WBO215" s="42"/>
      <c r="WBP215" s="42"/>
      <c r="WBQ215" s="48"/>
      <c r="WBR215" s="48"/>
      <c r="WBS215" s="46"/>
      <c r="WBT215" s="42"/>
      <c r="WBU215" s="42"/>
      <c r="WBV215" s="48"/>
      <c r="WBW215" s="48"/>
      <c r="WBX215" s="46"/>
      <c r="WBY215" s="42"/>
      <c r="WBZ215" s="42"/>
      <c r="WCA215" s="48"/>
      <c r="WCB215" s="48"/>
      <c r="WCC215" s="46"/>
      <c r="WCD215" s="42"/>
      <c r="WCE215" s="42"/>
      <c r="WCF215" s="48"/>
      <c r="WCG215" s="48"/>
      <c r="WCH215" s="46"/>
      <c r="WCI215" s="42"/>
      <c r="WCJ215" s="42"/>
      <c r="WCK215" s="48"/>
      <c r="WCL215" s="48"/>
      <c r="WCM215" s="46"/>
      <c r="WCN215" s="42"/>
      <c r="WCO215" s="42"/>
      <c r="WCP215" s="48"/>
      <c r="WCQ215" s="48"/>
      <c r="WCR215" s="46"/>
      <c r="WCS215" s="42"/>
      <c r="WCT215" s="42"/>
      <c r="WCU215" s="48"/>
      <c r="WCV215" s="48"/>
      <c r="WCW215" s="46"/>
      <c r="WCX215" s="42"/>
      <c r="WCY215" s="42"/>
      <c r="WCZ215" s="48"/>
      <c r="WDA215" s="48"/>
      <c r="WDB215" s="46"/>
      <c r="WDC215" s="42"/>
      <c r="WDD215" s="42"/>
      <c r="WDE215" s="48"/>
      <c r="WDF215" s="48"/>
      <c r="WDG215" s="46"/>
      <c r="WDH215" s="42"/>
      <c r="WDI215" s="42"/>
      <c r="WDJ215" s="48"/>
      <c r="WDK215" s="48"/>
      <c r="WDL215" s="46"/>
      <c r="WDM215" s="42"/>
      <c r="WDN215" s="42"/>
      <c r="WDO215" s="48"/>
      <c r="WDP215" s="48"/>
      <c r="WDQ215" s="46"/>
      <c r="WDR215" s="42"/>
      <c r="WDS215" s="42"/>
      <c r="WDT215" s="48"/>
      <c r="WDU215" s="48"/>
      <c r="WDV215" s="46"/>
      <c r="WDW215" s="42"/>
      <c r="WDX215" s="42"/>
      <c r="WDY215" s="48"/>
      <c r="WDZ215" s="48"/>
      <c r="WEA215" s="46"/>
      <c r="WEB215" s="42"/>
      <c r="WEC215" s="42"/>
      <c r="WED215" s="48"/>
      <c r="WEE215" s="48"/>
      <c r="WEF215" s="46"/>
      <c r="WEG215" s="42"/>
      <c r="WEH215" s="42"/>
      <c r="WEI215" s="48"/>
      <c r="WEJ215" s="48"/>
      <c r="WEK215" s="46"/>
      <c r="WEL215" s="42"/>
      <c r="WEM215" s="42"/>
      <c r="WEN215" s="48"/>
      <c r="WEO215" s="48"/>
      <c r="WEP215" s="46"/>
      <c r="WEQ215" s="42"/>
      <c r="WER215" s="42"/>
      <c r="WES215" s="48"/>
      <c r="WET215" s="48"/>
      <c r="WEU215" s="46"/>
      <c r="WEV215" s="42"/>
      <c r="WEW215" s="42"/>
      <c r="WEX215" s="48"/>
      <c r="WEY215" s="48"/>
      <c r="WEZ215" s="46"/>
      <c r="WFA215" s="42"/>
      <c r="WFB215" s="42"/>
      <c r="WFC215" s="48"/>
      <c r="WFD215" s="48"/>
      <c r="WFE215" s="46"/>
      <c r="WFF215" s="42"/>
      <c r="WFG215" s="42"/>
      <c r="WFH215" s="48"/>
      <c r="WFI215" s="48"/>
      <c r="WFJ215" s="46"/>
      <c r="WFK215" s="42"/>
      <c r="WFL215" s="42"/>
      <c r="WFM215" s="48"/>
      <c r="WFN215" s="48"/>
      <c r="WFO215" s="46"/>
      <c r="WFP215" s="42"/>
      <c r="WFQ215" s="42"/>
      <c r="WFR215" s="48"/>
      <c r="WFS215" s="48"/>
      <c r="WFT215" s="46"/>
      <c r="WFU215" s="42"/>
      <c r="WFV215" s="42"/>
      <c r="WFW215" s="48"/>
      <c r="WFX215" s="48"/>
      <c r="WFY215" s="46"/>
      <c r="WFZ215" s="42"/>
      <c r="WGA215" s="42"/>
      <c r="WGB215" s="48"/>
      <c r="WGC215" s="48"/>
      <c r="WGD215" s="46"/>
      <c r="WGE215" s="42"/>
      <c r="WGF215" s="42"/>
      <c r="WGG215" s="48"/>
      <c r="WGH215" s="48"/>
      <c r="WGI215" s="46"/>
      <c r="WGJ215" s="42"/>
      <c r="WGK215" s="42"/>
      <c r="WGL215" s="48"/>
      <c r="WGM215" s="48"/>
      <c r="WGN215" s="46"/>
      <c r="WGO215" s="42"/>
      <c r="WGP215" s="42"/>
      <c r="WGQ215" s="48"/>
      <c r="WGR215" s="48"/>
      <c r="WGS215" s="46"/>
      <c r="WGT215" s="42"/>
      <c r="WGU215" s="42"/>
      <c r="WGV215" s="48"/>
      <c r="WGW215" s="48"/>
      <c r="WGX215" s="46"/>
      <c r="WGY215" s="42"/>
      <c r="WGZ215" s="42"/>
      <c r="WHA215" s="48"/>
      <c r="WHB215" s="48"/>
      <c r="WHC215" s="46"/>
      <c r="WHD215" s="42"/>
      <c r="WHE215" s="42"/>
      <c r="WHF215" s="48"/>
      <c r="WHG215" s="48"/>
      <c r="WHH215" s="46"/>
      <c r="WHI215" s="42"/>
      <c r="WHJ215" s="42"/>
      <c r="WHK215" s="48"/>
      <c r="WHL215" s="48"/>
      <c r="WHM215" s="46"/>
      <c r="WHN215" s="42"/>
      <c r="WHO215" s="42"/>
      <c r="WHP215" s="48"/>
      <c r="WHQ215" s="48"/>
      <c r="WHR215" s="46"/>
      <c r="WHS215" s="42"/>
      <c r="WHT215" s="42"/>
      <c r="WHU215" s="48"/>
      <c r="WHV215" s="48"/>
      <c r="WHW215" s="46"/>
      <c r="WHX215" s="42"/>
      <c r="WHY215" s="42"/>
      <c r="WHZ215" s="48"/>
      <c r="WIA215" s="48"/>
      <c r="WIB215" s="46"/>
      <c r="WIC215" s="42"/>
      <c r="WID215" s="42"/>
      <c r="WIE215" s="48"/>
      <c r="WIF215" s="48"/>
      <c r="WIG215" s="46"/>
      <c r="WIH215" s="42"/>
      <c r="WII215" s="42"/>
      <c r="WIJ215" s="48"/>
      <c r="WIK215" s="48"/>
      <c r="WIL215" s="46"/>
      <c r="WIM215" s="42"/>
      <c r="WIN215" s="42"/>
      <c r="WIO215" s="48"/>
      <c r="WIP215" s="48"/>
      <c r="WIQ215" s="46"/>
      <c r="WIR215" s="42"/>
      <c r="WIS215" s="42"/>
      <c r="WIT215" s="48"/>
      <c r="WIU215" s="48"/>
      <c r="WIV215" s="46"/>
      <c r="WIW215" s="42"/>
      <c r="WIX215" s="42"/>
      <c r="WIY215" s="48"/>
      <c r="WIZ215" s="48"/>
      <c r="WJA215" s="46"/>
      <c r="WJB215" s="42"/>
      <c r="WJC215" s="42"/>
      <c r="WJD215" s="48"/>
      <c r="WJE215" s="48"/>
      <c r="WJF215" s="46"/>
      <c r="WJG215" s="42"/>
      <c r="WJH215" s="42"/>
      <c r="WJI215" s="48"/>
      <c r="WJJ215" s="48"/>
      <c r="WJK215" s="46"/>
      <c r="WJL215" s="42"/>
      <c r="WJM215" s="42"/>
      <c r="WJN215" s="48"/>
      <c r="WJO215" s="48"/>
      <c r="WJP215" s="46"/>
      <c r="WJQ215" s="42"/>
      <c r="WJR215" s="42"/>
      <c r="WJS215" s="48"/>
      <c r="WJT215" s="48"/>
      <c r="WJU215" s="46"/>
      <c r="WJV215" s="42"/>
      <c r="WJW215" s="42"/>
      <c r="WJX215" s="48"/>
      <c r="WJY215" s="48"/>
      <c r="WJZ215" s="46"/>
      <c r="WKA215" s="42"/>
      <c r="WKB215" s="42"/>
      <c r="WKC215" s="48"/>
      <c r="WKD215" s="48"/>
      <c r="WKE215" s="46"/>
      <c r="WKF215" s="42"/>
      <c r="WKG215" s="42"/>
      <c r="WKH215" s="48"/>
      <c r="WKI215" s="48"/>
      <c r="WKJ215" s="46"/>
      <c r="WKK215" s="42"/>
      <c r="WKL215" s="42"/>
      <c r="WKM215" s="48"/>
      <c r="WKN215" s="48"/>
      <c r="WKO215" s="46"/>
      <c r="WKP215" s="42"/>
      <c r="WKQ215" s="42"/>
      <c r="WKR215" s="48"/>
      <c r="WKS215" s="48"/>
      <c r="WKT215" s="46"/>
      <c r="WKU215" s="42"/>
      <c r="WKV215" s="42"/>
      <c r="WKW215" s="48"/>
      <c r="WKX215" s="48"/>
      <c r="WKY215" s="46"/>
      <c r="WKZ215" s="42"/>
      <c r="WLA215" s="42"/>
      <c r="WLB215" s="48"/>
      <c r="WLC215" s="48"/>
      <c r="WLD215" s="46"/>
      <c r="WLE215" s="42"/>
      <c r="WLF215" s="42"/>
      <c r="WLG215" s="48"/>
      <c r="WLH215" s="48"/>
      <c r="WLI215" s="46"/>
      <c r="WLJ215" s="42"/>
      <c r="WLK215" s="42"/>
      <c r="WLL215" s="48"/>
      <c r="WLM215" s="48"/>
      <c r="WLN215" s="46"/>
      <c r="WLO215" s="42"/>
      <c r="WLP215" s="42"/>
      <c r="WLQ215" s="48"/>
      <c r="WLR215" s="48"/>
      <c r="WLS215" s="46"/>
      <c r="WLT215" s="42"/>
      <c r="WLU215" s="42"/>
      <c r="WLV215" s="48"/>
      <c r="WLW215" s="48"/>
      <c r="WLX215" s="46"/>
      <c r="WLY215" s="42"/>
      <c r="WLZ215" s="42"/>
      <c r="WMA215" s="48"/>
      <c r="WMB215" s="48"/>
      <c r="WMC215" s="46"/>
      <c r="WMD215" s="42"/>
      <c r="WME215" s="42"/>
      <c r="WMF215" s="48"/>
      <c r="WMG215" s="48"/>
      <c r="WMH215" s="46"/>
      <c r="WMI215" s="42"/>
      <c r="WMJ215" s="42"/>
      <c r="WMK215" s="48"/>
      <c r="WML215" s="48"/>
      <c r="WMM215" s="46"/>
      <c r="WMN215" s="42"/>
      <c r="WMO215" s="42"/>
      <c r="WMP215" s="48"/>
      <c r="WMQ215" s="48"/>
      <c r="WMR215" s="46"/>
      <c r="WMS215" s="42"/>
      <c r="WMT215" s="42"/>
      <c r="WMU215" s="48"/>
      <c r="WMV215" s="48"/>
      <c r="WMW215" s="46"/>
      <c r="WMX215" s="42"/>
      <c r="WMY215" s="42"/>
      <c r="WMZ215" s="48"/>
      <c r="WNA215" s="48"/>
      <c r="WNB215" s="46"/>
      <c r="WNC215" s="42"/>
      <c r="WND215" s="42"/>
      <c r="WNE215" s="48"/>
      <c r="WNF215" s="48"/>
      <c r="WNG215" s="46"/>
      <c r="WNH215" s="42"/>
      <c r="WNI215" s="42"/>
      <c r="WNJ215" s="48"/>
      <c r="WNK215" s="48"/>
      <c r="WNL215" s="46"/>
      <c r="WNM215" s="42"/>
      <c r="WNN215" s="42"/>
      <c r="WNO215" s="48"/>
      <c r="WNP215" s="48"/>
      <c r="WNQ215" s="46"/>
      <c r="WNR215" s="42"/>
      <c r="WNS215" s="42"/>
      <c r="WNT215" s="48"/>
      <c r="WNU215" s="48"/>
      <c r="WNV215" s="46"/>
      <c r="WNW215" s="42"/>
      <c r="WNX215" s="42"/>
      <c r="WNY215" s="48"/>
      <c r="WNZ215" s="48"/>
      <c r="WOA215" s="46"/>
      <c r="WOB215" s="42"/>
      <c r="WOC215" s="42"/>
      <c r="WOD215" s="48"/>
      <c r="WOE215" s="48"/>
      <c r="WOF215" s="46"/>
      <c r="WOG215" s="42"/>
      <c r="WOH215" s="42"/>
      <c r="WOI215" s="48"/>
      <c r="WOJ215" s="48"/>
      <c r="WOK215" s="46"/>
      <c r="WOL215" s="42"/>
      <c r="WOM215" s="42"/>
      <c r="WON215" s="48"/>
      <c r="WOO215" s="48"/>
      <c r="WOP215" s="46"/>
      <c r="WOQ215" s="42"/>
      <c r="WOR215" s="42"/>
      <c r="WOS215" s="48"/>
      <c r="WOT215" s="48"/>
      <c r="WOU215" s="46"/>
      <c r="WOV215" s="42"/>
      <c r="WOW215" s="42"/>
      <c r="WOX215" s="48"/>
      <c r="WOY215" s="48"/>
      <c r="WOZ215" s="46"/>
      <c r="WPA215" s="42"/>
      <c r="WPB215" s="42"/>
      <c r="WPC215" s="48"/>
      <c r="WPD215" s="48"/>
      <c r="WPE215" s="46"/>
      <c r="WPF215" s="42"/>
      <c r="WPG215" s="42"/>
      <c r="WPH215" s="48"/>
      <c r="WPI215" s="48"/>
      <c r="WPJ215" s="46"/>
      <c r="WPK215" s="42"/>
      <c r="WPL215" s="42"/>
      <c r="WPM215" s="48"/>
      <c r="WPN215" s="48"/>
      <c r="WPO215" s="46"/>
      <c r="WPP215" s="42"/>
      <c r="WPQ215" s="42"/>
      <c r="WPR215" s="48"/>
      <c r="WPS215" s="48"/>
      <c r="WPT215" s="46"/>
      <c r="WPU215" s="42"/>
      <c r="WPV215" s="42"/>
      <c r="WPW215" s="48"/>
      <c r="WPX215" s="48"/>
      <c r="WPY215" s="46"/>
      <c r="WPZ215" s="42"/>
      <c r="WQA215" s="42"/>
      <c r="WQB215" s="48"/>
      <c r="WQC215" s="48"/>
      <c r="WQD215" s="46"/>
      <c r="WQE215" s="42"/>
      <c r="WQF215" s="42"/>
      <c r="WQG215" s="48"/>
      <c r="WQH215" s="48"/>
      <c r="WQI215" s="46"/>
      <c r="WQJ215" s="42"/>
      <c r="WQK215" s="42"/>
      <c r="WQL215" s="48"/>
      <c r="WQM215" s="48"/>
      <c r="WQN215" s="46"/>
      <c r="WQO215" s="42"/>
      <c r="WQP215" s="42"/>
      <c r="WQQ215" s="48"/>
      <c r="WQR215" s="48"/>
      <c r="WQS215" s="46"/>
      <c r="WQT215" s="42"/>
      <c r="WQU215" s="42"/>
      <c r="WQV215" s="48"/>
      <c r="WQW215" s="48"/>
      <c r="WQX215" s="46"/>
      <c r="WQY215" s="42"/>
      <c r="WQZ215" s="42"/>
      <c r="WRA215" s="48"/>
      <c r="WRB215" s="48"/>
      <c r="WRC215" s="46"/>
      <c r="WRD215" s="42"/>
      <c r="WRE215" s="42"/>
      <c r="WRF215" s="48"/>
      <c r="WRG215" s="48"/>
      <c r="WRH215" s="46"/>
      <c r="WRI215" s="42"/>
      <c r="WRJ215" s="42"/>
      <c r="WRK215" s="48"/>
      <c r="WRL215" s="48"/>
      <c r="WRM215" s="46"/>
      <c r="WRN215" s="42"/>
      <c r="WRO215" s="42"/>
      <c r="WRP215" s="48"/>
      <c r="WRQ215" s="48"/>
      <c r="WRR215" s="46"/>
      <c r="WRS215" s="42"/>
      <c r="WRT215" s="42"/>
      <c r="WRU215" s="48"/>
      <c r="WRV215" s="48"/>
      <c r="WRW215" s="46"/>
      <c r="WRX215" s="42"/>
      <c r="WRY215" s="42"/>
      <c r="WRZ215" s="48"/>
      <c r="WSA215" s="48"/>
      <c r="WSB215" s="46"/>
      <c r="WSC215" s="42"/>
      <c r="WSD215" s="42"/>
      <c r="WSE215" s="48"/>
      <c r="WSF215" s="48"/>
      <c r="WSG215" s="46"/>
      <c r="WSH215" s="42"/>
      <c r="WSI215" s="42"/>
      <c r="WSJ215" s="48"/>
      <c r="WSK215" s="48"/>
      <c r="WSL215" s="46"/>
      <c r="WSM215" s="42"/>
      <c r="WSN215" s="42"/>
      <c r="WSO215" s="48"/>
      <c r="WSP215" s="48"/>
      <c r="WSQ215" s="46"/>
      <c r="WSR215" s="42"/>
      <c r="WSS215" s="42"/>
      <c r="WST215" s="48"/>
      <c r="WSU215" s="48"/>
      <c r="WSV215" s="46"/>
      <c r="WSW215" s="42"/>
      <c r="WSX215" s="42"/>
      <c r="WSY215" s="48"/>
      <c r="WSZ215" s="48"/>
      <c r="WTA215" s="46"/>
      <c r="WTB215" s="42"/>
      <c r="WTC215" s="42"/>
      <c r="WTD215" s="48"/>
      <c r="WTE215" s="48"/>
      <c r="WTF215" s="46"/>
      <c r="WTG215" s="42"/>
      <c r="WTH215" s="42"/>
      <c r="WTI215" s="48"/>
      <c r="WTJ215" s="48"/>
      <c r="WTK215" s="46"/>
      <c r="WTL215" s="42"/>
      <c r="WTM215" s="42"/>
      <c r="WTN215" s="48"/>
      <c r="WTO215" s="48"/>
      <c r="WTP215" s="46"/>
      <c r="WTQ215" s="42"/>
      <c r="WTR215" s="42"/>
      <c r="WTS215" s="48"/>
      <c r="WTT215" s="48"/>
      <c r="WTU215" s="46"/>
      <c r="WTV215" s="42"/>
      <c r="WTW215" s="42"/>
      <c r="WTX215" s="48"/>
      <c r="WTY215" s="48"/>
      <c r="WTZ215" s="46"/>
      <c r="WUA215" s="42"/>
      <c r="WUB215" s="42"/>
      <c r="WUC215" s="48"/>
      <c r="WUD215" s="48"/>
      <c r="WUE215" s="46"/>
      <c r="WUF215" s="42"/>
      <c r="WUG215" s="42"/>
      <c r="WUH215" s="48"/>
      <c r="WUI215" s="48"/>
      <c r="WUJ215" s="46"/>
      <c r="WUK215" s="42"/>
      <c r="WUL215" s="42"/>
      <c r="WUM215" s="48"/>
      <c r="WUN215" s="48"/>
      <c r="WUO215" s="46"/>
      <c r="WUP215" s="42"/>
      <c r="WUQ215" s="42"/>
      <c r="WUR215" s="48"/>
      <c r="WUS215" s="48"/>
      <c r="WUT215" s="46"/>
      <c r="WUU215" s="42"/>
      <c r="WUV215" s="42"/>
      <c r="WUW215" s="48"/>
      <c r="WUX215" s="48"/>
      <c r="WUY215" s="46"/>
      <c r="WUZ215" s="42"/>
      <c r="WVA215" s="42"/>
      <c r="WVB215" s="48"/>
      <c r="WVC215" s="48"/>
      <c r="WVD215" s="46"/>
      <c r="WVE215" s="42"/>
      <c r="WVF215" s="42"/>
      <c r="WVG215" s="48"/>
      <c r="WVH215" s="48"/>
      <c r="WVI215" s="46"/>
      <c r="WVJ215" s="42"/>
      <c r="WVK215" s="42"/>
      <c r="WVL215" s="48"/>
      <c r="WVM215" s="48"/>
      <c r="WVN215" s="46"/>
      <c r="WVO215" s="42"/>
      <c r="WVP215" s="42"/>
      <c r="WVQ215" s="48"/>
      <c r="WVR215" s="48"/>
      <c r="WVS215" s="46"/>
      <c r="WVT215" s="42"/>
      <c r="WVU215" s="42"/>
      <c r="WVV215" s="48"/>
      <c r="WVW215" s="48"/>
      <c r="WVX215" s="46"/>
      <c r="WVY215" s="42"/>
      <c r="WVZ215" s="42"/>
      <c r="WWA215" s="48"/>
      <c r="WWB215" s="48"/>
      <c r="WWC215" s="46"/>
      <c r="WWD215" s="42"/>
      <c r="WWE215" s="42"/>
      <c r="WWF215" s="48"/>
      <c r="WWG215" s="48"/>
      <c r="WWH215" s="46"/>
      <c r="WWI215" s="42"/>
      <c r="WWJ215" s="42"/>
      <c r="WWK215" s="48"/>
      <c r="WWL215" s="48"/>
      <c r="WWM215" s="46"/>
      <c r="WWN215" s="42"/>
      <c r="WWO215" s="42"/>
      <c r="WWP215" s="48"/>
      <c r="WWQ215" s="48"/>
      <c r="WWR215" s="46"/>
      <c r="WWS215" s="42"/>
      <c r="WWT215" s="42"/>
      <c r="WWU215" s="48"/>
      <c r="WWV215" s="48"/>
      <c r="WWW215" s="46"/>
      <c r="WWX215" s="42"/>
      <c r="WWY215" s="42"/>
      <c r="WWZ215" s="48"/>
      <c r="WXA215" s="48"/>
      <c r="WXB215" s="46"/>
      <c r="WXC215" s="42"/>
      <c r="WXD215" s="42"/>
      <c r="WXE215" s="48"/>
      <c r="WXF215" s="48"/>
      <c r="WXG215" s="46"/>
      <c r="WXH215" s="42"/>
      <c r="WXI215" s="42"/>
      <c r="WXJ215" s="48"/>
      <c r="WXK215" s="48"/>
      <c r="WXL215" s="46"/>
      <c r="WXM215" s="42"/>
      <c r="WXN215" s="42"/>
      <c r="WXO215" s="48"/>
      <c r="WXP215" s="48"/>
      <c r="WXQ215" s="46"/>
      <c r="WXR215" s="42"/>
      <c r="WXS215" s="42"/>
      <c r="WXT215" s="48"/>
      <c r="WXU215" s="48"/>
      <c r="WXV215" s="46"/>
      <c r="WXW215" s="42"/>
      <c r="WXX215" s="42"/>
      <c r="WXY215" s="48"/>
      <c r="WXZ215" s="48"/>
      <c r="WYA215" s="46"/>
      <c r="WYB215" s="42"/>
      <c r="WYC215" s="42"/>
      <c r="WYD215" s="48"/>
      <c r="WYE215" s="48"/>
      <c r="WYF215" s="46"/>
      <c r="WYG215" s="42"/>
      <c r="WYH215" s="42"/>
      <c r="WYI215" s="48"/>
      <c r="WYJ215" s="48"/>
      <c r="WYK215" s="46"/>
      <c r="WYL215" s="42"/>
      <c r="WYM215" s="42"/>
      <c r="WYN215" s="48"/>
      <c r="WYO215" s="48"/>
      <c r="WYP215" s="46"/>
      <c r="WYQ215" s="42"/>
      <c r="WYR215" s="42"/>
      <c r="WYS215" s="48"/>
      <c r="WYT215" s="48"/>
      <c r="WYU215" s="46"/>
      <c r="WYV215" s="42"/>
      <c r="WYW215" s="42"/>
      <c r="WYX215" s="48"/>
      <c r="WYY215" s="48"/>
      <c r="WYZ215" s="46"/>
      <c r="WZA215" s="42"/>
      <c r="WZB215" s="42"/>
      <c r="WZC215" s="48"/>
      <c r="WZD215" s="48"/>
      <c r="WZE215" s="46"/>
      <c r="WZF215" s="42"/>
      <c r="WZG215" s="42"/>
      <c r="WZH215" s="48"/>
      <c r="WZI215" s="48"/>
      <c r="WZJ215" s="46"/>
      <c r="WZK215" s="42"/>
      <c r="WZL215" s="42"/>
      <c r="WZM215" s="48"/>
      <c r="WZN215" s="48"/>
      <c r="WZO215" s="46"/>
      <c r="WZP215" s="42"/>
      <c r="WZQ215" s="42"/>
      <c r="WZR215" s="48"/>
      <c r="WZS215" s="48"/>
      <c r="WZT215" s="46"/>
      <c r="WZU215" s="42"/>
      <c r="WZV215" s="42"/>
      <c r="WZW215" s="48"/>
      <c r="WZX215" s="48"/>
      <c r="WZY215" s="46"/>
      <c r="WZZ215" s="42"/>
      <c r="XAA215" s="42"/>
      <c r="XAB215" s="48"/>
      <c r="XAC215" s="48"/>
      <c r="XAD215" s="46"/>
      <c r="XAE215" s="42"/>
      <c r="XAF215" s="42"/>
      <c r="XAG215" s="48"/>
      <c r="XAH215" s="48"/>
      <c r="XAI215" s="46"/>
      <c r="XAJ215" s="42"/>
      <c r="XAK215" s="42"/>
      <c r="XAL215" s="48"/>
      <c r="XAM215" s="48"/>
      <c r="XAN215" s="46"/>
      <c r="XAO215" s="42"/>
      <c r="XAP215" s="42"/>
      <c r="XAQ215" s="48"/>
      <c r="XAR215" s="48"/>
      <c r="XAS215" s="46"/>
      <c r="XAT215" s="42"/>
      <c r="XAU215" s="42"/>
      <c r="XAV215" s="48"/>
      <c r="XAW215" s="48"/>
      <c r="XAX215" s="46"/>
      <c r="XAY215" s="42"/>
      <c r="XAZ215" s="42"/>
      <c r="XBA215" s="48"/>
      <c r="XBB215" s="48"/>
      <c r="XBC215" s="46"/>
      <c r="XBD215" s="42"/>
      <c r="XBE215" s="42"/>
      <c r="XBF215" s="48"/>
      <c r="XBG215" s="48"/>
      <c r="XBH215" s="46"/>
      <c r="XBI215" s="42"/>
      <c r="XBJ215" s="42"/>
      <c r="XBK215" s="48"/>
      <c r="XBL215" s="48"/>
      <c r="XBM215" s="46"/>
      <c r="XBN215" s="42"/>
      <c r="XBO215" s="42"/>
      <c r="XBP215" s="48"/>
      <c r="XBQ215" s="48"/>
      <c r="XBR215" s="46"/>
      <c r="XBS215" s="42"/>
      <c r="XBT215" s="42"/>
      <c r="XBU215" s="48"/>
      <c r="XBV215" s="48"/>
      <c r="XBW215" s="46"/>
      <c r="XBX215" s="42"/>
      <c r="XBY215" s="42"/>
      <c r="XBZ215" s="48"/>
      <c r="XCA215" s="48"/>
      <c r="XCB215" s="46"/>
      <c r="XCC215" s="42"/>
      <c r="XCD215" s="42"/>
      <c r="XCE215" s="48"/>
      <c r="XCF215" s="48"/>
      <c r="XCG215" s="46"/>
      <c r="XCH215" s="42"/>
      <c r="XCI215" s="42"/>
      <c r="XCJ215" s="48"/>
      <c r="XCK215" s="48"/>
      <c r="XCL215" s="46"/>
      <c r="XCM215" s="42"/>
      <c r="XCN215" s="42"/>
      <c r="XCO215" s="48"/>
      <c r="XCP215" s="48"/>
      <c r="XCQ215" s="46"/>
      <c r="XCR215" s="42"/>
      <c r="XCS215" s="42"/>
      <c r="XCT215" s="48"/>
      <c r="XCU215" s="48"/>
      <c r="XCV215" s="46"/>
      <c r="XCW215" s="42"/>
      <c r="XCX215" s="42"/>
      <c r="XCY215" s="48"/>
      <c r="XCZ215" s="48"/>
      <c r="XDA215" s="46"/>
      <c r="XDB215" s="42"/>
      <c r="XDC215" s="42"/>
      <c r="XDD215" s="48"/>
      <c r="XDE215" s="48"/>
      <c r="XDF215" s="46"/>
      <c r="XDG215" s="42"/>
      <c r="XDH215" s="42"/>
      <c r="XDI215" s="48"/>
      <c r="XDJ215" s="48"/>
      <c r="XDK215" s="46"/>
      <c r="XDL215" s="42"/>
      <c r="XDM215" s="42"/>
      <c r="XDN215" s="48"/>
      <c r="XDO215" s="48"/>
      <c r="XDP215" s="46"/>
      <c r="XDQ215" s="42"/>
      <c r="XDR215" s="42"/>
      <c r="XDS215" s="48"/>
      <c r="XDT215" s="48"/>
      <c r="XDU215" s="46"/>
      <c r="XDV215" s="42"/>
      <c r="XDW215" s="42"/>
      <c r="XDX215" s="48"/>
      <c r="XDY215" s="48"/>
      <c r="XDZ215" s="46"/>
      <c r="XEA215" s="42"/>
      <c r="XEB215" s="42"/>
      <c r="XEC215" s="48"/>
      <c r="XED215" s="48"/>
      <c r="XEE215" s="46"/>
      <c r="XEF215" s="42"/>
      <c r="XEG215" s="42"/>
      <c r="XEH215" s="48"/>
      <c r="XEI215" s="48"/>
      <c r="XEJ215" s="46"/>
      <c r="XEK215" s="42"/>
      <c r="XEL215" s="42"/>
      <c r="XEM215" s="48"/>
      <c r="XEN215" s="48"/>
      <c r="XEO215" s="46"/>
      <c r="XEP215" s="42"/>
      <c r="XEQ215" s="42"/>
      <c r="XER215" s="48"/>
      <c r="XES215" s="48"/>
      <c r="XET215" s="46"/>
      <c r="XEU215" s="42"/>
      <c r="XEV215" s="42"/>
      <c r="XEW215" s="48"/>
      <c r="XEX215" s="48"/>
      <c r="XEY215" s="46"/>
      <c r="XEZ215" s="42"/>
      <c r="XFA215" s="42"/>
      <c r="XFB215" s="48"/>
      <c r="XFC215" s="48"/>
    </row>
    <row r="216" spans="1:16383" ht="15" customHeight="1">
      <c r="A216" s="62">
        <v>284217000600</v>
      </c>
      <c r="B216" s="55" t="s">
        <v>231</v>
      </c>
      <c r="C216" s="60"/>
      <c r="D216" s="60"/>
      <c r="E216" s="57">
        <f>25.11/1.16</f>
        <v>21.646551724137932</v>
      </c>
    </row>
    <row r="217" spans="1:16383" ht="15" customHeight="1">
      <c r="A217" s="62">
        <v>284217000500</v>
      </c>
      <c r="B217" s="55" t="s">
        <v>230</v>
      </c>
      <c r="C217" s="60"/>
      <c r="D217" s="60"/>
      <c r="E217" s="57">
        <f>25.11/1.16</f>
        <v>21.646551724137932</v>
      </c>
    </row>
  </sheetData>
  <autoFilter ref="A1:XFC217"/>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71"/>
  <sheetViews>
    <sheetView workbookViewId="0">
      <pane ySplit="1" topLeftCell="A246" activePane="bottomLeft" state="frozen"/>
      <selection pane="bottomLeft" activeCell="A2" sqref="A2:XFD2"/>
    </sheetView>
  </sheetViews>
  <sheetFormatPr defaultColWidth="11" defaultRowHeight="13.5"/>
  <cols>
    <col min="1" max="1" width="4.375" style="69" customWidth="1"/>
    <col min="2" max="2" width="15.625" style="69" customWidth="1"/>
    <col min="3" max="3" width="50.625" style="69" customWidth="1"/>
    <col min="4" max="4" width="18.375" style="69" customWidth="1"/>
    <col min="5" max="5" width="12.125" style="69" customWidth="1"/>
    <col min="6" max="6" width="10.5" style="69" customWidth="1"/>
    <col min="7" max="256" width="8.875" style="66" customWidth="1"/>
    <col min="257" max="257" width="4.375" style="66" customWidth="1"/>
    <col min="258" max="258" width="15.625" style="66" customWidth="1"/>
    <col min="259" max="259" width="50.625" style="66" customWidth="1"/>
    <col min="260" max="260" width="18.375" style="66" customWidth="1"/>
    <col min="261" max="261" width="12.125" style="66" customWidth="1"/>
    <col min="262" max="262" width="10.5" style="66" customWidth="1"/>
    <col min="263" max="512" width="8.875" style="66" customWidth="1"/>
    <col min="513" max="513" width="4.375" style="66" customWidth="1"/>
    <col min="514" max="514" width="15.625" style="66" customWidth="1"/>
    <col min="515" max="515" width="50.625" style="66" customWidth="1"/>
    <col min="516" max="516" width="18.375" style="66" customWidth="1"/>
    <col min="517" max="517" width="12.125" style="66" customWidth="1"/>
    <col min="518" max="518" width="10.5" style="66" customWidth="1"/>
    <col min="519" max="768" width="8.875" style="66" customWidth="1"/>
    <col min="769" max="769" width="4.375" style="66" customWidth="1"/>
    <col min="770" max="770" width="15.625" style="66" customWidth="1"/>
    <col min="771" max="771" width="50.625" style="66" customWidth="1"/>
    <col min="772" max="772" width="18.375" style="66" customWidth="1"/>
    <col min="773" max="773" width="12.125" style="66" customWidth="1"/>
    <col min="774" max="774" width="10.5" style="66" customWidth="1"/>
    <col min="775" max="1024" width="8.875" style="66" customWidth="1"/>
    <col min="1025" max="1025" width="4.375" style="66" customWidth="1"/>
    <col min="1026" max="1026" width="15.625" style="66" customWidth="1"/>
    <col min="1027" max="1027" width="50.625" style="66" customWidth="1"/>
    <col min="1028" max="1028" width="18.375" style="66" customWidth="1"/>
    <col min="1029" max="1029" width="12.125" style="66" customWidth="1"/>
    <col min="1030" max="1030" width="10.5" style="66" customWidth="1"/>
    <col min="1031" max="1280" width="8.875" style="66" customWidth="1"/>
    <col min="1281" max="1281" width="4.375" style="66" customWidth="1"/>
    <col min="1282" max="1282" width="15.625" style="66" customWidth="1"/>
    <col min="1283" max="1283" width="50.625" style="66" customWidth="1"/>
    <col min="1284" max="1284" width="18.375" style="66" customWidth="1"/>
    <col min="1285" max="1285" width="12.125" style="66" customWidth="1"/>
    <col min="1286" max="1286" width="10.5" style="66" customWidth="1"/>
    <col min="1287" max="1536" width="8.875" style="66" customWidth="1"/>
    <col min="1537" max="1537" width="4.375" style="66" customWidth="1"/>
    <col min="1538" max="1538" width="15.625" style="66" customWidth="1"/>
    <col min="1539" max="1539" width="50.625" style="66" customWidth="1"/>
    <col min="1540" max="1540" width="18.375" style="66" customWidth="1"/>
    <col min="1541" max="1541" width="12.125" style="66" customWidth="1"/>
    <col min="1542" max="1542" width="10.5" style="66" customWidth="1"/>
    <col min="1543" max="1792" width="8.875" style="66" customWidth="1"/>
    <col min="1793" max="1793" width="4.375" style="66" customWidth="1"/>
    <col min="1794" max="1794" width="15.625" style="66" customWidth="1"/>
    <col min="1795" max="1795" width="50.625" style="66" customWidth="1"/>
    <col min="1796" max="1796" width="18.375" style="66" customWidth="1"/>
    <col min="1797" max="1797" width="12.125" style="66" customWidth="1"/>
    <col min="1798" max="1798" width="10.5" style="66" customWidth="1"/>
    <col min="1799" max="2048" width="8.875" style="66" customWidth="1"/>
    <col min="2049" max="2049" width="4.375" style="66" customWidth="1"/>
    <col min="2050" max="2050" width="15.625" style="66" customWidth="1"/>
    <col min="2051" max="2051" width="50.625" style="66" customWidth="1"/>
    <col min="2052" max="2052" width="18.375" style="66" customWidth="1"/>
    <col min="2053" max="2053" width="12.125" style="66" customWidth="1"/>
    <col min="2054" max="2054" width="10.5" style="66" customWidth="1"/>
    <col min="2055" max="2304" width="8.875" style="66" customWidth="1"/>
    <col min="2305" max="2305" width="4.375" style="66" customWidth="1"/>
    <col min="2306" max="2306" width="15.625" style="66" customWidth="1"/>
    <col min="2307" max="2307" width="50.625" style="66" customWidth="1"/>
    <col min="2308" max="2308" width="18.375" style="66" customWidth="1"/>
    <col min="2309" max="2309" width="12.125" style="66" customWidth="1"/>
    <col min="2310" max="2310" width="10.5" style="66" customWidth="1"/>
    <col min="2311" max="2560" width="8.875" style="66" customWidth="1"/>
    <col min="2561" max="2561" width="4.375" style="66" customWidth="1"/>
    <col min="2562" max="2562" width="15.625" style="66" customWidth="1"/>
    <col min="2563" max="2563" width="50.625" style="66" customWidth="1"/>
    <col min="2564" max="2564" width="18.375" style="66" customWidth="1"/>
    <col min="2565" max="2565" width="12.125" style="66" customWidth="1"/>
    <col min="2566" max="2566" width="10.5" style="66" customWidth="1"/>
    <col min="2567" max="2816" width="8.875" style="66" customWidth="1"/>
    <col min="2817" max="2817" width="4.375" style="66" customWidth="1"/>
    <col min="2818" max="2818" width="15.625" style="66" customWidth="1"/>
    <col min="2819" max="2819" width="50.625" style="66" customWidth="1"/>
    <col min="2820" max="2820" width="18.375" style="66" customWidth="1"/>
    <col min="2821" max="2821" width="12.125" style="66" customWidth="1"/>
    <col min="2822" max="2822" width="10.5" style="66" customWidth="1"/>
    <col min="2823" max="3072" width="8.875" style="66" customWidth="1"/>
    <col min="3073" max="3073" width="4.375" style="66" customWidth="1"/>
    <col min="3074" max="3074" width="15.625" style="66" customWidth="1"/>
    <col min="3075" max="3075" width="50.625" style="66" customWidth="1"/>
    <col min="3076" max="3076" width="18.375" style="66" customWidth="1"/>
    <col min="3077" max="3077" width="12.125" style="66" customWidth="1"/>
    <col min="3078" max="3078" width="10.5" style="66" customWidth="1"/>
    <col min="3079" max="3328" width="8.875" style="66" customWidth="1"/>
    <col min="3329" max="3329" width="4.375" style="66" customWidth="1"/>
    <col min="3330" max="3330" width="15.625" style="66" customWidth="1"/>
    <col min="3331" max="3331" width="50.625" style="66" customWidth="1"/>
    <col min="3332" max="3332" width="18.375" style="66" customWidth="1"/>
    <col min="3333" max="3333" width="12.125" style="66" customWidth="1"/>
    <col min="3334" max="3334" width="10.5" style="66" customWidth="1"/>
    <col min="3335" max="3584" width="8.875" style="66" customWidth="1"/>
    <col min="3585" max="3585" width="4.375" style="66" customWidth="1"/>
    <col min="3586" max="3586" width="15.625" style="66" customWidth="1"/>
    <col min="3587" max="3587" width="50.625" style="66" customWidth="1"/>
    <col min="3588" max="3588" width="18.375" style="66" customWidth="1"/>
    <col min="3589" max="3589" width="12.125" style="66" customWidth="1"/>
    <col min="3590" max="3590" width="10.5" style="66" customWidth="1"/>
    <col min="3591" max="3840" width="8.875" style="66" customWidth="1"/>
    <col min="3841" max="3841" width="4.375" style="66" customWidth="1"/>
    <col min="3842" max="3842" width="15.625" style="66" customWidth="1"/>
    <col min="3843" max="3843" width="50.625" style="66" customWidth="1"/>
    <col min="3844" max="3844" width="18.375" style="66" customWidth="1"/>
    <col min="3845" max="3845" width="12.125" style="66" customWidth="1"/>
    <col min="3846" max="3846" width="10.5" style="66" customWidth="1"/>
    <col min="3847" max="4096" width="8.875" style="66" customWidth="1"/>
    <col min="4097" max="4097" width="4.375" style="66" customWidth="1"/>
    <col min="4098" max="4098" width="15.625" style="66" customWidth="1"/>
    <col min="4099" max="4099" width="50.625" style="66" customWidth="1"/>
    <col min="4100" max="4100" width="18.375" style="66" customWidth="1"/>
    <col min="4101" max="4101" width="12.125" style="66" customWidth="1"/>
    <col min="4102" max="4102" width="10.5" style="66" customWidth="1"/>
    <col min="4103" max="4352" width="8.875" style="66" customWidth="1"/>
    <col min="4353" max="4353" width="4.375" style="66" customWidth="1"/>
    <col min="4354" max="4354" width="15.625" style="66" customWidth="1"/>
    <col min="4355" max="4355" width="50.625" style="66" customWidth="1"/>
    <col min="4356" max="4356" width="18.375" style="66" customWidth="1"/>
    <col min="4357" max="4357" width="12.125" style="66" customWidth="1"/>
    <col min="4358" max="4358" width="10.5" style="66" customWidth="1"/>
    <col min="4359" max="4608" width="8.875" style="66" customWidth="1"/>
    <col min="4609" max="4609" width="4.375" style="66" customWidth="1"/>
    <col min="4610" max="4610" width="15.625" style="66" customWidth="1"/>
    <col min="4611" max="4611" width="50.625" style="66" customWidth="1"/>
    <col min="4612" max="4612" width="18.375" style="66" customWidth="1"/>
    <col min="4613" max="4613" width="12.125" style="66" customWidth="1"/>
    <col min="4614" max="4614" width="10.5" style="66" customWidth="1"/>
    <col min="4615" max="4864" width="8.875" style="66" customWidth="1"/>
    <col min="4865" max="4865" width="4.375" style="66" customWidth="1"/>
    <col min="4866" max="4866" width="15.625" style="66" customWidth="1"/>
    <col min="4867" max="4867" width="50.625" style="66" customWidth="1"/>
    <col min="4868" max="4868" width="18.375" style="66" customWidth="1"/>
    <col min="4869" max="4869" width="12.125" style="66" customWidth="1"/>
    <col min="4870" max="4870" width="10.5" style="66" customWidth="1"/>
    <col min="4871" max="5120" width="8.875" style="66" customWidth="1"/>
    <col min="5121" max="5121" width="4.375" style="66" customWidth="1"/>
    <col min="5122" max="5122" width="15.625" style="66" customWidth="1"/>
    <col min="5123" max="5123" width="50.625" style="66" customWidth="1"/>
    <col min="5124" max="5124" width="18.375" style="66" customWidth="1"/>
    <col min="5125" max="5125" width="12.125" style="66" customWidth="1"/>
    <col min="5126" max="5126" width="10.5" style="66" customWidth="1"/>
    <col min="5127" max="5376" width="8.875" style="66" customWidth="1"/>
    <col min="5377" max="5377" width="4.375" style="66" customWidth="1"/>
    <col min="5378" max="5378" width="15.625" style="66" customWidth="1"/>
    <col min="5379" max="5379" width="50.625" style="66" customWidth="1"/>
    <col min="5380" max="5380" width="18.375" style="66" customWidth="1"/>
    <col min="5381" max="5381" width="12.125" style="66" customWidth="1"/>
    <col min="5382" max="5382" width="10.5" style="66" customWidth="1"/>
    <col min="5383" max="5632" width="8.875" style="66" customWidth="1"/>
    <col min="5633" max="5633" width="4.375" style="66" customWidth="1"/>
    <col min="5634" max="5634" width="15.625" style="66" customWidth="1"/>
    <col min="5635" max="5635" width="50.625" style="66" customWidth="1"/>
    <col min="5636" max="5636" width="18.375" style="66" customWidth="1"/>
    <col min="5637" max="5637" width="12.125" style="66" customWidth="1"/>
    <col min="5638" max="5638" width="10.5" style="66" customWidth="1"/>
    <col min="5639" max="5888" width="8.875" style="66" customWidth="1"/>
    <col min="5889" max="5889" width="4.375" style="66" customWidth="1"/>
    <col min="5890" max="5890" width="15.625" style="66" customWidth="1"/>
    <col min="5891" max="5891" width="50.625" style="66" customWidth="1"/>
    <col min="5892" max="5892" width="18.375" style="66" customWidth="1"/>
    <col min="5893" max="5893" width="12.125" style="66" customWidth="1"/>
    <col min="5894" max="5894" width="10.5" style="66" customWidth="1"/>
    <col min="5895" max="6144" width="8.875" style="66" customWidth="1"/>
    <col min="6145" max="6145" width="4.375" style="66" customWidth="1"/>
    <col min="6146" max="6146" width="15.625" style="66" customWidth="1"/>
    <col min="6147" max="6147" width="50.625" style="66" customWidth="1"/>
    <col min="6148" max="6148" width="18.375" style="66" customWidth="1"/>
    <col min="6149" max="6149" width="12.125" style="66" customWidth="1"/>
    <col min="6150" max="6150" width="10.5" style="66" customWidth="1"/>
    <col min="6151" max="6400" width="8.875" style="66" customWidth="1"/>
    <col min="6401" max="6401" width="4.375" style="66" customWidth="1"/>
    <col min="6402" max="6402" width="15.625" style="66" customWidth="1"/>
    <col min="6403" max="6403" width="50.625" style="66" customWidth="1"/>
    <col min="6404" max="6404" width="18.375" style="66" customWidth="1"/>
    <col min="6405" max="6405" width="12.125" style="66" customWidth="1"/>
    <col min="6406" max="6406" width="10.5" style="66" customWidth="1"/>
    <col min="6407" max="6656" width="8.875" style="66" customWidth="1"/>
    <col min="6657" max="6657" width="4.375" style="66" customWidth="1"/>
    <col min="6658" max="6658" width="15.625" style="66" customWidth="1"/>
    <col min="6659" max="6659" width="50.625" style="66" customWidth="1"/>
    <col min="6660" max="6660" width="18.375" style="66" customWidth="1"/>
    <col min="6661" max="6661" width="12.125" style="66" customWidth="1"/>
    <col min="6662" max="6662" width="10.5" style="66" customWidth="1"/>
    <col min="6663" max="6912" width="8.875" style="66" customWidth="1"/>
    <col min="6913" max="6913" width="4.375" style="66" customWidth="1"/>
    <col min="6914" max="6914" width="15.625" style="66" customWidth="1"/>
    <col min="6915" max="6915" width="50.625" style="66" customWidth="1"/>
    <col min="6916" max="6916" width="18.375" style="66" customWidth="1"/>
    <col min="6917" max="6917" width="12.125" style="66" customWidth="1"/>
    <col min="6918" max="6918" width="10.5" style="66" customWidth="1"/>
    <col min="6919" max="7168" width="8.875" style="66" customWidth="1"/>
    <col min="7169" max="7169" width="4.375" style="66" customWidth="1"/>
    <col min="7170" max="7170" width="15.625" style="66" customWidth="1"/>
    <col min="7171" max="7171" width="50.625" style="66" customWidth="1"/>
    <col min="7172" max="7172" width="18.375" style="66" customWidth="1"/>
    <col min="7173" max="7173" width="12.125" style="66" customWidth="1"/>
    <col min="7174" max="7174" width="10.5" style="66" customWidth="1"/>
    <col min="7175" max="7424" width="8.875" style="66" customWidth="1"/>
    <col min="7425" max="7425" width="4.375" style="66" customWidth="1"/>
    <col min="7426" max="7426" width="15.625" style="66" customWidth="1"/>
    <col min="7427" max="7427" width="50.625" style="66" customWidth="1"/>
    <col min="7428" max="7428" width="18.375" style="66" customWidth="1"/>
    <col min="7429" max="7429" width="12.125" style="66" customWidth="1"/>
    <col min="7430" max="7430" width="10.5" style="66" customWidth="1"/>
    <col min="7431" max="7680" width="8.875" style="66" customWidth="1"/>
    <col min="7681" max="7681" width="4.375" style="66" customWidth="1"/>
    <col min="7682" max="7682" width="15.625" style="66" customWidth="1"/>
    <col min="7683" max="7683" width="50.625" style="66" customWidth="1"/>
    <col min="7684" max="7684" width="18.375" style="66" customWidth="1"/>
    <col min="7685" max="7685" width="12.125" style="66" customWidth="1"/>
    <col min="7686" max="7686" width="10.5" style="66" customWidth="1"/>
    <col min="7687" max="7936" width="8.875" style="66" customWidth="1"/>
    <col min="7937" max="7937" width="4.375" style="66" customWidth="1"/>
    <col min="7938" max="7938" width="15.625" style="66" customWidth="1"/>
    <col min="7939" max="7939" width="50.625" style="66" customWidth="1"/>
    <col min="7940" max="7940" width="18.375" style="66" customWidth="1"/>
    <col min="7941" max="7941" width="12.125" style="66" customWidth="1"/>
    <col min="7942" max="7942" width="10.5" style="66" customWidth="1"/>
    <col min="7943" max="8192" width="8.875" style="66" customWidth="1"/>
    <col min="8193" max="8193" width="4.375" style="66" customWidth="1"/>
    <col min="8194" max="8194" width="15.625" style="66" customWidth="1"/>
    <col min="8195" max="8195" width="50.625" style="66" customWidth="1"/>
    <col min="8196" max="8196" width="18.375" style="66" customWidth="1"/>
    <col min="8197" max="8197" width="12.125" style="66" customWidth="1"/>
    <col min="8198" max="8198" width="10.5" style="66" customWidth="1"/>
    <col min="8199" max="8448" width="8.875" style="66" customWidth="1"/>
    <col min="8449" max="8449" width="4.375" style="66" customWidth="1"/>
    <col min="8450" max="8450" width="15.625" style="66" customWidth="1"/>
    <col min="8451" max="8451" width="50.625" style="66" customWidth="1"/>
    <col min="8452" max="8452" width="18.375" style="66" customWidth="1"/>
    <col min="8453" max="8453" width="12.125" style="66" customWidth="1"/>
    <col min="8454" max="8454" width="10.5" style="66" customWidth="1"/>
    <col min="8455" max="8704" width="8.875" style="66" customWidth="1"/>
    <col min="8705" max="8705" width="4.375" style="66" customWidth="1"/>
    <col min="8706" max="8706" width="15.625" style="66" customWidth="1"/>
    <col min="8707" max="8707" width="50.625" style="66" customWidth="1"/>
    <col min="8708" max="8708" width="18.375" style="66" customWidth="1"/>
    <col min="8709" max="8709" width="12.125" style="66" customWidth="1"/>
    <col min="8710" max="8710" width="10.5" style="66" customWidth="1"/>
    <col min="8711" max="8960" width="8.875" style="66" customWidth="1"/>
    <col min="8961" max="8961" width="4.375" style="66" customWidth="1"/>
    <col min="8962" max="8962" width="15.625" style="66" customWidth="1"/>
    <col min="8963" max="8963" width="50.625" style="66" customWidth="1"/>
    <col min="8964" max="8964" width="18.375" style="66" customWidth="1"/>
    <col min="8965" max="8965" width="12.125" style="66" customWidth="1"/>
    <col min="8966" max="8966" width="10.5" style="66" customWidth="1"/>
    <col min="8967" max="9216" width="8.875" style="66" customWidth="1"/>
    <col min="9217" max="9217" width="4.375" style="66" customWidth="1"/>
    <col min="9218" max="9218" width="15.625" style="66" customWidth="1"/>
    <col min="9219" max="9219" width="50.625" style="66" customWidth="1"/>
    <col min="9220" max="9220" width="18.375" style="66" customWidth="1"/>
    <col min="9221" max="9221" width="12.125" style="66" customWidth="1"/>
    <col min="9222" max="9222" width="10.5" style="66" customWidth="1"/>
    <col min="9223" max="9472" width="8.875" style="66" customWidth="1"/>
    <col min="9473" max="9473" width="4.375" style="66" customWidth="1"/>
    <col min="9474" max="9474" width="15.625" style="66" customWidth="1"/>
    <col min="9475" max="9475" width="50.625" style="66" customWidth="1"/>
    <col min="9476" max="9476" width="18.375" style="66" customWidth="1"/>
    <col min="9477" max="9477" width="12.125" style="66" customWidth="1"/>
    <col min="9478" max="9478" width="10.5" style="66" customWidth="1"/>
    <col min="9479" max="9728" width="8.875" style="66" customWidth="1"/>
    <col min="9729" max="9729" width="4.375" style="66" customWidth="1"/>
    <col min="9730" max="9730" width="15.625" style="66" customWidth="1"/>
    <col min="9731" max="9731" width="50.625" style="66" customWidth="1"/>
    <col min="9732" max="9732" width="18.375" style="66" customWidth="1"/>
    <col min="9733" max="9733" width="12.125" style="66" customWidth="1"/>
    <col min="9734" max="9734" width="10.5" style="66" customWidth="1"/>
    <col min="9735" max="9984" width="8.875" style="66" customWidth="1"/>
    <col min="9985" max="9985" width="4.375" style="66" customWidth="1"/>
    <col min="9986" max="9986" width="15.625" style="66" customWidth="1"/>
    <col min="9987" max="9987" width="50.625" style="66" customWidth="1"/>
    <col min="9988" max="9988" width="18.375" style="66" customWidth="1"/>
    <col min="9989" max="9989" width="12.125" style="66" customWidth="1"/>
    <col min="9990" max="9990" width="10.5" style="66" customWidth="1"/>
    <col min="9991" max="10240" width="8.875" style="66" customWidth="1"/>
    <col min="10241" max="10241" width="4.375" style="66" customWidth="1"/>
    <col min="10242" max="10242" width="15.625" style="66" customWidth="1"/>
    <col min="10243" max="10243" width="50.625" style="66" customWidth="1"/>
    <col min="10244" max="10244" width="18.375" style="66" customWidth="1"/>
    <col min="10245" max="10245" width="12.125" style="66" customWidth="1"/>
    <col min="10246" max="10246" width="10.5" style="66" customWidth="1"/>
    <col min="10247" max="10496" width="8.875" style="66" customWidth="1"/>
    <col min="10497" max="10497" width="4.375" style="66" customWidth="1"/>
    <col min="10498" max="10498" width="15.625" style="66" customWidth="1"/>
    <col min="10499" max="10499" width="50.625" style="66" customWidth="1"/>
    <col min="10500" max="10500" width="18.375" style="66" customWidth="1"/>
    <col min="10501" max="10501" width="12.125" style="66" customWidth="1"/>
    <col min="10502" max="10502" width="10.5" style="66" customWidth="1"/>
    <col min="10503" max="10752" width="8.875" style="66" customWidth="1"/>
    <col min="10753" max="10753" width="4.375" style="66" customWidth="1"/>
    <col min="10754" max="10754" width="15.625" style="66" customWidth="1"/>
    <col min="10755" max="10755" width="50.625" style="66" customWidth="1"/>
    <col min="10756" max="10756" width="18.375" style="66" customWidth="1"/>
    <col min="10757" max="10757" width="12.125" style="66" customWidth="1"/>
    <col min="10758" max="10758" width="10.5" style="66" customWidth="1"/>
    <col min="10759" max="11008" width="8.875" style="66" customWidth="1"/>
    <col min="11009" max="11009" width="4.375" style="66" customWidth="1"/>
    <col min="11010" max="11010" width="15.625" style="66" customWidth="1"/>
    <col min="11011" max="11011" width="50.625" style="66" customWidth="1"/>
    <col min="11012" max="11012" width="18.375" style="66" customWidth="1"/>
    <col min="11013" max="11013" width="12.125" style="66" customWidth="1"/>
    <col min="11014" max="11014" width="10.5" style="66" customWidth="1"/>
    <col min="11015" max="11264" width="8.875" style="66" customWidth="1"/>
    <col min="11265" max="11265" width="4.375" style="66" customWidth="1"/>
    <col min="11266" max="11266" width="15.625" style="66" customWidth="1"/>
    <col min="11267" max="11267" width="50.625" style="66" customWidth="1"/>
    <col min="11268" max="11268" width="18.375" style="66" customWidth="1"/>
    <col min="11269" max="11269" width="12.125" style="66" customWidth="1"/>
    <col min="11270" max="11270" width="10.5" style="66" customWidth="1"/>
    <col min="11271" max="11520" width="8.875" style="66" customWidth="1"/>
    <col min="11521" max="11521" width="4.375" style="66" customWidth="1"/>
    <col min="11522" max="11522" width="15.625" style="66" customWidth="1"/>
    <col min="11523" max="11523" width="50.625" style="66" customWidth="1"/>
    <col min="11524" max="11524" width="18.375" style="66" customWidth="1"/>
    <col min="11525" max="11525" width="12.125" style="66" customWidth="1"/>
    <col min="11526" max="11526" width="10.5" style="66" customWidth="1"/>
    <col min="11527" max="11776" width="8.875" style="66" customWidth="1"/>
    <col min="11777" max="11777" width="4.375" style="66" customWidth="1"/>
    <col min="11778" max="11778" width="15.625" style="66" customWidth="1"/>
    <col min="11779" max="11779" width="50.625" style="66" customWidth="1"/>
    <col min="11780" max="11780" width="18.375" style="66" customWidth="1"/>
    <col min="11781" max="11781" width="12.125" style="66" customWidth="1"/>
    <col min="11782" max="11782" width="10.5" style="66" customWidth="1"/>
    <col min="11783" max="12032" width="8.875" style="66" customWidth="1"/>
    <col min="12033" max="12033" width="4.375" style="66" customWidth="1"/>
    <col min="12034" max="12034" width="15.625" style="66" customWidth="1"/>
    <col min="12035" max="12035" width="50.625" style="66" customWidth="1"/>
    <col min="12036" max="12036" width="18.375" style="66" customWidth="1"/>
    <col min="12037" max="12037" width="12.125" style="66" customWidth="1"/>
    <col min="12038" max="12038" width="10.5" style="66" customWidth="1"/>
    <col min="12039" max="12288" width="8.875" style="66" customWidth="1"/>
    <col min="12289" max="12289" width="4.375" style="66" customWidth="1"/>
    <col min="12290" max="12290" width="15.625" style="66" customWidth="1"/>
    <col min="12291" max="12291" width="50.625" style="66" customWidth="1"/>
    <col min="12292" max="12292" width="18.375" style="66" customWidth="1"/>
    <col min="12293" max="12293" width="12.125" style="66" customWidth="1"/>
    <col min="12294" max="12294" width="10.5" style="66" customWidth="1"/>
    <col min="12295" max="12544" width="8.875" style="66" customWidth="1"/>
    <col min="12545" max="12545" width="4.375" style="66" customWidth="1"/>
    <col min="12546" max="12546" width="15.625" style="66" customWidth="1"/>
    <col min="12547" max="12547" width="50.625" style="66" customWidth="1"/>
    <col min="12548" max="12548" width="18.375" style="66" customWidth="1"/>
    <col min="12549" max="12549" width="12.125" style="66" customWidth="1"/>
    <col min="12550" max="12550" width="10.5" style="66" customWidth="1"/>
    <col min="12551" max="12800" width="8.875" style="66" customWidth="1"/>
    <col min="12801" max="12801" width="4.375" style="66" customWidth="1"/>
    <col min="12802" max="12802" width="15.625" style="66" customWidth="1"/>
    <col min="12803" max="12803" width="50.625" style="66" customWidth="1"/>
    <col min="12804" max="12804" width="18.375" style="66" customWidth="1"/>
    <col min="12805" max="12805" width="12.125" style="66" customWidth="1"/>
    <col min="12806" max="12806" width="10.5" style="66" customWidth="1"/>
    <col min="12807" max="13056" width="8.875" style="66" customWidth="1"/>
    <col min="13057" max="13057" width="4.375" style="66" customWidth="1"/>
    <col min="13058" max="13058" width="15.625" style="66" customWidth="1"/>
    <col min="13059" max="13059" width="50.625" style="66" customWidth="1"/>
    <col min="13060" max="13060" width="18.375" style="66" customWidth="1"/>
    <col min="13061" max="13061" width="12.125" style="66" customWidth="1"/>
    <col min="13062" max="13062" width="10.5" style="66" customWidth="1"/>
    <col min="13063" max="13312" width="8.875" style="66" customWidth="1"/>
    <col min="13313" max="13313" width="4.375" style="66" customWidth="1"/>
    <col min="13314" max="13314" width="15.625" style="66" customWidth="1"/>
    <col min="13315" max="13315" width="50.625" style="66" customWidth="1"/>
    <col min="13316" max="13316" width="18.375" style="66" customWidth="1"/>
    <col min="13317" max="13317" width="12.125" style="66" customWidth="1"/>
    <col min="13318" max="13318" width="10.5" style="66" customWidth="1"/>
    <col min="13319" max="13568" width="8.875" style="66" customWidth="1"/>
    <col min="13569" max="13569" width="4.375" style="66" customWidth="1"/>
    <col min="13570" max="13570" width="15.625" style="66" customWidth="1"/>
    <col min="13571" max="13571" width="50.625" style="66" customWidth="1"/>
    <col min="13572" max="13572" width="18.375" style="66" customWidth="1"/>
    <col min="13573" max="13573" width="12.125" style="66" customWidth="1"/>
    <col min="13574" max="13574" width="10.5" style="66" customWidth="1"/>
    <col min="13575" max="13824" width="8.875" style="66" customWidth="1"/>
    <col min="13825" max="13825" width="4.375" style="66" customWidth="1"/>
    <col min="13826" max="13826" width="15.625" style="66" customWidth="1"/>
    <col min="13827" max="13827" width="50.625" style="66" customWidth="1"/>
    <col min="13828" max="13828" width="18.375" style="66" customWidth="1"/>
    <col min="13829" max="13829" width="12.125" style="66" customWidth="1"/>
    <col min="13830" max="13830" width="10.5" style="66" customWidth="1"/>
    <col min="13831" max="14080" width="8.875" style="66" customWidth="1"/>
    <col min="14081" max="14081" width="4.375" style="66" customWidth="1"/>
    <col min="14082" max="14082" width="15.625" style="66" customWidth="1"/>
    <col min="14083" max="14083" width="50.625" style="66" customWidth="1"/>
    <col min="14084" max="14084" width="18.375" style="66" customWidth="1"/>
    <col min="14085" max="14085" width="12.125" style="66" customWidth="1"/>
    <col min="14086" max="14086" width="10.5" style="66" customWidth="1"/>
    <col min="14087" max="14336" width="8.875" style="66" customWidth="1"/>
    <col min="14337" max="14337" width="4.375" style="66" customWidth="1"/>
    <col min="14338" max="14338" width="15.625" style="66" customWidth="1"/>
    <col min="14339" max="14339" width="50.625" style="66" customWidth="1"/>
    <col min="14340" max="14340" width="18.375" style="66" customWidth="1"/>
    <col min="14341" max="14341" width="12.125" style="66" customWidth="1"/>
    <col min="14342" max="14342" width="10.5" style="66" customWidth="1"/>
    <col min="14343" max="14592" width="8.875" style="66" customWidth="1"/>
    <col min="14593" max="14593" width="4.375" style="66" customWidth="1"/>
    <col min="14594" max="14594" width="15.625" style="66" customWidth="1"/>
    <col min="14595" max="14595" width="50.625" style="66" customWidth="1"/>
    <col min="14596" max="14596" width="18.375" style="66" customWidth="1"/>
    <col min="14597" max="14597" width="12.125" style="66" customWidth="1"/>
    <col min="14598" max="14598" width="10.5" style="66" customWidth="1"/>
    <col min="14599" max="14848" width="8.875" style="66" customWidth="1"/>
    <col min="14849" max="14849" width="4.375" style="66" customWidth="1"/>
    <col min="14850" max="14850" width="15.625" style="66" customWidth="1"/>
    <col min="14851" max="14851" width="50.625" style="66" customWidth="1"/>
    <col min="14852" max="14852" width="18.375" style="66" customWidth="1"/>
    <col min="14853" max="14853" width="12.125" style="66" customWidth="1"/>
    <col min="14854" max="14854" width="10.5" style="66" customWidth="1"/>
    <col min="14855" max="15104" width="8.875" style="66" customWidth="1"/>
    <col min="15105" max="15105" width="4.375" style="66" customWidth="1"/>
    <col min="15106" max="15106" width="15.625" style="66" customWidth="1"/>
    <col min="15107" max="15107" width="50.625" style="66" customWidth="1"/>
    <col min="15108" max="15108" width="18.375" style="66" customWidth="1"/>
    <col min="15109" max="15109" width="12.125" style="66" customWidth="1"/>
    <col min="15110" max="15110" width="10.5" style="66" customWidth="1"/>
    <col min="15111" max="15360" width="8.875" style="66" customWidth="1"/>
    <col min="15361" max="15361" width="4.375" style="66" customWidth="1"/>
    <col min="15362" max="15362" width="15.625" style="66" customWidth="1"/>
    <col min="15363" max="15363" width="50.625" style="66" customWidth="1"/>
    <col min="15364" max="15364" width="18.375" style="66" customWidth="1"/>
    <col min="15365" max="15365" width="12.125" style="66" customWidth="1"/>
    <col min="15366" max="15366" width="10.5" style="66" customWidth="1"/>
    <col min="15367" max="15616" width="8.875" style="66" customWidth="1"/>
    <col min="15617" max="15617" width="4.375" style="66" customWidth="1"/>
    <col min="15618" max="15618" width="15.625" style="66" customWidth="1"/>
    <col min="15619" max="15619" width="50.625" style="66" customWidth="1"/>
    <col min="15620" max="15620" width="18.375" style="66" customWidth="1"/>
    <col min="15621" max="15621" width="12.125" style="66" customWidth="1"/>
    <col min="15622" max="15622" width="10.5" style="66" customWidth="1"/>
    <col min="15623" max="15872" width="8.875" style="66" customWidth="1"/>
    <col min="15873" max="15873" width="4.375" style="66" customWidth="1"/>
    <col min="15874" max="15874" width="15.625" style="66" customWidth="1"/>
    <col min="15875" max="15875" width="50.625" style="66" customWidth="1"/>
    <col min="15876" max="15876" width="18.375" style="66" customWidth="1"/>
    <col min="15877" max="15877" width="12.125" style="66" customWidth="1"/>
    <col min="15878" max="15878" width="10.5" style="66" customWidth="1"/>
    <col min="15879" max="16128" width="8.875" style="66" customWidth="1"/>
    <col min="16129" max="16129" width="4.375" style="66" customWidth="1"/>
    <col min="16130" max="16130" width="15.625" style="66" customWidth="1"/>
    <col min="16131" max="16131" width="50.625" style="66" customWidth="1"/>
    <col min="16132" max="16132" width="18.375" style="66" customWidth="1"/>
    <col min="16133" max="16133" width="12.125" style="66" customWidth="1"/>
    <col min="16134" max="16134" width="10.5" style="66" customWidth="1"/>
    <col min="16135" max="16384" width="8.875" style="66" customWidth="1"/>
  </cols>
  <sheetData>
    <row r="1" spans="1:6" ht="14.25">
      <c r="A1" s="64" t="s">
        <v>393</v>
      </c>
      <c r="B1" s="64" t="s">
        <v>394</v>
      </c>
      <c r="C1" s="64" t="s">
        <v>395</v>
      </c>
      <c r="D1" s="64" t="s">
        <v>396</v>
      </c>
      <c r="E1" s="64" t="s">
        <v>397</v>
      </c>
      <c r="F1" s="65" t="s">
        <v>398</v>
      </c>
    </row>
    <row r="2" spans="1:6" ht="14.25">
      <c r="A2" s="67" t="s">
        <v>399</v>
      </c>
      <c r="B2" s="70">
        <v>245903004710</v>
      </c>
      <c r="C2" s="68" t="s">
        <v>400</v>
      </c>
      <c r="D2" s="68" t="s">
        <v>17</v>
      </c>
      <c r="E2" s="68" t="s">
        <v>238</v>
      </c>
      <c r="F2" s="67">
        <v>12</v>
      </c>
    </row>
    <row r="3" spans="1:6" ht="14.25">
      <c r="A3" s="67" t="s">
        <v>401</v>
      </c>
      <c r="B3" s="70">
        <v>245903004810</v>
      </c>
      <c r="C3" s="68" t="s">
        <v>402</v>
      </c>
      <c r="D3" s="68" t="s">
        <v>17</v>
      </c>
      <c r="E3" s="68" t="s">
        <v>238</v>
      </c>
      <c r="F3" s="67">
        <v>12</v>
      </c>
    </row>
    <row r="4" spans="1:6" ht="14.25">
      <c r="A4" s="67" t="s">
        <v>403</v>
      </c>
      <c r="B4" s="70">
        <v>245903004910</v>
      </c>
      <c r="C4" s="68" t="s">
        <v>404</v>
      </c>
      <c r="D4" s="68" t="s">
        <v>17</v>
      </c>
      <c r="E4" s="68" t="s">
        <v>238</v>
      </c>
      <c r="F4" s="67">
        <v>12</v>
      </c>
    </row>
    <row r="5" spans="1:6" ht="14.25">
      <c r="A5" s="67" t="s">
        <v>405</v>
      </c>
      <c r="B5" s="70">
        <v>246901000410</v>
      </c>
      <c r="C5" s="68" t="s">
        <v>406</v>
      </c>
      <c r="D5" s="68" t="s">
        <v>17</v>
      </c>
      <c r="E5" s="68" t="s">
        <v>246</v>
      </c>
      <c r="F5" s="67">
        <v>6</v>
      </c>
    </row>
    <row r="6" spans="1:6" ht="14.25">
      <c r="A6" s="67" t="s">
        <v>407</v>
      </c>
      <c r="B6" s="70">
        <v>245903002810</v>
      </c>
      <c r="C6" s="68" t="s">
        <v>408</v>
      </c>
      <c r="D6" s="68" t="s">
        <v>17</v>
      </c>
      <c r="E6" s="68" t="s">
        <v>246</v>
      </c>
      <c r="F6" s="67">
        <v>15</v>
      </c>
    </row>
    <row r="7" spans="1:6" ht="14.25">
      <c r="A7" s="67" t="s">
        <v>409</v>
      </c>
      <c r="B7" s="70">
        <v>245903003910</v>
      </c>
      <c r="C7" s="68" t="s">
        <v>410</v>
      </c>
      <c r="D7" s="68" t="s">
        <v>17</v>
      </c>
      <c r="E7" s="68" t="s">
        <v>246</v>
      </c>
      <c r="F7" s="67">
        <v>6</v>
      </c>
    </row>
    <row r="8" spans="1:6" ht="14.25">
      <c r="A8" s="67" t="s">
        <v>411</v>
      </c>
      <c r="B8" s="70">
        <v>245903004010</v>
      </c>
      <c r="C8" s="68" t="s">
        <v>412</v>
      </c>
      <c r="D8" s="68" t="s">
        <v>17</v>
      </c>
      <c r="E8" s="68" t="s">
        <v>246</v>
      </c>
      <c r="F8" s="67">
        <v>6</v>
      </c>
    </row>
    <row r="9" spans="1:6" ht="14.25">
      <c r="A9" s="67" t="s">
        <v>413</v>
      </c>
      <c r="B9" s="70">
        <v>245907000510</v>
      </c>
      <c r="C9" s="68" t="s">
        <v>299</v>
      </c>
      <c r="D9" s="68" t="s">
        <v>17</v>
      </c>
      <c r="E9" s="68" t="s">
        <v>246</v>
      </c>
      <c r="F9" s="67">
        <v>15</v>
      </c>
    </row>
    <row r="10" spans="1:6" ht="14.25">
      <c r="A10" s="67" t="s">
        <v>414</v>
      </c>
      <c r="B10" s="70">
        <v>245904004410</v>
      </c>
      <c r="C10" s="68" t="s">
        <v>415</v>
      </c>
      <c r="D10" s="68" t="s">
        <v>17</v>
      </c>
      <c r="E10" s="68" t="s">
        <v>246</v>
      </c>
      <c r="F10" s="67">
        <v>15</v>
      </c>
    </row>
    <row r="11" spans="1:6" ht="14.25">
      <c r="A11" s="67" t="s">
        <v>416</v>
      </c>
      <c r="B11" s="70">
        <v>245904004510</v>
      </c>
      <c r="C11" s="68" t="s">
        <v>417</v>
      </c>
      <c r="D11" s="68" t="s">
        <v>17</v>
      </c>
      <c r="E11" s="68" t="s">
        <v>246</v>
      </c>
      <c r="F11" s="67">
        <v>15</v>
      </c>
    </row>
    <row r="12" spans="1:6" ht="14.25">
      <c r="A12" s="67" t="s">
        <v>418</v>
      </c>
      <c r="B12" s="70">
        <v>245904004610</v>
      </c>
      <c r="C12" s="68" t="s">
        <v>419</v>
      </c>
      <c r="D12" s="68" t="s">
        <v>17</v>
      </c>
      <c r="E12" s="68" t="s">
        <v>246</v>
      </c>
      <c r="F12" s="67">
        <v>15</v>
      </c>
    </row>
    <row r="13" spans="1:6" ht="14.25">
      <c r="A13" s="67" t="s">
        <v>420</v>
      </c>
      <c r="B13" s="70">
        <v>245904004710</v>
      </c>
      <c r="C13" s="68" t="s">
        <v>421</v>
      </c>
      <c r="D13" s="68" t="s">
        <v>17</v>
      </c>
      <c r="E13" s="68" t="s">
        <v>246</v>
      </c>
      <c r="F13" s="67">
        <v>15</v>
      </c>
    </row>
    <row r="14" spans="1:6" ht="14.25">
      <c r="A14" s="67" t="s">
        <v>422</v>
      </c>
      <c r="B14" s="70">
        <v>245908001810</v>
      </c>
      <c r="C14" s="68" t="s">
        <v>423</v>
      </c>
      <c r="D14" s="68" t="s">
        <v>17</v>
      </c>
      <c r="E14" s="68" t="s">
        <v>246</v>
      </c>
      <c r="F14" s="67">
        <v>15</v>
      </c>
    </row>
    <row r="15" spans="1:6" ht="14.25">
      <c r="A15" s="67" t="s">
        <v>424</v>
      </c>
      <c r="B15" s="70">
        <v>245908001910</v>
      </c>
      <c r="C15" s="68" t="s">
        <v>425</v>
      </c>
      <c r="D15" s="68" t="s">
        <v>17</v>
      </c>
      <c r="E15" s="68" t="s">
        <v>246</v>
      </c>
      <c r="F15" s="67">
        <v>15</v>
      </c>
    </row>
    <row r="16" spans="1:6" ht="14.25">
      <c r="A16" s="67" t="s">
        <v>426</v>
      </c>
      <c r="B16" s="70">
        <v>245908002010</v>
      </c>
      <c r="C16" s="68" t="s">
        <v>427</v>
      </c>
      <c r="D16" s="68" t="s">
        <v>17</v>
      </c>
      <c r="E16" s="68" t="s">
        <v>246</v>
      </c>
      <c r="F16" s="67">
        <v>15</v>
      </c>
    </row>
    <row r="17" spans="1:6" ht="14.25">
      <c r="A17" s="67" t="s">
        <v>428</v>
      </c>
      <c r="B17" s="70">
        <v>245903004410</v>
      </c>
      <c r="C17" s="68" t="s">
        <v>429</v>
      </c>
      <c r="D17" s="68" t="s">
        <v>17</v>
      </c>
      <c r="E17" s="68" t="s">
        <v>238</v>
      </c>
      <c r="F17" s="67">
        <v>4</v>
      </c>
    </row>
    <row r="18" spans="1:6" ht="14.25">
      <c r="A18" s="67" t="s">
        <v>430</v>
      </c>
      <c r="B18" s="70">
        <v>245903004510</v>
      </c>
      <c r="C18" s="68" t="s">
        <v>431</v>
      </c>
      <c r="D18" s="68" t="s">
        <v>17</v>
      </c>
      <c r="E18" s="68" t="s">
        <v>238</v>
      </c>
      <c r="F18" s="67">
        <v>4</v>
      </c>
    </row>
    <row r="19" spans="1:6" ht="14.25">
      <c r="A19" s="67" t="s">
        <v>432</v>
      </c>
      <c r="B19" s="70">
        <v>246301000210</v>
      </c>
      <c r="C19" s="68" t="s">
        <v>433</v>
      </c>
      <c r="D19" s="68" t="s">
        <v>17</v>
      </c>
      <c r="E19" s="68" t="s">
        <v>246</v>
      </c>
      <c r="F19" s="67">
        <v>6</v>
      </c>
    </row>
    <row r="20" spans="1:6" ht="14.25">
      <c r="A20" s="67" t="s">
        <v>434</v>
      </c>
      <c r="B20" s="70">
        <v>246907000110</v>
      </c>
      <c r="C20" s="68" t="s">
        <v>435</v>
      </c>
      <c r="D20" s="68" t="s">
        <v>17</v>
      </c>
      <c r="E20" s="68" t="s">
        <v>250</v>
      </c>
      <c r="F20" s="67">
        <v>10</v>
      </c>
    </row>
    <row r="21" spans="1:6" ht="14.25">
      <c r="A21" s="67" t="s">
        <v>436</v>
      </c>
      <c r="B21" s="70">
        <v>246301000510</v>
      </c>
      <c r="C21" s="68" t="s">
        <v>437</v>
      </c>
      <c r="D21" s="68" t="s">
        <v>17</v>
      </c>
      <c r="E21" s="68" t="s">
        <v>238</v>
      </c>
      <c r="F21" s="67">
        <v>12</v>
      </c>
    </row>
    <row r="22" spans="1:6" ht="14.25">
      <c r="A22" s="67" t="s">
        <v>438</v>
      </c>
      <c r="B22" s="70">
        <v>246905000110</v>
      </c>
      <c r="C22" s="68" t="s">
        <v>439</v>
      </c>
      <c r="D22" s="68" t="s">
        <v>17</v>
      </c>
      <c r="E22" s="68" t="s">
        <v>440</v>
      </c>
      <c r="F22" s="67">
        <v>20</v>
      </c>
    </row>
    <row r="23" spans="1:6" ht="14.25">
      <c r="A23" s="67" t="s">
        <v>441</v>
      </c>
      <c r="B23" s="70">
        <v>246301000810</v>
      </c>
      <c r="C23" s="68" t="s">
        <v>442</v>
      </c>
      <c r="D23" s="68" t="s">
        <v>17</v>
      </c>
      <c r="E23" s="68" t="s">
        <v>440</v>
      </c>
      <c r="F23" s="67">
        <v>14</v>
      </c>
    </row>
    <row r="24" spans="1:6" ht="14.25">
      <c r="A24" s="67" t="s">
        <v>443</v>
      </c>
      <c r="B24" s="70">
        <v>246905000410</v>
      </c>
      <c r="C24" s="68" t="s">
        <v>444</v>
      </c>
      <c r="D24" s="68" t="s">
        <v>17</v>
      </c>
      <c r="E24" s="68" t="s">
        <v>250</v>
      </c>
      <c r="F24" s="67">
        <v>20</v>
      </c>
    </row>
    <row r="25" spans="1:6" ht="14.25">
      <c r="A25" s="67" t="s">
        <v>445</v>
      </c>
      <c r="B25" s="70">
        <v>246301000110</v>
      </c>
      <c r="C25" s="68" t="s">
        <v>446</v>
      </c>
      <c r="D25" s="68" t="s">
        <v>17</v>
      </c>
      <c r="E25" s="68" t="s">
        <v>238</v>
      </c>
      <c r="F25" s="67">
        <v>12</v>
      </c>
    </row>
    <row r="26" spans="1:6" ht="14.25">
      <c r="A26" s="67" t="s">
        <v>447</v>
      </c>
      <c r="B26" s="70">
        <v>246301000610</v>
      </c>
      <c r="C26" s="68" t="s">
        <v>200</v>
      </c>
      <c r="D26" s="68" t="s">
        <v>17</v>
      </c>
      <c r="E26" s="68" t="s">
        <v>246</v>
      </c>
      <c r="F26" s="67">
        <v>6</v>
      </c>
    </row>
    <row r="27" spans="1:6" ht="14.25">
      <c r="A27" s="67" t="s">
        <v>448</v>
      </c>
      <c r="B27" s="70">
        <v>246301000410</v>
      </c>
      <c r="C27" s="68" t="s">
        <v>449</v>
      </c>
      <c r="D27" s="68" t="s">
        <v>17</v>
      </c>
      <c r="E27" s="68" t="s">
        <v>246</v>
      </c>
      <c r="F27" s="67">
        <v>14</v>
      </c>
    </row>
    <row r="28" spans="1:6" ht="14.25">
      <c r="A28" s="67" t="s">
        <v>450</v>
      </c>
      <c r="B28" s="70">
        <v>245903003810</v>
      </c>
      <c r="C28" s="68" t="s">
        <v>451</v>
      </c>
      <c r="D28" s="68" t="s">
        <v>17</v>
      </c>
      <c r="E28" s="68" t="s">
        <v>246</v>
      </c>
      <c r="F28" s="67">
        <v>6</v>
      </c>
    </row>
    <row r="29" spans="1:6" ht="14.25">
      <c r="A29" s="67" t="s">
        <v>452</v>
      </c>
      <c r="B29" s="70">
        <v>245900000210</v>
      </c>
      <c r="C29" s="68" t="s">
        <v>453</v>
      </c>
      <c r="D29" s="68" t="s">
        <v>17</v>
      </c>
      <c r="E29" s="68" t="s">
        <v>238</v>
      </c>
      <c r="F29" s="67">
        <v>12</v>
      </c>
    </row>
    <row r="30" spans="1:6" ht="14.25">
      <c r="A30" s="67" t="s">
        <v>454</v>
      </c>
      <c r="B30" s="70">
        <v>245900000110</v>
      </c>
      <c r="C30" s="68" t="s">
        <v>455</v>
      </c>
      <c r="D30" s="68" t="s">
        <v>17</v>
      </c>
      <c r="E30" s="68" t="s">
        <v>238</v>
      </c>
      <c r="F30" s="67">
        <v>12</v>
      </c>
    </row>
    <row r="31" spans="1:6" ht="14.25">
      <c r="A31" s="67" t="s">
        <v>456</v>
      </c>
      <c r="B31" s="70">
        <v>245900000310</v>
      </c>
      <c r="C31" s="68" t="s">
        <v>457</v>
      </c>
      <c r="D31" s="68" t="s">
        <v>17</v>
      </c>
      <c r="E31" s="68" t="s">
        <v>238</v>
      </c>
      <c r="F31" s="67">
        <v>12</v>
      </c>
    </row>
    <row r="32" spans="1:6" ht="14.25">
      <c r="A32" s="67" t="s">
        <v>458</v>
      </c>
      <c r="B32" s="70">
        <v>246903000210</v>
      </c>
      <c r="C32" s="68" t="s">
        <v>290</v>
      </c>
      <c r="D32" s="68" t="s">
        <v>17</v>
      </c>
      <c r="E32" s="68" t="s">
        <v>246</v>
      </c>
      <c r="F32" s="67">
        <v>6</v>
      </c>
    </row>
    <row r="33" spans="1:6" ht="14.25">
      <c r="A33" s="67" t="s">
        <v>459</v>
      </c>
      <c r="B33" s="70">
        <v>246901000610</v>
      </c>
      <c r="C33" s="68" t="s">
        <v>198</v>
      </c>
      <c r="D33" s="68" t="s">
        <v>17</v>
      </c>
      <c r="E33" s="68" t="s">
        <v>246</v>
      </c>
      <c r="F33" s="67">
        <v>6</v>
      </c>
    </row>
    <row r="34" spans="1:6" ht="14.25">
      <c r="A34" s="67" t="s">
        <v>460</v>
      </c>
      <c r="B34" s="70">
        <v>246901000510</v>
      </c>
      <c r="C34" s="68" t="s">
        <v>461</v>
      </c>
      <c r="D34" s="68" t="s">
        <v>17</v>
      </c>
      <c r="E34" s="68" t="s">
        <v>246</v>
      </c>
      <c r="F34" s="67">
        <v>6</v>
      </c>
    </row>
    <row r="35" spans="1:6" ht="14.25">
      <c r="A35" s="67" t="s">
        <v>462</v>
      </c>
      <c r="B35" s="70">
        <v>246901000110</v>
      </c>
      <c r="C35" s="68" t="s">
        <v>269</v>
      </c>
      <c r="D35" s="68" t="s">
        <v>17</v>
      </c>
      <c r="E35" s="68" t="s">
        <v>246</v>
      </c>
      <c r="F35" s="67">
        <v>6</v>
      </c>
    </row>
    <row r="36" spans="1:6" ht="14.25">
      <c r="A36" s="67" t="s">
        <v>463</v>
      </c>
      <c r="B36" s="70">
        <v>246701000310</v>
      </c>
      <c r="C36" s="68" t="s">
        <v>464</v>
      </c>
      <c r="D36" s="68" t="s">
        <v>17</v>
      </c>
      <c r="E36" s="68" t="s">
        <v>246</v>
      </c>
      <c r="F36" s="67">
        <v>14</v>
      </c>
    </row>
    <row r="37" spans="1:6" ht="14.25">
      <c r="A37" s="67" t="s">
        <v>465</v>
      </c>
      <c r="B37" s="70">
        <v>246003000210</v>
      </c>
      <c r="C37" s="68" t="s">
        <v>466</v>
      </c>
      <c r="D37" s="68" t="s">
        <v>17</v>
      </c>
      <c r="E37" s="68" t="s">
        <v>246</v>
      </c>
      <c r="F37" s="67">
        <v>6</v>
      </c>
    </row>
    <row r="38" spans="1:6" ht="14.25">
      <c r="A38" s="67" t="s">
        <v>467</v>
      </c>
      <c r="B38" s="70">
        <v>246703000110</v>
      </c>
      <c r="C38" s="68" t="s">
        <v>171</v>
      </c>
      <c r="D38" s="68" t="s">
        <v>17</v>
      </c>
      <c r="E38" s="68" t="s">
        <v>238</v>
      </c>
      <c r="F38" s="67">
        <v>12</v>
      </c>
    </row>
    <row r="39" spans="1:6" ht="14.25">
      <c r="A39" s="67" t="s">
        <v>468</v>
      </c>
      <c r="B39" s="70">
        <v>246001000310</v>
      </c>
      <c r="C39" s="68" t="s">
        <v>469</v>
      </c>
      <c r="D39" s="68" t="s">
        <v>17</v>
      </c>
      <c r="E39" s="68" t="s">
        <v>440</v>
      </c>
      <c r="F39" s="67">
        <v>14</v>
      </c>
    </row>
    <row r="40" spans="1:6" ht="14.25">
      <c r="A40" s="67" t="s">
        <v>470</v>
      </c>
      <c r="B40" s="70">
        <v>246701000110</v>
      </c>
      <c r="C40" s="68" t="s">
        <v>211</v>
      </c>
      <c r="D40" s="68" t="s">
        <v>17</v>
      </c>
      <c r="E40" s="68" t="s">
        <v>238</v>
      </c>
      <c r="F40" s="67">
        <v>12</v>
      </c>
    </row>
    <row r="41" spans="1:6" ht="14.25">
      <c r="A41" s="67" t="s">
        <v>471</v>
      </c>
      <c r="B41" s="70">
        <v>245904001110</v>
      </c>
      <c r="C41" s="68" t="s">
        <v>338</v>
      </c>
      <c r="D41" s="68" t="s">
        <v>17</v>
      </c>
      <c r="E41" s="68" t="s">
        <v>238</v>
      </c>
      <c r="F41" s="67">
        <v>4</v>
      </c>
    </row>
    <row r="42" spans="1:6" ht="14.25">
      <c r="A42" s="67" t="s">
        <v>472</v>
      </c>
      <c r="B42" s="70">
        <v>245904001010</v>
      </c>
      <c r="C42" s="68" t="s">
        <v>176</v>
      </c>
      <c r="D42" s="68" t="s">
        <v>17</v>
      </c>
      <c r="E42" s="68" t="s">
        <v>238</v>
      </c>
      <c r="F42" s="67">
        <v>4</v>
      </c>
    </row>
    <row r="43" spans="1:6" ht="14.25">
      <c r="A43" s="67" t="s">
        <v>473</v>
      </c>
      <c r="B43" s="70">
        <v>246702000110</v>
      </c>
      <c r="C43" s="68" t="s">
        <v>174</v>
      </c>
      <c r="D43" s="68" t="s">
        <v>17</v>
      </c>
      <c r="E43" s="68" t="s">
        <v>238</v>
      </c>
      <c r="F43" s="67">
        <v>12</v>
      </c>
    </row>
    <row r="44" spans="1:6" ht="14.25">
      <c r="A44" s="67" t="s">
        <v>474</v>
      </c>
      <c r="B44" s="70">
        <v>245903000210</v>
      </c>
      <c r="C44" s="68" t="s">
        <v>475</v>
      </c>
      <c r="D44" s="68" t="s">
        <v>17</v>
      </c>
      <c r="E44" s="68" t="s">
        <v>246</v>
      </c>
      <c r="F44" s="67">
        <v>6</v>
      </c>
    </row>
    <row r="45" spans="1:6" ht="14.25">
      <c r="A45" s="67" t="s">
        <v>476</v>
      </c>
      <c r="B45" s="70">
        <v>245901000210</v>
      </c>
      <c r="C45" s="68" t="s">
        <v>477</v>
      </c>
      <c r="D45" s="68" t="s">
        <v>17</v>
      </c>
      <c r="E45" s="68" t="s">
        <v>246</v>
      </c>
      <c r="F45" s="67">
        <v>6</v>
      </c>
    </row>
    <row r="46" spans="1:6" ht="14.25">
      <c r="A46" s="67" t="s">
        <v>478</v>
      </c>
      <c r="B46" s="70">
        <v>245904000110</v>
      </c>
      <c r="C46" s="68" t="s">
        <v>479</v>
      </c>
      <c r="D46" s="68" t="s">
        <v>17</v>
      </c>
      <c r="E46" s="68" t="s">
        <v>250</v>
      </c>
      <c r="F46" s="67">
        <v>12</v>
      </c>
    </row>
    <row r="47" spans="1:6" ht="14.25">
      <c r="A47" s="67" t="s">
        <v>480</v>
      </c>
      <c r="B47" s="70">
        <v>246801002810</v>
      </c>
      <c r="C47" s="68" t="s">
        <v>481</v>
      </c>
      <c r="D47" s="68" t="s">
        <v>17</v>
      </c>
      <c r="E47" s="68" t="s">
        <v>250</v>
      </c>
      <c r="F47" s="67">
        <v>100</v>
      </c>
    </row>
    <row r="48" spans="1:6" ht="14.25">
      <c r="A48" s="67" t="s">
        <v>482</v>
      </c>
      <c r="B48" s="70">
        <v>246001000110</v>
      </c>
      <c r="C48" s="68" t="s">
        <v>340</v>
      </c>
      <c r="D48" s="68" t="s">
        <v>17</v>
      </c>
      <c r="E48" s="68" t="s">
        <v>238</v>
      </c>
      <c r="F48" s="67">
        <v>12</v>
      </c>
    </row>
    <row r="49" spans="1:6" ht="14.25">
      <c r="A49" s="67" t="s">
        <v>483</v>
      </c>
      <c r="B49" s="70">
        <v>246801003410</v>
      </c>
      <c r="C49" s="68" t="s">
        <v>484</v>
      </c>
      <c r="D49" s="68" t="s">
        <v>17</v>
      </c>
      <c r="E49" s="68" t="s">
        <v>485</v>
      </c>
      <c r="F49" s="67">
        <v>8</v>
      </c>
    </row>
    <row r="50" spans="1:6" ht="14.25">
      <c r="A50" s="67" t="s">
        <v>486</v>
      </c>
      <c r="B50" s="70">
        <v>246703000210</v>
      </c>
      <c r="C50" s="68" t="s">
        <v>168</v>
      </c>
      <c r="D50" s="68" t="s">
        <v>17</v>
      </c>
      <c r="E50" s="68" t="s">
        <v>246</v>
      </c>
      <c r="F50" s="67">
        <v>6</v>
      </c>
    </row>
    <row r="51" spans="1:6" ht="14.25">
      <c r="A51" s="67" t="s">
        <v>487</v>
      </c>
      <c r="B51" s="70">
        <v>246101000110</v>
      </c>
      <c r="C51" s="68" t="s">
        <v>185</v>
      </c>
      <c r="D51" s="68" t="s">
        <v>17</v>
      </c>
      <c r="E51" s="68" t="s">
        <v>250</v>
      </c>
      <c r="F51" s="67">
        <v>24</v>
      </c>
    </row>
    <row r="52" spans="1:6" ht="14.25">
      <c r="A52" s="67" t="s">
        <v>488</v>
      </c>
      <c r="B52" s="70">
        <v>246204000110</v>
      </c>
      <c r="C52" s="68" t="s">
        <v>180</v>
      </c>
      <c r="D52" s="68" t="s">
        <v>17</v>
      </c>
      <c r="E52" s="68" t="s">
        <v>250</v>
      </c>
      <c r="F52" s="67">
        <v>24</v>
      </c>
    </row>
    <row r="53" spans="1:6" ht="14.25">
      <c r="A53" s="67" t="s">
        <v>489</v>
      </c>
      <c r="B53" s="70">
        <v>246203000110</v>
      </c>
      <c r="C53" s="68" t="s">
        <v>262</v>
      </c>
      <c r="D53" s="68" t="s">
        <v>17</v>
      </c>
      <c r="E53" s="68" t="s">
        <v>250</v>
      </c>
      <c r="F53" s="67">
        <v>24</v>
      </c>
    </row>
    <row r="54" spans="1:6" ht="14.25">
      <c r="A54" s="67" t="s">
        <v>490</v>
      </c>
      <c r="B54" s="70">
        <v>246801000910</v>
      </c>
      <c r="C54" s="68" t="s">
        <v>263</v>
      </c>
      <c r="D54" s="68" t="s">
        <v>17</v>
      </c>
      <c r="E54" s="68" t="s">
        <v>250</v>
      </c>
      <c r="F54" s="67">
        <v>100</v>
      </c>
    </row>
    <row r="55" spans="1:6" ht="14.25">
      <c r="A55" s="67" t="s">
        <v>491</v>
      </c>
      <c r="B55" s="70">
        <v>245904000910</v>
      </c>
      <c r="C55" s="68" t="s">
        <v>492</v>
      </c>
      <c r="D55" s="68" t="s">
        <v>17</v>
      </c>
      <c r="E55" s="68" t="s">
        <v>238</v>
      </c>
      <c r="F55" s="67">
        <v>4</v>
      </c>
    </row>
    <row r="56" spans="1:6" ht="14.25">
      <c r="A56" s="67" t="s">
        <v>493</v>
      </c>
      <c r="B56" s="70">
        <v>246903000110</v>
      </c>
      <c r="C56" s="68" t="s">
        <v>166</v>
      </c>
      <c r="D56" s="68" t="s">
        <v>17</v>
      </c>
      <c r="E56" s="68" t="s">
        <v>246</v>
      </c>
      <c r="F56" s="67">
        <v>6</v>
      </c>
    </row>
    <row r="57" spans="1:6" ht="14.25">
      <c r="A57" s="67" t="s">
        <v>494</v>
      </c>
      <c r="B57" s="70">
        <v>246004000210</v>
      </c>
      <c r="C57" s="68" t="s">
        <v>194</v>
      </c>
      <c r="D57" s="68" t="s">
        <v>17</v>
      </c>
      <c r="E57" s="68" t="s">
        <v>246</v>
      </c>
      <c r="F57" s="67">
        <v>6</v>
      </c>
    </row>
    <row r="58" spans="1:6" ht="14.25">
      <c r="A58" s="67" t="s">
        <v>495</v>
      </c>
      <c r="B58" s="70">
        <v>246801001210</v>
      </c>
      <c r="C58" s="68" t="s">
        <v>265</v>
      </c>
      <c r="D58" s="68" t="s">
        <v>17</v>
      </c>
      <c r="E58" s="68" t="s">
        <v>250</v>
      </c>
      <c r="F58" s="67">
        <v>100</v>
      </c>
    </row>
    <row r="59" spans="1:6" ht="14.25">
      <c r="A59" s="67" t="s">
        <v>496</v>
      </c>
      <c r="B59" s="70">
        <v>246004000110</v>
      </c>
      <c r="C59" s="68" t="s">
        <v>334</v>
      </c>
      <c r="D59" s="68" t="s">
        <v>17</v>
      </c>
      <c r="E59" s="68" t="s">
        <v>238</v>
      </c>
      <c r="F59" s="67">
        <v>12</v>
      </c>
    </row>
    <row r="60" spans="1:6" ht="14.25">
      <c r="A60" s="67" t="s">
        <v>497</v>
      </c>
      <c r="B60" s="70">
        <v>246001000210</v>
      </c>
      <c r="C60" s="68" t="s">
        <v>341</v>
      </c>
      <c r="D60" s="68" t="s">
        <v>17</v>
      </c>
      <c r="E60" s="68" t="s">
        <v>246</v>
      </c>
      <c r="F60" s="67">
        <v>6</v>
      </c>
    </row>
    <row r="61" spans="1:6" ht="14.25">
      <c r="A61" s="67" t="s">
        <v>498</v>
      </c>
      <c r="B61" s="70">
        <v>246205000110</v>
      </c>
      <c r="C61" s="68" t="s">
        <v>165</v>
      </c>
      <c r="D61" s="68" t="s">
        <v>17</v>
      </c>
      <c r="E61" s="68" t="s">
        <v>250</v>
      </c>
      <c r="F61" s="67">
        <v>24</v>
      </c>
    </row>
    <row r="62" spans="1:6" ht="14.25">
      <c r="A62" s="67" t="s">
        <v>499</v>
      </c>
      <c r="B62" s="70">
        <v>245901000110</v>
      </c>
      <c r="C62" s="68" t="s">
        <v>500</v>
      </c>
      <c r="D62" s="68" t="s">
        <v>17</v>
      </c>
      <c r="E62" s="68" t="s">
        <v>250</v>
      </c>
      <c r="F62" s="67">
        <v>12</v>
      </c>
    </row>
    <row r="63" spans="1:6" ht="14.25">
      <c r="A63" s="67" t="s">
        <v>501</v>
      </c>
      <c r="B63" s="70">
        <v>246404000210</v>
      </c>
      <c r="C63" s="68" t="s">
        <v>164</v>
      </c>
      <c r="D63" s="68" t="s">
        <v>17</v>
      </c>
      <c r="E63" s="68" t="s">
        <v>246</v>
      </c>
      <c r="F63" s="67">
        <v>6</v>
      </c>
    </row>
    <row r="64" spans="1:6" ht="14.25">
      <c r="A64" s="67" t="s">
        <v>502</v>
      </c>
      <c r="B64" s="70">
        <v>246002000210</v>
      </c>
      <c r="C64" s="68" t="s">
        <v>503</v>
      </c>
      <c r="D64" s="68" t="s">
        <v>17</v>
      </c>
      <c r="E64" s="68" t="s">
        <v>246</v>
      </c>
      <c r="F64" s="67">
        <v>6</v>
      </c>
    </row>
    <row r="65" spans="1:6" ht="14.25">
      <c r="A65" s="67" t="s">
        <v>504</v>
      </c>
      <c r="B65" s="70">
        <v>246105000110</v>
      </c>
      <c r="C65" s="68" t="s">
        <v>184</v>
      </c>
      <c r="D65" s="68" t="s">
        <v>17</v>
      </c>
      <c r="E65" s="68" t="s">
        <v>250</v>
      </c>
      <c r="F65" s="67">
        <v>24</v>
      </c>
    </row>
    <row r="66" spans="1:6" ht="14.25">
      <c r="A66" s="67" t="s">
        <v>505</v>
      </c>
      <c r="B66" s="70">
        <v>245902000110</v>
      </c>
      <c r="C66" s="68" t="s">
        <v>506</v>
      </c>
      <c r="D66" s="68" t="s">
        <v>17</v>
      </c>
      <c r="E66" s="68" t="s">
        <v>250</v>
      </c>
      <c r="F66" s="67">
        <v>12</v>
      </c>
    </row>
    <row r="67" spans="1:6" ht="14.25">
      <c r="A67" s="67" t="s">
        <v>507</v>
      </c>
      <c r="B67" s="70">
        <v>245904004310</v>
      </c>
      <c r="C67" s="68" t="s">
        <v>508</v>
      </c>
      <c r="D67" s="68" t="s">
        <v>17</v>
      </c>
      <c r="E67" s="68" t="s">
        <v>246</v>
      </c>
      <c r="F67" s="67">
        <v>15</v>
      </c>
    </row>
    <row r="68" spans="1:6" ht="14.25">
      <c r="A68" s="67" t="s">
        <v>509</v>
      </c>
      <c r="B68" s="70">
        <v>245904003210</v>
      </c>
      <c r="C68" s="68" t="s">
        <v>510</v>
      </c>
      <c r="D68" s="68" t="s">
        <v>17</v>
      </c>
      <c r="E68" s="68" t="s">
        <v>246</v>
      </c>
      <c r="F68" s="67">
        <v>15</v>
      </c>
    </row>
    <row r="69" spans="1:6" ht="14.25">
      <c r="A69" s="67" t="s">
        <v>511</v>
      </c>
      <c r="B69" s="70">
        <v>245904003410</v>
      </c>
      <c r="C69" s="68" t="s">
        <v>302</v>
      </c>
      <c r="D69" s="68" t="s">
        <v>17</v>
      </c>
      <c r="E69" s="68" t="s">
        <v>246</v>
      </c>
      <c r="F69" s="67">
        <v>15</v>
      </c>
    </row>
    <row r="70" spans="1:6" ht="14.25">
      <c r="A70" s="67" t="s">
        <v>512</v>
      </c>
      <c r="B70" s="70">
        <v>245904003710</v>
      </c>
      <c r="C70" s="68" t="s">
        <v>513</v>
      </c>
      <c r="D70" s="68" t="s">
        <v>17</v>
      </c>
      <c r="E70" s="68" t="s">
        <v>246</v>
      </c>
      <c r="F70" s="67">
        <v>6</v>
      </c>
    </row>
    <row r="71" spans="1:6" ht="14.25">
      <c r="A71" s="67" t="s">
        <v>514</v>
      </c>
      <c r="B71" s="70">
        <v>245904003910</v>
      </c>
      <c r="C71" s="68" t="s">
        <v>515</v>
      </c>
      <c r="D71" s="68" t="s">
        <v>17</v>
      </c>
      <c r="E71" s="68" t="s">
        <v>246</v>
      </c>
      <c r="F71" s="67">
        <v>6</v>
      </c>
    </row>
    <row r="72" spans="1:6" ht="14.25">
      <c r="A72" s="67" t="s">
        <v>516</v>
      </c>
      <c r="B72" s="70">
        <v>245907000610</v>
      </c>
      <c r="C72" s="68" t="s">
        <v>300</v>
      </c>
      <c r="D72" s="68" t="s">
        <v>17</v>
      </c>
      <c r="E72" s="68" t="s">
        <v>246</v>
      </c>
      <c r="F72" s="67">
        <v>15</v>
      </c>
    </row>
    <row r="73" spans="1:6" ht="14.25">
      <c r="A73" s="67" t="s">
        <v>517</v>
      </c>
      <c r="B73" s="70">
        <v>245907000410</v>
      </c>
      <c r="C73" s="68" t="s">
        <v>518</v>
      </c>
      <c r="D73" s="68" t="s">
        <v>17</v>
      </c>
      <c r="E73" s="68" t="s">
        <v>246</v>
      </c>
      <c r="F73" s="67">
        <v>15</v>
      </c>
    </row>
    <row r="74" spans="1:6" ht="14.25">
      <c r="A74" s="67" t="s">
        <v>519</v>
      </c>
      <c r="B74" s="70">
        <v>247101000110</v>
      </c>
      <c r="C74" s="68" t="s">
        <v>520</v>
      </c>
      <c r="D74" s="68" t="s">
        <v>17</v>
      </c>
      <c r="E74" s="68" t="s">
        <v>246</v>
      </c>
      <c r="F74" s="67">
        <v>6</v>
      </c>
    </row>
    <row r="75" spans="1:6" ht="14.25">
      <c r="A75" s="67" t="s">
        <v>521</v>
      </c>
      <c r="B75" s="70">
        <v>246002000110</v>
      </c>
      <c r="C75" s="68" t="s">
        <v>342</v>
      </c>
      <c r="D75" s="68" t="s">
        <v>17</v>
      </c>
      <c r="E75" s="68" t="s">
        <v>238</v>
      </c>
      <c r="F75" s="67">
        <v>12</v>
      </c>
    </row>
    <row r="76" spans="1:6" ht="14.25">
      <c r="A76" s="67" t="s">
        <v>522</v>
      </c>
      <c r="B76" s="70">
        <v>246801003110</v>
      </c>
      <c r="C76" s="68" t="s">
        <v>523</v>
      </c>
      <c r="D76" s="68" t="s">
        <v>17</v>
      </c>
      <c r="E76" s="68" t="s">
        <v>485</v>
      </c>
      <c r="F76" s="67">
        <v>8</v>
      </c>
    </row>
    <row r="77" spans="1:6" ht="14.25">
      <c r="A77" s="67" t="s">
        <v>524</v>
      </c>
      <c r="B77" s="70">
        <v>245902000210</v>
      </c>
      <c r="C77" s="68" t="s">
        <v>525</v>
      </c>
      <c r="D77" s="68" t="s">
        <v>17</v>
      </c>
      <c r="E77" s="68" t="s">
        <v>246</v>
      </c>
      <c r="F77" s="67">
        <v>6</v>
      </c>
    </row>
    <row r="78" spans="1:6" ht="14.25">
      <c r="A78" s="67" t="s">
        <v>526</v>
      </c>
      <c r="B78" s="70">
        <v>246801001010</v>
      </c>
      <c r="C78" s="68" t="s">
        <v>264</v>
      </c>
      <c r="D78" s="68" t="s">
        <v>17</v>
      </c>
      <c r="E78" s="68" t="s">
        <v>250</v>
      </c>
      <c r="F78" s="67">
        <v>100</v>
      </c>
    </row>
    <row r="79" spans="1:6" ht="14.25">
      <c r="A79" s="67" t="s">
        <v>527</v>
      </c>
      <c r="B79" s="70">
        <v>245904000810</v>
      </c>
      <c r="C79" s="68" t="s">
        <v>528</v>
      </c>
      <c r="D79" s="68" t="s">
        <v>17</v>
      </c>
      <c r="E79" s="68" t="s">
        <v>238</v>
      </c>
      <c r="F79" s="67">
        <v>4</v>
      </c>
    </row>
    <row r="80" spans="1:6" ht="14.25">
      <c r="A80" s="67" t="s">
        <v>529</v>
      </c>
      <c r="B80" s="70">
        <v>246801002710</v>
      </c>
      <c r="C80" s="68" t="s">
        <v>267</v>
      </c>
      <c r="D80" s="68" t="s">
        <v>17</v>
      </c>
      <c r="E80" s="68" t="s">
        <v>250</v>
      </c>
      <c r="F80" s="67">
        <v>100</v>
      </c>
    </row>
    <row r="81" spans="1:6" ht="14.25">
      <c r="A81" s="67" t="s">
        <v>530</v>
      </c>
      <c r="B81" s="70">
        <v>246102000110</v>
      </c>
      <c r="C81" s="68" t="s">
        <v>188</v>
      </c>
      <c r="D81" s="68" t="s">
        <v>17</v>
      </c>
      <c r="E81" s="68" t="s">
        <v>250</v>
      </c>
      <c r="F81" s="67">
        <v>24</v>
      </c>
    </row>
    <row r="82" spans="1:6" ht="14.25">
      <c r="A82" s="67" t="s">
        <v>531</v>
      </c>
      <c r="B82" s="70">
        <v>245908001010</v>
      </c>
      <c r="C82" s="68" t="s">
        <v>532</v>
      </c>
      <c r="D82" s="68" t="s">
        <v>17</v>
      </c>
      <c r="E82" s="68" t="s">
        <v>246</v>
      </c>
      <c r="F82" s="67">
        <v>6</v>
      </c>
    </row>
    <row r="83" spans="1:6" ht="14.25">
      <c r="A83" s="67" t="s">
        <v>533</v>
      </c>
      <c r="B83" s="70">
        <v>245908001110</v>
      </c>
      <c r="C83" s="68" t="s">
        <v>534</v>
      </c>
      <c r="D83" s="68" t="s">
        <v>17</v>
      </c>
      <c r="E83" s="68" t="s">
        <v>246</v>
      </c>
      <c r="F83" s="67">
        <v>6</v>
      </c>
    </row>
    <row r="84" spans="1:6" ht="14.25">
      <c r="A84" s="67" t="s">
        <v>535</v>
      </c>
      <c r="B84" s="70">
        <v>246007000110</v>
      </c>
      <c r="C84" s="68" t="s">
        <v>536</v>
      </c>
      <c r="D84" s="68" t="s">
        <v>17</v>
      </c>
      <c r="E84" s="68" t="s">
        <v>246</v>
      </c>
      <c r="F84" s="67">
        <v>6</v>
      </c>
    </row>
    <row r="85" spans="1:6" ht="14.25">
      <c r="A85" s="67" t="s">
        <v>537</v>
      </c>
      <c r="B85" s="70">
        <v>246901001110</v>
      </c>
      <c r="C85" s="68" t="s">
        <v>538</v>
      </c>
      <c r="D85" s="68" t="s">
        <v>17</v>
      </c>
      <c r="E85" s="68" t="s">
        <v>250</v>
      </c>
      <c r="F85" s="67">
        <v>200</v>
      </c>
    </row>
    <row r="86" spans="1:6" ht="14.25">
      <c r="A86" s="67" t="s">
        <v>539</v>
      </c>
      <c r="B86" s="70">
        <v>246901001210</v>
      </c>
      <c r="C86" s="68" t="s">
        <v>540</v>
      </c>
      <c r="D86" s="68" t="s">
        <v>17</v>
      </c>
      <c r="E86" s="68" t="s">
        <v>250</v>
      </c>
      <c r="F86" s="67">
        <v>200</v>
      </c>
    </row>
    <row r="87" spans="1:6" ht="14.25">
      <c r="A87" s="67" t="s">
        <v>541</v>
      </c>
      <c r="B87" s="70">
        <v>246902000110</v>
      </c>
      <c r="C87" s="68" t="s">
        <v>189</v>
      </c>
      <c r="D87" s="68" t="s">
        <v>17</v>
      </c>
      <c r="E87" s="68" t="s">
        <v>246</v>
      </c>
      <c r="F87" s="67">
        <v>6</v>
      </c>
    </row>
    <row r="88" spans="1:6" ht="14.25">
      <c r="A88" s="67" t="s">
        <v>542</v>
      </c>
      <c r="B88" s="70">
        <v>246801003210</v>
      </c>
      <c r="C88" s="68" t="s">
        <v>543</v>
      </c>
      <c r="D88" s="68" t="s">
        <v>17</v>
      </c>
      <c r="E88" s="68" t="s">
        <v>485</v>
      </c>
      <c r="F88" s="67">
        <v>8</v>
      </c>
    </row>
    <row r="89" spans="1:6" ht="14.25">
      <c r="A89" s="67" t="s">
        <v>544</v>
      </c>
      <c r="B89" s="70">
        <v>246104000110</v>
      </c>
      <c r="C89" s="68" t="s">
        <v>197</v>
      </c>
      <c r="D89" s="68" t="s">
        <v>17</v>
      </c>
      <c r="E89" s="68" t="s">
        <v>250</v>
      </c>
      <c r="F89" s="67">
        <v>24</v>
      </c>
    </row>
    <row r="90" spans="1:6" ht="14.25">
      <c r="A90" s="67" t="s">
        <v>545</v>
      </c>
      <c r="B90" s="70">
        <v>245903000110</v>
      </c>
      <c r="C90" s="68" t="s">
        <v>546</v>
      </c>
      <c r="D90" s="68" t="s">
        <v>17</v>
      </c>
      <c r="E90" s="68" t="s">
        <v>250</v>
      </c>
      <c r="F90" s="67">
        <v>12</v>
      </c>
    </row>
    <row r="91" spans="1:6" ht="14.25">
      <c r="A91" s="67" t="s">
        <v>547</v>
      </c>
      <c r="B91" s="70">
        <v>246801005210</v>
      </c>
      <c r="C91" s="68" t="s">
        <v>186</v>
      </c>
      <c r="D91" s="68" t="s">
        <v>17</v>
      </c>
      <c r="E91" s="68" t="s">
        <v>238</v>
      </c>
      <c r="F91" s="67">
        <v>12</v>
      </c>
    </row>
    <row r="92" spans="1:6" ht="14.25">
      <c r="A92" s="67" t="s">
        <v>548</v>
      </c>
      <c r="B92" s="70">
        <v>246103000110</v>
      </c>
      <c r="C92" s="68" t="s">
        <v>187</v>
      </c>
      <c r="D92" s="68" t="s">
        <v>17</v>
      </c>
      <c r="E92" s="68" t="s">
        <v>250</v>
      </c>
      <c r="F92" s="67">
        <v>24</v>
      </c>
    </row>
    <row r="93" spans="1:6" ht="14.25">
      <c r="A93" s="67" t="s">
        <v>549</v>
      </c>
      <c r="B93" s="70">
        <v>246702000210</v>
      </c>
      <c r="C93" s="68" t="s">
        <v>205</v>
      </c>
      <c r="D93" s="68" t="s">
        <v>17</v>
      </c>
      <c r="E93" s="68" t="s">
        <v>246</v>
      </c>
      <c r="F93" s="67">
        <v>6</v>
      </c>
    </row>
    <row r="94" spans="1:6" ht="14.25">
      <c r="A94" s="67" t="s">
        <v>550</v>
      </c>
      <c r="B94" s="70">
        <v>246801005110</v>
      </c>
      <c r="C94" s="68" t="s">
        <v>167</v>
      </c>
      <c r="D94" s="68" t="s">
        <v>17</v>
      </c>
      <c r="E94" s="68" t="s">
        <v>238</v>
      </c>
      <c r="F94" s="67">
        <v>12</v>
      </c>
    </row>
    <row r="95" spans="1:6" ht="14.25">
      <c r="A95" s="67" t="s">
        <v>551</v>
      </c>
      <c r="B95" s="70">
        <v>246702000310</v>
      </c>
      <c r="C95" s="68" t="s">
        <v>552</v>
      </c>
      <c r="D95" s="68" t="s">
        <v>17</v>
      </c>
      <c r="E95" s="68" t="s">
        <v>440</v>
      </c>
      <c r="F95" s="67">
        <v>14</v>
      </c>
    </row>
    <row r="96" spans="1:6" ht="14.25">
      <c r="A96" s="67" t="s">
        <v>553</v>
      </c>
      <c r="B96" s="70">
        <v>247101000210</v>
      </c>
      <c r="C96" s="68" t="s">
        <v>554</v>
      </c>
      <c r="D96" s="68" t="s">
        <v>17</v>
      </c>
      <c r="E96" s="68" t="s">
        <v>246</v>
      </c>
      <c r="F96" s="67">
        <v>6</v>
      </c>
    </row>
    <row r="97" spans="1:6" ht="14.25">
      <c r="A97" s="67" t="s">
        <v>555</v>
      </c>
      <c r="B97" s="70">
        <v>246801002610</v>
      </c>
      <c r="C97" s="68" t="s">
        <v>266</v>
      </c>
      <c r="D97" s="68" t="s">
        <v>17</v>
      </c>
      <c r="E97" s="68" t="s">
        <v>250</v>
      </c>
      <c r="F97" s="67">
        <v>100</v>
      </c>
    </row>
    <row r="98" spans="1:6" ht="14.25">
      <c r="A98" s="67" t="s">
        <v>556</v>
      </c>
      <c r="B98" s="70">
        <v>246201000110</v>
      </c>
      <c r="C98" s="68" t="s">
        <v>196</v>
      </c>
      <c r="D98" s="68" t="s">
        <v>17</v>
      </c>
      <c r="E98" s="68" t="s">
        <v>250</v>
      </c>
      <c r="F98" s="67">
        <v>24</v>
      </c>
    </row>
    <row r="99" spans="1:6" ht="14.25">
      <c r="A99" s="67" t="s">
        <v>557</v>
      </c>
      <c r="B99" s="70">
        <v>246202000110</v>
      </c>
      <c r="C99" s="68" t="s">
        <v>199</v>
      </c>
      <c r="D99" s="68" t="s">
        <v>17</v>
      </c>
      <c r="E99" s="68" t="s">
        <v>250</v>
      </c>
      <c r="F99" s="67">
        <v>24</v>
      </c>
    </row>
    <row r="100" spans="1:6" ht="14.25">
      <c r="A100" s="67" t="s">
        <v>558</v>
      </c>
      <c r="B100" s="70">
        <v>245904000510</v>
      </c>
      <c r="C100" s="68" t="s">
        <v>201</v>
      </c>
      <c r="D100" s="68" t="s">
        <v>17</v>
      </c>
      <c r="E100" s="68" t="s">
        <v>246</v>
      </c>
      <c r="F100" s="67">
        <v>6</v>
      </c>
    </row>
    <row r="101" spans="1:6" ht="14.25">
      <c r="A101" s="67" t="s">
        <v>559</v>
      </c>
      <c r="B101" s="70">
        <v>246801003310</v>
      </c>
      <c r="C101" s="68" t="s">
        <v>560</v>
      </c>
      <c r="D101" s="68" t="s">
        <v>17</v>
      </c>
      <c r="E101" s="68" t="s">
        <v>485</v>
      </c>
      <c r="F101" s="67">
        <v>8</v>
      </c>
    </row>
    <row r="102" spans="1:6" ht="14.25">
      <c r="A102" s="67" t="s">
        <v>561</v>
      </c>
      <c r="B102" s="70">
        <v>246008000110</v>
      </c>
      <c r="C102" s="68" t="s">
        <v>562</v>
      </c>
      <c r="D102" s="68" t="s">
        <v>17</v>
      </c>
      <c r="E102" s="68" t="s">
        <v>246</v>
      </c>
      <c r="F102" s="67">
        <v>6</v>
      </c>
    </row>
    <row r="103" spans="1:6" ht="14.25">
      <c r="A103" s="67" t="s">
        <v>563</v>
      </c>
      <c r="B103" s="70">
        <v>247101000310</v>
      </c>
      <c r="C103" s="68" t="s">
        <v>564</v>
      </c>
      <c r="D103" s="68" t="s">
        <v>17</v>
      </c>
      <c r="E103" s="68" t="s">
        <v>246</v>
      </c>
      <c r="F103" s="67">
        <v>6</v>
      </c>
    </row>
    <row r="104" spans="1:6" ht="14.25">
      <c r="A104" s="67" t="s">
        <v>565</v>
      </c>
      <c r="B104" s="70">
        <v>246801005310</v>
      </c>
      <c r="C104" s="68" t="s">
        <v>183</v>
      </c>
      <c r="D104" s="68" t="s">
        <v>17</v>
      </c>
      <c r="E104" s="68" t="s">
        <v>238</v>
      </c>
      <c r="F104" s="67">
        <v>12</v>
      </c>
    </row>
    <row r="105" spans="1:6" ht="14.25">
      <c r="A105" s="67" t="s">
        <v>566</v>
      </c>
      <c r="B105" s="70">
        <v>246701000210</v>
      </c>
      <c r="C105" s="68" t="s">
        <v>177</v>
      </c>
      <c r="D105" s="68" t="s">
        <v>17</v>
      </c>
      <c r="E105" s="68" t="s">
        <v>246</v>
      </c>
      <c r="F105" s="67">
        <v>6</v>
      </c>
    </row>
    <row r="106" spans="1:6" ht="14.25">
      <c r="A106" s="67" t="s">
        <v>567</v>
      </c>
      <c r="B106" s="70">
        <v>245904000610</v>
      </c>
      <c r="C106" s="68" t="s">
        <v>251</v>
      </c>
      <c r="D106" s="68" t="s">
        <v>17</v>
      </c>
      <c r="E106" s="68" t="s">
        <v>238</v>
      </c>
      <c r="F106" s="67">
        <v>12</v>
      </c>
    </row>
    <row r="107" spans="1:6" ht="14.25">
      <c r="A107" s="67" t="s">
        <v>568</v>
      </c>
      <c r="B107" s="70">
        <v>245904005010</v>
      </c>
      <c r="C107" s="68" t="s">
        <v>339</v>
      </c>
      <c r="D107" s="68" t="s">
        <v>17</v>
      </c>
      <c r="E107" s="68" t="s">
        <v>246</v>
      </c>
      <c r="F107" s="67">
        <v>6</v>
      </c>
    </row>
    <row r="108" spans="1:6" ht="14.25">
      <c r="A108" s="67" t="s">
        <v>569</v>
      </c>
      <c r="B108" s="70">
        <v>245904005110</v>
      </c>
      <c r="C108" s="68" t="s">
        <v>363</v>
      </c>
      <c r="D108" s="68" t="s">
        <v>17</v>
      </c>
      <c r="E108" s="68" t="s">
        <v>246</v>
      </c>
      <c r="F108" s="67">
        <v>6</v>
      </c>
    </row>
    <row r="109" spans="1:6" ht="14.25">
      <c r="A109" s="67" t="s">
        <v>570</v>
      </c>
      <c r="B109" s="70">
        <v>245904004910</v>
      </c>
      <c r="C109" s="68" t="s">
        <v>332</v>
      </c>
      <c r="D109" s="68" t="s">
        <v>17</v>
      </c>
      <c r="E109" s="68" t="s">
        <v>246</v>
      </c>
      <c r="F109" s="67">
        <v>6</v>
      </c>
    </row>
    <row r="110" spans="1:6" ht="14.25">
      <c r="A110" s="67" t="s">
        <v>571</v>
      </c>
      <c r="B110" s="70">
        <v>245904004810</v>
      </c>
      <c r="C110" s="68" t="s">
        <v>572</v>
      </c>
      <c r="D110" s="68" t="s">
        <v>17</v>
      </c>
      <c r="E110" s="68" t="s">
        <v>250</v>
      </c>
      <c r="F110" s="67">
        <v>200</v>
      </c>
    </row>
    <row r="111" spans="1:6" ht="14.25">
      <c r="A111" s="67" t="s">
        <v>573</v>
      </c>
      <c r="B111" s="70">
        <v>246703000100</v>
      </c>
      <c r="C111" s="68" t="s">
        <v>574</v>
      </c>
      <c r="D111" s="68" t="s">
        <v>17</v>
      </c>
      <c r="E111" s="68" t="s">
        <v>238</v>
      </c>
      <c r="F111" s="67">
        <v>12</v>
      </c>
    </row>
    <row r="112" spans="1:6" ht="14.25">
      <c r="A112" s="67" t="s">
        <v>575</v>
      </c>
      <c r="B112" s="70">
        <v>246701000100</v>
      </c>
      <c r="C112" s="68" t="s">
        <v>576</v>
      </c>
      <c r="D112" s="68" t="s">
        <v>17</v>
      </c>
      <c r="E112" s="68" t="s">
        <v>238</v>
      </c>
      <c r="F112" s="67">
        <v>12</v>
      </c>
    </row>
    <row r="113" spans="1:6" ht="14.25">
      <c r="A113" s="67" t="s">
        <v>577</v>
      </c>
      <c r="B113" s="70">
        <v>246702000200</v>
      </c>
      <c r="C113" s="68" t="s">
        <v>578</v>
      </c>
      <c r="D113" s="68" t="s">
        <v>17</v>
      </c>
      <c r="E113" s="68" t="s">
        <v>246</v>
      </c>
      <c r="F113" s="67">
        <v>6</v>
      </c>
    </row>
    <row r="114" spans="1:6" ht="14.25">
      <c r="A114" s="67" t="s">
        <v>579</v>
      </c>
      <c r="B114" s="70">
        <v>246301000400</v>
      </c>
      <c r="C114" s="68" t="s">
        <v>580</v>
      </c>
      <c r="D114" s="68" t="s">
        <v>17</v>
      </c>
      <c r="E114" s="68" t="s">
        <v>440</v>
      </c>
      <c r="F114" s="67" t="s">
        <v>581</v>
      </c>
    </row>
    <row r="115" spans="1:6" ht="14.25">
      <c r="A115" s="67" t="s">
        <v>582</v>
      </c>
      <c r="B115" s="70">
        <v>246401000100</v>
      </c>
      <c r="C115" s="68" t="s">
        <v>583</v>
      </c>
      <c r="D115" s="68" t="s">
        <v>17</v>
      </c>
      <c r="E115" s="68" t="s">
        <v>250</v>
      </c>
      <c r="F115" s="67">
        <v>24</v>
      </c>
    </row>
    <row r="116" spans="1:6" ht="14.25">
      <c r="A116" s="67" t="s">
        <v>584</v>
      </c>
      <c r="B116" s="70">
        <v>246902000100</v>
      </c>
      <c r="C116" s="68" t="s">
        <v>585</v>
      </c>
      <c r="D116" s="68" t="s">
        <v>17</v>
      </c>
      <c r="E116" s="68" t="s">
        <v>246</v>
      </c>
      <c r="F116" s="67">
        <v>6</v>
      </c>
    </row>
    <row r="117" spans="1:6" ht="14.25">
      <c r="A117" s="67" t="s">
        <v>586</v>
      </c>
      <c r="B117" s="70">
        <v>247101000410</v>
      </c>
      <c r="C117" s="68" t="s">
        <v>587</v>
      </c>
      <c r="D117" s="68" t="s">
        <v>17</v>
      </c>
      <c r="E117" s="68" t="s">
        <v>246</v>
      </c>
      <c r="F117" s="67">
        <v>14</v>
      </c>
    </row>
    <row r="118" spans="1:6" ht="14.25">
      <c r="A118" s="67" t="s">
        <v>588</v>
      </c>
      <c r="B118" s="70">
        <v>245908001210</v>
      </c>
      <c r="C118" s="68" t="s">
        <v>589</v>
      </c>
      <c r="D118" s="68" t="s">
        <v>17</v>
      </c>
      <c r="E118" s="68" t="s">
        <v>246</v>
      </c>
      <c r="F118" s="67">
        <v>6</v>
      </c>
    </row>
    <row r="119" spans="1:6" ht="14.25">
      <c r="A119" s="67" t="s">
        <v>590</v>
      </c>
      <c r="B119" s="70">
        <v>246003000110</v>
      </c>
      <c r="C119" s="68" t="s">
        <v>371</v>
      </c>
      <c r="D119" s="68" t="s">
        <v>17</v>
      </c>
      <c r="E119" s="68" t="s">
        <v>238</v>
      </c>
      <c r="F119" s="67">
        <v>12</v>
      </c>
    </row>
    <row r="120" spans="1:6" ht="14.25">
      <c r="A120" s="67" t="s">
        <v>591</v>
      </c>
      <c r="B120" s="70">
        <v>245911000110</v>
      </c>
      <c r="C120" s="68" t="s">
        <v>592</v>
      </c>
      <c r="D120" s="68" t="s">
        <v>17</v>
      </c>
      <c r="E120" s="68" t="s">
        <v>246</v>
      </c>
      <c r="F120" s="67">
        <v>6</v>
      </c>
    </row>
    <row r="121" spans="1:6" ht="14.25">
      <c r="A121" s="67" t="s">
        <v>593</v>
      </c>
      <c r="B121" s="70">
        <v>245910000510</v>
      </c>
      <c r="C121" s="68" t="s">
        <v>594</v>
      </c>
      <c r="D121" s="68" t="s">
        <v>17</v>
      </c>
      <c r="E121" s="68" t="s">
        <v>238</v>
      </c>
      <c r="F121" s="67">
        <v>12</v>
      </c>
    </row>
    <row r="122" spans="1:6" ht="14.25">
      <c r="A122" s="67" t="s">
        <v>595</v>
      </c>
      <c r="B122" s="70">
        <v>245908002910</v>
      </c>
      <c r="C122" s="68" t="s">
        <v>596</v>
      </c>
      <c r="D122" s="68" t="s">
        <v>17</v>
      </c>
      <c r="E122" s="68" t="s">
        <v>246</v>
      </c>
      <c r="F122" s="67">
        <v>12</v>
      </c>
    </row>
    <row r="123" spans="1:6" ht="14.25">
      <c r="A123" s="67" t="s">
        <v>597</v>
      </c>
      <c r="B123" s="70">
        <v>246004000100</v>
      </c>
      <c r="C123" s="68" t="s">
        <v>598</v>
      </c>
      <c r="D123" s="68" t="s">
        <v>17</v>
      </c>
      <c r="E123" s="68" t="s">
        <v>238</v>
      </c>
      <c r="F123" s="67">
        <v>12</v>
      </c>
    </row>
    <row r="124" spans="1:6" ht="14.25">
      <c r="A124" s="67" t="s">
        <v>599</v>
      </c>
      <c r="B124" s="70">
        <v>246002000100</v>
      </c>
      <c r="C124" s="68" t="s">
        <v>600</v>
      </c>
      <c r="D124" s="68" t="s">
        <v>17</v>
      </c>
      <c r="E124" s="68" t="s">
        <v>238</v>
      </c>
      <c r="F124" s="67">
        <v>12</v>
      </c>
    </row>
    <row r="125" spans="1:6" ht="14.25">
      <c r="A125" s="67" t="s">
        <v>601</v>
      </c>
      <c r="B125" s="70">
        <v>246002000200</v>
      </c>
      <c r="C125" s="68" t="s">
        <v>602</v>
      </c>
      <c r="D125" s="68" t="s">
        <v>17</v>
      </c>
      <c r="E125" s="68" t="s">
        <v>246</v>
      </c>
      <c r="F125" s="67">
        <v>6</v>
      </c>
    </row>
    <row r="126" spans="1:6" ht="14.25">
      <c r="A126" s="67" t="s">
        <v>603</v>
      </c>
      <c r="B126" s="70">
        <v>246702000100</v>
      </c>
      <c r="C126" s="68" t="s">
        <v>604</v>
      </c>
      <c r="D126" s="68" t="s">
        <v>17</v>
      </c>
      <c r="E126" s="68" t="s">
        <v>238</v>
      </c>
      <c r="F126" s="67">
        <v>12</v>
      </c>
    </row>
    <row r="127" spans="1:6" ht="14.25">
      <c r="A127" s="67" t="s">
        <v>605</v>
      </c>
      <c r="B127" s="70">
        <v>246901000100</v>
      </c>
      <c r="C127" s="68" t="s">
        <v>606</v>
      </c>
      <c r="D127" s="68" t="s">
        <v>17</v>
      </c>
      <c r="E127" s="68" t="s">
        <v>246</v>
      </c>
      <c r="F127" s="67">
        <v>6</v>
      </c>
    </row>
    <row r="128" spans="1:6" ht="14.25">
      <c r="A128" s="67" t="s">
        <v>607</v>
      </c>
      <c r="B128" s="70">
        <v>245908000500</v>
      </c>
      <c r="C128" s="68" t="s">
        <v>608</v>
      </c>
      <c r="D128" s="68" t="s">
        <v>17</v>
      </c>
      <c r="E128" s="68" t="s">
        <v>246</v>
      </c>
      <c r="F128" s="67">
        <v>6</v>
      </c>
    </row>
    <row r="129" spans="1:6" ht="14.25">
      <c r="A129" s="67" t="s">
        <v>609</v>
      </c>
      <c r="B129" s="70">
        <v>246401000110</v>
      </c>
      <c r="C129" s="68" t="s">
        <v>610</v>
      </c>
      <c r="D129" s="68" t="s">
        <v>17</v>
      </c>
      <c r="E129" s="68" t="s">
        <v>250</v>
      </c>
      <c r="F129" s="67">
        <v>24</v>
      </c>
    </row>
    <row r="130" spans="1:6" ht="14.25">
      <c r="A130" s="67" t="s">
        <v>611</v>
      </c>
      <c r="B130" s="70">
        <v>245904003810</v>
      </c>
      <c r="C130" s="68" t="s">
        <v>612</v>
      </c>
      <c r="D130" s="68" t="s">
        <v>17</v>
      </c>
      <c r="E130" s="68" t="s">
        <v>246</v>
      </c>
      <c r="F130" s="67">
        <v>6</v>
      </c>
    </row>
    <row r="131" spans="1:6" ht="14.25">
      <c r="A131" s="67" t="s">
        <v>613</v>
      </c>
      <c r="B131" s="70">
        <v>245902000200</v>
      </c>
      <c r="C131" s="68" t="s">
        <v>614</v>
      </c>
      <c r="D131" s="68" t="s">
        <v>17</v>
      </c>
      <c r="E131" s="68" t="s">
        <v>246</v>
      </c>
      <c r="F131" s="67">
        <v>6</v>
      </c>
    </row>
    <row r="132" spans="1:6" ht="14.25">
      <c r="A132" s="67" t="s">
        <v>615</v>
      </c>
      <c r="B132" s="70">
        <v>245902000500</v>
      </c>
      <c r="C132" s="68" t="s">
        <v>616</v>
      </c>
      <c r="D132" s="68" t="s">
        <v>17</v>
      </c>
      <c r="E132" s="68" t="s">
        <v>246</v>
      </c>
      <c r="F132" s="67">
        <v>6</v>
      </c>
    </row>
    <row r="133" spans="1:6" ht="14.25">
      <c r="A133" s="67" t="s">
        <v>617</v>
      </c>
      <c r="B133" s="70">
        <v>246003000100</v>
      </c>
      <c r="C133" s="68" t="s">
        <v>618</v>
      </c>
      <c r="D133" s="68" t="s">
        <v>17</v>
      </c>
      <c r="E133" s="68" t="s">
        <v>238</v>
      </c>
      <c r="F133" s="67">
        <v>12</v>
      </c>
    </row>
    <row r="134" spans="1:6" ht="14.25">
      <c r="A134" s="67" t="s">
        <v>619</v>
      </c>
      <c r="B134" s="70">
        <v>246004000200</v>
      </c>
      <c r="C134" s="68" t="s">
        <v>620</v>
      </c>
      <c r="D134" s="68" t="s">
        <v>17</v>
      </c>
      <c r="E134" s="68" t="s">
        <v>246</v>
      </c>
      <c r="F134" s="67">
        <v>6</v>
      </c>
    </row>
    <row r="135" spans="1:6" ht="14.25">
      <c r="A135" s="67" t="s">
        <v>621</v>
      </c>
      <c r="B135" s="70">
        <v>246003000200</v>
      </c>
      <c r="C135" s="68" t="s">
        <v>622</v>
      </c>
      <c r="D135" s="68" t="s">
        <v>17</v>
      </c>
      <c r="E135" s="68" t="s">
        <v>246</v>
      </c>
      <c r="F135" s="67">
        <v>6</v>
      </c>
    </row>
    <row r="136" spans="1:6" ht="14.25">
      <c r="A136" s="67" t="s">
        <v>623</v>
      </c>
      <c r="B136" s="70">
        <v>245908002710</v>
      </c>
      <c r="C136" s="68" t="s">
        <v>624</v>
      </c>
      <c r="D136" s="68" t="s">
        <v>17</v>
      </c>
      <c r="E136" s="68" t="s">
        <v>246</v>
      </c>
      <c r="F136" s="67">
        <v>12</v>
      </c>
    </row>
    <row r="137" spans="1:6" ht="14.25">
      <c r="A137" s="67" t="s">
        <v>625</v>
      </c>
      <c r="B137" s="70">
        <v>245908002810</v>
      </c>
      <c r="C137" s="68" t="s">
        <v>626</v>
      </c>
      <c r="D137" s="68" t="s">
        <v>17</v>
      </c>
      <c r="E137" s="68" t="s">
        <v>246</v>
      </c>
      <c r="F137" s="67">
        <v>12</v>
      </c>
    </row>
    <row r="138" spans="1:6" ht="14.25">
      <c r="A138" s="67" t="s">
        <v>627</v>
      </c>
      <c r="B138" s="70">
        <v>246901001910</v>
      </c>
      <c r="C138" s="68" t="s">
        <v>628</v>
      </c>
      <c r="D138" s="68" t="s">
        <v>17</v>
      </c>
      <c r="E138" s="68" t="s">
        <v>238</v>
      </c>
      <c r="F138" s="67">
        <v>8</v>
      </c>
    </row>
    <row r="139" spans="1:6" ht="14.25">
      <c r="A139" s="67" t="s">
        <v>629</v>
      </c>
      <c r="B139" s="70">
        <v>245904005610</v>
      </c>
      <c r="C139" s="68" t="s">
        <v>630</v>
      </c>
      <c r="D139" s="68" t="s">
        <v>17</v>
      </c>
      <c r="E139" s="68" t="s">
        <v>246</v>
      </c>
      <c r="F139" s="67">
        <v>12</v>
      </c>
    </row>
    <row r="140" spans="1:6" ht="14.25">
      <c r="A140" s="67" t="s">
        <v>631</v>
      </c>
      <c r="B140" s="70">
        <v>245904005710</v>
      </c>
      <c r="C140" s="68" t="s">
        <v>632</v>
      </c>
      <c r="D140" s="68" t="s">
        <v>17</v>
      </c>
      <c r="E140" s="68" t="s">
        <v>246</v>
      </c>
      <c r="F140" s="67">
        <v>12</v>
      </c>
    </row>
    <row r="141" spans="1:6" ht="14.25">
      <c r="A141" s="67" t="s">
        <v>633</v>
      </c>
      <c r="B141" s="70">
        <v>246901001010</v>
      </c>
      <c r="C141" s="68" t="s">
        <v>634</v>
      </c>
      <c r="D141" s="68" t="s">
        <v>17</v>
      </c>
      <c r="E141" s="68" t="s">
        <v>250</v>
      </c>
      <c r="F141" s="67">
        <v>200</v>
      </c>
    </row>
    <row r="142" spans="1:6" ht="14.25">
      <c r="A142" s="67" t="s">
        <v>635</v>
      </c>
      <c r="B142" s="70">
        <v>245911000210</v>
      </c>
      <c r="C142" s="68" t="s">
        <v>636</v>
      </c>
      <c r="D142" s="68" t="s">
        <v>17</v>
      </c>
      <c r="E142" s="68" t="s">
        <v>246</v>
      </c>
      <c r="F142" s="67">
        <v>6</v>
      </c>
    </row>
    <row r="143" spans="1:6" ht="14.25">
      <c r="A143" s="67" t="s">
        <v>637</v>
      </c>
      <c r="B143" s="70">
        <v>246901000910</v>
      </c>
      <c r="C143" s="68" t="s">
        <v>638</v>
      </c>
      <c r="D143" s="68" t="s">
        <v>17</v>
      </c>
      <c r="E143" s="68" t="s">
        <v>246</v>
      </c>
      <c r="F143" s="67">
        <v>6</v>
      </c>
    </row>
    <row r="144" spans="1:6" ht="14.25">
      <c r="A144" s="67" t="s">
        <v>639</v>
      </c>
      <c r="B144" s="70">
        <v>245911000310</v>
      </c>
      <c r="C144" s="68" t="s">
        <v>640</v>
      </c>
      <c r="D144" s="68" t="s">
        <v>17</v>
      </c>
      <c r="E144" s="68" t="s">
        <v>246</v>
      </c>
      <c r="F144" s="67">
        <v>6</v>
      </c>
    </row>
    <row r="145" spans="1:6" ht="14.25">
      <c r="A145" s="67" t="s">
        <v>641</v>
      </c>
      <c r="B145" s="70">
        <v>245905000110</v>
      </c>
      <c r="C145" s="68" t="s">
        <v>253</v>
      </c>
      <c r="D145" s="68" t="s">
        <v>17</v>
      </c>
      <c r="E145" s="68" t="s">
        <v>238</v>
      </c>
      <c r="F145" s="67">
        <v>12</v>
      </c>
    </row>
    <row r="146" spans="1:6" ht="14.25">
      <c r="A146" s="67" t="s">
        <v>642</v>
      </c>
      <c r="B146" s="70">
        <v>246901001610</v>
      </c>
      <c r="C146" s="68" t="s">
        <v>643</v>
      </c>
      <c r="D146" s="68" t="s">
        <v>17</v>
      </c>
      <c r="E146" s="68" t="s">
        <v>250</v>
      </c>
      <c r="F146" s="67">
        <v>80</v>
      </c>
    </row>
    <row r="147" spans="1:6" ht="14.25">
      <c r="A147" s="67" t="s">
        <v>644</v>
      </c>
      <c r="B147" s="70">
        <v>246901001410</v>
      </c>
      <c r="C147" s="68" t="s">
        <v>645</v>
      </c>
      <c r="D147" s="68" t="s">
        <v>17</v>
      </c>
      <c r="E147" s="68" t="s">
        <v>250</v>
      </c>
      <c r="F147" s="67">
        <v>80</v>
      </c>
    </row>
    <row r="148" spans="1:6" ht="14.25">
      <c r="A148" s="67" t="s">
        <v>646</v>
      </c>
      <c r="B148" s="70">
        <v>246901001510</v>
      </c>
      <c r="C148" s="68" t="s">
        <v>647</v>
      </c>
      <c r="D148" s="68" t="s">
        <v>17</v>
      </c>
      <c r="E148" s="68" t="s">
        <v>250</v>
      </c>
      <c r="F148" s="67">
        <v>80</v>
      </c>
    </row>
    <row r="149" spans="1:6" ht="14.25">
      <c r="A149" s="67" t="s">
        <v>648</v>
      </c>
      <c r="B149" s="70">
        <v>245910000610</v>
      </c>
      <c r="C149" s="68" t="s">
        <v>649</v>
      </c>
      <c r="D149" s="68" t="s">
        <v>17</v>
      </c>
      <c r="E149" s="68" t="s">
        <v>238</v>
      </c>
      <c r="F149" s="67">
        <v>12</v>
      </c>
    </row>
    <row r="150" spans="1:6" ht="14.25">
      <c r="A150" s="67" t="s">
        <v>650</v>
      </c>
      <c r="B150" s="70">
        <v>245910000710</v>
      </c>
      <c r="C150" s="68" t="s">
        <v>651</v>
      </c>
      <c r="D150" s="68" t="s">
        <v>17</v>
      </c>
      <c r="E150" s="68" t="s">
        <v>238</v>
      </c>
      <c r="F150" s="67">
        <v>12</v>
      </c>
    </row>
    <row r="151" spans="1:6" ht="14.25">
      <c r="A151" s="67" t="s">
        <v>652</v>
      </c>
      <c r="B151" s="70">
        <v>246904000210</v>
      </c>
      <c r="C151" s="68" t="s">
        <v>182</v>
      </c>
      <c r="D151" s="68" t="s">
        <v>17</v>
      </c>
      <c r="E151" s="68" t="s">
        <v>250</v>
      </c>
      <c r="F151" s="67">
        <v>24</v>
      </c>
    </row>
    <row r="152" spans="1:6" ht="14.25">
      <c r="A152" s="67" t="s">
        <v>653</v>
      </c>
      <c r="B152" s="70">
        <v>246901002110</v>
      </c>
      <c r="C152" s="68" t="s">
        <v>654</v>
      </c>
      <c r="D152" s="68" t="s">
        <v>17</v>
      </c>
      <c r="E152" s="68" t="s">
        <v>238</v>
      </c>
      <c r="F152" s="67">
        <v>20</v>
      </c>
    </row>
    <row r="153" spans="1:6" ht="14.25">
      <c r="A153" s="67" t="s">
        <v>655</v>
      </c>
      <c r="B153" s="70">
        <v>245904005310</v>
      </c>
      <c r="C153" s="68" t="s">
        <v>175</v>
      </c>
      <c r="D153" s="68" t="s">
        <v>17</v>
      </c>
      <c r="E153" s="68" t="s">
        <v>246</v>
      </c>
      <c r="F153" s="67">
        <v>6</v>
      </c>
    </row>
    <row r="154" spans="1:6" ht="14.25">
      <c r="A154" s="67" t="s">
        <v>656</v>
      </c>
      <c r="B154" s="70">
        <v>245904005410</v>
      </c>
      <c r="C154" s="68" t="s">
        <v>204</v>
      </c>
      <c r="D154" s="68" t="s">
        <v>17</v>
      </c>
      <c r="E154" s="68" t="s">
        <v>246</v>
      </c>
      <c r="F154" s="67">
        <v>6</v>
      </c>
    </row>
    <row r="155" spans="1:6" ht="14.25">
      <c r="A155" s="67" t="s">
        <v>657</v>
      </c>
      <c r="B155" s="70">
        <v>245904005210</v>
      </c>
      <c r="C155" s="68" t="s">
        <v>333</v>
      </c>
      <c r="D155" s="68" t="s">
        <v>17</v>
      </c>
      <c r="E155" s="68" t="s">
        <v>246</v>
      </c>
      <c r="F155" s="67">
        <v>6</v>
      </c>
    </row>
    <row r="156" spans="1:6" ht="14.25">
      <c r="A156" s="67" t="s">
        <v>658</v>
      </c>
      <c r="B156" s="70">
        <v>245907000810</v>
      </c>
      <c r="C156" s="68" t="s">
        <v>209</v>
      </c>
      <c r="D156" s="68" t="s">
        <v>17</v>
      </c>
      <c r="E156" s="68" t="s">
        <v>246</v>
      </c>
      <c r="F156" s="67">
        <v>12</v>
      </c>
    </row>
    <row r="157" spans="1:6" ht="14.25">
      <c r="A157" s="67" t="s">
        <v>659</v>
      </c>
      <c r="B157" s="70">
        <v>245907000910</v>
      </c>
      <c r="C157" s="68" t="s">
        <v>208</v>
      </c>
      <c r="D157" s="68" t="s">
        <v>17</v>
      </c>
      <c r="E157" s="68" t="s">
        <v>246</v>
      </c>
      <c r="F157" s="67">
        <v>12</v>
      </c>
    </row>
    <row r="158" spans="1:6" ht="14.25">
      <c r="A158" s="67" t="s">
        <v>660</v>
      </c>
      <c r="B158" s="70">
        <v>245907001010</v>
      </c>
      <c r="C158" s="68" t="s">
        <v>206</v>
      </c>
      <c r="D158" s="68" t="s">
        <v>17</v>
      </c>
      <c r="E158" s="68" t="s">
        <v>246</v>
      </c>
      <c r="F158" s="67">
        <v>12</v>
      </c>
    </row>
    <row r="159" spans="1:6" ht="14.25">
      <c r="A159" s="67" t="s">
        <v>661</v>
      </c>
      <c r="B159" s="70">
        <v>246901001310</v>
      </c>
      <c r="C159" s="68" t="s">
        <v>271</v>
      </c>
      <c r="D159" s="68" t="s">
        <v>17</v>
      </c>
      <c r="E159" s="68" t="s">
        <v>246</v>
      </c>
      <c r="F159" s="67">
        <v>6</v>
      </c>
    </row>
    <row r="160" spans="1:6" ht="14.25">
      <c r="A160" s="67" t="s">
        <v>662</v>
      </c>
      <c r="B160" s="70">
        <v>246600000310</v>
      </c>
      <c r="C160" s="68" t="s">
        <v>663</v>
      </c>
      <c r="D160" s="68" t="s">
        <v>17</v>
      </c>
      <c r="E160" s="68" t="s">
        <v>250</v>
      </c>
      <c r="F160" s="67">
        <v>20</v>
      </c>
    </row>
    <row r="161" spans="1:6" ht="14.25">
      <c r="A161" s="67" t="s">
        <v>664</v>
      </c>
      <c r="B161" s="70">
        <v>246600000410</v>
      </c>
      <c r="C161" s="68" t="s">
        <v>665</v>
      </c>
      <c r="D161" s="68" t="s">
        <v>17</v>
      </c>
      <c r="E161" s="68" t="s">
        <v>250</v>
      </c>
      <c r="F161" s="67">
        <v>20</v>
      </c>
    </row>
    <row r="162" spans="1:6" ht="14.25">
      <c r="A162" s="67" t="s">
        <v>666</v>
      </c>
      <c r="B162" s="70">
        <v>245910000210</v>
      </c>
      <c r="C162" s="68" t="s">
        <v>667</v>
      </c>
      <c r="D162" s="68" t="s">
        <v>17</v>
      </c>
      <c r="E162" s="68" t="s">
        <v>246</v>
      </c>
      <c r="F162" s="67">
        <v>6</v>
      </c>
    </row>
    <row r="163" spans="1:6" ht="14.25">
      <c r="A163" s="67" t="s">
        <v>668</v>
      </c>
      <c r="B163" s="70">
        <v>245910000310</v>
      </c>
      <c r="C163" s="68" t="s">
        <v>669</v>
      </c>
      <c r="D163" s="68" t="s">
        <v>17</v>
      </c>
      <c r="E163" s="68" t="s">
        <v>246</v>
      </c>
      <c r="F163" s="67">
        <v>6</v>
      </c>
    </row>
    <row r="164" spans="1:6" ht="14.25">
      <c r="A164" s="67" t="s">
        <v>670</v>
      </c>
      <c r="B164" s="70">
        <v>245910000110</v>
      </c>
      <c r="C164" s="68" t="s">
        <v>671</v>
      </c>
      <c r="D164" s="68" t="s">
        <v>17</v>
      </c>
      <c r="E164" s="68" t="s">
        <v>246</v>
      </c>
      <c r="F164" s="67">
        <v>6</v>
      </c>
    </row>
    <row r="165" spans="1:6" ht="14.25">
      <c r="A165" s="67" t="s">
        <v>672</v>
      </c>
      <c r="B165" s="70">
        <v>246007000210</v>
      </c>
      <c r="C165" s="68" t="s">
        <v>673</v>
      </c>
      <c r="D165" s="68" t="s">
        <v>17</v>
      </c>
      <c r="E165" s="68" t="s">
        <v>250</v>
      </c>
      <c r="F165" s="67">
        <v>80</v>
      </c>
    </row>
    <row r="166" spans="1:6" ht="14.25">
      <c r="A166" s="67" t="s">
        <v>674</v>
      </c>
      <c r="B166" s="70">
        <v>245907001210</v>
      </c>
      <c r="C166" s="68" t="s">
        <v>207</v>
      </c>
      <c r="D166" s="68" t="s">
        <v>17</v>
      </c>
      <c r="E166" s="68" t="s">
        <v>246</v>
      </c>
      <c r="F166" s="67">
        <v>6</v>
      </c>
    </row>
    <row r="167" spans="1:6" ht="14.25">
      <c r="A167" s="67" t="s">
        <v>675</v>
      </c>
      <c r="B167" s="70">
        <v>245907001310</v>
      </c>
      <c r="C167" s="68" t="s">
        <v>212</v>
      </c>
      <c r="D167" s="68" t="s">
        <v>17</v>
      </c>
      <c r="E167" s="68" t="s">
        <v>246</v>
      </c>
      <c r="F167" s="67">
        <v>6</v>
      </c>
    </row>
    <row r="168" spans="1:6" ht="14.25">
      <c r="A168" s="67" t="s">
        <v>676</v>
      </c>
      <c r="B168" s="70">
        <v>245907001110</v>
      </c>
      <c r="C168" s="68" t="s">
        <v>210</v>
      </c>
      <c r="D168" s="68" t="s">
        <v>17</v>
      </c>
      <c r="E168" s="68" t="s">
        <v>246</v>
      </c>
      <c r="F168" s="67">
        <v>6</v>
      </c>
    </row>
    <row r="169" spans="1:6" ht="14.25">
      <c r="A169" s="67" t="s">
        <v>677</v>
      </c>
      <c r="B169" s="70">
        <v>246701000300</v>
      </c>
      <c r="C169" s="68" t="s">
        <v>464</v>
      </c>
      <c r="D169" s="68" t="s">
        <v>17</v>
      </c>
      <c r="E169" s="68" t="s">
        <v>440</v>
      </c>
      <c r="F169" s="67">
        <v>14</v>
      </c>
    </row>
    <row r="170" spans="1:6" ht="14.25">
      <c r="A170" s="67" t="s">
        <v>678</v>
      </c>
      <c r="B170" s="70">
        <v>247101000400</v>
      </c>
      <c r="C170" s="68" t="s">
        <v>587</v>
      </c>
      <c r="D170" s="68" t="s">
        <v>17</v>
      </c>
      <c r="E170" s="68" t="s">
        <v>246</v>
      </c>
      <c r="F170" s="67">
        <v>14</v>
      </c>
    </row>
    <row r="171" spans="1:6" ht="14.25">
      <c r="A171" s="67" t="s">
        <v>679</v>
      </c>
      <c r="B171" s="70">
        <v>246301000500</v>
      </c>
      <c r="C171" s="68" t="s">
        <v>437</v>
      </c>
      <c r="D171" s="68" t="s">
        <v>17</v>
      </c>
      <c r="E171" s="68" t="s">
        <v>238</v>
      </c>
      <c r="F171" s="67">
        <v>12</v>
      </c>
    </row>
    <row r="172" spans="1:6" ht="14.25">
      <c r="A172" s="67" t="s">
        <v>680</v>
      </c>
      <c r="B172" s="70">
        <v>247201000310</v>
      </c>
      <c r="C172" s="68" t="s">
        <v>681</v>
      </c>
      <c r="D172" s="68" t="s">
        <v>17</v>
      </c>
      <c r="E172" s="68" t="s">
        <v>250</v>
      </c>
      <c r="F172" s="67">
        <v>400</v>
      </c>
    </row>
    <row r="173" spans="1:6" ht="14.25">
      <c r="A173" s="67" t="s">
        <v>682</v>
      </c>
      <c r="B173" s="70">
        <v>246701000410</v>
      </c>
      <c r="C173" s="68" t="s">
        <v>464</v>
      </c>
      <c r="D173" s="68" t="s">
        <v>17</v>
      </c>
      <c r="E173" s="68" t="s">
        <v>246</v>
      </c>
      <c r="F173" s="67" t="s">
        <v>581</v>
      </c>
    </row>
    <row r="174" spans="1:6" ht="14.25">
      <c r="A174" s="67" t="s">
        <v>683</v>
      </c>
      <c r="B174" s="70">
        <v>247201000210</v>
      </c>
      <c r="C174" s="68" t="s">
        <v>684</v>
      </c>
      <c r="D174" s="68" t="s">
        <v>17</v>
      </c>
      <c r="E174" s="68" t="s">
        <v>581</v>
      </c>
      <c r="F174" s="67">
        <v>6</v>
      </c>
    </row>
    <row r="175" spans="1:6" ht="14.25">
      <c r="A175" s="67" t="s">
        <v>685</v>
      </c>
      <c r="B175" s="70">
        <v>240603000110</v>
      </c>
      <c r="C175" s="68" t="s">
        <v>190</v>
      </c>
      <c r="D175" s="68" t="s">
        <v>17</v>
      </c>
      <c r="E175" s="68" t="s">
        <v>238</v>
      </c>
      <c r="F175" s="67">
        <v>18</v>
      </c>
    </row>
    <row r="176" spans="1:6" ht="14.25">
      <c r="A176" s="67" t="s">
        <v>686</v>
      </c>
      <c r="B176" s="70">
        <v>240604000110</v>
      </c>
      <c r="C176" s="68" t="s">
        <v>193</v>
      </c>
      <c r="D176" s="68" t="s">
        <v>17</v>
      </c>
      <c r="E176" s="68" t="s">
        <v>238</v>
      </c>
      <c r="F176" s="67">
        <v>18</v>
      </c>
    </row>
    <row r="177" spans="1:6" ht="14.25">
      <c r="A177" s="67" t="s">
        <v>687</v>
      </c>
      <c r="B177" s="70">
        <v>240605000110</v>
      </c>
      <c r="C177" s="68" t="s">
        <v>688</v>
      </c>
      <c r="D177" s="68" t="s">
        <v>17</v>
      </c>
      <c r="E177" s="68" t="s">
        <v>238</v>
      </c>
      <c r="F177" s="67">
        <v>18</v>
      </c>
    </row>
    <row r="178" spans="1:6" ht="14.25">
      <c r="A178" s="67" t="s">
        <v>689</v>
      </c>
      <c r="B178" s="70">
        <v>245903003110</v>
      </c>
      <c r="C178" s="68" t="s">
        <v>690</v>
      </c>
      <c r="D178" s="68" t="s">
        <v>17</v>
      </c>
      <c r="E178" s="68" t="s">
        <v>246</v>
      </c>
      <c r="F178" s="67">
        <v>15</v>
      </c>
    </row>
    <row r="179" spans="1:6" ht="14.25">
      <c r="A179" s="67" t="s">
        <v>691</v>
      </c>
      <c r="B179" s="70">
        <v>245908001510</v>
      </c>
      <c r="C179" s="68" t="s">
        <v>692</v>
      </c>
      <c r="D179" s="68" t="s">
        <v>17</v>
      </c>
      <c r="E179" s="68" t="s">
        <v>246</v>
      </c>
      <c r="F179" s="67" t="s">
        <v>581</v>
      </c>
    </row>
    <row r="180" spans="1:6" ht="14.25">
      <c r="A180" s="67" t="s">
        <v>693</v>
      </c>
      <c r="B180" s="70">
        <v>245908001610</v>
      </c>
      <c r="C180" s="68" t="s">
        <v>694</v>
      </c>
      <c r="D180" s="68" t="s">
        <v>17</v>
      </c>
      <c r="E180" s="68" t="s">
        <v>246</v>
      </c>
      <c r="F180" s="67" t="s">
        <v>581</v>
      </c>
    </row>
    <row r="181" spans="1:6" ht="14.25">
      <c r="A181" s="67" t="s">
        <v>695</v>
      </c>
      <c r="B181" s="70">
        <v>240602000110</v>
      </c>
      <c r="C181" s="68" t="s">
        <v>195</v>
      </c>
      <c r="D181" s="68" t="s">
        <v>17</v>
      </c>
      <c r="E181" s="68" t="s">
        <v>238</v>
      </c>
      <c r="F181" s="67">
        <v>18</v>
      </c>
    </row>
    <row r="182" spans="1:6" ht="14.25">
      <c r="A182" s="67" t="s">
        <v>696</v>
      </c>
      <c r="B182" s="70">
        <v>240600000110</v>
      </c>
      <c r="C182" s="68" t="s">
        <v>192</v>
      </c>
      <c r="D182" s="68" t="s">
        <v>17</v>
      </c>
      <c r="E182" s="68" t="s">
        <v>238</v>
      </c>
      <c r="F182" s="67">
        <v>18</v>
      </c>
    </row>
    <row r="183" spans="1:6" ht="14.25">
      <c r="A183" s="67" t="s">
        <v>697</v>
      </c>
      <c r="B183" s="70">
        <v>247100000110</v>
      </c>
      <c r="C183" s="68" t="s">
        <v>698</v>
      </c>
      <c r="D183" s="68" t="s">
        <v>17</v>
      </c>
      <c r="E183" s="68" t="s">
        <v>250</v>
      </c>
      <c r="F183" s="67">
        <v>24</v>
      </c>
    </row>
    <row r="184" spans="1:6" ht="14.25">
      <c r="A184" s="67" t="s">
        <v>699</v>
      </c>
      <c r="B184" s="70">
        <v>245910000910</v>
      </c>
      <c r="C184" s="68" t="s">
        <v>700</v>
      </c>
      <c r="D184" s="68" t="s">
        <v>17</v>
      </c>
      <c r="E184" s="68" t="s">
        <v>246</v>
      </c>
      <c r="F184" s="67">
        <v>15</v>
      </c>
    </row>
    <row r="185" spans="1:6" ht="14.25">
      <c r="A185" s="67" t="s">
        <v>701</v>
      </c>
      <c r="B185" s="70">
        <v>245904005510</v>
      </c>
      <c r="C185" s="68" t="s">
        <v>702</v>
      </c>
      <c r="D185" s="68" t="s">
        <v>17</v>
      </c>
      <c r="E185" s="68" t="s">
        <v>581</v>
      </c>
      <c r="F185" s="67" t="s">
        <v>581</v>
      </c>
    </row>
    <row r="186" spans="1:6" ht="14.25">
      <c r="A186" s="67" t="s">
        <v>703</v>
      </c>
      <c r="B186" s="70">
        <v>246600000610</v>
      </c>
      <c r="C186" s="68" t="s">
        <v>704</v>
      </c>
      <c r="D186" s="68" t="s">
        <v>17</v>
      </c>
      <c r="E186" s="68" t="s">
        <v>581</v>
      </c>
      <c r="F186" s="67">
        <v>4</v>
      </c>
    </row>
    <row r="187" spans="1:6" ht="14.25">
      <c r="A187" s="67" t="s">
        <v>705</v>
      </c>
      <c r="B187" s="70">
        <v>245910000810</v>
      </c>
      <c r="C187" s="68" t="s">
        <v>706</v>
      </c>
      <c r="D187" s="68" t="s">
        <v>17</v>
      </c>
      <c r="E187" s="68" t="s">
        <v>246</v>
      </c>
      <c r="F187" s="67">
        <v>15</v>
      </c>
    </row>
    <row r="188" spans="1:6" ht="14.25">
      <c r="A188" s="67" t="s">
        <v>707</v>
      </c>
      <c r="B188" s="70">
        <v>245908002310</v>
      </c>
      <c r="C188" s="68" t="s">
        <v>708</v>
      </c>
      <c r="D188" s="68" t="s">
        <v>17</v>
      </c>
      <c r="E188" s="68" t="s">
        <v>246</v>
      </c>
      <c r="F188" s="67">
        <v>15</v>
      </c>
    </row>
    <row r="189" spans="1:6" ht="14.25">
      <c r="A189" s="67" t="s">
        <v>709</v>
      </c>
      <c r="B189" s="70">
        <v>245908002410</v>
      </c>
      <c r="C189" s="68" t="s">
        <v>710</v>
      </c>
      <c r="D189" s="68" t="s">
        <v>17</v>
      </c>
      <c r="E189" s="68" t="s">
        <v>246</v>
      </c>
      <c r="F189" s="67">
        <v>15</v>
      </c>
    </row>
    <row r="190" spans="1:6" ht="14.25">
      <c r="A190" s="67" t="s">
        <v>711</v>
      </c>
      <c r="B190" s="70">
        <v>245908002510</v>
      </c>
      <c r="C190" s="68" t="s">
        <v>712</v>
      </c>
      <c r="D190" s="68" t="s">
        <v>17</v>
      </c>
      <c r="E190" s="68" t="s">
        <v>246</v>
      </c>
      <c r="F190" s="67">
        <v>15</v>
      </c>
    </row>
    <row r="191" spans="1:6" ht="14.25">
      <c r="A191" s="67" t="s">
        <v>713</v>
      </c>
      <c r="B191" s="70">
        <v>245903002710</v>
      </c>
      <c r="C191" s="68" t="s">
        <v>714</v>
      </c>
      <c r="D191" s="68" t="s">
        <v>17</v>
      </c>
      <c r="E191" s="68" t="s">
        <v>246</v>
      </c>
      <c r="F191" s="67">
        <v>15</v>
      </c>
    </row>
    <row r="192" spans="1:6" ht="14.25">
      <c r="A192" s="67" t="s">
        <v>715</v>
      </c>
      <c r="B192" s="70">
        <v>245903002910</v>
      </c>
      <c r="C192" s="68" t="s">
        <v>716</v>
      </c>
      <c r="D192" s="68" t="s">
        <v>17</v>
      </c>
      <c r="E192" s="68" t="s">
        <v>246</v>
      </c>
      <c r="F192" s="67">
        <v>15</v>
      </c>
    </row>
    <row r="193" spans="1:6" ht="14.25">
      <c r="A193" s="67" t="s">
        <v>717</v>
      </c>
      <c r="B193" s="70">
        <v>246301000700</v>
      </c>
      <c r="C193" s="68" t="s">
        <v>718</v>
      </c>
      <c r="D193" s="68" t="s">
        <v>17</v>
      </c>
      <c r="E193" s="68" t="s">
        <v>246</v>
      </c>
      <c r="F193" s="67" t="s">
        <v>581</v>
      </c>
    </row>
    <row r="194" spans="1:6" ht="14.25">
      <c r="A194" s="67" t="s">
        <v>719</v>
      </c>
      <c r="B194" s="70">
        <v>247201000200</v>
      </c>
      <c r="C194" s="68" t="s">
        <v>720</v>
      </c>
      <c r="D194" s="68" t="s">
        <v>17</v>
      </c>
      <c r="E194" s="68" t="s">
        <v>581</v>
      </c>
      <c r="F194" s="67" t="s">
        <v>581</v>
      </c>
    </row>
    <row r="195" spans="1:6" ht="14.25">
      <c r="A195" s="67" t="s">
        <v>721</v>
      </c>
      <c r="B195" s="70">
        <v>246904000410</v>
      </c>
      <c r="C195" s="68" t="s">
        <v>722</v>
      </c>
      <c r="D195" s="68" t="s">
        <v>17</v>
      </c>
      <c r="E195" s="68" t="s">
        <v>250</v>
      </c>
      <c r="F195" s="67">
        <v>24</v>
      </c>
    </row>
    <row r="196" spans="1:6" ht="14.25">
      <c r="A196" s="67" t="s">
        <v>723</v>
      </c>
      <c r="B196" s="70">
        <v>246900000110</v>
      </c>
      <c r="C196" s="68" t="s">
        <v>724</v>
      </c>
      <c r="D196" s="68" t="s">
        <v>17</v>
      </c>
      <c r="E196" s="68" t="s">
        <v>246</v>
      </c>
      <c r="F196" s="67">
        <v>6</v>
      </c>
    </row>
    <row r="197" spans="1:6" ht="14.25">
      <c r="A197" s="67" t="s">
        <v>725</v>
      </c>
      <c r="B197" s="70">
        <v>246907000210</v>
      </c>
      <c r="C197" s="68" t="s">
        <v>726</v>
      </c>
      <c r="D197" s="68" t="s">
        <v>17</v>
      </c>
      <c r="E197" s="68" t="s">
        <v>250</v>
      </c>
      <c r="F197" s="67">
        <v>24</v>
      </c>
    </row>
    <row r="198" spans="1:6" ht="14.25">
      <c r="A198" s="67" t="s">
        <v>727</v>
      </c>
      <c r="B198" s="70">
        <v>246901002210</v>
      </c>
      <c r="C198" s="68" t="s">
        <v>728</v>
      </c>
      <c r="D198" s="68" t="s">
        <v>17</v>
      </c>
      <c r="E198" s="68" t="s">
        <v>246</v>
      </c>
      <c r="F198" s="67">
        <v>6</v>
      </c>
    </row>
    <row r="199" spans="1:6" ht="14.25">
      <c r="A199" s="67" t="s">
        <v>729</v>
      </c>
      <c r="B199" s="70">
        <v>246902000710</v>
      </c>
      <c r="C199" s="68" t="s">
        <v>730</v>
      </c>
      <c r="D199" s="68" t="s">
        <v>17</v>
      </c>
      <c r="E199" s="68" t="s">
        <v>731</v>
      </c>
      <c r="F199" s="67">
        <v>20</v>
      </c>
    </row>
    <row r="200" spans="1:6" ht="14.25">
      <c r="A200" s="67" t="s">
        <v>732</v>
      </c>
      <c r="B200" s="70">
        <v>246904000510</v>
      </c>
      <c r="C200" s="68" t="s">
        <v>181</v>
      </c>
      <c r="D200" s="68" t="s">
        <v>17</v>
      </c>
      <c r="E200" s="68" t="s">
        <v>250</v>
      </c>
      <c r="F200" s="67">
        <v>8</v>
      </c>
    </row>
    <row r="201" spans="1:6" ht="14.25">
      <c r="A201" s="67" t="s">
        <v>733</v>
      </c>
      <c r="B201" s="70">
        <v>245914000110</v>
      </c>
      <c r="C201" s="68" t="s">
        <v>734</v>
      </c>
      <c r="D201" s="68" t="s">
        <v>17</v>
      </c>
      <c r="E201" s="68" t="s">
        <v>246</v>
      </c>
      <c r="F201" s="67">
        <v>6</v>
      </c>
    </row>
    <row r="202" spans="1:6" ht="14.25">
      <c r="A202" s="67" t="s">
        <v>735</v>
      </c>
      <c r="B202" s="70">
        <v>246901002610</v>
      </c>
      <c r="C202" s="68" t="s">
        <v>736</v>
      </c>
      <c r="D202" s="68" t="s">
        <v>17</v>
      </c>
      <c r="E202" s="68" t="s">
        <v>246</v>
      </c>
      <c r="F202" s="67">
        <v>6</v>
      </c>
    </row>
    <row r="203" spans="1:6" ht="14.25">
      <c r="A203" s="67" t="s">
        <v>737</v>
      </c>
      <c r="B203" s="70">
        <v>245915000510</v>
      </c>
      <c r="C203" s="68" t="s">
        <v>738</v>
      </c>
      <c r="D203" s="68" t="s">
        <v>17</v>
      </c>
      <c r="E203" s="68" t="s">
        <v>246</v>
      </c>
      <c r="F203" s="67">
        <v>15</v>
      </c>
    </row>
    <row r="204" spans="1:6" ht="14.25">
      <c r="A204" s="67" t="s">
        <v>739</v>
      </c>
      <c r="B204" s="70">
        <v>245912000610</v>
      </c>
      <c r="C204" s="68" t="s">
        <v>170</v>
      </c>
      <c r="D204" s="68" t="s">
        <v>17</v>
      </c>
      <c r="E204" s="68" t="s">
        <v>246</v>
      </c>
      <c r="F204" s="67">
        <v>6</v>
      </c>
    </row>
    <row r="205" spans="1:6" ht="14.25">
      <c r="A205" s="67" t="s">
        <v>740</v>
      </c>
      <c r="B205" s="70">
        <v>245912000510</v>
      </c>
      <c r="C205" s="68" t="s">
        <v>191</v>
      </c>
      <c r="D205" s="68" t="s">
        <v>17</v>
      </c>
      <c r="E205" s="68" t="s">
        <v>246</v>
      </c>
      <c r="F205" s="67">
        <v>6</v>
      </c>
    </row>
    <row r="206" spans="1:6" ht="14.25">
      <c r="A206" s="67" t="s">
        <v>741</v>
      </c>
      <c r="B206" s="70">
        <v>245912000810</v>
      </c>
      <c r="C206" s="68" t="s">
        <v>742</v>
      </c>
      <c r="D206" s="68" t="s">
        <v>17</v>
      </c>
      <c r="E206" s="68" t="s">
        <v>246</v>
      </c>
      <c r="F206" s="67">
        <v>6</v>
      </c>
    </row>
    <row r="207" spans="1:6" ht="14.25">
      <c r="A207" s="67" t="s">
        <v>743</v>
      </c>
      <c r="B207" s="70">
        <v>245915000110</v>
      </c>
      <c r="C207" s="68" t="s">
        <v>744</v>
      </c>
      <c r="D207" s="68" t="s">
        <v>17</v>
      </c>
      <c r="E207" s="68" t="s">
        <v>246</v>
      </c>
      <c r="F207" s="67">
        <v>6</v>
      </c>
    </row>
    <row r="208" spans="1:6" ht="14.25">
      <c r="A208" s="67" t="s">
        <v>745</v>
      </c>
      <c r="B208" s="70">
        <v>245912000410</v>
      </c>
      <c r="C208" s="68" t="s">
        <v>172</v>
      </c>
      <c r="D208" s="68" t="s">
        <v>17</v>
      </c>
      <c r="E208" s="68" t="s">
        <v>246</v>
      </c>
      <c r="F208" s="67">
        <v>6</v>
      </c>
    </row>
    <row r="209" spans="1:6" ht="14.25">
      <c r="A209" s="67" t="s">
        <v>746</v>
      </c>
      <c r="B209" s="70">
        <v>245904006010</v>
      </c>
      <c r="C209" s="68" t="s">
        <v>747</v>
      </c>
      <c r="D209" s="68" t="s">
        <v>17</v>
      </c>
      <c r="E209" s="68" t="s">
        <v>246</v>
      </c>
      <c r="F209" s="67">
        <v>6</v>
      </c>
    </row>
    <row r="210" spans="1:6" ht="14.25">
      <c r="A210" s="67" t="s">
        <v>748</v>
      </c>
      <c r="B210" s="70">
        <v>245915000410</v>
      </c>
      <c r="C210" s="68" t="s">
        <v>203</v>
      </c>
      <c r="D210" s="68" t="s">
        <v>17</v>
      </c>
      <c r="E210" s="68" t="s">
        <v>246</v>
      </c>
      <c r="F210" s="67">
        <v>6</v>
      </c>
    </row>
    <row r="211" spans="1:6" ht="14.25">
      <c r="A211" s="67" t="s">
        <v>749</v>
      </c>
      <c r="B211" s="70">
        <v>245915000210</v>
      </c>
      <c r="C211" s="68" t="s">
        <v>750</v>
      </c>
      <c r="D211" s="68" t="s">
        <v>17</v>
      </c>
      <c r="E211" s="68" t="s">
        <v>246</v>
      </c>
      <c r="F211" s="67">
        <v>6</v>
      </c>
    </row>
    <row r="212" spans="1:6" ht="14.25">
      <c r="A212" s="67" t="s">
        <v>751</v>
      </c>
      <c r="B212" s="70">
        <v>245915000310</v>
      </c>
      <c r="C212" s="68" t="s">
        <v>179</v>
      </c>
      <c r="D212" s="68" t="s">
        <v>17</v>
      </c>
      <c r="E212" s="68" t="s">
        <v>246</v>
      </c>
      <c r="F212" s="67">
        <v>6</v>
      </c>
    </row>
    <row r="213" spans="1:6" ht="14.25">
      <c r="A213" s="67" t="s">
        <v>752</v>
      </c>
      <c r="B213" s="70">
        <v>245912000710</v>
      </c>
      <c r="C213" s="68" t="s">
        <v>753</v>
      </c>
      <c r="D213" s="68" t="s">
        <v>17</v>
      </c>
      <c r="E213" s="68" t="s">
        <v>246</v>
      </c>
      <c r="F213" s="67">
        <v>6</v>
      </c>
    </row>
    <row r="214" spans="1:6" ht="14.25">
      <c r="A214" s="67" t="s">
        <v>754</v>
      </c>
      <c r="B214" s="70">
        <v>246604000210</v>
      </c>
      <c r="C214" s="68" t="s">
        <v>755</v>
      </c>
      <c r="D214" s="68" t="s">
        <v>17</v>
      </c>
      <c r="E214" s="68" t="s">
        <v>238</v>
      </c>
      <c r="F214" s="67">
        <v>24</v>
      </c>
    </row>
    <row r="215" spans="1:6" ht="14.25">
      <c r="A215" s="67" t="s">
        <v>756</v>
      </c>
      <c r="B215" s="70">
        <v>246604000110</v>
      </c>
      <c r="C215" s="68" t="s">
        <v>757</v>
      </c>
      <c r="D215" s="68" t="s">
        <v>17</v>
      </c>
      <c r="E215" s="68" t="s">
        <v>238</v>
      </c>
      <c r="F215" s="67">
        <v>24</v>
      </c>
    </row>
    <row r="216" spans="1:6" ht="14.25">
      <c r="A216" s="67" t="s">
        <v>758</v>
      </c>
      <c r="B216" s="70">
        <v>246604000310</v>
      </c>
      <c r="C216" s="68" t="s">
        <v>759</v>
      </c>
      <c r="D216" s="68" t="s">
        <v>17</v>
      </c>
      <c r="E216" s="68" t="s">
        <v>238</v>
      </c>
      <c r="F216" s="67">
        <v>24</v>
      </c>
    </row>
    <row r="217" spans="1:6" ht="14.25">
      <c r="A217" s="67" t="s">
        <v>760</v>
      </c>
      <c r="B217" s="70">
        <v>246902001010</v>
      </c>
      <c r="C217" s="68" t="s">
        <v>761</v>
      </c>
      <c r="D217" s="68" t="s">
        <v>17</v>
      </c>
      <c r="E217" s="68" t="s">
        <v>238</v>
      </c>
      <c r="F217" s="67">
        <v>4</v>
      </c>
    </row>
    <row r="218" spans="1:6" ht="14.25">
      <c r="A218" s="67" t="s">
        <v>762</v>
      </c>
      <c r="B218" s="70">
        <v>246901002510</v>
      </c>
      <c r="C218" s="68" t="s">
        <v>763</v>
      </c>
      <c r="D218" s="68" t="s">
        <v>17</v>
      </c>
      <c r="E218" s="68" t="s">
        <v>246</v>
      </c>
      <c r="F218" s="67">
        <v>12</v>
      </c>
    </row>
    <row r="219" spans="1:6" ht="14.25">
      <c r="A219" s="67" t="s">
        <v>764</v>
      </c>
      <c r="B219" s="70">
        <v>246904000910</v>
      </c>
      <c r="C219" s="68" t="s">
        <v>365</v>
      </c>
      <c r="D219" s="68" t="s">
        <v>17</v>
      </c>
      <c r="E219" s="68" t="s">
        <v>250</v>
      </c>
      <c r="F219" s="67">
        <v>24</v>
      </c>
    </row>
    <row r="220" spans="1:6" ht="14.25">
      <c r="A220" s="67" t="s">
        <v>765</v>
      </c>
      <c r="B220" s="70">
        <v>246904000810</v>
      </c>
      <c r="C220" s="68" t="s">
        <v>270</v>
      </c>
      <c r="D220" s="68" t="s">
        <v>17</v>
      </c>
      <c r="E220" s="68" t="s">
        <v>250</v>
      </c>
      <c r="F220" s="67">
        <v>24</v>
      </c>
    </row>
    <row r="221" spans="1:6" ht="14.25">
      <c r="A221" s="67" t="s">
        <v>766</v>
      </c>
      <c r="B221" s="70">
        <v>245900000910</v>
      </c>
      <c r="C221" s="68" t="s">
        <v>767</v>
      </c>
      <c r="D221" s="68" t="s">
        <v>17</v>
      </c>
      <c r="E221" s="68" t="s">
        <v>246</v>
      </c>
      <c r="F221" s="67">
        <v>6</v>
      </c>
    </row>
    <row r="222" spans="1:6" ht="14.25">
      <c r="A222" s="67" t="s">
        <v>768</v>
      </c>
      <c r="B222" s="70">
        <v>245914000610</v>
      </c>
      <c r="C222" s="68" t="s">
        <v>769</v>
      </c>
      <c r="D222" s="68" t="s">
        <v>17</v>
      </c>
      <c r="E222" s="68" t="s">
        <v>238</v>
      </c>
      <c r="F222" s="67">
        <v>12</v>
      </c>
    </row>
    <row r="223" spans="1:6" ht="14.25">
      <c r="A223" s="67" t="s">
        <v>770</v>
      </c>
      <c r="B223" s="70">
        <v>245914000510</v>
      </c>
      <c r="C223" s="68" t="s">
        <v>771</v>
      </c>
      <c r="D223" s="68" t="s">
        <v>17</v>
      </c>
      <c r="E223" s="68" t="s">
        <v>238</v>
      </c>
      <c r="F223" s="67">
        <v>12</v>
      </c>
    </row>
    <row r="224" spans="1:6" ht="14.25">
      <c r="A224" s="67" t="s">
        <v>772</v>
      </c>
      <c r="B224" s="70">
        <v>245914000210</v>
      </c>
      <c r="C224" s="68" t="s">
        <v>773</v>
      </c>
      <c r="D224" s="68" t="s">
        <v>17</v>
      </c>
      <c r="E224" s="68" t="s">
        <v>246</v>
      </c>
      <c r="F224" s="67">
        <v>6</v>
      </c>
    </row>
    <row r="225" spans="1:6" ht="14.25">
      <c r="A225" s="67" t="s">
        <v>774</v>
      </c>
      <c r="B225" s="70">
        <v>245914000310</v>
      </c>
      <c r="C225" s="68" t="s">
        <v>775</v>
      </c>
      <c r="D225" s="68" t="s">
        <v>17</v>
      </c>
      <c r="E225" s="68" t="s">
        <v>246</v>
      </c>
      <c r="F225" s="67">
        <v>6</v>
      </c>
    </row>
    <row r="226" spans="1:6" ht="14.25">
      <c r="A226" s="67" t="s">
        <v>776</v>
      </c>
      <c r="B226" s="70">
        <v>245914000410</v>
      </c>
      <c r="C226" s="68" t="s">
        <v>777</v>
      </c>
      <c r="D226" s="68" t="s">
        <v>17</v>
      </c>
      <c r="E226" s="68" t="s">
        <v>238</v>
      </c>
      <c r="F226" s="67">
        <v>12</v>
      </c>
    </row>
    <row r="227" spans="1:6" ht="14.25">
      <c r="A227" s="67" t="s">
        <v>778</v>
      </c>
      <c r="B227" s="70">
        <v>246904000710</v>
      </c>
      <c r="C227" s="68" t="s">
        <v>779</v>
      </c>
      <c r="D227" s="68" t="s">
        <v>17</v>
      </c>
      <c r="E227" s="68" t="s">
        <v>250</v>
      </c>
      <c r="F227" s="67">
        <v>15</v>
      </c>
    </row>
    <row r="228" spans="1:6" ht="14.25">
      <c r="A228" s="67" t="s">
        <v>780</v>
      </c>
      <c r="B228" s="70">
        <v>246801005510</v>
      </c>
      <c r="C228" s="68" t="s">
        <v>268</v>
      </c>
      <c r="D228" s="68" t="s">
        <v>17</v>
      </c>
      <c r="E228" s="68" t="s">
        <v>250</v>
      </c>
      <c r="F228" s="67">
        <v>60</v>
      </c>
    </row>
    <row r="229" spans="1:6" ht="14.25">
      <c r="A229" s="67" t="s">
        <v>781</v>
      </c>
      <c r="B229" s="70">
        <v>246902001510</v>
      </c>
      <c r="C229" s="68" t="s">
        <v>782</v>
      </c>
      <c r="D229" s="68" t="s">
        <v>17</v>
      </c>
      <c r="E229" s="68" t="s">
        <v>238</v>
      </c>
      <c r="F229" s="67">
        <v>4</v>
      </c>
    </row>
    <row r="230" spans="1:6" ht="14.25">
      <c r="A230" s="67" t="s">
        <v>783</v>
      </c>
      <c r="B230" s="70">
        <v>246902001410</v>
      </c>
      <c r="C230" s="68" t="s">
        <v>784</v>
      </c>
      <c r="D230" s="68" t="s">
        <v>17</v>
      </c>
      <c r="E230" s="68" t="s">
        <v>731</v>
      </c>
      <c r="F230" s="67">
        <v>20</v>
      </c>
    </row>
    <row r="231" spans="1:6" ht="14.25">
      <c r="A231" s="67" t="s">
        <v>785</v>
      </c>
      <c r="B231" s="70">
        <v>245912000110</v>
      </c>
      <c r="C231" s="68" t="s">
        <v>786</v>
      </c>
      <c r="D231" s="68" t="s">
        <v>17</v>
      </c>
      <c r="E231" s="68" t="s">
        <v>246</v>
      </c>
      <c r="F231" s="67">
        <v>6</v>
      </c>
    </row>
    <row r="232" spans="1:6" ht="14.25">
      <c r="A232" s="67" t="s">
        <v>787</v>
      </c>
      <c r="B232" s="70">
        <v>245913000810</v>
      </c>
      <c r="C232" s="68" t="s">
        <v>252</v>
      </c>
      <c r="D232" s="68" t="s">
        <v>17</v>
      </c>
      <c r="E232" s="68" t="s">
        <v>238</v>
      </c>
      <c r="F232" s="67">
        <v>4</v>
      </c>
    </row>
    <row r="233" spans="1:6" ht="14.25">
      <c r="A233" s="67" t="s">
        <v>788</v>
      </c>
      <c r="B233" s="70">
        <v>245913000310</v>
      </c>
      <c r="C233" s="68" t="s">
        <v>345</v>
      </c>
      <c r="D233" s="68" t="s">
        <v>17</v>
      </c>
      <c r="E233" s="68" t="s">
        <v>238</v>
      </c>
      <c r="F233" s="67">
        <v>12</v>
      </c>
    </row>
    <row r="234" spans="1:6" ht="14.25">
      <c r="A234" s="67" t="s">
        <v>789</v>
      </c>
      <c r="B234" s="70">
        <v>245913000210</v>
      </c>
      <c r="C234" s="68" t="s">
        <v>343</v>
      </c>
      <c r="D234" s="68" t="s">
        <v>17</v>
      </c>
      <c r="E234" s="68" t="s">
        <v>238</v>
      </c>
      <c r="F234" s="67">
        <v>12</v>
      </c>
    </row>
    <row r="235" spans="1:6" ht="14.25">
      <c r="A235" s="67" t="s">
        <v>790</v>
      </c>
      <c r="B235" s="70">
        <v>245913000510</v>
      </c>
      <c r="C235" s="68" t="s">
        <v>169</v>
      </c>
      <c r="D235" s="68" t="s">
        <v>17</v>
      </c>
      <c r="E235" s="68" t="s">
        <v>246</v>
      </c>
      <c r="F235" s="67">
        <v>6</v>
      </c>
    </row>
    <row r="236" spans="1:6" ht="14.25">
      <c r="A236" s="67" t="s">
        <v>791</v>
      </c>
      <c r="B236" s="70">
        <v>245913000410</v>
      </c>
      <c r="C236" s="68" t="s">
        <v>346</v>
      </c>
      <c r="D236" s="68" t="s">
        <v>17</v>
      </c>
      <c r="E236" s="68" t="s">
        <v>238</v>
      </c>
      <c r="F236" s="67">
        <v>12</v>
      </c>
    </row>
    <row r="237" spans="1:6" ht="14.25">
      <c r="A237" s="67" t="s">
        <v>792</v>
      </c>
      <c r="B237" s="70">
        <v>245913000710</v>
      </c>
      <c r="C237" s="68" t="s">
        <v>178</v>
      </c>
      <c r="D237" s="68" t="s">
        <v>17</v>
      </c>
      <c r="E237" s="68" t="s">
        <v>246</v>
      </c>
      <c r="F237" s="67">
        <v>6</v>
      </c>
    </row>
    <row r="238" spans="1:6" ht="14.25">
      <c r="A238" s="67" t="s">
        <v>793</v>
      </c>
      <c r="B238" s="70">
        <v>245913000610</v>
      </c>
      <c r="C238" s="68" t="s">
        <v>292</v>
      </c>
      <c r="D238" s="68" t="s">
        <v>17</v>
      </c>
      <c r="E238" s="68" t="s">
        <v>246</v>
      </c>
      <c r="F238" s="67">
        <v>6</v>
      </c>
    </row>
    <row r="239" spans="1:6" ht="14.25">
      <c r="A239" s="67" t="s">
        <v>794</v>
      </c>
      <c r="B239" s="70">
        <v>246901002410</v>
      </c>
      <c r="C239" s="68" t="s">
        <v>795</v>
      </c>
      <c r="D239" s="68" t="s">
        <v>17</v>
      </c>
      <c r="E239" s="68" t="s">
        <v>238</v>
      </c>
      <c r="F239" s="67">
        <v>20</v>
      </c>
    </row>
    <row r="240" spans="1:6" ht="14.25">
      <c r="A240" s="67" t="s">
        <v>796</v>
      </c>
      <c r="B240" s="70">
        <v>240603000210</v>
      </c>
      <c r="C240" s="68" t="s">
        <v>797</v>
      </c>
      <c r="D240" s="68" t="s">
        <v>17</v>
      </c>
      <c r="E240" s="68" t="s">
        <v>581</v>
      </c>
      <c r="F240" s="67">
        <v>12</v>
      </c>
    </row>
    <row r="241" spans="1:6" ht="14.25">
      <c r="A241" s="67" t="s">
        <v>798</v>
      </c>
      <c r="B241" s="70">
        <v>245904006910</v>
      </c>
      <c r="C241" s="68" t="s">
        <v>799</v>
      </c>
      <c r="D241" s="68" t="s">
        <v>17</v>
      </c>
      <c r="E241" s="68" t="s">
        <v>246</v>
      </c>
      <c r="F241" s="67">
        <v>6</v>
      </c>
    </row>
    <row r="242" spans="1:6" ht="14.25">
      <c r="A242" s="67" t="s">
        <v>800</v>
      </c>
      <c r="B242" s="70">
        <v>245904006810</v>
      </c>
      <c r="C242" s="68" t="s">
        <v>801</v>
      </c>
      <c r="D242" s="68" t="s">
        <v>17</v>
      </c>
      <c r="E242" s="68" t="s">
        <v>246</v>
      </c>
      <c r="F242" s="67">
        <v>6</v>
      </c>
    </row>
    <row r="243" spans="1:6" ht="14.25">
      <c r="A243" s="67" t="s">
        <v>802</v>
      </c>
      <c r="B243" s="70">
        <v>245904006710</v>
      </c>
      <c r="C243" s="68" t="s">
        <v>803</v>
      </c>
      <c r="D243" s="68" t="s">
        <v>17</v>
      </c>
      <c r="E243" s="68" t="s">
        <v>246</v>
      </c>
      <c r="F243" s="67">
        <v>6</v>
      </c>
    </row>
    <row r="244" spans="1:6" ht="14.25">
      <c r="A244" s="67" t="s">
        <v>804</v>
      </c>
      <c r="B244" s="70">
        <v>245904006510</v>
      </c>
      <c r="C244" s="68" t="s">
        <v>805</v>
      </c>
      <c r="D244" s="68" t="s">
        <v>17</v>
      </c>
      <c r="E244" s="68" t="s">
        <v>246</v>
      </c>
      <c r="F244" s="67">
        <v>6</v>
      </c>
    </row>
    <row r="245" spans="1:6" ht="14.25">
      <c r="A245" s="67" t="s">
        <v>806</v>
      </c>
      <c r="B245" s="70">
        <v>245904006410</v>
      </c>
      <c r="C245" s="68" t="s">
        <v>807</v>
      </c>
      <c r="D245" s="68" t="s">
        <v>17</v>
      </c>
      <c r="E245" s="68" t="s">
        <v>246</v>
      </c>
      <c r="F245" s="67">
        <v>12</v>
      </c>
    </row>
    <row r="246" spans="1:6" ht="14.25">
      <c r="A246" s="67" t="s">
        <v>808</v>
      </c>
      <c r="B246" s="70">
        <v>245904006610</v>
      </c>
      <c r="C246" s="68" t="s">
        <v>809</v>
      </c>
      <c r="D246" s="68" t="s">
        <v>17</v>
      </c>
      <c r="E246" s="68" t="s">
        <v>246</v>
      </c>
      <c r="F246" s="67">
        <v>6</v>
      </c>
    </row>
    <row r="247" spans="1:6" ht="14.25">
      <c r="A247" s="67" t="s">
        <v>810</v>
      </c>
      <c r="B247" s="70">
        <v>245907001610</v>
      </c>
      <c r="C247" s="68" t="s">
        <v>173</v>
      </c>
      <c r="D247" s="68" t="s">
        <v>17</v>
      </c>
      <c r="E247" s="68" t="s">
        <v>246</v>
      </c>
      <c r="F247" s="67">
        <v>6</v>
      </c>
    </row>
    <row r="248" spans="1:6" ht="14.25">
      <c r="A248" s="67" t="s">
        <v>811</v>
      </c>
      <c r="B248" s="70">
        <v>245904006110</v>
      </c>
      <c r="C248" s="68" t="s">
        <v>812</v>
      </c>
      <c r="D248" s="68" t="s">
        <v>17</v>
      </c>
      <c r="E248" s="68" t="s">
        <v>246</v>
      </c>
      <c r="F248" s="67">
        <v>6</v>
      </c>
    </row>
    <row r="249" spans="1:6" ht="14.25">
      <c r="A249" s="67" t="s">
        <v>813</v>
      </c>
      <c r="B249" s="70">
        <v>245904006210</v>
      </c>
      <c r="C249" s="68" t="s">
        <v>814</v>
      </c>
      <c r="D249" s="68" t="s">
        <v>17</v>
      </c>
      <c r="E249" s="68" t="s">
        <v>246</v>
      </c>
      <c r="F249" s="67">
        <v>6</v>
      </c>
    </row>
    <row r="250" spans="1:6" ht="14.25">
      <c r="A250" s="67" t="s">
        <v>815</v>
      </c>
      <c r="B250" s="70">
        <v>245904006310</v>
      </c>
      <c r="C250" s="68" t="s">
        <v>816</v>
      </c>
      <c r="D250" s="68" t="s">
        <v>17</v>
      </c>
      <c r="E250" s="68" t="s">
        <v>246</v>
      </c>
      <c r="F250" s="67">
        <v>6</v>
      </c>
    </row>
    <row r="251" spans="1:6" ht="14.25">
      <c r="A251" s="67" t="s">
        <v>817</v>
      </c>
      <c r="B251" s="70">
        <v>245904007010</v>
      </c>
      <c r="C251" s="68" t="s">
        <v>818</v>
      </c>
      <c r="D251" s="68" t="s">
        <v>17</v>
      </c>
      <c r="E251" s="68" t="s">
        <v>246</v>
      </c>
      <c r="F251" s="67">
        <v>6</v>
      </c>
    </row>
    <row r="252" spans="1:6" ht="14.25">
      <c r="A252" s="67" t="s">
        <v>819</v>
      </c>
      <c r="B252" s="70">
        <v>240602000210</v>
      </c>
      <c r="C252" s="68" t="s">
        <v>820</v>
      </c>
      <c r="D252" s="68" t="s">
        <v>17</v>
      </c>
      <c r="E252" s="68"/>
      <c r="F252" s="67">
        <v>12</v>
      </c>
    </row>
    <row r="253" spans="1:6" ht="14.25">
      <c r="A253" s="67" t="s">
        <v>821</v>
      </c>
      <c r="B253" s="70">
        <v>240601000110</v>
      </c>
      <c r="C253" s="68" t="s">
        <v>822</v>
      </c>
      <c r="D253" s="68" t="s">
        <v>17</v>
      </c>
      <c r="E253" s="68"/>
      <c r="F253" s="67">
        <v>12</v>
      </c>
    </row>
    <row r="254" spans="1:6" ht="14.25">
      <c r="A254" s="67" t="s">
        <v>823</v>
      </c>
      <c r="B254" s="70">
        <v>246902001810</v>
      </c>
      <c r="C254" s="68" t="s">
        <v>280</v>
      </c>
      <c r="D254" s="68" t="s">
        <v>17</v>
      </c>
      <c r="E254" s="68" t="s">
        <v>238</v>
      </c>
      <c r="F254" s="67">
        <v>20</v>
      </c>
    </row>
    <row r="255" spans="1:6" ht="14.25">
      <c r="A255" s="67" t="s">
        <v>824</v>
      </c>
      <c r="B255" s="70">
        <v>240601000210</v>
      </c>
      <c r="C255" s="68" t="s">
        <v>825</v>
      </c>
      <c r="D255" s="68" t="s">
        <v>17</v>
      </c>
      <c r="E255" s="68" t="s">
        <v>238</v>
      </c>
      <c r="F255" s="67">
        <v>80</v>
      </c>
    </row>
    <row r="256" spans="1:6" ht="14.25">
      <c r="A256" s="67" t="s">
        <v>826</v>
      </c>
      <c r="B256" s="70">
        <v>245915000610</v>
      </c>
      <c r="C256" s="68" t="s">
        <v>827</v>
      </c>
      <c r="D256" s="68" t="s">
        <v>17</v>
      </c>
      <c r="E256" s="68" t="s">
        <v>246</v>
      </c>
      <c r="F256" s="67">
        <v>15</v>
      </c>
    </row>
    <row r="257" spans="1:6" ht="14.25">
      <c r="A257" s="67" t="s">
        <v>828</v>
      </c>
      <c r="B257" s="70">
        <v>245909000210</v>
      </c>
      <c r="C257" s="68" t="s">
        <v>829</v>
      </c>
      <c r="D257" s="68" t="s">
        <v>17</v>
      </c>
      <c r="E257" s="68" t="s">
        <v>246</v>
      </c>
      <c r="F257" s="67">
        <v>15</v>
      </c>
    </row>
    <row r="258" spans="1:6" ht="14.25">
      <c r="A258" s="67" t="s">
        <v>830</v>
      </c>
      <c r="B258" s="70">
        <v>245907001710</v>
      </c>
      <c r="C258" s="68" t="s">
        <v>831</v>
      </c>
      <c r="D258" s="68" t="s">
        <v>17</v>
      </c>
      <c r="E258" s="68" t="s">
        <v>246</v>
      </c>
      <c r="F258" s="67">
        <v>15</v>
      </c>
    </row>
    <row r="259" spans="1:6" ht="14.25">
      <c r="A259" s="67" t="s">
        <v>832</v>
      </c>
      <c r="B259" s="70">
        <v>245909000110</v>
      </c>
      <c r="C259" s="68" t="s">
        <v>833</v>
      </c>
      <c r="D259" s="68" t="s">
        <v>17</v>
      </c>
      <c r="E259" s="68" t="s">
        <v>246</v>
      </c>
      <c r="F259" s="67">
        <v>15</v>
      </c>
    </row>
    <row r="260" spans="1:6" ht="14.25">
      <c r="A260" s="67" t="s">
        <v>834</v>
      </c>
      <c r="B260" s="70" t="s">
        <v>256</v>
      </c>
      <c r="C260" s="68" t="s">
        <v>257</v>
      </c>
      <c r="D260" s="68" t="s">
        <v>17</v>
      </c>
      <c r="E260" s="68" t="s">
        <v>246</v>
      </c>
      <c r="F260" s="67">
        <v>12</v>
      </c>
    </row>
    <row r="261" spans="1:6" ht="14.25">
      <c r="A261" s="67" t="s">
        <v>835</v>
      </c>
      <c r="B261" s="70">
        <v>246209000100</v>
      </c>
      <c r="C261" s="68" t="s">
        <v>836</v>
      </c>
      <c r="D261" s="68" t="s">
        <v>17</v>
      </c>
      <c r="E261" s="68" t="s">
        <v>246</v>
      </c>
      <c r="F261" s="67">
        <v>15</v>
      </c>
    </row>
    <row r="262" spans="1:6" ht="14.25">
      <c r="A262" s="67" t="s">
        <v>837</v>
      </c>
      <c r="B262" s="70" t="s">
        <v>838</v>
      </c>
      <c r="C262" s="68" t="s">
        <v>839</v>
      </c>
      <c r="D262" s="68" t="s">
        <v>17</v>
      </c>
      <c r="E262" s="68" t="s">
        <v>581</v>
      </c>
      <c r="F262" s="67" t="s">
        <v>581</v>
      </c>
    </row>
    <row r="263" spans="1:6" ht="14.25">
      <c r="A263" s="67" t="s">
        <v>840</v>
      </c>
      <c r="B263" s="70">
        <v>246801005700</v>
      </c>
      <c r="C263" s="68" t="s">
        <v>841</v>
      </c>
      <c r="D263" s="68" t="s">
        <v>17</v>
      </c>
      <c r="E263" s="68" t="s">
        <v>250</v>
      </c>
      <c r="F263" s="67">
        <v>100</v>
      </c>
    </row>
    <row r="264" spans="1:6" ht="14.25">
      <c r="A264" s="67" t="s">
        <v>842</v>
      </c>
      <c r="B264" s="70">
        <v>246801005600</v>
      </c>
      <c r="C264" s="68" t="s">
        <v>843</v>
      </c>
      <c r="D264" s="68" t="s">
        <v>17</v>
      </c>
      <c r="E264" s="68" t="s">
        <v>250</v>
      </c>
      <c r="F264" s="67">
        <v>100</v>
      </c>
    </row>
    <row r="265" spans="1:6" ht="14.25">
      <c r="A265" s="67" t="s">
        <v>844</v>
      </c>
      <c r="B265" s="70">
        <v>246904001110</v>
      </c>
      <c r="C265" s="68" t="s">
        <v>845</v>
      </c>
      <c r="D265" s="68" t="s">
        <v>17</v>
      </c>
      <c r="E265" s="68" t="s">
        <v>246</v>
      </c>
      <c r="F265" s="67">
        <v>6</v>
      </c>
    </row>
    <row r="266" spans="1:6" ht="14.25">
      <c r="A266" s="67" t="s">
        <v>846</v>
      </c>
      <c r="B266" s="70" t="s">
        <v>258</v>
      </c>
      <c r="C266" s="68" t="s">
        <v>259</v>
      </c>
      <c r="D266" s="68" t="s">
        <v>17</v>
      </c>
      <c r="E266" s="68" t="s">
        <v>246</v>
      </c>
      <c r="F266" s="67">
        <v>12</v>
      </c>
    </row>
    <row r="267" spans="1:6" ht="14.25">
      <c r="A267" s="67" t="s">
        <v>847</v>
      </c>
      <c r="B267" s="70" t="s">
        <v>254</v>
      </c>
      <c r="C267" s="68" t="s">
        <v>255</v>
      </c>
      <c r="D267" s="68" t="s">
        <v>17</v>
      </c>
      <c r="E267" s="68" t="s">
        <v>246</v>
      </c>
      <c r="F267" s="67">
        <v>12</v>
      </c>
    </row>
    <row r="268" spans="1:6" ht="14.25">
      <c r="A268" s="67" t="s">
        <v>848</v>
      </c>
      <c r="B268" s="70" t="s">
        <v>849</v>
      </c>
      <c r="C268" s="68" t="s">
        <v>850</v>
      </c>
      <c r="D268" s="68" t="s">
        <v>17</v>
      </c>
      <c r="E268" s="68" t="s">
        <v>238</v>
      </c>
      <c r="F268" s="67">
        <v>80</v>
      </c>
    </row>
    <row r="269" spans="1:6" ht="14.25">
      <c r="A269" s="67" t="s">
        <v>851</v>
      </c>
      <c r="B269" s="70">
        <v>245904007710</v>
      </c>
      <c r="C269" s="68" t="s">
        <v>852</v>
      </c>
      <c r="D269" s="68" t="s">
        <v>17</v>
      </c>
      <c r="E269" s="68" t="s">
        <v>238</v>
      </c>
      <c r="F269" s="67">
        <v>20</v>
      </c>
    </row>
    <row r="270" spans="1:6" ht="14.25">
      <c r="A270" s="67" t="s">
        <v>853</v>
      </c>
      <c r="B270" s="70">
        <v>245904007610</v>
      </c>
      <c r="C270" s="68" t="s">
        <v>854</v>
      </c>
      <c r="D270" s="68" t="s">
        <v>17</v>
      </c>
      <c r="E270" s="68" t="s">
        <v>246</v>
      </c>
      <c r="F270" s="67">
        <v>12</v>
      </c>
    </row>
    <row r="271" spans="1:6" ht="14.25">
      <c r="A271" s="67" t="s">
        <v>855</v>
      </c>
      <c r="B271" s="70">
        <v>246904001010</v>
      </c>
      <c r="C271" s="68" t="s">
        <v>856</v>
      </c>
      <c r="D271" s="68" t="s">
        <v>17</v>
      </c>
      <c r="E271" s="68" t="s">
        <v>250</v>
      </c>
      <c r="F271" s="67">
        <v>12</v>
      </c>
    </row>
  </sheetData>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3"/>
  <sheetViews>
    <sheetView workbookViewId="0">
      <selection activeCell="G9" sqref="G9"/>
    </sheetView>
  </sheetViews>
  <sheetFormatPr defaultColWidth="8.875" defaultRowHeight="13.5"/>
  <sheetData>
    <row r="1" spans="1:5">
      <c r="A1" s="5" t="s">
        <v>22</v>
      </c>
      <c r="B1" s="6" t="s">
        <v>143</v>
      </c>
      <c r="C1" s="7" t="s">
        <v>146</v>
      </c>
      <c r="D1" s="8" t="s">
        <v>147</v>
      </c>
      <c r="E1" s="6" t="s">
        <v>143</v>
      </c>
    </row>
    <row r="2" spans="1:5">
      <c r="A2" s="5" t="s">
        <v>148</v>
      </c>
      <c r="B2" s="6" t="s">
        <v>143</v>
      </c>
      <c r="C2" s="8" t="s">
        <v>149</v>
      </c>
      <c r="D2" s="8" t="s">
        <v>147</v>
      </c>
      <c r="E2" s="6" t="s">
        <v>143</v>
      </c>
    </row>
    <row r="3" spans="1:5">
      <c r="A3" s="5" t="s">
        <v>148</v>
      </c>
      <c r="B3" s="6" t="s">
        <v>143</v>
      </c>
      <c r="C3" s="7" t="s">
        <v>150</v>
      </c>
      <c r="D3" s="8">
        <v>204217000500</v>
      </c>
      <c r="E3" s="6" t="s">
        <v>143</v>
      </c>
    </row>
    <row r="4" spans="1:5">
      <c r="A4" s="5" t="s">
        <v>148</v>
      </c>
      <c r="B4" s="6" t="s">
        <v>143</v>
      </c>
      <c r="C4" s="8" t="s">
        <v>151</v>
      </c>
      <c r="D4" s="8">
        <v>204217000400</v>
      </c>
      <c r="E4" s="6" t="s">
        <v>143</v>
      </c>
    </row>
    <row r="5" spans="1:5">
      <c r="A5" s="9" t="s">
        <v>2</v>
      </c>
      <c r="B5" s="10" t="s">
        <v>143</v>
      </c>
      <c r="C5" s="8" t="s">
        <v>151</v>
      </c>
      <c r="D5" s="8">
        <v>204217000500</v>
      </c>
      <c r="E5" s="10" t="s">
        <v>143</v>
      </c>
    </row>
    <row r="6" spans="1:5">
      <c r="A6" s="9" t="s">
        <v>2</v>
      </c>
      <c r="B6" s="10" t="s">
        <v>143</v>
      </c>
      <c r="C6" s="8" t="s">
        <v>151</v>
      </c>
      <c r="D6" s="8">
        <v>204217000400</v>
      </c>
      <c r="E6" s="10" t="s">
        <v>143</v>
      </c>
    </row>
    <row r="7" spans="1:5">
      <c r="A7" s="5" t="s">
        <v>77</v>
      </c>
      <c r="B7" s="6" t="s">
        <v>143</v>
      </c>
      <c r="C7" s="8" t="s">
        <v>151</v>
      </c>
      <c r="D7" s="8">
        <v>204217000500</v>
      </c>
      <c r="E7" s="6" t="s">
        <v>143</v>
      </c>
    </row>
    <row r="8" spans="1:5">
      <c r="A8" s="5" t="s">
        <v>77</v>
      </c>
      <c r="B8" s="6" t="s">
        <v>143</v>
      </c>
      <c r="C8" s="8" t="s">
        <v>151</v>
      </c>
      <c r="D8" s="8">
        <v>204217000400</v>
      </c>
      <c r="E8" s="6" t="s">
        <v>143</v>
      </c>
    </row>
    <row r="9" spans="1:5">
      <c r="A9" s="5" t="s">
        <v>77</v>
      </c>
      <c r="B9" s="6" t="s">
        <v>143</v>
      </c>
      <c r="C9" s="8" t="s">
        <v>151</v>
      </c>
      <c r="D9" s="8">
        <v>204217000100</v>
      </c>
      <c r="E9" s="6" t="s">
        <v>143</v>
      </c>
    </row>
    <row r="10" spans="1:5">
      <c r="A10" s="5" t="s">
        <v>77</v>
      </c>
      <c r="B10" s="6" t="s">
        <v>143</v>
      </c>
      <c r="C10" s="8" t="s">
        <v>151</v>
      </c>
      <c r="D10" s="8">
        <v>204217000300</v>
      </c>
      <c r="E10" s="6" t="s">
        <v>143</v>
      </c>
    </row>
    <row r="11" spans="1:5">
      <c r="A11" s="11" t="s">
        <v>152</v>
      </c>
      <c r="B11" s="12" t="s">
        <v>143</v>
      </c>
      <c r="C11" s="13" t="s">
        <v>151</v>
      </c>
      <c r="D11" s="13">
        <v>204217000500</v>
      </c>
      <c r="E11" s="12" t="s">
        <v>143</v>
      </c>
    </row>
    <row r="12" spans="1:5">
      <c r="A12" s="11" t="s">
        <v>152</v>
      </c>
      <c r="B12" s="12" t="s">
        <v>143</v>
      </c>
      <c r="C12" s="13" t="s">
        <v>151</v>
      </c>
      <c r="D12" s="13">
        <v>204217000400</v>
      </c>
      <c r="E12" s="12" t="s">
        <v>143</v>
      </c>
    </row>
    <row r="13" spans="1:5">
      <c r="A13" s="9" t="s">
        <v>73</v>
      </c>
      <c r="B13" s="6" t="s">
        <v>143</v>
      </c>
      <c r="C13" s="8" t="s">
        <v>151</v>
      </c>
      <c r="D13" s="8">
        <v>204217000500</v>
      </c>
      <c r="E13" s="6" t="s">
        <v>143</v>
      </c>
    </row>
    <row r="14" spans="1:5">
      <c r="A14" s="9" t="s">
        <v>73</v>
      </c>
      <c r="B14" s="6" t="s">
        <v>143</v>
      </c>
      <c r="C14" s="8" t="s">
        <v>151</v>
      </c>
      <c r="D14" s="8">
        <v>204217000400</v>
      </c>
      <c r="E14" s="6" t="s">
        <v>143</v>
      </c>
    </row>
    <row r="15" spans="1:5">
      <c r="A15" s="5" t="s">
        <v>22</v>
      </c>
      <c r="B15" s="6" t="s">
        <v>143</v>
      </c>
      <c r="C15" s="8" t="s">
        <v>151</v>
      </c>
      <c r="D15" s="8">
        <v>204217000500</v>
      </c>
      <c r="E15" s="6" t="s">
        <v>143</v>
      </c>
    </row>
    <row r="16" spans="1:5">
      <c r="A16" s="5" t="s">
        <v>22</v>
      </c>
      <c r="B16" s="6" t="s">
        <v>143</v>
      </c>
      <c r="C16" s="8" t="s">
        <v>151</v>
      </c>
      <c r="D16" s="8">
        <v>204217000400</v>
      </c>
      <c r="E16" s="6" t="s">
        <v>143</v>
      </c>
    </row>
    <row r="17" spans="1:5">
      <c r="A17" s="5" t="s">
        <v>0</v>
      </c>
      <c r="B17" s="6" t="s">
        <v>143</v>
      </c>
      <c r="C17" s="8" t="s">
        <v>151</v>
      </c>
      <c r="D17" s="8">
        <v>204217000500</v>
      </c>
      <c r="E17" s="6" t="s">
        <v>143</v>
      </c>
    </row>
    <row r="18" spans="1:5">
      <c r="A18" s="5" t="s">
        <v>0</v>
      </c>
      <c r="B18" s="6" t="s">
        <v>143</v>
      </c>
      <c r="C18" s="8" t="s">
        <v>151</v>
      </c>
      <c r="D18" s="8">
        <v>204217000400</v>
      </c>
      <c r="E18" s="6" t="s">
        <v>143</v>
      </c>
    </row>
    <row r="19" spans="1:5">
      <c r="A19" s="5" t="s">
        <v>0</v>
      </c>
      <c r="B19" s="6" t="s">
        <v>143</v>
      </c>
      <c r="C19" s="8" t="s">
        <v>149</v>
      </c>
      <c r="D19" s="8" t="s">
        <v>147</v>
      </c>
      <c r="E19" s="6" t="s">
        <v>143</v>
      </c>
    </row>
    <row r="20" spans="1:5">
      <c r="A20" s="5" t="s">
        <v>1</v>
      </c>
      <c r="B20" s="6" t="s">
        <v>143</v>
      </c>
      <c r="C20" s="8" t="s">
        <v>25</v>
      </c>
      <c r="D20" s="8" t="s">
        <v>153</v>
      </c>
      <c r="E20" s="6" t="s">
        <v>143</v>
      </c>
    </row>
    <row r="21" spans="1:5">
      <c r="A21" s="5" t="s">
        <v>1</v>
      </c>
      <c r="B21" s="6" t="s">
        <v>143</v>
      </c>
      <c r="C21" s="8" t="s">
        <v>151</v>
      </c>
      <c r="D21" s="8">
        <v>204217000500</v>
      </c>
      <c r="E21" s="6" t="s">
        <v>143</v>
      </c>
    </row>
    <row r="22" spans="1:5">
      <c r="A22" s="5" t="s">
        <v>1</v>
      </c>
      <c r="B22" s="6" t="s">
        <v>143</v>
      </c>
      <c r="C22" s="8" t="s">
        <v>151</v>
      </c>
      <c r="D22" s="8">
        <v>204217000400</v>
      </c>
      <c r="E22" s="6" t="s">
        <v>143</v>
      </c>
    </row>
    <row r="23" spans="1:5">
      <c r="A23" s="5" t="s">
        <v>1</v>
      </c>
      <c r="B23" s="6" t="s">
        <v>143</v>
      </c>
      <c r="C23" s="8" t="s">
        <v>149</v>
      </c>
      <c r="D23" s="8" t="s">
        <v>147</v>
      </c>
      <c r="E23" s="6" t="s">
        <v>143</v>
      </c>
    </row>
  </sheetData>
  <phoneticPr fontId="1" type="noConversion"/>
  <conditionalFormatting sqref="D11:D12">
    <cfRule type="duplicateValues" dxfId="0" priority="1"/>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312"/>
  <sheetViews>
    <sheetView topLeftCell="S1" workbookViewId="0">
      <pane ySplit="4" topLeftCell="A295" activePane="bottomLeft" state="frozen"/>
      <selection pane="bottomLeft" activeCell="A5" sqref="A5:AG312"/>
    </sheetView>
  </sheetViews>
  <sheetFormatPr defaultRowHeight="13.5"/>
  <sheetData>
    <row r="1" spans="1:33" ht="15">
      <c r="A1" s="102" t="s">
        <v>158</v>
      </c>
    </row>
    <row r="2" spans="1:33" ht="15">
      <c r="A2" s="102" t="s">
        <v>891</v>
      </c>
      <c r="B2" t="s">
        <v>892</v>
      </c>
    </row>
    <row r="3" spans="1:33" ht="15">
      <c r="A3" s="102" t="s">
        <v>159</v>
      </c>
      <c r="B3" t="s">
        <v>160</v>
      </c>
    </row>
    <row r="4" spans="1:33" ht="15">
      <c r="A4" s="102" t="s">
        <v>4</v>
      </c>
      <c r="B4" t="s">
        <v>5</v>
      </c>
      <c r="C4" t="s">
        <v>6</v>
      </c>
      <c r="D4" t="s">
        <v>7</v>
      </c>
      <c r="E4" t="s">
        <v>42</v>
      </c>
      <c r="F4" t="s">
        <v>43</v>
      </c>
      <c r="G4" t="s">
        <v>44</v>
      </c>
      <c r="H4" t="s">
        <v>45</v>
      </c>
      <c r="I4" t="s">
        <v>46</v>
      </c>
      <c r="J4" t="s">
        <v>47</v>
      </c>
      <c r="K4" t="s">
        <v>48</v>
      </c>
      <c r="L4" t="s">
        <v>161</v>
      </c>
      <c r="M4" t="s">
        <v>49</v>
      </c>
      <c r="N4" t="s">
        <v>50</v>
      </c>
      <c r="O4" t="s">
        <v>51</v>
      </c>
      <c r="P4" t="s">
        <v>52</v>
      </c>
      <c r="Q4" t="s">
        <v>8</v>
      </c>
      <c r="R4" t="s">
        <v>9</v>
      </c>
      <c r="S4" t="s">
        <v>10</v>
      </c>
      <c r="T4" t="s">
        <v>11</v>
      </c>
      <c r="U4" t="s">
        <v>162</v>
      </c>
      <c r="V4" t="s">
        <v>12</v>
      </c>
      <c r="W4" t="s">
        <v>65</v>
      </c>
      <c r="X4" t="s">
        <v>13</v>
      </c>
      <c r="Y4" t="s">
        <v>53</v>
      </c>
      <c r="Z4" t="s">
        <v>14</v>
      </c>
      <c r="AA4" t="s">
        <v>15</v>
      </c>
      <c r="AB4" t="s">
        <v>154</v>
      </c>
      <c r="AC4" t="s">
        <v>54</v>
      </c>
      <c r="AD4" t="s">
        <v>55</v>
      </c>
      <c r="AE4" t="s">
        <v>56</v>
      </c>
      <c r="AF4" t="s">
        <v>57</v>
      </c>
      <c r="AG4" t="s">
        <v>16</v>
      </c>
    </row>
    <row r="5" spans="1:33" ht="15">
      <c r="A5" s="102" t="s">
        <v>0</v>
      </c>
      <c r="B5" t="s">
        <v>72</v>
      </c>
      <c r="C5" t="s">
        <v>893</v>
      </c>
      <c r="D5" t="s">
        <v>894</v>
      </c>
      <c r="E5">
        <v>485134</v>
      </c>
      <c r="F5" t="s">
        <v>895</v>
      </c>
      <c r="G5" t="s">
        <v>58</v>
      </c>
      <c r="H5" t="s">
        <v>88</v>
      </c>
      <c r="I5">
        <v>942853</v>
      </c>
      <c r="J5" t="s">
        <v>59</v>
      </c>
      <c r="K5" s="32">
        <v>43528</v>
      </c>
      <c r="L5" s="32">
        <v>43528</v>
      </c>
      <c r="M5">
        <v>0</v>
      </c>
      <c r="O5">
        <v>48</v>
      </c>
      <c r="P5" t="s">
        <v>60</v>
      </c>
      <c r="Q5">
        <v>204001000200</v>
      </c>
      <c r="R5" t="s">
        <v>137</v>
      </c>
      <c r="S5">
        <v>48</v>
      </c>
      <c r="T5">
        <v>-1</v>
      </c>
      <c r="U5" t="s">
        <v>17</v>
      </c>
      <c r="V5">
        <v>-4.1599999999999996E-3</v>
      </c>
      <c r="W5" t="s">
        <v>17</v>
      </c>
      <c r="X5">
        <v>-48</v>
      </c>
      <c r="Y5" t="s">
        <v>67</v>
      </c>
      <c r="Z5">
        <v>10</v>
      </c>
      <c r="AA5">
        <v>-4.3600000000000003</v>
      </c>
      <c r="AB5">
        <v>0</v>
      </c>
      <c r="AC5">
        <v>800008897</v>
      </c>
      <c r="AE5" t="s">
        <v>896</v>
      </c>
      <c r="AG5" t="s">
        <v>897</v>
      </c>
    </row>
    <row r="6" spans="1:33" ht="15">
      <c r="A6" s="102" t="s">
        <v>0</v>
      </c>
      <c r="B6" t="s">
        <v>72</v>
      </c>
      <c r="C6" t="s">
        <v>893</v>
      </c>
      <c r="D6" t="s">
        <v>894</v>
      </c>
      <c r="E6">
        <v>485134</v>
      </c>
      <c r="F6" t="s">
        <v>895</v>
      </c>
      <c r="G6" t="s">
        <v>58</v>
      </c>
      <c r="H6" t="s">
        <v>88</v>
      </c>
      <c r="I6">
        <v>942853</v>
      </c>
      <c r="J6" t="s">
        <v>59</v>
      </c>
      <c r="K6" s="32">
        <v>43528</v>
      </c>
      <c r="L6" s="32">
        <v>43528</v>
      </c>
      <c r="M6">
        <v>0</v>
      </c>
      <c r="O6">
        <v>72</v>
      </c>
      <c r="P6" t="s">
        <v>60</v>
      </c>
      <c r="Q6">
        <v>204001000300</v>
      </c>
      <c r="R6" t="s">
        <v>140</v>
      </c>
      <c r="S6">
        <v>72</v>
      </c>
      <c r="T6">
        <v>-3</v>
      </c>
      <c r="U6" t="s">
        <v>17</v>
      </c>
      <c r="V6">
        <v>-1.8720000000000001E-2</v>
      </c>
      <c r="W6" t="s">
        <v>17</v>
      </c>
      <c r="X6">
        <v>-216</v>
      </c>
      <c r="Y6" t="s">
        <v>67</v>
      </c>
      <c r="Z6">
        <v>10</v>
      </c>
      <c r="AA6">
        <v>-19.64</v>
      </c>
      <c r="AB6">
        <v>0</v>
      </c>
      <c r="AC6">
        <v>800008897</v>
      </c>
      <c r="AE6" t="s">
        <v>896</v>
      </c>
      <c r="AG6" t="s">
        <v>897</v>
      </c>
    </row>
    <row r="7" spans="1:33" ht="15">
      <c r="A7" s="102" t="s">
        <v>77</v>
      </c>
      <c r="B7" t="s">
        <v>72</v>
      </c>
      <c r="C7" t="s">
        <v>898</v>
      </c>
      <c r="D7" t="s">
        <v>899</v>
      </c>
      <c r="E7">
        <v>446685</v>
      </c>
      <c r="F7" t="s">
        <v>900</v>
      </c>
      <c r="G7" t="s">
        <v>58</v>
      </c>
      <c r="H7" t="s">
        <v>88</v>
      </c>
      <c r="I7">
        <v>942852</v>
      </c>
      <c r="J7" t="s">
        <v>59</v>
      </c>
      <c r="K7" s="32">
        <v>43528</v>
      </c>
      <c r="L7" s="32">
        <v>43528</v>
      </c>
      <c r="M7">
        <v>0</v>
      </c>
      <c r="O7">
        <v>56.55</v>
      </c>
      <c r="P7" t="s">
        <v>60</v>
      </c>
      <c r="Q7">
        <v>204002000100</v>
      </c>
      <c r="R7" t="s">
        <v>106</v>
      </c>
      <c r="S7">
        <v>56.55</v>
      </c>
      <c r="T7">
        <v>-2</v>
      </c>
      <c r="U7" t="s">
        <v>17</v>
      </c>
      <c r="V7">
        <v>-6.2399999999999999E-3</v>
      </c>
      <c r="W7" t="s">
        <v>17</v>
      </c>
      <c r="X7">
        <v>-113.1</v>
      </c>
      <c r="Y7" t="s">
        <v>67</v>
      </c>
      <c r="Z7">
        <v>10</v>
      </c>
      <c r="AA7">
        <v>-10.28</v>
      </c>
      <c r="AB7">
        <v>0</v>
      </c>
      <c r="AC7">
        <v>800008896</v>
      </c>
      <c r="AE7" t="s">
        <v>901</v>
      </c>
      <c r="AG7" t="s">
        <v>902</v>
      </c>
    </row>
    <row r="8" spans="1:33" ht="15">
      <c r="A8" s="102" t="s">
        <v>77</v>
      </c>
      <c r="B8" t="s">
        <v>72</v>
      </c>
      <c r="C8" t="s">
        <v>898</v>
      </c>
      <c r="D8" t="s">
        <v>899</v>
      </c>
      <c r="E8">
        <v>446685</v>
      </c>
      <c r="F8" t="s">
        <v>900</v>
      </c>
      <c r="G8" t="s">
        <v>58</v>
      </c>
      <c r="H8" t="s">
        <v>88</v>
      </c>
      <c r="I8">
        <v>942852</v>
      </c>
      <c r="J8" t="s">
        <v>59</v>
      </c>
      <c r="K8" s="32">
        <v>43528</v>
      </c>
      <c r="L8" s="32">
        <v>43528</v>
      </c>
      <c r="M8">
        <v>0</v>
      </c>
      <c r="O8">
        <v>66.88</v>
      </c>
      <c r="P8" t="s">
        <v>60</v>
      </c>
      <c r="Q8">
        <v>204003000500</v>
      </c>
      <c r="R8" t="s">
        <v>92</v>
      </c>
      <c r="S8">
        <v>66.88</v>
      </c>
      <c r="T8">
        <v>-1</v>
      </c>
      <c r="U8" t="s">
        <v>17</v>
      </c>
      <c r="V8">
        <v>-3.1199999999999999E-3</v>
      </c>
      <c r="W8" t="s">
        <v>17</v>
      </c>
      <c r="X8">
        <v>-66.88</v>
      </c>
      <c r="Y8" t="s">
        <v>67</v>
      </c>
      <c r="Z8">
        <v>10</v>
      </c>
      <c r="AA8">
        <v>-6.08</v>
      </c>
      <c r="AB8">
        <v>0</v>
      </c>
      <c r="AC8">
        <v>800008896</v>
      </c>
      <c r="AE8" t="s">
        <v>901</v>
      </c>
      <c r="AG8" t="s">
        <v>902</v>
      </c>
    </row>
    <row r="9" spans="1:33" ht="15">
      <c r="A9" s="102" t="s">
        <v>77</v>
      </c>
      <c r="B9" t="s">
        <v>72</v>
      </c>
      <c r="C9" t="s">
        <v>898</v>
      </c>
      <c r="D9" t="s">
        <v>899</v>
      </c>
      <c r="E9">
        <v>446685</v>
      </c>
      <c r="F9" t="s">
        <v>900</v>
      </c>
      <c r="G9" t="s">
        <v>58</v>
      </c>
      <c r="H9" t="s">
        <v>88</v>
      </c>
      <c r="I9">
        <v>942852</v>
      </c>
      <c r="J9" t="s">
        <v>59</v>
      </c>
      <c r="K9" s="32">
        <v>43528</v>
      </c>
      <c r="L9" s="32">
        <v>43528</v>
      </c>
      <c r="M9">
        <v>0</v>
      </c>
      <c r="O9">
        <v>61.9</v>
      </c>
      <c r="P9" t="s">
        <v>60</v>
      </c>
      <c r="Q9">
        <v>204001000800</v>
      </c>
      <c r="R9" t="s">
        <v>130</v>
      </c>
      <c r="S9">
        <v>61.9</v>
      </c>
      <c r="T9">
        <v>-1</v>
      </c>
      <c r="U9" t="s">
        <v>17</v>
      </c>
      <c r="V9">
        <v>-6.2399999999999999E-3</v>
      </c>
      <c r="W9" t="s">
        <v>17</v>
      </c>
      <c r="X9">
        <v>-61.9</v>
      </c>
      <c r="Y9" t="s">
        <v>67</v>
      </c>
      <c r="Z9">
        <v>10</v>
      </c>
      <c r="AA9">
        <v>-5.63</v>
      </c>
      <c r="AB9">
        <v>0</v>
      </c>
      <c r="AC9">
        <v>800008896</v>
      </c>
      <c r="AE9" t="s">
        <v>901</v>
      </c>
      <c r="AG9" t="s">
        <v>902</v>
      </c>
    </row>
    <row r="10" spans="1:33" ht="15">
      <c r="A10" s="102" t="s">
        <v>133</v>
      </c>
      <c r="B10" t="s">
        <v>72</v>
      </c>
      <c r="C10" t="s">
        <v>903</v>
      </c>
      <c r="D10" t="s">
        <v>904</v>
      </c>
      <c r="E10">
        <v>535510</v>
      </c>
      <c r="F10" t="s">
        <v>905</v>
      </c>
      <c r="G10" t="s">
        <v>58</v>
      </c>
      <c r="H10" t="s">
        <v>61</v>
      </c>
      <c r="I10">
        <v>942854</v>
      </c>
      <c r="J10" t="s">
        <v>59</v>
      </c>
      <c r="K10" s="32">
        <v>43528</v>
      </c>
      <c r="L10" s="32">
        <v>43528</v>
      </c>
      <c r="M10">
        <v>0</v>
      </c>
      <c r="O10">
        <v>92</v>
      </c>
      <c r="P10" t="s">
        <v>60</v>
      </c>
      <c r="Q10">
        <v>246902000110</v>
      </c>
      <c r="R10" t="s">
        <v>189</v>
      </c>
      <c r="S10">
        <v>92</v>
      </c>
      <c r="T10">
        <v>6</v>
      </c>
      <c r="U10" t="s">
        <v>246</v>
      </c>
      <c r="V10">
        <v>5.4000000000000003E-3</v>
      </c>
      <c r="W10" t="s">
        <v>17</v>
      </c>
      <c r="X10">
        <v>552</v>
      </c>
      <c r="Y10" t="s">
        <v>66</v>
      </c>
      <c r="Z10">
        <v>16</v>
      </c>
      <c r="AA10">
        <v>76.14</v>
      </c>
      <c r="AB10">
        <v>0</v>
      </c>
      <c r="AC10">
        <v>100044197</v>
      </c>
      <c r="AD10" t="s">
        <v>906</v>
      </c>
      <c r="AE10" t="s">
        <v>907</v>
      </c>
      <c r="AF10" s="33">
        <v>43528.738576388889</v>
      </c>
      <c r="AG10" t="s">
        <v>897</v>
      </c>
    </row>
    <row r="11" spans="1:33" ht="15">
      <c r="A11" s="102" t="s">
        <v>133</v>
      </c>
      <c r="B11" t="s">
        <v>72</v>
      </c>
      <c r="C11" t="s">
        <v>903</v>
      </c>
      <c r="D11" t="s">
        <v>904</v>
      </c>
      <c r="E11">
        <v>535510</v>
      </c>
      <c r="F11" t="s">
        <v>905</v>
      </c>
      <c r="G11" t="s">
        <v>58</v>
      </c>
      <c r="H11" t="s">
        <v>61</v>
      </c>
      <c r="I11">
        <v>942855</v>
      </c>
      <c r="J11" t="s">
        <v>59</v>
      </c>
      <c r="K11" s="32">
        <v>43528</v>
      </c>
      <c r="L11" s="32">
        <v>43528</v>
      </c>
      <c r="M11">
        <v>0</v>
      </c>
      <c r="O11">
        <v>52.8</v>
      </c>
      <c r="P11" t="s">
        <v>60</v>
      </c>
      <c r="Q11">
        <v>204013000300</v>
      </c>
      <c r="R11" t="s">
        <v>91</v>
      </c>
      <c r="S11">
        <v>52.8</v>
      </c>
      <c r="T11">
        <v>1</v>
      </c>
      <c r="U11" t="s">
        <v>17</v>
      </c>
      <c r="V11">
        <v>3.0953999999999999E-3</v>
      </c>
      <c r="W11" t="s">
        <v>17</v>
      </c>
      <c r="X11">
        <v>52.8</v>
      </c>
      <c r="Y11" t="s">
        <v>66</v>
      </c>
      <c r="Z11">
        <v>16</v>
      </c>
      <c r="AA11">
        <v>7.28</v>
      </c>
      <c r="AB11">
        <v>0</v>
      </c>
      <c r="AC11">
        <v>100044198</v>
      </c>
      <c r="AD11" t="s">
        <v>906</v>
      </c>
      <c r="AE11" t="s">
        <v>908</v>
      </c>
      <c r="AF11" s="33">
        <v>43528.734039351853</v>
      </c>
      <c r="AG11" t="s">
        <v>897</v>
      </c>
    </row>
    <row r="12" spans="1:33" ht="15">
      <c r="A12" s="102" t="s">
        <v>0</v>
      </c>
      <c r="B12" t="s">
        <v>72</v>
      </c>
      <c r="C12" t="s">
        <v>909</v>
      </c>
      <c r="D12" t="s">
        <v>910</v>
      </c>
      <c r="E12">
        <v>523412</v>
      </c>
      <c r="F12" t="s">
        <v>911</v>
      </c>
      <c r="G12" t="s">
        <v>58</v>
      </c>
      <c r="H12" t="s">
        <v>88</v>
      </c>
      <c r="I12">
        <v>942816</v>
      </c>
      <c r="J12" t="s">
        <v>59</v>
      </c>
      <c r="K12" s="32">
        <v>43528</v>
      </c>
      <c r="L12" s="32">
        <v>43528</v>
      </c>
      <c r="M12">
        <v>0</v>
      </c>
      <c r="N12">
        <v>-2637.64</v>
      </c>
      <c r="O12">
        <v>62</v>
      </c>
      <c r="P12" t="s">
        <v>60</v>
      </c>
      <c r="Q12">
        <v>245904000610</v>
      </c>
      <c r="R12" t="s">
        <v>251</v>
      </c>
      <c r="S12">
        <v>47.97</v>
      </c>
      <c r="T12">
        <v>-188</v>
      </c>
      <c r="U12" t="s">
        <v>238</v>
      </c>
      <c r="V12">
        <v>-7.5200000000000003E-2</v>
      </c>
      <c r="W12" t="s">
        <v>17</v>
      </c>
      <c r="X12">
        <v>-9018.36</v>
      </c>
      <c r="Y12" t="s">
        <v>66</v>
      </c>
      <c r="Z12">
        <v>16</v>
      </c>
      <c r="AA12">
        <v>-1243.9100000000001</v>
      </c>
      <c r="AB12">
        <v>0</v>
      </c>
      <c r="AC12">
        <v>800008892</v>
      </c>
      <c r="AD12" t="s">
        <v>912</v>
      </c>
      <c r="AE12" t="s">
        <v>913</v>
      </c>
      <c r="AG12" t="s">
        <v>897</v>
      </c>
    </row>
    <row r="13" spans="1:33" ht="15">
      <c r="A13" s="102" t="s">
        <v>0</v>
      </c>
      <c r="B13" t="s">
        <v>72</v>
      </c>
      <c r="C13" t="s">
        <v>909</v>
      </c>
      <c r="D13" t="s">
        <v>910</v>
      </c>
      <c r="E13">
        <v>523412</v>
      </c>
      <c r="F13" t="s">
        <v>911</v>
      </c>
      <c r="G13" t="s">
        <v>58</v>
      </c>
      <c r="H13" t="s">
        <v>88</v>
      </c>
      <c r="I13">
        <v>942816</v>
      </c>
      <c r="J13" t="s">
        <v>59</v>
      </c>
      <c r="K13" s="32">
        <v>43528</v>
      </c>
      <c r="L13" s="32">
        <v>43528</v>
      </c>
      <c r="M13">
        <v>0</v>
      </c>
      <c r="N13">
        <v>-5755.52</v>
      </c>
      <c r="O13">
        <v>187</v>
      </c>
      <c r="P13" t="s">
        <v>60</v>
      </c>
      <c r="Q13">
        <v>245904001010</v>
      </c>
      <c r="R13" t="s">
        <v>176</v>
      </c>
      <c r="S13">
        <v>144.68</v>
      </c>
      <c r="T13">
        <v>-136</v>
      </c>
      <c r="U13" t="s">
        <v>238</v>
      </c>
      <c r="V13">
        <v>-0.16320000000000001</v>
      </c>
      <c r="W13" t="s">
        <v>17</v>
      </c>
      <c r="X13">
        <v>-19676.48</v>
      </c>
      <c r="Y13" t="s">
        <v>66</v>
      </c>
      <c r="Z13">
        <v>16</v>
      </c>
      <c r="AA13">
        <v>-2714</v>
      </c>
      <c r="AB13">
        <v>0</v>
      </c>
      <c r="AC13">
        <v>800008892</v>
      </c>
      <c r="AD13" t="s">
        <v>912</v>
      </c>
      <c r="AE13" t="s">
        <v>913</v>
      </c>
      <c r="AG13" t="s">
        <v>897</v>
      </c>
    </row>
    <row r="14" spans="1:33" ht="15">
      <c r="A14" s="102" t="s">
        <v>0</v>
      </c>
      <c r="B14" t="s">
        <v>72</v>
      </c>
      <c r="C14" t="s">
        <v>909</v>
      </c>
      <c r="D14" t="s">
        <v>910</v>
      </c>
      <c r="E14">
        <v>523412</v>
      </c>
      <c r="F14" t="s">
        <v>911</v>
      </c>
      <c r="G14" t="s">
        <v>58</v>
      </c>
      <c r="H14" t="s">
        <v>88</v>
      </c>
      <c r="I14">
        <v>942816</v>
      </c>
      <c r="J14" t="s">
        <v>59</v>
      </c>
      <c r="K14" s="32">
        <v>43528</v>
      </c>
      <c r="L14" s="32">
        <v>43528</v>
      </c>
      <c r="M14">
        <v>0</v>
      </c>
      <c r="O14">
        <v>125</v>
      </c>
      <c r="P14" t="s">
        <v>60</v>
      </c>
      <c r="Q14">
        <v>245904001110</v>
      </c>
      <c r="R14" t="s">
        <v>338</v>
      </c>
      <c r="S14">
        <v>125</v>
      </c>
      <c r="T14">
        <v>-208</v>
      </c>
      <c r="U14" t="s">
        <v>238</v>
      </c>
      <c r="V14">
        <v>-0.24959999999999999</v>
      </c>
      <c r="W14" t="s">
        <v>17</v>
      </c>
      <c r="X14">
        <v>-26000</v>
      </c>
      <c r="Y14" t="s">
        <v>66</v>
      </c>
      <c r="Z14">
        <v>16</v>
      </c>
      <c r="AA14">
        <v>-3586.21</v>
      </c>
      <c r="AB14">
        <v>0</v>
      </c>
      <c r="AC14">
        <v>800008892</v>
      </c>
      <c r="AD14" t="s">
        <v>912</v>
      </c>
      <c r="AE14" t="s">
        <v>913</v>
      </c>
      <c r="AG14" t="s">
        <v>897</v>
      </c>
    </row>
    <row r="15" spans="1:33" ht="15">
      <c r="A15" s="102" t="s">
        <v>0</v>
      </c>
      <c r="B15" t="s">
        <v>72</v>
      </c>
      <c r="C15" t="s">
        <v>909</v>
      </c>
      <c r="D15" t="s">
        <v>910</v>
      </c>
      <c r="E15">
        <v>528409</v>
      </c>
      <c r="F15" t="s">
        <v>914</v>
      </c>
      <c r="G15" t="s">
        <v>58</v>
      </c>
      <c r="H15" t="s">
        <v>88</v>
      </c>
      <c r="I15">
        <v>942817</v>
      </c>
      <c r="J15" t="s">
        <v>59</v>
      </c>
      <c r="K15" s="32">
        <v>43528</v>
      </c>
      <c r="L15" s="32">
        <v>43528</v>
      </c>
      <c r="M15">
        <v>0</v>
      </c>
      <c r="N15">
        <v>-7239.48</v>
      </c>
      <c r="O15">
        <v>62</v>
      </c>
      <c r="P15" t="s">
        <v>60</v>
      </c>
      <c r="Q15">
        <v>245904000610</v>
      </c>
      <c r="R15" t="s">
        <v>251</v>
      </c>
      <c r="S15">
        <v>47.97</v>
      </c>
      <c r="T15">
        <v>-516</v>
      </c>
      <c r="U15" t="s">
        <v>238</v>
      </c>
      <c r="V15">
        <v>-0.2064</v>
      </c>
      <c r="W15" t="s">
        <v>17</v>
      </c>
      <c r="X15">
        <v>-24752.52</v>
      </c>
      <c r="Y15" t="s">
        <v>66</v>
      </c>
      <c r="Z15">
        <v>16</v>
      </c>
      <c r="AA15">
        <v>-3414.14</v>
      </c>
      <c r="AB15">
        <v>0</v>
      </c>
      <c r="AC15">
        <v>800008893</v>
      </c>
      <c r="AD15" t="s">
        <v>912</v>
      </c>
      <c r="AE15" t="s">
        <v>913</v>
      </c>
      <c r="AG15" t="s">
        <v>897</v>
      </c>
    </row>
    <row r="16" spans="1:33" ht="15">
      <c r="A16" s="102" t="s">
        <v>0</v>
      </c>
      <c r="B16" t="s">
        <v>72</v>
      </c>
      <c r="C16" t="s">
        <v>909</v>
      </c>
      <c r="D16" t="s">
        <v>910</v>
      </c>
      <c r="E16">
        <v>528409</v>
      </c>
      <c r="F16" t="s">
        <v>914</v>
      </c>
      <c r="G16" t="s">
        <v>58</v>
      </c>
      <c r="H16" t="s">
        <v>88</v>
      </c>
      <c r="I16">
        <v>942817</v>
      </c>
      <c r="J16" t="s">
        <v>59</v>
      </c>
      <c r="K16" s="32">
        <v>43528</v>
      </c>
      <c r="L16" s="32">
        <v>43528</v>
      </c>
      <c r="M16">
        <v>0</v>
      </c>
      <c r="N16">
        <v>-12738.32</v>
      </c>
      <c r="O16">
        <v>187</v>
      </c>
      <c r="P16" t="s">
        <v>60</v>
      </c>
      <c r="Q16">
        <v>245904001010</v>
      </c>
      <c r="R16" t="s">
        <v>176</v>
      </c>
      <c r="S16">
        <v>144.68</v>
      </c>
      <c r="T16">
        <v>-301</v>
      </c>
      <c r="U16" t="s">
        <v>238</v>
      </c>
      <c r="V16">
        <v>-0.36120000000000002</v>
      </c>
      <c r="W16" t="s">
        <v>17</v>
      </c>
      <c r="X16">
        <v>-43548.68</v>
      </c>
      <c r="Y16" t="s">
        <v>66</v>
      </c>
      <c r="Z16">
        <v>16</v>
      </c>
      <c r="AA16">
        <v>-6006.71</v>
      </c>
      <c r="AB16">
        <v>0</v>
      </c>
      <c r="AC16">
        <v>800008893</v>
      </c>
      <c r="AD16" t="s">
        <v>912</v>
      </c>
      <c r="AE16" t="s">
        <v>913</v>
      </c>
      <c r="AG16" t="s">
        <v>897</v>
      </c>
    </row>
    <row r="17" spans="1:33" ht="15">
      <c r="A17" s="102" t="s">
        <v>0</v>
      </c>
      <c r="B17" t="s">
        <v>72</v>
      </c>
      <c r="C17" t="s">
        <v>909</v>
      </c>
      <c r="D17" t="s">
        <v>910</v>
      </c>
      <c r="E17">
        <v>528409</v>
      </c>
      <c r="F17" t="s">
        <v>914</v>
      </c>
      <c r="G17" t="s">
        <v>58</v>
      </c>
      <c r="H17" t="s">
        <v>88</v>
      </c>
      <c r="I17">
        <v>942817</v>
      </c>
      <c r="J17" t="s">
        <v>59</v>
      </c>
      <c r="K17" s="32">
        <v>43528</v>
      </c>
      <c r="L17" s="32">
        <v>43528</v>
      </c>
      <c r="M17">
        <v>0</v>
      </c>
      <c r="O17">
        <v>125</v>
      </c>
      <c r="P17" t="s">
        <v>60</v>
      </c>
      <c r="Q17">
        <v>245904001110</v>
      </c>
      <c r="R17" t="s">
        <v>338</v>
      </c>
      <c r="S17">
        <v>125</v>
      </c>
      <c r="T17">
        <v>-276</v>
      </c>
      <c r="U17" t="s">
        <v>238</v>
      </c>
      <c r="V17">
        <v>-0.33119999999999999</v>
      </c>
      <c r="W17" t="s">
        <v>17</v>
      </c>
      <c r="X17">
        <v>-34500</v>
      </c>
      <c r="Y17" t="s">
        <v>66</v>
      </c>
      <c r="Z17">
        <v>16</v>
      </c>
      <c r="AA17">
        <v>-4758.62</v>
      </c>
      <c r="AB17">
        <v>0</v>
      </c>
      <c r="AC17">
        <v>800008893</v>
      </c>
      <c r="AD17" t="s">
        <v>912</v>
      </c>
      <c r="AE17" t="s">
        <v>913</v>
      </c>
      <c r="AG17" t="s">
        <v>897</v>
      </c>
    </row>
    <row r="18" spans="1:33" ht="15">
      <c r="A18" s="102" t="s">
        <v>0</v>
      </c>
      <c r="B18" t="s">
        <v>72</v>
      </c>
      <c r="C18" t="s">
        <v>909</v>
      </c>
      <c r="D18" t="s">
        <v>910</v>
      </c>
      <c r="E18">
        <v>528409</v>
      </c>
      <c r="F18" t="s">
        <v>914</v>
      </c>
      <c r="G18" t="s">
        <v>58</v>
      </c>
      <c r="H18" t="s">
        <v>88</v>
      </c>
      <c r="I18">
        <v>942817</v>
      </c>
      <c r="J18" t="s">
        <v>59</v>
      </c>
      <c r="K18" s="32">
        <v>43528</v>
      </c>
      <c r="L18" s="32">
        <v>43528</v>
      </c>
      <c r="M18">
        <v>0</v>
      </c>
      <c r="N18">
        <v>-3072.57</v>
      </c>
      <c r="O18">
        <v>186</v>
      </c>
      <c r="P18" t="s">
        <v>60</v>
      </c>
      <c r="Q18">
        <v>246703000210</v>
      </c>
      <c r="R18" t="s">
        <v>168</v>
      </c>
      <c r="S18">
        <v>143.91</v>
      </c>
      <c r="T18">
        <v>-73</v>
      </c>
      <c r="U18" t="s">
        <v>246</v>
      </c>
      <c r="V18">
        <v>-6.5699999999999995E-2</v>
      </c>
      <c r="W18" t="s">
        <v>17</v>
      </c>
      <c r="X18">
        <v>-10505.43</v>
      </c>
      <c r="Y18" t="s">
        <v>66</v>
      </c>
      <c r="Z18">
        <v>16</v>
      </c>
      <c r="AA18">
        <v>-1449.02</v>
      </c>
      <c r="AB18">
        <v>0</v>
      </c>
      <c r="AC18">
        <v>800008893</v>
      </c>
      <c r="AD18" t="s">
        <v>912</v>
      </c>
      <c r="AE18" t="s">
        <v>913</v>
      </c>
      <c r="AG18" t="s">
        <v>897</v>
      </c>
    </row>
    <row r="19" spans="1:33" ht="15">
      <c r="A19" s="102" t="s">
        <v>0</v>
      </c>
      <c r="B19" t="s">
        <v>72</v>
      </c>
      <c r="C19" t="s">
        <v>909</v>
      </c>
      <c r="D19" t="s">
        <v>910</v>
      </c>
      <c r="E19">
        <v>523426</v>
      </c>
      <c r="F19" t="s">
        <v>915</v>
      </c>
      <c r="G19" t="s">
        <v>58</v>
      </c>
      <c r="H19" t="s">
        <v>88</v>
      </c>
      <c r="I19">
        <v>942828</v>
      </c>
      <c r="J19" t="s">
        <v>59</v>
      </c>
      <c r="K19" s="32">
        <v>43528</v>
      </c>
      <c r="L19" s="32">
        <v>43528</v>
      </c>
      <c r="M19">
        <v>0</v>
      </c>
      <c r="N19">
        <v>-10269.959999999999</v>
      </c>
      <c r="O19">
        <v>62</v>
      </c>
      <c r="P19" t="s">
        <v>60</v>
      </c>
      <c r="Q19">
        <v>245904000610</v>
      </c>
      <c r="R19" t="s">
        <v>251</v>
      </c>
      <c r="S19">
        <v>47.97</v>
      </c>
      <c r="T19">
        <v>-732</v>
      </c>
      <c r="U19" t="s">
        <v>238</v>
      </c>
      <c r="V19">
        <v>-0.2928</v>
      </c>
      <c r="W19" t="s">
        <v>17</v>
      </c>
      <c r="X19">
        <v>-35114.04</v>
      </c>
      <c r="Y19" t="s">
        <v>66</v>
      </c>
      <c r="Z19">
        <v>16</v>
      </c>
      <c r="AA19">
        <v>-4843.32</v>
      </c>
      <c r="AB19">
        <v>0</v>
      </c>
      <c r="AC19">
        <v>800008894</v>
      </c>
      <c r="AD19" t="s">
        <v>912</v>
      </c>
      <c r="AE19" t="s">
        <v>913</v>
      </c>
      <c r="AG19" t="s">
        <v>897</v>
      </c>
    </row>
    <row r="20" spans="1:33" ht="15">
      <c r="A20" s="102" t="s">
        <v>0</v>
      </c>
      <c r="B20" t="s">
        <v>72</v>
      </c>
      <c r="C20" t="s">
        <v>909</v>
      </c>
      <c r="D20" t="s">
        <v>910</v>
      </c>
      <c r="E20">
        <v>523418</v>
      </c>
      <c r="F20" t="s">
        <v>916</v>
      </c>
      <c r="G20" t="s">
        <v>58</v>
      </c>
      <c r="H20" t="s">
        <v>88</v>
      </c>
      <c r="I20">
        <v>942844</v>
      </c>
      <c r="J20" t="s">
        <v>59</v>
      </c>
      <c r="K20" s="32">
        <v>43528</v>
      </c>
      <c r="L20" s="32">
        <v>43528</v>
      </c>
      <c r="M20">
        <v>0</v>
      </c>
      <c r="N20">
        <v>-18968.560000000001</v>
      </c>
      <c r="O20">
        <v>62</v>
      </c>
      <c r="P20" t="s">
        <v>60</v>
      </c>
      <c r="Q20">
        <v>245904000610</v>
      </c>
      <c r="R20" t="s">
        <v>251</v>
      </c>
      <c r="S20">
        <v>47.97</v>
      </c>
      <c r="T20">
        <v>-1352</v>
      </c>
      <c r="U20" t="s">
        <v>238</v>
      </c>
      <c r="V20">
        <v>-0.54079999999999995</v>
      </c>
      <c r="W20" t="s">
        <v>17</v>
      </c>
      <c r="X20">
        <v>-64855.44</v>
      </c>
      <c r="Y20" t="s">
        <v>66</v>
      </c>
      <c r="Z20">
        <v>16</v>
      </c>
      <c r="AA20">
        <v>-8945.58</v>
      </c>
      <c r="AB20">
        <v>0</v>
      </c>
      <c r="AC20">
        <v>800008895</v>
      </c>
      <c r="AD20" t="s">
        <v>912</v>
      </c>
      <c r="AE20" t="s">
        <v>917</v>
      </c>
      <c r="AG20" t="s">
        <v>897</v>
      </c>
    </row>
    <row r="21" spans="1:33" ht="15">
      <c r="A21" s="102" t="s">
        <v>0</v>
      </c>
      <c r="B21" t="s">
        <v>72</v>
      </c>
      <c r="C21" t="s">
        <v>909</v>
      </c>
      <c r="D21" t="s">
        <v>910</v>
      </c>
      <c r="E21">
        <v>523418</v>
      </c>
      <c r="F21" t="s">
        <v>916</v>
      </c>
      <c r="G21" t="s">
        <v>58</v>
      </c>
      <c r="H21" t="s">
        <v>88</v>
      </c>
      <c r="I21">
        <v>942844</v>
      </c>
      <c r="J21" t="s">
        <v>59</v>
      </c>
      <c r="K21" s="32">
        <v>43528</v>
      </c>
      <c r="L21" s="32">
        <v>43528</v>
      </c>
      <c r="M21">
        <v>0</v>
      </c>
      <c r="N21">
        <v>-29624</v>
      </c>
      <c r="O21">
        <v>187</v>
      </c>
      <c r="P21" t="s">
        <v>60</v>
      </c>
      <c r="Q21">
        <v>245904001010</v>
      </c>
      <c r="R21" t="s">
        <v>176</v>
      </c>
      <c r="S21">
        <v>144.68</v>
      </c>
      <c r="T21">
        <v>-700</v>
      </c>
      <c r="U21" t="s">
        <v>238</v>
      </c>
      <c r="V21">
        <v>-0.84</v>
      </c>
      <c r="W21" t="s">
        <v>17</v>
      </c>
      <c r="X21">
        <v>-101276</v>
      </c>
      <c r="Y21" t="s">
        <v>66</v>
      </c>
      <c r="Z21">
        <v>16</v>
      </c>
      <c r="AA21">
        <v>-13969.1</v>
      </c>
      <c r="AB21">
        <v>0</v>
      </c>
      <c r="AC21">
        <v>800008895</v>
      </c>
      <c r="AD21" t="s">
        <v>912</v>
      </c>
      <c r="AE21" t="s">
        <v>917</v>
      </c>
      <c r="AG21" t="s">
        <v>897</v>
      </c>
    </row>
    <row r="22" spans="1:33" ht="15">
      <c r="A22" s="102" t="s">
        <v>0</v>
      </c>
      <c r="B22" t="s">
        <v>72</v>
      </c>
      <c r="C22" t="s">
        <v>909</v>
      </c>
      <c r="D22" t="s">
        <v>910</v>
      </c>
      <c r="E22">
        <v>523418</v>
      </c>
      <c r="F22" t="s">
        <v>916</v>
      </c>
      <c r="G22" t="s">
        <v>58</v>
      </c>
      <c r="H22" t="s">
        <v>88</v>
      </c>
      <c r="I22">
        <v>942844</v>
      </c>
      <c r="J22" t="s">
        <v>59</v>
      </c>
      <c r="K22" s="32">
        <v>43528</v>
      </c>
      <c r="L22" s="32">
        <v>43528</v>
      </c>
      <c r="M22">
        <v>0</v>
      </c>
      <c r="N22">
        <v>-6218.4</v>
      </c>
      <c r="O22">
        <v>229</v>
      </c>
      <c r="P22" t="s">
        <v>60</v>
      </c>
      <c r="Q22">
        <v>246701000210</v>
      </c>
      <c r="R22" t="s">
        <v>177</v>
      </c>
      <c r="S22">
        <v>177.18</v>
      </c>
      <c r="T22">
        <v>-120</v>
      </c>
      <c r="U22" t="s">
        <v>246</v>
      </c>
      <c r="V22">
        <v>-0.108</v>
      </c>
      <c r="W22" t="s">
        <v>17</v>
      </c>
      <c r="X22">
        <v>-21261.599999999999</v>
      </c>
      <c r="Y22" t="s">
        <v>66</v>
      </c>
      <c r="Z22">
        <v>16</v>
      </c>
      <c r="AA22">
        <v>-2932.63</v>
      </c>
      <c r="AB22">
        <v>0</v>
      </c>
      <c r="AC22">
        <v>800008895</v>
      </c>
      <c r="AD22" t="s">
        <v>912</v>
      </c>
      <c r="AE22" t="s">
        <v>917</v>
      </c>
      <c r="AG22" t="s">
        <v>897</v>
      </c>
    </row>
    <row r="23" spans="1:33" ht="15">
      <c r="A23" s="102" t="s">
        <v>0</v>
      </c>
      <c r="B23" t="s">
        <v>72</v>
      </c>
      <c r="C23" t="s">
        <v>909</v>
      </c>
      <c r="D23" t="s">
        <v>910</v>
      </c>
      <c r="E23">
        <v>523418</v>
      </c>
      <c r="F23" t="s">
        <v>916</v>
      </c>
      <c r="G23" t="s">
        <v>58</v>
      </c>
      <c r="H23" t="s">
        <v>88</v>
      </c>
      <c r="I23">
        <v>942844</v>
      </c>
      <c r="J23" t="s">
        <v>59</v>
      </c>
      <c r="K23" s="32">
        <v>43528</v>
      </c>
      <c r="L23" s="32">
        <v>43528</v>
      </c>
      <c r="M23">
        <v>0</v>
      </c>
      <c r="O23">
        <v>125</v>
      </c>
      <c r="P23" t="s">
        <v>60</v>
      </c>
      <c r="Q23">
        <v>245904001110</v>
      </c>
      <c r="R23" t="s">
        <v>338</v>
      </c>
      <c r="S23">
        <v>125</v>
      </c>
      <c r="T23">
        <v>-529</v>
      </c>
      <c r="U23" t="s">
        <v>238</v>
      </c>
      <c r="V23">
        <v>-0.63480000000000003</v>
      </c>
      <c r="W23" t="s">
        <v>17</v>
      </c>
      <c r="X23">
        <v>-66125</v>
      </c>
      <c r="Y23" t="s">
        <v>66</v>
      </c>
      <c r="Z23">
        <v>16</v>
      </c>
      <c r="AA23">
        <v>-9120.69</v>
      </c>
      <c r="AB23">
        <v>0</v>
      </c>
      <c r="AC23">
        <v>800008895</v>
      </c>
      <c r="AD23" t="s">
        <v>912</v>
      </c>
      <c r="AE23" t="s">
        <v>917</v>
      </c>
      <c r="AG23" t="s">
        <v>897</v>
      </c>
    </row>
    <row r="24" spans="1:33" ht="15">
      <c r="A24" s="102" t="s">
        <v>0</v>
      </c>
      <c r="B24" t="s">
        <v>72</v>
      </c>
      <c r="C24" t="s">
        <v>909</v>
      </c>
      <c r="D24" t="s">
        <v>910</v>
      </c>
      <c r="E24">
        <v>523418</v>
      </c>
      <c r="F24" t="s">
        <v>916</v>
      </c>
      <c r="G24" t="s">
        <v>58</v>
      </c>
      <c r="H24" t="s">
        <v>88</v>
      </c>
      <c r="I24">
        <v>942844</v>
      </c>
      <c r="J24" t="s">
        <v>59</v>
      </c>
      <c r="K24" s="32">
        <v>43528</v>
      </c>
      <c r="L24" s="32">
        <v>43528</v>
      </c>
      <c r="M24">
        <v>0</v>
      </c>
      <c r="N24">
        <v>-20329.47</v>
      </c>
      <c r="O24">
        <v>186</v>
      </c>
      <c r="P24" t="s">
        <v>60</v>
      </c>
      <c r="Q24">
        <v>246703000210</v>
      </c>
      <c r="R24" t="s">
        <v>168</v>
      </c>
      <c r="S24">
        <v>143.91</v>
      </c>
      <c r="T24">
        <v>-483</v>
      </c>
      <c r="U24" t="s">
        <v>246</v>
      </c>
      <c r="V24">
        <v>-0.43469999999999998</v>
      </c>
      <c r="W24" t="s">
        <v>17</v>
      </c>
      <c r="X24">
        <v>-69508.53</v>
      </c>
      <c r="Y24" t="s">
        <v>66</v>
      </c>
      <c r="Z24">
        <v>16</v>
      </c>
      <c r="AA24">
        <v>-9587.3799999999992</v>
      </c>
      <c r="AB24">
        <v>0</v>
      </c>
      <c r="AC24">
        <v>800008895</v>
      </c>
      <c r="AD24" t="s">
        <v>912</v>
      </c>
      <c r="AE24" t="s">
        <v>917</v>
      </c>
      <c r="AG24" t="s">
        <v>897</v>
      </c>
    </row>
    <row r="25" spans="1:33" ht="15">
      <c r="A25" s="102" t="s">
        <v>0</v>
      </c>
      <c r="B25" t="s">
        <v>72</v>
      </c>
      <c r="C25" t="s">
        <v>909</v>
      </c>
      <c r="D25" t="s">
        <v>910</v>
      </c>
      <c r="E25">
        <v>523418</v>
      </c>
      <c r="F25" t="s">
        <v>916</v>
      </c>
      <c r="G25" t="s">
        <v>58</v>
      </c>
      <c r="H25" t="s">
        <v>88</v>
      </c>
      <c r="I25">
        <v>942844</v>
      </c>
      <c r="J25" t="s">
        <v>59</v>
      </c>
      <c r="K25" s="32">
        <v>43528</v>
      </c>
      <c r="L25" s="32">
        <v>43528</v>
      </c>
      <c r="M25">
        <v>0</v>
      </c>
      <c r="N25">
        <v>-8406.7199999999993</v>
      </c>
      <c r="O25">
        <v>172</v>
      </c>
      <c r="P25" t="s">
        <v>60</v>
      </c>
      <c r="Q25">
        <v>245904000510</v>
      </c>
      <c r="R25" t="s">
        <v>201</v>
      </c>
      <c r="S25">
        <v>133.08000000000001</v>
      </c>
      <c r="T25">
        <v>-216</v>
      </c>
      <c r="U25" t="s">
        <v>246</v>
      </c>
      <c r="V25">
        <v>-0.19439999999999999</v>
      </c>
      <c r="W25" t="s">
        <v>17</v>
      </c>
      <c r="X25">
        <v>-28745.279999999999</v>
      </c>
      <c r="Y25" t="s">
        <v>66</v>
      </c>
      <c r="Z25">
        <v>16</v>
      </c>
      <c r="AA25">
        <v>-3964.87</v>
      </c>
      <c r="AB25">
        <v>0</v>
      </c>
      <c r="AC25">
        <v>800008895</v>
      </c>
      <c r="AD25" t="s">
        <v>912</v>
      </c>
      <c r="AE25" t="s">
        <v>917</v>
      </c>
      <c r="AG25" t="s">
        <v>897</v>
      </c>
    </row>
    <row r="26" spans="1:33" ht="15">
      <c r="A26" s="102" t="s">
        <v>0</v>
      </c>
      <c r="B26" t="s">
        <v>72</v>
      </c>
      <c r="C26" t="s">
        <v>909</v>
      </c>
      <c r="D26" t="s">
        <v>910</v>
      </c>
      <c r="E26">
        <v>528412</v>
      </c>
      <c r="F26" t="s">
        <v>918</v>
      </c>
      <c r="G26" t="s">
        <v>58</v>
      </c>
      <c r="H26" t="s">
        <v>61</v>
      </c>
      <c r="I26">
        <v>942837</v>
      </c>
      <c r="J26" t="s">
        <v>59</v>
      </c>
      <c r="K26" s="32">
        <v>43528</v>
      </c>
      <c r="L26" s="32">
        <v>43528</v>
      </c>
      <c r="M26">
        <v>0</v>
      </c>
      <c r="N26">
        <v>729.6</v>
      </c>
      <c r="O26">
        <v>60</v>
      </c>
      <c r="P26" t="s">
        <v>60</v>
      </c>
      <c r="Q26">
        <v>204103001500</v>
      </c>
      <c r="R26" t="s">
        <v>93</v>
      </c>
      <c r="S26">
        <v>44.8</v>
      </c>
      <c r="T26">
        <v>48</v>
      </c>
      <c r="U26" t="s">
        <v>17</v>
      </c>
      <c r="V26">
        <v>0.14544000000000001</v>
      </c>
      <c r="W26" t="s">
        <v>17</v>
      </c>
      <c r="X26">
        <v>2150.4</v>
      </c>
      <c r="Y26" t="s">
        <v>66</v>
      </c>
      <c r="Z26">
        <v>16</v>
      </c>
      <c r="AA26">
        <v>296.61</v>
      </c>
      <c r="AB26">
        <v>0</v>
      </c>
      <c r="AC26">
        <v>100044164</v>
      </c>
      <c r="AE26" t="s">
        <v>919</v>
      </c>
      <c r="AF26" s="33">
        <v>43528.489548611113</v>
      </c>
      <c r="AG26" t="s">
        <v>897</v>
      </c>
    </row>
    <row r="27" spans="1:33" ht="15">
      <c r="A27" s="102" t="s">
        <v>0</v>
      </c>
      <c r="B27" t="s">
        <v>72</v>
      </c>
      <c r="C27" t="s">
        <v>909</v>
      </c>
      <c r="D27" t="s">
        <v>910</v>
      </c>
      <c r="E27">
        <v>528301</v>
      </c>
      <c r="F27" t="s">
        <v>920</v>
      </c>
      <c r="G27" t="s">
        <v>58</v>
      </c>
      <c r="H27" t="s">
        <v>61</v>
      </c>
      <c r="I27">
        <v>942840</v>
      </c>
      <c r="J27" t="s">
        <v>59</v>
      </c>
      <c r="K27" s="32">
        <v>43528</v>
      </c>
      <c r="L27" s="32">
        <v>43528</v>
      </c>
      <c r="M27">
        <v>0</v>
      </c>
      <c r="O27">
        <v>132</v>
      </c>
      <c r="P27" t="s">
        <v>60</v>
      </c>
      <c r="Q27" t="s">
        <v>126</v>
      </c>
      <c r="R27" t="s">
        <v>127</v>
      </c>
      <c r="S27">
        <v>132</v>
      </c>
      <c r="T27">
        <v>36</v>
      </c>
      <c r="U27" t="s">
        <v>17</v>
      </c>
      <c r="V27">
        <v>0.17712</v>
      </c>
      <c r="W27" t="s">
        <v>17</v>
      </c>
      <c r="X27">
        <v>4752</v>
      </c>
      <c r="Y27" t="s">
        <v>66</v>
      </c>
      <c r="Z27">
        <v>16</v>
      </c>
      <c r="AA27">
        <v>655.45</v>
      </c>
      <c r="AB27">
        <v>0</v>
      </c>
      <c r="AC27">
        <v>100044165</v>
      </c>
      <c r="AE27" t="s">
        <v>921</v>
      </c>
      <c r="AF27" s="33">
        <v>43528.489583333336</v>
      </c>
      <c r="AG27" t="s">
        <v>897</v>
      </c>
    </row>
    <row r="28" spans="1:33" ht="15">
      <c r="A28" s="102" t="s">
        <v>0</v>
      </c>
      <c r="B28" t="s">
        <v>72</v>
      </c>
      <c r="C28" t="s">
        <v>909</v>
      </c>
      <c r="D28" t="s">
        <v>910</v>
      </c>
      <c r="E28">
        <v>528301</v>
      </c>
      <c r="F28" t="s">
        <v>920</v>
      </c>
      <c r="G28" t="s">
        <v>58</v>
      </c>
      <c r="H28" t="s">
        <v>61</v>
      </c>
      <c r="I28">
        <v>942840</v>
      </c>
      <c r="J28" t="s">
        <v>59</v>
      </c>
      <c r="K28" s="32">
        <v>43528</v>
      </c>
      <c r="L28" s="32">
        <v>43528</v>
      </c>
      <c r="M28">
        <v>0</v>
      </c>
      <c r="O28">
        <v>78</v>
      </c>
      <c r="P28" t="s">
        <v>60</v>
      </c>
      <c r="Q28" t="s">
        <v>107</v>
      </c>
      <c r="R28" t="s">
        <v>108</v>
      </c>
      <c r="S28">
        <v>78</v>
      </c>
      <c r="T28">
        <v>12</v>
      </c>
      <c r="U28" t="s">
        <v>17</v>
      </c>
      <c r="V28">
        <v>2.76E-2</v>
      </c>
      <c r="W28" t="s">
        <v>17</v>
      </c>
      <c r="X28">
        <v>936</v>
      </c>
      <c r="Y28" t="s">
        <v>66</v>
      </c>
      <c r="Z28">
        <v>16</v>
      </c>
      <c r="AA28">
        <v>129.1</v>
      </c>
      <c r="AB28">
        <v>0</v>
      </c>
      <c r="AC28">
        <v>100044165</v>
      </c>
      <c r="AE28" t="s">
        <v>921</v>
      </c>
      <c r="AF28" s="33">
        <v>43528.489583333336</v>
      </c>
      <c r="AG28" t="s">
        <v>897</v>
      </c>
    </row>
    <row r="29" spans="1:33" ht="15">
      <c r="A29" s="102" t="s">
        <v>0</v>
      </c>
      <c r="B29" t="s">
        <v>72</v>
      </c>
      <c r="C29" t="s">
        <v>909</v>
      </c>
      <c r="D29" t="s">
        <v>910</v>
      </c>
      <c r="E29">
        <v>528301</v>
      </c>
      <c r="F29" t="s">
        <v>920</v>
      </c>
      <c r="G29" t="s">
        <v>58</v>
      </c>
      <c r="H29" t="s">
        <v>61</v>
      </c>
      <c r="I29">
        <v>942840</v>
      </c>
      <c r="J29" t="s">
        <v>59</v>
      </c>
      <c r="K29" s="32">
        <v>43528</v>
      </c>
      <c r="L29" s="32">
        <v>43528</v>
      </c>
      <c r="M29">
        <v>0</v>
      </c>
      <c r="O29">
        <v>50.4</v>
      </c>
      <c r="P29" t="s">
        <v>60</v>
      </c>
      <c r="Q29">
        <v>204117001000</v>
      </c>
      <c r="R29" t="s">
        <v>122</v>
      </c>
      <c r="S29">
        <v>50.4</v>
      </c>
      <c r="T29">
        <v>12</v>
      </c>
      <c r="U29" t="s">
        <v>17</v>
      </c>
      <c r="V29">
        <v>2.9951999999999999E-2</v>
      </c>
      <c r="W29" t="s">
        <v>17</v>
      </c>
      <c r="X29">
        <v>604.79999999999995</v>
      </c>
      <c r="Y29" t="s">
        <v>66</v>
      </c>
      <c r="Z29">
        <v>16</v>
      </c>
      <c r="AA29">
        <v>83.42</v>
      </c>
      <c r="AB29">
        <v>0</v>
      </c>
      <c r="AC29">
        <v>100044165</v>
      </c>
      <c r="AE29" t="s">
        <v>921</v>
      </c>
      <c r="AF29" s="33">
        <v>43528.489583333336</v>
      </c>
      <c r="AG29" t="s">
        <v>897</v>
      </c>
    </row>
    <row r="30" spans="1:33" ht="15">
      <c r="A30" s="102" t="s">
        <v>0</v>
      </c>
      <c r="B30" t="s">
        <v>72</v>
      </c>
      <c r="C30" t="s">
        <v>909</v>
      </c>
      <c r="D30" t="s">
        <v>910</v>
      </c>
      <c r="E30">
        <v>528301</v>
      </c>
      <c r="F30" t="s">
        <v>920</v>
      </c>
      <c r="G30" t="s">
        <v>58</v>
      </c>
      <c r="H30" t="s">
        <v>61</v>
      </c>
      <c r="I30">
        <v>942840</v>
      </c>
      <c r="J30" t="s">
        <v>59</v>
      </c>
      <c r="K30" s="32">
        <v>43528</v>
      </c>
      <c r="L30" s="32">
        <v>43528</v>
      </c>
      <c r="M30">
        <v>0</v>
      </c>
      <c r="N30">
        <v>15513.84</v>
      </c>
      <c r="O30">
        <v>88</v>
      </c>
      <c r="P30" t="s">
        <v>60</v>
      </c>
      <c r="Q30">
        <v>204001005800</v>
      </c>
      <c r="R30" t="s">
        <v>19</v>
      </c>
      <c r="S30">
        <v>65.709999999999994</v>
      </c>
      <c r="T30">
        <v>696</v>
      </c>
      <c r="U30" t="s">
        <v>17</v>
      </c>
      <c r="V30">
        <v>2.28288</v>
      </c>
      <c r="W30" t="s">
        <v>17</v>
      </c>
      <c r="X30">
        <v>45734.16</v>
      </c>
      <c r="Y30" t="s">
        <v>66</v>
      </c>
      <c r="Z30">
        <v>16</v>
      </c>
      <c r="AA30">
        <v>6308.16</v>
      </c>
      <c r="AB30">
        <v>0</v>
      </c>
      <c r="AC30">
        <v>100044165</v>
      </c>
      <c r="AE30" t="s">
        <v>921</v>
      </c>
      <c r="AF30" s="33">
        <v>43528.489583333336</v>
      </c>
      <c r="AG30" t="s">
        <v>897</v>
      </c>
    </row>
    <row r="31" spans="1:33" ht="15">
      <c r="A31" s="102" t="s">
        <v>0</v>
      </c>
      <c r="B31" t="s">
        <v>72</v>
      </c>
      <c r="C31" t="s">
        <v>909</v>
      </c>
      <c r="D31" t="s">
        <v>910</v>
      </c>
      <c r="E31">
        <v>528301</v>
      </c>
      <c r="F31" t="s">
        <v>920</v>
      </c>
      <c r="G31" t="s">
        <v>58</v>
      </c>
      <c r="H31" t="s">
        <v>61</v>
      </c>
      <c r="I31">
        <v>942840</v>
      </c>
      <c r="J31" t="s">
        <v>59</v>
      </c>
      <c r="K31" s="32">
        <v>43528</v>
      </c>
      <c r="L31" s="32">
        <v>43528</v>
      </c>
      <c r="M31">
        <v>0</v>
      </c>
      <c r="N31">
        <v>5335.2</v>
      </c>
      <c r="O31">
        <v>78</v>
      </c>
      <c r="P31" t="s">
        <v>60</v>
      </c>
      <c r="Q31" t="s">
        <v>63</v>
      </c>
      <c r="R31" t="s">
        <v>64</v>
      </c>
      <c r="S31">
        <v>58.24</v>
      </c>
      <c r="T31">
        <v>270</v>
      </c>
      <c r="U31" t="s">
        <v>17</v>
      </c>
      <c r="V31">
        <v>0.621</v>
      </c>
      <c r="W31" t="s">
        <v>17</v>
      </c>
      <c r="X31">
        <v>15724.8</v>
      </c>
      <c r="Y31" t="s">
        <v>66</v>
      </c>
      <c r="Z31">
        <v>16</v>
      </c>
      <c r="AA31">
        <v>2168.94</v>
      </c>
      <c r="AB31">
        <v>0</v>
      </c>
      <c r="AC31">
        <v>100044165</v>
      </c>
      <c r="AE31" t="s">
        <v>921</v>
      </c>
      <c r="AF31" s="33">
        <v>43528.489583333336</v>
      </c>
      <c r="AG31" t="s">
        <v>897</v>
      </c>
    </row>
    <row r="32" spans="1:33" ht="15">
      <c r="A32" s="102" t="s">
        <v>0</v>
      </c>
      <c r="B32" t="s">
        <v>72</v>
      </c>
      <c r="C32" t="s">
        <v>909</v>
      </c>
      <c r="D32" t="s">
        <v>910</v>
      </c>
      <c r="E32">
        <v>528299</v>
      </c>
      <c r="F32" t="s">
        <v>922</v>
      </c>
      <c r="G32" t="s">
        <v>58</v>
      </c>
      <c r="H32" t="s">
        <v>61</v>
      </c>
      <c r="I32">
        <v>942845</v>
      </c>
      <c r="J32" t="s">
        <v>59</v>
      </c>
      <c r="K32" s="32">
        <v>43528</v>
      </c>
      <c r="L32" s="32">
        <v>43528</v>
      </c>
      <c r="M32">
        <v>0</v>
      </c>
      <c r="O32">
        <v>88</v>
      </c>
      <c r="P32" t="s">
        <v>60</v>
      </c>
      <c r="Q32" t="s">
        <v>222</v>
      </c>
      <c r="R32" t="s">
        <v>223</v>
      </c>
      <c r="S32">
        <v>88</v>
      </c>
      <c r="T32">
        <v>100</v>
      </c>
      <c r="U32" t="s">
        <v>17</v>
      </c>
      <c r="V32">
        <v>0.23</v>
      </c>
      <c r="W32" t="s">
        <v>17</v>
      </c>
      <c r="X32">
        <v>8800</v>
      </c>
      <c r="Y32" t="s">
        <v>66</v>
      </c>
      <c r="Z32">
        <v>16</v>
      </c>
      <c r="AA32">
        <v>1213.79</v>
      </c>
      <c r="AB32">
        <v>0</v>
      </c>
      <c r="AC32">
        <v>100044166</v>
      </c>
      <c r="AE32" t="s">
        <v>923</v>
      </c>
      <c r="AF32" s="33">
        <v>43528.489618055559</v>
      </c>
      <c r="AG32" t="s">
        <v>897</v>
      </c>
    </row>
    <row r="33" spans="1:33" ht="15">
      <c r="A33" s="102" t="s">
        <v>0</v>
      </c>
      <c r="B33" t="s">
        <v>72</v>
      </c>
      <c r="C33" t="s">
        <v>909</v>
      </c>
      <c r="D33" t="s">
        <v>910</v>
      </c>
      <c r="E33">
        <v>528299</v>
      </c>
      <c r="F33" t="s">
        <v>922</v>
      </c>
      <c r="G33" t="s">
        <v>58</v>
      </c>
      <c r="H33" t="s">
        <v>61</v>
      </c>
      <c r="I33">
        <v>942845</v>
      </c>
      <c r="J33" t="s">
        <v>59</v>
      </c>
      <c r="K33" s="32">
        <v>43528</v>
      </c>
      <c r="L33" s="32">
        <v>43528</v>
      </c>
      <c r="M33">
        <v>0</v>
      </c>
      <c r="O33">
        <v>50.4</v>
      </c>
      <c r="P33" t="s">
        <v>60</v>
      </c>
      <c r="Q33">
        <v>204117001000</v>
      </c>
      <c r="R33" t="s">
        <v>122</v>
      </c>
      <c r="S33">
        <v>50.4</v>
      </c>
      <c r="T33">
        <v>6</v>
      </c>
      <c r="U33" t="s">
        <v>17</v>
      </c>
      <c r="V33">
        <v>1.4976E-2</v>
      </c>
      <c r="W33" t="s">
        <v>17</v>
      </c>
      <c r="X33">
        <v>302.39999999999998</v>
      </c>
      <c r="Y33" t="s">
        <v>66</v>
      </c>
      <c r="Z33">
        <v>16</v>
      </c>
      <c r="AA33">
        <v>41.71</v>
      </c>
      <c r="AB33">
        <v>0</v>
      </c>
      <c r="AC33">
        <v>100044166</v>
      </c>
      <c r="AE33" t="s">
        <v>923</v>
      </c>
      <c r="AF33" s="33">
        <v>43528.489618055559</v>
      </c>
      <c r="AG33" t="s">
        <v>897</v>
      </c>
    </row>
    <row r="34" spans="1:33" ht="15">
      <c r="A34" s="102" t="s">
        <v>0</v>
      </c>
      <c r="B34" t="s">
        <v>72</v>
      </c>
      <c r="C34" t="s">
        <v>909</v>
      </c>
      <c r="D34" t="s">
        <v>910</v>
      </c>
      <c r="E34">
        <v>528299</v>
      </c>
      <c r="F34" t="s">
        <v>922</v>
      </c>
      <c r="G34" t="s">
        <v>58</v>
      </c>
      <c r="H34" t="s">
        <v>61</v>
      </c>
      <c r="I34">
        <v>942845</v>
      </c>
      <c r="J34" t="s">
        <v>59</v>
      </c>
      <c r="K34" s="32">
        <v>43528</v>
      </c>
      <c r="L34" s="32">
        <v>43528</v>
      </c>
      <c r="M34">
        <v>0</v>
      </c>
      <c r="N34">
        <v>18240</v>
      </c>
      <c r="O34">
        <v>72</v>
      </c>
      <c r="P34" t="s">
        <v>60</v>
      </c>
      <c r="Q34">
        <v>204001000300</v>
      </c>
      <c r="R34" t="s">
        <v>140</v>
      </c>
      <c r="S34">
        <v>53.76</v>
      </c>
      <c r="T34">
        <v>1000</v>
      </c>
      <c r="U34" t="s">
        <v>17</v>
      </c>
      <c r="V34">
        <v>6.24</v>
      </c>
      <c r="W34" t="s">
        <v>17</v>
      </c>
      <c r="X34">
        <v>53760</v>
      </c>
      <c r="Y34" t="s">
        <v>67</v>
      </c>
      <c r="Z34">
        <v>10</v>
      </c>
      <c r="AA34">
        <v>4887.2700000000004</v>
      </c>
      <c r="AB34">
        <v>0</v>
      </c>
      <c r="AC34">
        <v>100044166</v>
      </c>
      <c r="AE34" t="s">
        <v>923</v>
      </c>
      <c r="AF34" s="33">
        <v>43528.489618055559</v>
      </c>
      <c r="AG34" t="s">
        <v>897</v>
      </c>
    </row>
    <row r="35" spans="1:33" ht="15">
      <c r="A35" s="102" t="s">
        <v>0</v>
      </c>
      <c r="B35" t="s">
        <v>72</v>
      </c>
      <c r="C35" t="s">
        <v>909</v>
      </c>
      <c r="D35" t="s">
        <v>910</v>
      </c>
      <c r="E35">
        <v>528250</v>
      </c>
      <c r="F35" t="s">
        <v>924</v>
      </c>
      <c r="G35" t="s">
        <v>58</v>
      </c>
      <c r="H35" t="s">
        <v>61</v>
      </c>
      <c r="I35">
        <v>942846</v>
      </c>
      <c r="J35" t="s">
        <v>59</v>
      </c>
      <c r="K35" s="32">
        <v>43528</v>
      </c>
      <c r="L35" s="32">
        <v>43528</v>
      </c>
      <c r="M35">
        <v>0</v>
      </c>
      <c r="O35">
        <v>48</v>
      </c>
      <c r="P35" t="s">
        <v>60</v>
      </c>
      <c r="Q35">
        <v>204103002500</v>
      </c>
      <c r="R35" t="s">
        <v>925</v>
      </c>
      <c r="S35">
        <v>48</v>
      </c>
      <c r="T35">
        <v>50</v>
      </c>
      <c r="U35" t="s">
        <v>17</v>
      </c>
      <c r="V35">
        <v>0.14932799999999999</v>
      </c>
      <c r="W35" t="s">
        <v>17</v>
      </c>
      <c r="X35">
        <v>2400</v>
      </c>
      <c r="Y35" t="s">
        <v>66</v>
      </c>
      <c r="Z35">
        <v>16</v>
      </c>
      <c r="AA35">
        <v>331.03</v>
      </c>
      <c r="AB35">
        <v>0</v>
      </c>
      <c r="AC35">
        <v>100044167</v>
      </c>
      <c r="AE35" t="s">
        <v>926</v>
      </c>
      <c r="AF35" s="33">
        <v>43528.489641203705</v>
      </c>
      <c r="AG35" t="s">
        <v>897</v>
      </c>
    </row>
    <row r="36" spans="1:33" ht="15">
      <c r="A36" s="102" t="s">
        <v>0</v>
      </c>
      <c r="B36" t="s">
        <v>72</v>
      </c>
      <c r="C36" t="s">
        <v>909</v>
      </c>
      <c r="D36" t="s">
        <v>910</v>
      </c>
      <c r="E36">
        <v>528250</v>
      </c>
      <c r="F36" t="s">
        <v>924</v>
      </c>
      <c r="G36" t="s">
        <v>58</v>
      </c>
      <c r="H36" t="s">
        <v>61</v>
      </c>
      <c r="I36">
        <v>942846</v>
      </c>
      <c r="J36" t="s">
        <v>59</v>
      </c>
      <c r="K36" s="32">
        <v>43528</v>
      </c>
      <c r="L36" s="32">
        <v>43528</v>
      </c>
      <c r="M36">
        <v>0</v>
      </c>
      <c r="N36">
        <v>794.24</v>
      </c>
      <c r="O36">
        <v>49</v>
      </c>
      <c r="P36" t="s">
        <v>60</v>
      </c>
      <c r="Q36">
        <v>204104001060</v>
      </c>
      <c r="R36" t="s">
        <v>123</v>
      </c>
      <c r="S36">
        <v>36.590000000000003</v>
      </c>
      <c r="T36">
        <v>64</v>
      </c>
      <c r="U36" t="s">
        <v>17</v>
      </c>
      <c r="V36">
        <v>0.16703999999999999</v>
      </c>
      <c r="W36" t="s">
        <v>17</v>
      </c>
      <c r="X36">
        <v>2341.7600000000002</v>
      </c>
      <c r="Y36" t="s">
        <v>66</v>
      </c>
      <c r="Z36">
        <v>16</v>
      </c>
      <c r="AA36">
        <v>323</v>
      </c>
      <c r="AB36">
        <v>0</v>
      </c>
      <c r="AC36">
        <v>100044167</v>
      </c>
      <c r="AE36" t="s">
        <v>926</v>
      </c>
      <c r="AF36" s="33">
        <v>43528.489641203705</v>
      </c>
      <c r="AG36" t="s">
        <v>897</v>
      </c>
    </row>
    <row r="37" spans="1:33" ht="15">
      <c r="A37" s="102" t="s">
        <v>0</v>
      </c>
      <c r="B37" t="s">
        <v>72</v>
      </c>
      <c r="C37" t="s">
        <v>909</v>
      </c>
      <c r="D37" t="s">
        <v>910</v>
      </c>
      <c r="E37">
        <v>523364</v>
      </c>
      <c r="F37" t="s">
        <v>927</v>
      </c>
      <c r="G37" t="s">
        <v>58</v>
      </c>
      <c r="H37" t="s">
        <v>61</v>
      </c>
      <c r="I37">
        <v>942848</v>
      </c>
      <c r="J37" t="s">
        <v>59</v>
      </c>
      <c r="K37" s="32">
        <v>43528</v>
      </c>
      <c r="L37" s="32">
        <v>43528</v>
      </c>
      <c r="M37">
        <v>0</v>
      </c>
      <c r="O37">
        <v>88</v>
      </c>
      <c r="P37" t="s">
        <v>60</v>
      </c>
      <c r="Q37" t="s">
        <v>222</v>
      </c>
      <c r="R37" t="s">
        <v>223</v>
      </c>
      <c r="S37">
        <v>88</v>
      </c>
      <c r="T37">
        <v>100</v>
      </c>
      <c r="U37" t="s">
        <v>17</v>
      </c>
      <c r="V37">
        <v>0.23</v>
      </c>
      <c r="W37" t="s">
        <v>17</v>
      </c>
      <c r="X37">
        <v>8800</v>
      </c>
      <c r="Y37" t="s">
        <v>66</v>
      </c>
      <c r="Z37">
        <v>16</v>
      </c>
      <c r="AA37">
        <v>1213.79</v>
      </c>
      <c r="AB37">
        <v>0</v>
      </c>
      <c r="AC37">
        <v>100044168</v>
      </c>
      <c r="AE37" t="s">
        <v>928</v>
      </c>
      <c r="AF37" s="33">
        <v>43528.489710648151</v>
      </c>
      <c r="AG37" t="s">
        <v>897</v>
      </c>
    </row>
    <row r="38" spans="1:33" ht="15">
      <c r="A38" s="102" t="s">
        <v>0</v>
      </c>
      <c r="B38" t="s">
        <v>72</v>
      </c>
      <c r="C38" t="s">
        <v>909</v>
      </c>
      <c r="D38" t="s">
        <v>910</v>
      </c>
      <c r="E38">
        <v>523364</v>
      </c>
      <c r="F38" t="s">
        <v>927</v>
      </c>
      <c r="G38" t="s">
        <v>58</v>
      </c>
      <c r="H38" t="s">
        <v>61</v>
      </c>
      <c r="I38">
        <v>942848</v>
      </c>
      <c r="J38" t="s">
        <v>59</v>
      </c>
      <c r="K38" s="32">
        <v>43528</v>
      </c>
      <c r="L38" s="32">
        <v>43528</v>
      </c>
      <c r="M38">
        <v>0</v>
      </c>
      <c r="O38">
        <v>60</v>
      </c>
      <c r="P38" t="s">
        <v>60</v>
      </c>
      <c r="Q38">
        <v>204220000200</v>
      </c>
      <c r="R38" t="s">
        <v>929</v>
      </c>
      <c r="S38">
        <v>60</v>
      </c>
      <c r="T38">
        <v>50</v>
      </c>
      <c r="U38" t="s">
        <v>17</v>
      </c>
      <c r="V38">
        <v>0.126</v>
      </c>
      <c r="W38" t="s">
        <v>17</v>
      </c>
      <c r="X38">
        <v>3000</v>
      </c>
      <c r="Y38" t="s">
        <v>66</v>
      </c>
      <c r="Z38">
        <v>16</v>
      </c>
      <c r="AA38">
        <v>413.79</v>
      </c>
      <c r="AB38">
        <v>0</v>
      </c>
      <c r="AC38">
        <v>100044168</v>
      </c>
      <c r="AE38" t="s">
        <v>928</v>
      </c>
      <c r="AF38" s="33">
        <v>43528.489710648151</v>
      </c>
      <c r="AG38" t="s">
        <v>897</v>
      </c>
    </row>
    <row r="39" spans="1:33" ht="15">
      <c r="A39" s="102" t="s">
        <v>0</v>
      </c>
      <c r="B39" t="s">
        <v>72</v>
      </c>
      <c r="C39" t="s">
        <v>909</v>
      </c>
      <c r="D39" t="s">
        <v>910</v>
      </c>
      <c r="E39">
        <v>523364</v>
      </c>
      <c r="F39" t="s">
        <v>927</v>
      </c>
      <c r="G39" t="s">
        <v>58</v>
      </c>
      <c r="H39" t="s">
        <v>61</v>
      </c>
      <c r="I39">
        <v>942848</v>
      </c>
      <c r="J39" t="s">
        <v>59</v>
      </c>
      <c r="K39" s="32">
        <v>43528</v>
      </c>
      <c r="L39" s="32">
        <v>43528</v>
      </c>
      <c r="M39">
        <v>0</v>
      </c>
      <c r="O39">
        <v>48</v>
      </c>
      <c r="P39" t="s">
        <v>60</v>
      </c>
      <c r="Q39">
        <v>204103002500</v>
      </c>
      <c r="R39" t="s">
        <v>925</v>
      </c>
      <c r="S39">
        <v>48</v>
      </c>
      <c r="T39">
        <v>50</v>
      </c>
      <c r="U39" t="s">
        <v>17</v>
      </c>
      <c r="V39">
        <v>0.14932799999999999</v>
      </c>
      <c r="W39" t="s">
        <v>17</v>
      </c>
      <c r="X39">
        <v>2400</v>
      </c>
      <c r="Y39" t="s">
        <v>66</v>
      </c>
      <c r="Z39">
        <v>16</v>
      </c>
      <c r="AA39">
        <v>331.03</v>
      </c>
      <c r="AB39">
        <v>0</v>
      </c>
      <c r="AC39">
        <v>100044168</v>
      </c>
      <c r="AE39" t="s">
        <v>928</v>
      </c>
      <c r="AF39" s="33">
        <v>43528.489710648151</v>
      </c>
      <c r="AG39" t="s">
        <v>897</v>
      </c>
    </row>
    <row r="40" spans="1:33" ht="15">
      <c r="A40" s="102" t="s">
        <v>0</v>
      </c>
      <c r="B40" t="s">
        <v>72</v>
      </c>
      <c r="C40" t="s">
        <v>909</v>
      </c>
      <c r="D40" t="s">
        <v>910</v>
      </c>
      <c r="E40">
        <v>523364</v>
      </c>
      <c r="F40" t="s">
        <v>927</v>
      </c>
      <c r="G40" t="s">
        <v>58</v>
      </c>
      <c r="H40" t="s">
        <v>61</v>
      </c>
      <c r="I40">
        <v>942848</v>
      </c>
      <c r="J40" t="s">
        <v>59</v>
      </c>
      <c r="K40" s="32">
        <v>43528</v>
      </c>
      <c r="L40" s="32">
        <v>43528</v>
      </c>
      <c r="M40">
        <v>0</v>
      </c>
      <c r="O40">
        <v>78</v>
      </c>
      <c r="P40" t="s">
        <v>60</v>
      </c>
      <c r="Q40" t="s">
        <v>107</v>
      </c>
      <c r="R40" t="s">
        <v>108</v>
      </c>
      <c r="S40">
        <v>78</v>
      </c>
      <c r="T40">
        <v>20</v>
      </c>
      <c r="U40" t="s">
        <v>17</v>
      </c>
      <c r="V40">
        <v>4.5999999999999999E-2</v>
      </c>
      <c r="W40" t="s">
        <v>17</v>
      </c>
      <c r="X40">
        <v>1560</v>
      </c>
      <c r="Y40" t="s">
        <v>66</v>
      </c>
      <c r="Z40">
        <v>16</v>
      </c>
      <c r="AA40">
        <v>215.17</v>
      </c>
      <c r="AB40">
        <v>0</v>
      </c>
      <c r="AC40">
        <v>100044168</v>
      </c>
      <c r="AE40" t="s">
        <v>928</v>
      </c>
      <c r="AF40" s="33">
        <v>43528.489710648151</v>
      </c>
      <c r="AG40" t="s">
        <v>897</v>
      </c>
    </row>
    <row r="41" spans="1:33" ht="15">
      <c r="A41" s="102" t="s">
        <v>0</v>
      </c>
      <c r="B41" t="s">
        <v>72</v>
      </c>
      <c r="C41" t="s">
        <v>909</v>
      </c>
      <c r="D41" t="s">
        <v>910</v>
      </c>
      <c r="E41">
        <v>523364</v>
      </c>
      <c r="F41" t="s">
        <v>927</v>
      </c>
      <c r="G41" t="s">
        <v>58</v>
      </c>
      <c r="H41" t="s">
        <v>61</v>
      </c>
      <c r="I41">
        <v>942848</v>
      </c>
      <c r="J41" t="s">
        <v>59</v>
      </c>
      <c r="K41" s="32">
        <v>43528</v>
      </c>
      <c r="L41" s="32">
        <v>43528</v>
      </c>
      <c r="M41">
        <v>0</v>
      </c>
      <c r="O41">
        <v>48</v>
      </c>
      <c r="P41" t="s">
        <v>60</v>
      </c>
      <c r="Q41">
        <v>204104001400</v>
      </c>
      <c r="R41" t="s">
        <v>94</v>
      </c>
      <c r="S41">
        <v>48</v>
      </c>
      <c r="T41">
        <v>40</v>
      </c>
      <c r="U41" t="s">
        <v>17</v>
      </c>
      <c r="V41">
        <v>0.13184000000000001</v>
      </c>
      <c r="W41" t="s">
        <v>17</v>
      </c>
      <c r="X41">
        <v>1920</v>
      </c>
      <c r="Y41" t="s">
        <v>66</v>
      </c>
      <c r="Z41">
        <v>16</v>
      </c>
      <c r="AA41">
        <v>264.83</v>
      </c>
      <c r="AB41">
        <v>0</v>
      </c>
      <c r="AC41">
        <v>100044168</v>
      </c>
      <c r="AE41" t="s">
        <v>928</v>
      </c>
      <c r="AF41" s="33">
        <v>43528.489710648151</v>
      </c>
      <c r="AG41" t="s">
        <v>897</v>
      </c>
    </row>
    <row r="42" spans="1:33" ht="15">
      <c r="A42" s="102" t="s">
        <v>0</v>
      </c>
      <c r="B42" t="s">
        <v>72</v>
      </c>
      <c r="C42" t="s">
        <v>909</v>
      </c>
      <c r="D42" t="s">
        <v>910</v>
      </c>
      <c r="E42">
        <v>523364</v>
      </c>
      <c r="F42" t="s">
        <v>927</v>
      </c>
      <c r="G42" t="s">
        <v>58</v>
      </c>
      <c r="H42" t="s">
        <v>61</v>
      </c>
      <c r="I42">
        <v>942848</v>
      </c>
      <c r="J42" t="s">
        <v>59</v>
      </c>
      <c r="K42" s="32">
        <v>43528</v>
      </c>
      <c r="L42" s="32">
        <v>43528</v>
      </c>
      <c r="M42">
        <v>0</v>
      </c>
      <c r="N42">
        <v>6892</v>
      </c>
      <c r="O42">
        <v>68</v>
      </c>
      <c r="P42" t="s">
        <v>60</v>
      </c>
      <c r="Q42" t="s">
        <v>116</v>
      </c>
      <c r="R42" t="s">
        <v>117</v>
      </c>
      <c r="S42">
        <v>50.77</v>
      </c>
      <c r="T42">
        <v>400</v>
      </c>
      <c r="U42" t="s">
        <v>17</v>
      </c>
      <c r="V42">
        <v>0.8</v>
      </c>
      <c r="W42" t="s">
        <v>17</v>
      </c>
      <c r="X42">
        <v>20308</v>
      </c>
      <c r="Y42" t="s">
        <v>66</v>
      </c>
      <c r="Z42">
        <v>16</v>
      </c>
      <c r="AA42">
        <v>2801.1</v>
      </c>
      <c r="AB42">
        <v>0</v>
      </c>
      <c r="AC42">
        <v>100044168</v>
      </c>
      <c r="AE42" t="s">
        <v>928</v>
      </c>
      <c r="AF42" s="33">
        <v>43528.489710648151</v>
      </c>
      <c r="AG42" t="s">
        <v>897</v>
      </c>
    </row>
    <row r="43" spans="1:33" ht="15">
      <c r="A43" s="102" t="s">
        <v>0</v>
      </c>
      <c r="B43" t="s">
        <v>72</v>
      </c>
      <c r="C43" t="s">
        <v>909</v>
      </c>
      <c r="D43" t="s">
        <v>910</v>
      </c>
      <c r="E43">
        <v>523364</v>
      </c>
      <c r="F43" t="s">
        <v>927</v>
      </c>
      <c r="G43" t="s">
        <v>58</v>
      </c>
      <c r="H43" t="s">
        <v>61</v>
      </c>
      <c r="I43">
        <v>942848</v>
      </c>
      <c r="J43" t="s">
        <v>59</v>
      </c>
      <c r="K43" s="32">
        <v>43528</v>
      </c>
      <c r="L43" s="32">
        <v>43528</v>
      </c>
      <c r="M43">
        <v>0</v>
      </c>
      <c r="O43">
        <v>132</v>
      </c>
      <c r="P43" t="s">
        <v>60</v>
      </c>
      <c r="Q43" t="s">
        <v>126</v>
      </c>
      <c r="R43" t="s">
        <v>127</v>
      </c>
      <c r="S43">
        <v>132</v>
      </c>
      <c r="T43">
        <v>90</v>
      </c>
      <c r="U43" t="s">
        <v>17</v>
      </c>
      <c r="V43">
        <v>0.44280000000000003</v>
      </c>
      <c r="W43" t="s">
        <v>17</v>
      </c>
      <c r="X43">
        <v>11880</v>
      </c>
      <c r="Y43" t="s">
        <v>66</v>
      </c>
      <c r="Z43">
        <v>16</v>
      </c>
      <c r="AA43">
        <v>1638.62</v>
      </c>
      <c r="AB43">
        <v>0</v>
      </c>
      <c r="AC43">
        <v>100044168</v>
      </c>
      <c r="AE43" t="s">
        <v>928</v>
      </c>
      <c r="AF43" s="33">
        <v>43528.489710648151</v>
      </c>
      <c r="AG43" t="s">
        <v>897</v>
      </c>
    </row>
    <row r="44" spans="1:33" ht="15">
      <c r="A44" s="102" t="s">
        <v>0</v>
      </c>
      <c r="B44" t="s">
        <v>72</v>
      </c>
      <c r="C44" t="s">
        <v>909</v>
      </c>
      <c r="D44" t="s">
        <v>910</v>
      </c>
      <c r="E44">
        <v>523364</v>
      </c>
      <c r="F44" t="s">
        <v>927</v>
      </c>
      <c r="G44" t="s">
        <v>58</v>
      </c>
      <c r="H44" t="s">
        <v>61</v>
      </c>
      <c r="I44">
        <v>942848</v>
      </c>
      <c r="J44" t="s">
        <v>59</v>
      </c>
      <c r="K44" s="32">
        <v>43528</v>
      </c>
      <c r="L44" s="32">
        <v>43528</v>
      </c>
      <c r="M44">
        <v>0</v>
      </c>
      <c r="N44">
        <v>99.28</v>
      </c>
      <c r="O44">
        <v>49</v>
      </c>
      <c r="P44" t="s">
        <v>60</v>
      </c>
      <c r="Q44">
        <v>204104001060</v>
      </c>
      <c r="R44" t="s">
        <v>123</v>
      </c>
      <c r="S44">
        <v>36.590000000000003</v>
      </c>
      <c r="T44">
        <v>8</v>
      </c>
      <c r="U44" t="s">
        <v>17</v>
      </c>
      <c r="V44">
        <v>2.0879999999999999E-2</v>
      </c>
      <c r="W44" t="s">
        <v>17</v>
      </c>
      <c r="X44">
        <v>292.72000000000003</v>
      </c>
      <c r="Y44" t="s">
        <v>66</v>
      </c>
      <c r="Z44">
        <v>16</v>
      </c>
      <c r="AA44">
        <v>40.380000000000003</v>
      </c>
      <c r="AB44">
        <v>0</v>
      </c>
      <c r="AC44">
        <v>100044168</v>
      </c>
      <c r="AE44" t="s">
        <v>928</v>
      </c>
      <c r="AF44" s="33">
        <v>43528.489710648151</v>
      </c>
      <c r="AG44" t="s">
        <v>897</v>
      </c>
    </row>
    <row r="45" spans="1:33" ht="15">
      <c r="A45" s="102" t="s">
        <v>0</v>
      </c>
      <c r="B45" t="s">
        <v>72</v>
      </c>
      <c r="C45" t="s">
        <v>909</v>
      </c>
      <c r="D45" t="s">
        <v>910</v>
      </c>
      <c r="E45">
        <v>523364</v>
      </c>
      <c r="F45" t="s">
        <v>927</v>
      </c>
      <c r="G45" t="s">
        <v>58</v>
      </c>
      <c r="H45" t="s">
        <v>61</v>
      </c>
      <c r="I45">
        <v>942848</v>
      </c>
      <c r="J45" t="s">
        <v>59</v>
      </c>
      <c r="K45" s="32">
        <v>43528</v>
      </c>
      <c r="L45" s="32">
        <v>43528</v>
      </c>
      <c r="M45">
        <v>0</v>
      </c>
      <c r="N45">
        <v>160.56</v>
      </c>
      <c r="O45">
        <v>52.8</v>
      </c>
      <c r="P45" t="s">
        <v>60</v>
      </c>
      <c r="Q45">
        <v>204013000300</v>
      </c>
      <c r="R45" t="s">
        <v>91</v>
      </c>
      <c r="S45">
        <v>39.42</v>
      </c>
      <c r="T45">
        <v>12</v>
      </c>
      <c r="U45" t="s">
        <v>17</v>
      </c>
      <c r="V45">
        <v>3.7144799999999999E-2</v>
      </c>
      <c r="W45" t="s">
        <v>17</v>
      </c>
      <c r="X45">
        <v>473.04</v>
      </c>
      <c r="Y45" t="s">
        <v>66</v>
      </c>
      <c r="Z45">
        <v>16</v>
      </c>
      <c r="AA45">
        <v>65.25</v>
      </c>
      <c r="AB45">
        <v>0</v>
      </c>
      <c r="AC45">
        <v>100044168</v>
      </c>
      <c r="AE45" t="s">
        <v>928</v>
      </c>
      <c r="AF45" s="33">
        <v>43528.489710648151</v>
      </c>
      <c r="AG45" t="s">
        <v>897</v>
      </c>
    </row>
    <row r="46" spans="1:33" ht="15">
      <c r="A46" s="102" t="s">
        <v>0</v>
      </c>
      <c r="B46" t="s">
        <v>72</v>
      </c>
      <c r="C46" t="s">
        <v>909</v>
      </c>
      <c r="D46" t="s">
        <v>910</v>
      </c>
      <c r="E46">
        <v>523364</v>
      </c>
      <c r="F46" t="s">
        <v>927</v>
      </c>
      <c r="G46" t="s">
        <v>58</v>
      </c>
      <c r="H46" t="s">
        <v>61</v>
      </c>
      <c r="I46">
        <v>942848</v>
      </c>
      <c r="J46" t="s">
        <v>59</v>
      </c>
      <c r="K46" s="32">
        <v>43528</v>
      </c>
      <c r="L46" s="32">
        <v>43528</v>
      </c>
      <c r="M46">
        <v>0</v>
      </c>
      <c r="N46">
        <v>10195.56</v>
      </c>
      <c r="O46">
        <v>52.8</v>
      </c>
      <c r="P46" t="s">
        <v>60</v>
      </c>
      <c r="Q46">
        <v>204005001700</v>
      </c>
      <c r="R46" t="s">
        <v>141</v>
      </c>
      <c r="S46">
        <v>39.42</v>
      </c>
      <c r="T46">
        <v>762</v>
      </c>
      <c r="U46" t="s">
        <v>17</v>
      </c>
      <c r="V46">
        <v>2.3550371999999999</v>
      </c>
      <c r="W46" t="s">
        <v>17</v>
      </c>
      <c r="X46">
        <v>30038.04</v>
      </c>
      <c r="Y46" t="s">
        <v>66</v>
      </c>
      <c r="Z46">
        <v>16</v>
      </c>
      <c r="AA46">
        <v>4143.18</v>
      </c>
      <c r="AB46">
        <v>0</v>
      </c>
      <c r="AC46">
        <v>100044168</v>
      </c>
      <c r="AE46" t="s">
        <v>928</v>
      </c>
      <c r="AF46" s="33">
        <v>43528.489710648151</v>
      </c>
      <c r="AG46" t="s">
        <v>897</v>
      </c>
    </row>
    <row r="47" spans="1:33" ht="15">
      <c r="A47" s="102" t="s">
        <v>0</v>
      </c>
      <c r="B47" t="s">
        <v>72</v>
      </c>
      <c r="C47" t="s">
        <v>909</v>
      </c>
      <c r="D47" t="s">
        <v>910</v>
      </c>
      <c r="E47">
        <v>523364</v>
      </c>
      <c r="F47" t="s">
        <v>927</v>
      </c>
      <c r="G47" t="s">
        <v>58</v>
      </c>
      <c r="H47" t="s">
        <v>61</v>
      </c>
      <c r="I47">
        <v>942848</v>
      </c>
      <c r="J47" t="s">
        <v>59</v>
      </c>
      <c r="K47" s="32">
        <v>43528</v>
      </c>
      <c r="L47" s="32">
        <v>43528</v>
      </c>
      <c r="M47">
        <v>0</v>
      </c>
      <c r="N47">
        <v>38383.379999999997</v>
      </c>
      <c r="O47">
        <v>88</v>
      </c>
      <c r="P47" t="s">
        <v>60</v>
      </c>
      <c r="Q47">
        <v>204001005800</v>
      </c>
      <c r="R47" t="s">
        <v>19</v>
      </c>
      <c r="S47">
        <v>65.709999999999994</v>
      </c>
      <c r="T47">
        <v>1722</v>
      </c>
      <c r="U47" t="s">
        <v>17</v>
      </c>
      <c r="V47">
        <v>5.6481599999999998</v>
      </c>
      <c r="W47" t="s">
        <v>17</v>
      </c>
      <c r="X47">
        <v>113152.62</v>
      </c>
      <c r="Y47" t="s">
        <v>66</v>
      </c>
      <c r="Z47">
        <v>16</v>
      </c>
      <c r="AA47">
        <v>15607.26</v>
      </c>
      <c r="AB47">
        <v>0</v>
      </c>
      <c r="AC47">
        <v>100044168</v>
      </c>
      <c r="AE47" t="s">
        <v>928</v>
      </c>
      <c r="AF47" s="33">
        <v>43528.489710648151</v>
      </c>
      <c r="AG47" t="s">
        <v>897</v>
      </c>
    </row>
    <row r="48" spans="1:33" ht="15">
      <c r="A48" s="102" t="s">
        <v>0</v>
      </c>
      <c r="B48" t="s">
        <v>72</v>
      </c>
      <c r="C48" t="s">
        <v>909</v>
      </c>
      <c r="D48" t="s">
        <v>910</v>
      </c>
      <c r="E48">
        <v>523364</v>
      </c>
      <c r="F48" t="s">
        <v>927</v>
      </c>
      <c r="G48" t="s">
        <v>58</v>
      </c>
      <c r="H48" t="s">
        <v>61</v>
      </c>
      <c r="I48">
        <v>942848</v>
      </c>
      <c r="J48" t="s">
        <v>59</v>
      </c>
      <c r="K48" s="32">
        <v>43528</v>
      </c>
      <c r="L48" s="32">
        <v>43528</v>
      </c>
      <c r="M48">
        <v>0</v>
      </c>
      <c r="O48">
        <v>49.8</v>
      </c>
      <c r="P48" t="s">
        <v>60</v>
      </c>
      <c r="Q48">
        <v>204013000900</v>
      </c>
      <c r="R48" t="s">
        <v>128</v>
      </c>
      <c r="S48">
        <v>49.8</v>
      </c>
      <c r="T48">
        <v>116</v>
      </c>
      <c r="U48" t="s">
        <v>17</v>
      </c>
      <c r="V48">
        <v>0.31598399999999999</v>
      </c>
      <c r="W48" t="s">
        <v>17</v>
      </c>
      <c r="X48">
        <v>5776.8</v>
      </c>
      <c r="Y48" t="s">
        <v>66</v>
      </c>
      <c r="Z48">
        <v>16</v>
      </c>
      <c r="AA48">
        <v>796.8</v>
      </c>
      <c r="AB48">
        <v>0</v>
      </c>
      <c r="AC48">
        <v>100044168</v>
      </c>
      <c r="AE48" t="s">
        <v>928</v>
      </c>
      <c r="AF48" s="33">
        <v>43528.489710648151</v>
      </c>
      <c r="AG48" t="s">
        <v>897</v>
      </c>
    </row>
    <row r="49" spans="1:33" ht="15">
      <c r="A49" s="102" t="s">
        <v>0</v>
      </c>
      <c r="B49" t="s">
        <v>72</v>
      </c>
      <c r="C49" t="s">
        <v>909</v>
      </c>
      <c r="D49" t="s">
        <v>910</v>
      </c>
      <c r="E49">
        <v>528304</v>
      </c>
      <c r="F49" t="s">
        <v>930</v>
      </c>
      <c r="G49" t="s">
        <v>58</v>
      </c>
      <c r="H49" t="s">
        <v>61</v>
      </c>
      <c r="I49">
        <v>942818</v>
      </c>
      <c r="J49" t="s">
        <v>59</v>
      </c>
      <c r="K49" s="32">
        <v>43528</v>
      </c>
      <c r="L49" s="32">
        <v>43528</v>
      </c>
      <c r="M49">
        <v>0</v>
      </c>
      <c r="O49">
        <v>48</v>
      </c>
      <c r="P49" t="s">
        <v>60</v>
      </c>
      <c r="Q49">
        <v>204104001400</v>
      </c>
      <c r="R49" t="s">
        <v>94</v>
      </c>
      <c r="S49">
        <v>48</v>
      </c>
      <c r="T49">
        <v>36</v>
      </c>
      <c r="U49" t="s">
        <v>17</v>
      </c>
      <c r="V49">
        <v>0.118656</v>
      </c>
      <c r="W49" t="s">
        <v>17</v>
      </c>
      <c r="X49">
        <v>1728</v>
      </c>
      <c r="Y49" t="s">
        <v>66</v>
      </c>
      <c r="Z49">
        <v>16</v>
      </c>
      <c r="AA49">
        <v>238.34</v>
      </c>
      <c r="AB49">
        <v>0</v>
      </c>
      <c r="AC49">
        <v>100044169</v>
      </c>
      <c r="AE49" t="s">
        <v>931</v>
      </c>
      <c r="AF49" s="33">
        <v>43528.489768518521</v>
      </c>
      <c r="AG49" t="s">
        <v>897</v>
      </c>
    </row>
    <row r="50" spans="1:33" ht="15">
      <c r="A50" s="102" t="s">
        <v>0</v>
      </c>
      <c r="B50" t="s">
        <v>72</v>
      </c>
      <c r="C50" t="s">
        <v>909</v>
      </c>
      <c r="D50" t="s">
        <v>910</v>
      </c>
      <c r="E50">
        <v>528304</v>
      </c>
      <c r="F50" t="s">
        <v>930</v>
      </c>
      <c r="G50" t="s">
        <v>58</v>
      </c>
      <c r="H50" t="s">
        <v>61</v>
      </c>
      <c r="I50">
        <v>942818</v>
      </c>
      <c r="J50" t="s">
        <v>59</v>
      </c>
      <c r="K50" s="32">
        <v>43528</v>
      </c>
      <c r="L50" s="32">
        <v>43528</v>
      </c>
      <c r="M50">
        <v>0</v>
      </c>
      <c r="O50">
        <v>53</v>
      </c>
      <c r="P50" t="s">
        <v>60</v>
      </c>
      <c r="Q50">
        <v>204104001160</v>
      </c>
      <c r="R50" t="s">
        <v>110</v>
      </c>
      <c r="S50">
        <v>53</v>
      </c>
      <c r="T50">
        <v>132</v>
      </c>
      <c r="U50" t="s">
        <v>17</v>
      </c>
      <c r="V50">
        <v>0.39283200000000001</v>
      </c>
      <c r="W50" t="s">
        <v>17</v>
      </c>
      <c r="X50">
        <v>6996</v>
      </c>
      <c r="Y50" t="s">
        <v>66</v>
      </c>
      <c r="Z50">
        <v>16</v>
      </c>
      <c r="AA50">
        <v>964.97</v>
      </c>
      <c r="AB50">
        <v>0</v>
      </c>
      <c r="AC50">
        <v>100044169</v>
      </c>
      <c r="AE50" t="s">
        <v>931</v>
      </c>
      <c r="AF50" s="33">
        <v>43528.489768518521</v>
      </c>
      <c r="AG50" t="s">
        <v>897</v>
      </c>
    </row>
    <row r="51" spans="1:33" ht="15">
      <c r="A51" s="102" t="s">
        <v>0</v>
      </c>
      <c r="B51" t="s">
        <v>72</v>
      </c>
      <c r="C51" t="s">
        <v>909</v>
      </c>
      <c r="D51" t="s">
        <v>910</v>
      </c>
      <c r="E51">
        <v>528304</v>
      </c>
      <c r="F51" t="s">
        <v>930</v>
      </c>
      <c r="G51" t="s">
        <v>58</v>
      </c>
      <c r="H51" t="s">
        <v>61</v>
      </c>
      <c r="I51">
        <v>942818</v>
      </c>
      <c r="J51" t="s">
        <v>59</v>
      </c>
      <c r="K51" s="32">
        <v>43528</v>
      </c>
      <c r="L51" s="32">
        <v>43528</v>
      </c>
      <c r="M51">
        <v>0</v>
      </c>
      <c r="N51">
        <v>4833.6000000000004</v>
      </c>
      <c r="O51">
        <v>60</v>
      </c>
      <c r="P51" t="s">
        <v>60</v>
      </c>
      <c r="Q51">
        <v>204103001800</v>
      </c>
      <c r="R51" t="s">
        <v>142</v>
      </c>
      <c r="S51">
        <v>44.8</v>
      </c>
      <c r="T51">
        <v>318</v>
      </c>
      <c r="U51" t="s">
        <v>17</v>
      </c>
      <c r="V51">
        <v>0.96449399999999996</v>
      </c>
      <c r="W51" t="s">
        <v>17</v>
      </c>
      <c r="X51">
        <v>14246.4</v>
      </c>
      <c r="Y51" t="s">
        <v>66</v>
      </c>
      <c r="Z51">
        <v>16</v>
      </c>
      <c r="AA51">
        <v>1965.02</v>
      </c>
      <c r="AB51">
        <v>0</v>
      </c>
      <c r="AC51">
        <v>100044169</v>
      </c>
      <c r="AE51" t="s">
        <v>931</v>
      </c>
      <c r="AF51" s="33">
        <v>43528.489768518521</v>
      </c>
      <c r="AG51" t="s">
        <v>897</v>
      </c>
    </row>
    <row r="52" spans="1:33" ht="15">
      <c r="A52" s="102" t="s">
        <v>0</v>
      </c>
      <c r="B52" t="s">
        <v>72</v>
      </c>
      <c r="C52" t="s">
        <v>909</v>
      </c>
      <c r="D52" t="s">
        <v>910</v>
      </c>
      <c r="E52">
        <v>528304</v>
      </c>
      <c r="F52" t="s">
        <v>930</v>
      </c>
      <c r="G52" t="s">
        <v>58</v>
      </c>
      <c r="H52" t="s">
        <v>61</v>
      </c>
      <c r="I52">
        <v>942818</v>
      </c>
      <c r="J52" t="s">
        <v>59</v>
      </c>
      <c r="K52" s="32">
        <v>43528</v>
      </c>
      <c r="L52" s="32">
        <v>43528</v>
      </c>
      <c r="M52">
        <v>0</v>
      </c>
      <c r="N52">
        <v>4150.4399999999996</v>
      </c>
      <c r="O52">
        <v>65</v>
      </c>
      <c r="P52" t="s">
        <v>60</v>
      </c>
      <c r="Q52">
        <v>204002000100</v>
      </c>
      <c r="R52" t="s">
        <v>106</v>
      </c>
      <c r="S52">
        <v>48.53</v>
      </c>
      <c r="T52">
        <v>252</v>
      </c>
      <c r="U52" t="s">
        <v>17</v>
      </c>
      <c r="V52">
        <v>0.78624000000000005</v>
      </c>
      <c r="W52" t="s">
        <v>17</v>
      </c>
      <c r="X52">
        <v>12229.56</v>
      </c>
      <c r="Y52" t="s">
        <v>67</v>
      </c>
      <c r="Z52">
        <v>10</v>
      </c>
      <c r="AA52">
        <v>1111.78</v>
      </c>
      <c r="AB52">
        <v>0</v>
      </c>
      <c r="AC52">
        <v>100044169</v>
      </c>
      <c r="AE52" t="s">
        <v>931</v>
      </c>
      <c r="AF52" s="33">
        <v>43528.489768518521</v>
      </c>
      <c r="AG52" t="s">
        <v>897</v>
      </c>
    </row>
    <row r="53" spans="1:33" ht="15">
      <c r="A53" s="102" t="s">
        <v>0</v>
      </c>
      <c r="B53" t="s">
        <v>72</v>
      </c>
      <c r="C53" t="s">
        <v>909</v>
      </c>
      <c r="D53" t="s">
        <v>910</v>
      </c>
      <c r="E53">
        <v>528304</v>
      </c>
      <c r="F53" t="s">
        <v>930</v>
      </c>
      <c r="G53" t="s">
        <v>58</v>
      </c>
      <c r="H53" t="s">
        <v>61</v>
      </c>
      <c r="I53">
        <v>942818</v>
      </c>
      <c r="J53" t="s">
        <v>59</v>
      </c>
      <c r="K53" s="32">
        <v>43528</v>
      </c>
      <c r="L53" s="32">
        <v>43528</v>
      </c>
      <c r="M53">
        <v>0</v>
      </c>
      <c r="O53">
        <v>50.4</v>
      </c>
      <c r="P53" t="s">
        <v>60</v>
      </c>
      <c r="Q53">
        <v>204117001000</v>
      </c>
      <c r="R53" t="s">
        <v>122</v>
      </c>
      <c r="S53">
        <v>50.4</v>
      </c>
      <c r="T53">
        <v>24</v>
      </c>
      <c r="U53" t="s">
        <v>17</v>
      </c>
      <c r="V53">
        <v>5.9903999999999999E-2</v>
      </c>
      <c r="W53" t="s">
        <v>17</v>
      </c>
      <c r="X53">
        <v>1209.5999999999999</v>
      </c>
      <c r="Y53" t="s">
        <v>66</v>
      </c>
      <c r="Z53">
        <v>16</v>
      </c>
      <c r="AA53">
        <v>166.84</v>
      </c>
      <c r="AB53">
        <v>0</v>
      </c>
      <c r="AC53">
        <v>100044169</v>
      </c>
      <c r="AE53" t="s">
        <v>931</v>
      </c>
      <c r="AF53" s="33">
        <v>43528.489768518521</v>
      </c>
      <c r="AG53" t="s">
        <v>897</v>
      </c>
    </row>
    <row r="54" spans="1:33" ht="15">
      <c r="A54" s="102" t="s">
        <v>0</v>
      </c>
      <c r="B54" t="s">
        <v>72</v>
      </c>
      <c r="C54" t="s">
        <v>909</v>
      </c>
      <c r="D54" t="s">
        <v>910</v>
      </c>
      <c r="E54">
        <v>528304</v>
      </c>
      <c r="F54" t="s">
        <v>930</v>
      </c>
      <c r="G54" t="s">
        <v>58</v>
      </c>
      <c r="H54" t="s">
        <v>61</v>
      </c>
      <c r="I54">
        <v>942818</v>
      </c>
      <c r="J54" t="s">
        <v>59</v>
      </c>
      <c r="K54" s="32">
        <v>43528</v>
      </c>
      <c r="L54" s="32">
        <v>43528</v>
      </c>
      <c r="M54">
        <v>0</v>
      </c>
      <c r="N54">
        <v>58578.12</v>
      </c>
      <c r="O54">
        <v>88</v>
      </c>
      <c r="P54" t="s">
        <v>60</v>
      </c>
      <c r="Q54">
        <v>204001005800</v>
      </c>
      <c r="R54" t="s">
        <v>19</v>
      </c>
      <c r="S54">
        <v>65.709999999999994</v>
      </c>
      <c r="T54">
        <v>2628</v>
      </c>
      <c r="U54" t="s">
        <v>17</v>
      </c>
      <c r="V54">
        <v>8.6198399999999999</v>
      </c>
      <c r="W54" t="s">
        <v>17</v>
      </c>
      <c r="X54">
        <v>172685.88</v>
      </c>
      <c r="Y54" t="s">
        <v>66</v>
      </c>
      <c r="Z54">
        <v>16</v>
      </c>
      <c r="AA54">
        <v>23818.74</v>
      </c>
      <c r="AB54">
        <v>0</v>
      </c>
      <c r="AC54">
        <v>100044169</v>
      </c>
      <c r="AE54" t="s">
        <v>931</v>
      </c>
      <c r="AF54" s="33">
        <v>43528.489768518521</v>
      </c>
      <c r="AG54" t="s">
        <v>897</v>
      </c>
    </row>
    <row r="55" spans="1:33" ht="15">
      <c r="A55" s="102" t="s">
        <v>0</v>
      </c>
      <c r="B55" t="s">
        <v>72</v>
      </c>
      <c r="C55" t="s">
        <v>909</v>
      </c>
      <c r="D55" t="s">
        <v>910</v>
      </c>
      <c r="E55">
        <v>528304</v>
      </c>
      <c r="F55" t="s">
        <v>930</v>
      </c>
      <c r="G55" t="s">
        <v>58</v>
      </c>
      <c r="H55" t="s">
        <v>61</v>
      </c>
      <c r="I55">
        <v>942818</v>
      </c>
      <c r="J55" t="s">
        <v>59</v>
      </c>
      <c r="K55" s="32">
        <v>43528</v>
      </c>
      <c r="L55" s="32">
        <v>43528</v>
      </c>
      <c r="M55">
        <v>0</v>
      </c>
      <c r="N55">
        <v>1833.52</v>
      </c>
      <c r="O55">
        <v>69.599999999999994</v>
      </c>
      <c r="P55" t="s">
        <v>60</v>
      </c>
      <c r="Q55" t="s">
        <v>112</v>
      </c>
      <c r="R55" t="s">
        <v>113</v>
      </c>
      <c r="S55">
        <v>51.97</v>
      </c>
      <c r="T55">
        <v>104</v>
      </c>
      <c r="U55" t="s">
        <v>17</v>
      </c>
      <c r="V55">
        <v>0.25584000000000001</v>
      </c>
      <c r="W55" t="s">
        <v>17</v>
      </c>
      <c r="X55">
        <v>5404.88</v>
      </c>
      <c r="Y55" t="s">
        <v>66</v>
      </c>
      <c r="Z55">
        <v>16</v>
      </c>
      <c r="AA55">
        <v>745.5</v>
      </c>
      <c r="AB55">
        <v>0</v>
      </c>
      <c r="AC55">
        <v>100044169</v>
      </c>
      <c r="AE55" t="s">
        <v>931</v>
      </c>
      <c r="AF55" s="33">
        <v>43528.489768518521</v>
      </c>
      <c r="AG55" t="s">
        <v>897</v>
      </c>
    </row>
    <row r="56" spans="1:33" ht="15">
      <c r="A56" s="102" t="s">
        <v>0</v>
      </c>
      <c r="B56" t="s">
        <v>72</v>
      </c>
      <c r="C56" t="s">
        <v>909</v>
      </c>
      <c r="D56" t="s">
        <v>910</v>
      </c>
      <c r="E56">
        <v>528304</v>
      </c>
      <c r="F56" t="s">
        <v>930</v>
      </c>
      <c r="G56" t="s">
        <v>58</v>
      </c>
      <c r="H56" t="s">
        <v>61</v>
      </c>
      <c r="I56">
        <v>942818</v>
      </c>
      <c r="J56" t="s">
        <v>59</v>
      </c>
      <c r="K56" s="32">
        <v>43528</v>
      </c>
      <c r="L56" s="32">
        <v>43528</v>
      </c>
      <c r="M56">
        <v>0</v>
      </c>
      <c r="N56">
        <v>1551.44</v>
      </c>
      <c r="O56">
        <v>69.599999999999994</v>
      </c>
      <c r="P56" t="s">
        <v>60</v>
      </c>
      <c r="Q56">
        <v>204401000800</v>
      </c>
      <c r="R56" t="s">
        <v>90</v>
      </c>
      <c r="S56">
        <v>51.97</v>
      </c>
      <c r="T56">
        <v>88</v>
      </c>
      <c r="U56" t="s">
        <v>17</v>
      </c>
      <c r="V56">
        <v>0.21648000000000001</v>
      </c>
      <c r="W56" t="s">
        <v>17</v>
      </c>
      <c r="X56">
        <v>4573.3599999999997</v>
      </c>
      <c r="Y56" t="s">
        <v>66</v>
      </c>
      <c r="Z56">
        <v>16</v>
      </c>
      <c r="AA56">
        <v>630.80999999999995</v>
      </c>
      <c r="AB56">
        <v>0</v>
      </c>
      <c r="AC56">
        <v>100044169</v>
      </c>
      <c r="AE56" t="s">
        <v>931</v>
      </c>
      <c r="AF56" s="33">
        <v>43528.489768518521</v>
      </c>
      <c r="AG56" t="s">
        <v>897</v>
      </c>
    </row>
    <row r="57" spans="1:33" ht="15">
      <c r="A57" s="102" t="s">
        <v>0</v>
      </c>
      <c r="B57" t="s">
        <v>72</v>
      </c>
      <c r="C57" t="s">
        <v>909</v>
      </c>
      <c r="D57" t="s">
        <v>910</v>
      </c>
      <c r="E57">
        <v>528304</v>
      </c>
      <c r="F57" t="s">
        <v>930</v>
      </c>
      <c r="G57" t="s">
        <v>58</v>
      </c>
      <c r="H57" t="s">
        <v>61</v>
      </c>
      <c r="I57">
        <v>942818</v>
      </c>
      <c r="J57" t="s">
        <v>59</v>
      </c>
      <c r="K57" s="32">
        <v>43528</v>
      </c>
      <c r="L57" s="32">
        <v>43528</v>
      </c>
      <c r="M57">
        <v>0</v>
      </c>
      <c r="N57">
        <v>37963.9</v>
      </c>
      <c r="O57">
        <v>74.400000000000006</v>
      </c>
      <c r="P57" t="s">
        <v>60</v>
      </c>
      <c r="Q57">
        <v>204004000400</v>
      </c>
      <c r="R57" t="s">
        <v>236</v>
      </c>
      <c r="S57">
        <v>55.55</v>
      </c>
      <c r="T57">
        <v>2014</v>
      </c>
      <c r="U57" t="s">
        <v>17</v>
      </c>
      <c r="V57">
        <v>12.567360000000001</v>
      </c>
      <c r="W57" t="s">
        <v>17</v>
      </c>
      <c r="X57">
        <v>111877.7</v>
      </c>
      <c r="Y57" t="s">
        <v>66</v>
      </c>
      <c r="Z57">
        <v>16</v>
      </c>
      <c r="AA57">
        <v>15431.41</v>
      </c>
      <c r="AB57">
        <v>0</v>
      </c>
      <c r="AC57">
        <v>100044169</v>
      </c>
      <c r="AE57" t="s">
        <v>931</v>
      </c>
      <c r="AF57" s="33">
        <v>43528.489768518521</v>
      </c>
      <c r="AG57" t="s">
        <v>897</v>
      </c>
    </row>
    <row r="58" spans="1:33" ht="15">
      <c r="A58" s="102" t="s">
        <v>0</v>
      </c>
      <c r="B58" t="s">
        <v>72</v>
      </c>
      <c r="C58" t="s">
        <v>909</v>
      </c>
      <c r="D58" t="s">
        <v>910</v>
      </c>
      <c r="E58">
        <v>528357</v>
      </c>
      <c r="F58" t="s">
        <v>932</v>
      </c>
      <c r="G58" t="s">
        <v>58</v>
      </c>
      <c r="H58" t="s">
        <v>61</v>
      </c>
      <c r="I58">
        <v>942819</v>
      </c>
      <c r="J58" t="s">
        <v>59</v>
      </c>
      <c r="K58" s="32">
        <v>43528</v>
      </c>
      <c r="L58" s="32">
        <v>43528</v>
      </c>
      <c r="M58">
        <v>0</v>
      </c>
      <c r="N58">
        <v>22561</v>
      </c>
      <c r="O58">
        <v>76</v>
      </c>
      <c r="P58" t="s">
        <v>60</v>
      </c>
      <c r="Q58">
        <v>204003000500</v>
      </c>
      <c r="R58" t="s">
        <v>92</v>
      </c>
      <c r="S58">
        <v>56.75</v>
      </c>
      <c r="T58">
        <v>1172</v>
      </c>
      <c r="U58" t="s">
        <v>17</v>
      </c>
      <c r="V58">
        <v>3.6566399999999999</v>
      </c>
      <c r="W58" t="s">
        <v>17</v>
      </c>
      <c r="X58">
        <v>66511</v>
      </c>
      <c r="Y58" t="s">
        <v>67</v>
      </c>
      <c r="Z58">
        <v>10</v>
      </c>
      <c r="AA58">
        <v>6046.45</v>
      </c>
      <c r="AB58">
        <v>0</v>
      </c>
      <c r="AC58">
        <v>100044170</v>
      </c>
      <c r="AE58" t="s">
        <v>896</v>
      </c>
      <c r="AF58" s="33">
        <v>43528.489872685182</v>
      </c>
      <c r="AG58" t="s">
        <v>897</v>
      </c>
    </row>
    <row r="59" spans="1:33" ht="15">
      <c r="A59" s="102" t="s">
        <v>0</v>
      </c>
      <c r="B59" t="s">
        <v>72</v>
      </c>
      <c r="C59" t="s">
        <v>909</v>
      </c>
      <c r="D59" t="s">
        <v>910</v>
      </c>
      <c r="E59">
        <v>528357</v>
      </c>
      <c r="F59" t="s">
        <v>932</v>
      </c>
      <c r="G59" t="s">
        <v>58</v>
      </c>
      <c r="H59" t="s">
        <v>61</v>
      </c>
      <c r="I59">
        <v>942819</v>
      </c>
      <c r="J59" t="s">
        <v>59</v>
      </c>
      <c r="K59" s="32">
        <v>43528</v>
      </c>
      <c r="L59" s="32">
        <v>43528</v>
      </c>
      <c r="M59">
        <v>0</v>
      </c>
      <c r="O59">
        <v>88</v>
      </c>
      <c r="P59" t="s">
        <v>60</v>
      </c>
      <c r="Q59" t="s">
        <v>222</v>
      </c>
      <c r="R59" t="s">
        <v>223</v>
      </c>
      <c r="S59">
        <v>88</v>
      </c>
      <c r="T59">
        <v>100</v>
      </c>
      <c r="U59" t="s">
        <v>17</v>
      </c>
      <c r="V59">
        <v>0.23</v>
      </c>
      <c r="W59" t="s">
        <v>17</v>
      </c>
      <c r="X59">
        <v>8800</v>
      </c>
      <c r="Y59" t="s">
        <v>66</v>
      </c>
      <c r="Z59">
        <v>16</v>
      </c>
      <c r="AA59">
        <v>1213.79</v>
      </c>
      <c r="AB59">
        <v>0</v>
      </c>
      <c r="AC59">
        <v>100044170</v>
      </c>
      <c r="AE59" t="s">
        <v>896</v>
      </c>
      <c r="AF59" s="33">
        <v>43528.489872685182</v>
      </c>
      <c r="AG59" t="s">
        <v>897</v>
      </c>
    </row>
    <row r="60" spans="1:33" ht="15">
      <c r="A60" s="102" t="s">
        <v>0</v>
      </c>
      <c r="B60" t="s">
        <v>72</v>
      </c>
      <c r="C60" t="s">
        <v>909</v>
      </c>
      <c r="D60" t="s">
        <v>910</v>
      </c>
      <c r="E60">
        <v>528357</v>
      </c>
      <c r="F60" t="s">
        <v>932</v>
      </c>
      <c r="G60" t="s">
        <v>58</v>
      </c>
      <c r="H60" t="s">
        <v>61</v>
      </c>
      <c r="I60">
        <v>942819</v>
      </c>
      <c r="J60" t="s">
        <v>59</v>
      </c>
      <c r="K60" s="32">
        <v>43528</v>
      </c>
      <c r="L60" s="32">
        <v>43528</v>
      </c>
      <c r="M60">
        <v>0</v>
      </c>
      <c r="O60">
        <v>60</v>
      </c>
      <c r="P60" t="s">
        <v>60</v>
      </c>
      <c r="Q60">
        <v>204220000200</v>
      </c>
      <c r="R60" t="s">
        <v>929</v>
      </c>
      <c r="S60">
        <v>60</v>
      </c>
      <c r="T60">
        <v>50</v>
      </c>
      <c r="U60" t="s">
        <v>17</v>
      </c>
      <c r="V60">
        <v>0.126</v>
      </c>
      <c r="W60" t="s">
        <v>17</v>
      </c>
      <c r="X60">
        <v>3000</v>
      </c>
      <c r="Y60" t="s">
        <v>66</v>
      </c>
      <c r="Z60">
        <v>16</v>
      </c>
      <c r="AA60">
        <v>413.79</v>
      </c>
      <c r="AB60">
        <v>0</v>
      </c>
      <c r="AC60">
        <v>100044170</v>
      </c>
      <c r="AE60" t="s">
        <v>896</v>
      </c>
      <c r="AF60" s="33">
        <v>43528.489872685182</v>
      </c>
      <c r="AG60" t="s">
        <v>897</v>
      </c>
    </row>
    <row r="61" spans="1:33" ht="15">
      <c r="A61" s="102" t="s">
        <v>0</v>
      </c>
      <c r="B61" t="s">
        <v>72</v>
      </c>
      <c r="C61" t="s">
        <v>909</v>
      </c>
      <c r="D61" t="s">
        <v>910</v>
      </c>
      <c r="E61">
        <v>528357</v>
      </c>
      <c r="F61" t="s">
        <v>932</v>
      </c>
      <c r="G61" t="s">
        <v>58</v>
      </c>
      <c r="H61" t="s">
        <v>61</v>
      </c>
      <c r="I61">
        <v>942819</v>
      </c>
      <c r="J61" t="s">
        <v>59</v>
      </c>
      <c r="K61" s="32">
        <v>43528</v>
      </c>
      <c r="L61" s="32">
        <v>43528</v>
      </c>
      <c r="M61">
        <v>0</v>
      </c>
      <c r="O61">
        <v>48</v>
      </c>
      <c r="P61" t="s">
        <v>60</v>
      </c>
      <c r="Q61">
        <v>204104001400</v>
      </c>
      <c r="R61" t="s">
        <v>94</v>
      </c>
      <c r="S61">
        <v>48</v>
      </c>
      <c r="T61">
        <v>80</v>
      </c>
      <c r="U61" t="s">
        <v>17</v>
      </c>
      <c r="V61">
        <v>0.26368000000000003</v>
      </c>
      <c r="W61" t="s">
        <v>17</v>
      </c>
      <c r="X61">
        <v>3840</v>
      </c>
      <c r="Y61" t="s">
        <v>66</v>
      </c>
      <c r="Z61">
        <v>16</v>
      </c>
      <c r="AA61">
        <v>529.66</v>
      </c>
      <c r="AB61">
        <v>0</v>
      </c>
      <c r="AC61">
        <v>100044170</v>
      </c>
      <c r="AE61" t="s">
        <v>896</v>
      </c>
      <c r="AF61" s="33">
        <v>43528.489872685182</v>
      </c>
      <c r="AG61" t="s">
        <v>897</v>
      </c>
    </row>
    <row r="62" spans="1:33" ht="15">
      <c r="A62" s="102" t="s">
        <v>0</v>
      </c>
      <c r="B62" t="s">
        <v>72</v>
      </c>
      <c r="C62" t="s">
        <v>909</v>
      </c>
      <c r="D62" t="s">
        <v>910</v>
      </c>
      <c r="E62">
        <v>528357</v>
      </c>
      <c r="F62" t="s">
        <v>932</v>
      </c>
      <c r="G62" t="s">
        <v>58</v>
      </c>
      <c r="H62" t="s">
        <v>61</v>
      </c>
      <c r="I62">
        <v>942819</v>
      </c>
      <c r="J62" t="s">
        <v>59</v>
      </c>
      <c r="K62" s="32">
        <v>43528</v>
      </c>
      <c r="L62" s="32">
        <v>43528</v>
      </c>
      <c r="M62">
        <v>0</v>
      </c>
      <c r="O62">
        <v>48</v>
      </c>
      <c r="P62" t="s">
        <v>60</v>
      </c>
      <c r="Q62">
        <v>204103002500</v>
      </c>
      <c r="R62" t="s">
        <v>925</v>
      </c>
      <c r="S62">
        <v>48</v>
      </c>
      <c r="T62">
        <v>50</v>
      </c>
      <c r="U62" t="s">
        <v>17</v>
      </c>
      <c r="V62">
        <v>0.14932799999999999</v>
      </c>
      <c r="W62" t="s">
        <v>17</v>
      </c>
      <c r="X62">
        <v>2400</v>
      </c>
      <c r="Y62" t="s">
        <v>66</v>
      </c>
      <c r="Z62">
        <v>16</v>
      </c>
      <c r="AA62">
        <v>331.03</v>
      </c>
      <c r="AB62">
        <v>0</v>
      </c>
      <c r="AC62">
        <v>100044170</v>
      </c>
      <c r="AE62" t="s">
        <v>896</v>
      </c>
      <c r="AF62" s="33">
        <v>43528.489872685182</v>
      </c>
      <c r="AG62" t="s">
        <v>897</v>
      </c>
    </row>
    <row r="63" spans="1:33" ht="15">
      <c r="A63" s="102" t="s">
        <v>0</v>
      </c>
      <c r="B63" t="s">
        <v>72</v>
      </c>
      <c r="C63" t="s">
        <v>909</v>
      </c>
      <c r="D63" t="s">
        <v>910</v>
      </c>
      <c r="E63">
        <v>528357</v>
      </c>
      <c r="F63" t="s">
        <v>932</v>
      </c>
      <c r="G63" t="s">
        <v>58</v>
      </c>
      <c r="H63" t="s">
        <v>61</v>
      </c>
      <c r="I63">
        <v>942819</v>
      </c>
      <c r="J63" t="s">
        <v>59</v>
      </c>
      <c r="K63" s="32">
        <v>43528</v>
      </c>
      <c r="L63" s="32">
        <v>43528</v>
      </c>
      <c r="M63">
        <v>0</v>
      </c>
      <c r="O63">
        <v>132</v>
      </c>
      <c r="P63" t="s">
        <v>60</v>
      </c>
      <c r="Q63" t="s">
        <v>126</v>
      </c>
      <c r="R63" t="s">
        <v>127</v>
      </c>
      <c r="S63">
        <v>132</v>
      </c>
      <c r="T63">
        <v>294</v>
      </c>
      <c r="U63" t="s">
        <v>17</v>
      </c>
      <c r="V63">
        <v>1.44648</v>
      </c>
      <c r="W63" t="s">
        <v>17</v>
      </c>
      <c r="X63">
        <v>38808</v>
      </c>
      <c r="Y63" t="s">
        <v>66</v>
      </c>
      <c r="Z63">
        <v>16</v>
      </c>
      <c r="AA63">
        <v>5352.83</v>
      </c>
      <c r="AB63">
        <v>0</v>
      </c>
      <c r="AC63">
        <v>100044170</v>
      </c>
      <c r="AE63" t="s">
        <v>896</v>
      </c>
      <c r="AF63" s="33">
        <v>43528.489872685182</v>
      </c>
      <c r="AG63" t="s">
        <v>897</v>
      </c>
    </row>
    <row r="64" spans="1:33" ht="15">
      <c r="A64" s="102" t="s">
        <v>0</v>
      </c>
      <c r="B64" t="s">
        <v>72</v>
      </c>
      <c r="C64" t="s">
        <v>909</v>
      </c>
      <c r="D64" t="s">
        <v>910</v>
      </c>
      <c r="E64">
        <v>528357</v>
      </c>
      <c r="F64" t="s">
        <v>932</v>
      </c>
      <c r="G64" t="s">
        <v>58</v>
      </c>
      <c r="H64" t="s">
        <v>61</v>
      </c>
      <c r="I64">
        <v>942819</v>
      </c>
      <c r="J64" t="s">
        <v>59</v>
      </c>
      <c r="K64" s="32">
        <v>43528</v>
      </c>
      <c r="L64" s="32">
        <v>43528</v>
      </c>
      <c r="M64">
        <v>0</v>
      </c>
      <c r="O64">
        <v>60</v>
      </c>
      <c r="P64" t="s">
        <v>60</v>
      </c>
      <c r="Q64">
        <v>204201010400</v>
      </c>
      <c r="R64" t="s">
        <v>104</v>
      </c>
      <c r="S64">
        <v>60</v>
      </c>
      <c r="T64">
        <v>30</v>
      </c>
      <c r="U64" t="s">
        <v>17</v>
      </c>
      <c r="V64">
        <v>7.5600000000000001E-2</v>
      </c>
      <c r="W64" t="s">
        <v>17</v>
      </c>
      <c r="X64">
        <v>1800</v>
      </c>
      <c r="Y64" t="s">
        <v>66</v>
      </c>
      <c r="Z64">
        <v>16</v>
      </c>
      <c r="AA64">
        <v>248.28</v>
      </c>
      <c r="AB64">
        <v>0</v>
      </c>
      <c r="AC64">
        <v>100044170</v>
      </c>
      <c r="AE64" t="s">
        <v>896</v>
      </c>
      <c r="AF64" s="33">
        <v>43528.489872685182</v>
      </c>
      <c r="AG64" t="s">
        <v>897</v>
      </c>
    </row>
    <row r="65" spans="1:33" ht="15">
      <c r="A65" s="102" t="s">
        <v>0</v>
      </c>
      <c r="B65" t="s">
        <v>72</v>
      </c>
      <c r="C65" t="s">
        <v>909</v>
      </c>
      <c r="D65" t="s">
        <v>910</v>
      </c>
      <c r="E65">
        <v>528357</v>
      </c>
      <c r="F65" t="s">
        <v>932</v>
      </c>
      <c r="G65" t="s">
        <v>58</v>
      </c>
      <c r="H65" t="s">
        <v>61</v>
      </c>
      <c r="I65">
        <v>942819</v>
      </c>
      <c r="J65" t="s">
        <v>59</v>
      </c>
      <c r="K65" s="32">
        <v>43528</v>
      </c>
      <c r="L65" s="32">
        <v>43528</v>
      </c>
      <c r="M65">
        <v>0</v>
      </c>
      <c r="N65">
        <v>5472</v>
      </c>
      <c r="O65">
        <v>36</v>
      </c>
      <c r="P65" t="s">
        <v>60</v>
      </c>
      <c r="Q65">
        <v>204207000500</v>
      </c>
      <c r="R65" t="s">
        <v>105</v>
      </c>
      <c r="S65">
        <v>26.88</v>
      </c>
      <c r="T65">
        <v>600</v>
      </c>
      <c r="U65" t="s">
        <v>17</v>
      </c>
      <c r="V65">
        <v>1.764</v>
      </c>
      <c r="W65" t="s">
        <v>17</v>
      </c>
      <c r="X65">
        <v>16128</v>
      </c>
      <c r="Y65" t="s">
        <v>66</v>
      </c>
      <c r="Z65">
        <v>16</v>
      </c>
      <c r="AA65">
        <v>2224.5500000000002</v>
      </c>
      <c r="AB65">
        <v>0</v>
      </c>
      <c r="AC65">
        <v>100044170</v>
      </c>
      <c r="AE65" t="s">
        <v>896</v>
      </c>
      <c r="AF65" s="33">
        <v>43528.489872685182</v>
      </c>
      <c r="AG65" t="s">
        <v>897</v>
      </c>
    </row>
    <row r="66" spans="1:33" ht="15">
      <c r="A66" s="102" t="s">
        <v>0</v>
      </c>
      <c r="B66" t="s">
        <v>72</v>
      </c>
      <c r="C66" t="s">
        <v>909</v>
      </c>
      <c r="D66" t="s">
        <v>910</v>
      </c>
      <c r="E66">
        <v>528357</v>
      </c>
      <c r="F66" t="s">
        <v>932</v>
      </c>
      <c r="G66" t="s">
        <v>58</v>
      </c>
      <c r="H66" t="s">
        <v>61</v>
      </c>
      <c r="I66">
        <v>942819</v>
      </c>
      <c r="J66" t="s">
        <v>59</v>
      </c>
      <c r="K66" s="32">
        <v>43528</v>
      </c>
      <c r="L66" s="32">
        <v>43528</v>
      </c>
      <c r="M66">
        <v>0</v>
      </c>
      <c r="O66">
        <v>53</v>
      </c>
      <c r="P66" t="s">
        <v>60</v>
      </c>
      <c r="Q66">
        <v>204104001160</v>
      </c>
      <c r="R66" t="s">
        <v>110</v>
      </c>
      <c r="S66">
        <v>53</v>
      </c>
      <c r="T66">
        <v>6</v>
      </c>
      <c r="U66" t="s">
        <v>17</v>
      </c>
      <c r="V66">
        <v>1.7856E-2</v>
      </c>
      <c r="W66" t="s">
        <v>17</v>
      </c>
      <c r="X66">
        <v>318</v>
      </c>
      <c r="Y66" t="s">
        <v>66</v>
      </c>
      <c r="Z66">
        <v>16</v>
      </c>
      <c r="AA66">
        <v>43.86</v>
      </c>
      <c r="AB66">
        <v>0</v>
      </c>
      <c r="AC66">
        <v>100044170</v>
      </c>
      <c r="AE66" t="s">
        <v>896</v>
      </c>
      <c r="AF66" s="33">
        <v>43528.489872685182</v>
      </c>
      <c r="AG66" t="s">
        <v>897</v>
      </c>
    </row>
    <row r="67" spans="1:33" ht="15">
      <c r="A67" s="102" t="s">
        <v>0</v>
      </c>
      <c r="B67" t="s">
        <v>72</v>
      </c>
      <c r="C67" t="s">
        <v>909</v>
      </c>
      <c r="D67" t="s">
        <v>910</v>
      </c>
      <c r="E67">
        <v>528357</v>
      </c>
      <c r="F67" t="s">
        <v>932</v>
      </c>
      <c r="G67" t="s">
        <v>58</v>
      </c>
      <c r="H67" t="s">
        <v>61</v>
      </c>
      <c r="I67">
        <v>942819</v>
      </c>
      <c r="J67" t="s">
        <v>59</v>
      </c>
      <c r="K67" s="32">
        <v>43528</v>
      </c>
      <c r="L67" s="32">
        <v>43528</v>
      </c>
      <c r="M67">
        <v>0</v>
      </c>
      <c r="N67">
        <v>28031.1</v>
      </c>
      <c r="O67">
        <v>52.8</v>
      </c>
      <c r="P67" t="s">
        <v>60</v>
      </c>
      <c r="Q67">
        <v>204005001700</v>
      </c>
      <c r="R67" t="s">
        <v>141</v>
      </c>
      <c r="S67">
        <v>39.42</v>
      </c>
      <c r="T67">
        <v>2095</v>
      </c>
      <c r="U67" t="s">
        <v>17</v>
      </c>
      <c r="V67">
        <v>6.4748070000000002</v>
      </c>
      <c r="W67" t="s">
        <v>17</v>
      </c>
      <c r="X67">
        <v>82584.899999999994</v>
      </c>
      <c r="Y67" t="s">
        <v>66</v>
      </c>
      <c r="Z67">
        <v>16</v>
      </c>
      <c r="AA67">
        <v>11391.02</v>
      </c>
      <c r="AB67">
        <v>0</v>
      </c>
      <c r="AC67">
        <v>100044170</v>
      </c>
      <c r="AE67" t="s">
        <v>896</v>
      </c>
      <c r="AF67" s="33">
        <v>43528.489872685182</v>
      </c>
      <c r="AG67" t="s">
        <v>897</v>
      </c>
    </row>
    <row r="68" spans="1:33" ht="15">
      <c r="A68" s="102" t="s">
        <v>0</v>
      </c>
      <c r="B68" t="s">
        <v>72</v>
      </c>
      <c r="C68" t="s">
        <v>909</v>
      </c>
      <c r="D68" t="s">
        <v>910</v>
      </c>
      <c r="E68">
        <v>528357</v>
      </c>
      <c r="F68" t="s">
        <v>932</v>
      </c>
      <c r="G68" t="s">
        <v>58</v>
      </c>
      <c r="H68" t="s">
        <v>61</v>
      </c>
      <c r="I68">
        <v>942819</v>
      </c>
      <c r="J68" t="s">
        <v>59</v>
      </c>
      <c r="K68" s="32">
        <v>43528</v>
      </c>
      <c r="L68" s="32">
        <v>43528</v>
      </c>
      <c r="M68">
        <v>0</v>
      </c>
      <c r="O68">
        <v>49.8</v>
      </c>
      <c r="P68" t="s">
        <v>60</v>
      </c>
      <c r="Q68">
        <v>204013000900</v>
      </c>
      <c r="R68" t="s">
        <v>128</v>
      </c>
      <c r="S68">
        <v>49.8</v>
      </c>
      <c r="T68">
        <v>88</v>
      </c>
      <c r="U68" t="s">
        <v>17</v>
      </c>
      <c r="V68">
        <v>0.23971200000000001</v>
      </c>
      <c r="W68" t="s">
        <v>17</v>
      </c>
      <c r="X68">
        <v>4382.3999999999996</v>
      </c>
      <c r="Y68" t="s">
        <v>66</v>
      </c>
      <c r="Z68">
        <v>16</v>
      </c>
      <c r="AA68">
        <v>604.47</v>
      </c>
      <c r="AB68">
        <v>0</v>
      </c>
      <c r="AC68">
        <v>100044170</v>
      </c>
      <c r="AE68" t="s">
        <v>896</v>
      </c>
      <c r="AF68" s="33">
        <v>43528.489872685182</v>
      </c>
      <c r="AG68" t="s">
        <v>897</v>
      </c>
    </row>
    <row r="69" spans="1:33" ht="15">
      <c r="A69" s="102" t="s">
        <v>0</v>
      </c>
      <c r="B69" t="s">
        <v>72</v>
      </c>
      <c r="C69" t="s">
        <v>909</v>
      </c>
      <c r="D69" t="s">
        <v>910</v>
      </c>
      <c r="E69">
        <v>528357</v>
      </c>
      <c r="F69" t="s">
        <v>932</v>
      </c>
      <c r="G69" t="s">
        <v>58</v>
      </c>
      <c r="H69" t="s">
        <v>61</v>
      </c>
      <c r="I69">
        <v>942819</v>
      </c>
      <c r="J69" t="s">
        <v>59</v>
      </c>
      <c r="K69" s="32">
        <v>43528</v>
      </c>
      <c r="L69" s="32">
        <v>43528</v>
      </c>
      <c r="M69">
        <v>0</v>
      </c>
      <c r="N69">
        <v>22.04</v>
      </c>
      <c r="O69">
        <v>87</v>
      </c>
      <c r="P69" t="s">
        <v>60</v>
      </c>
      <c r="Q69">
        <v>204002001000</v>
      </c>
      <c r="R69" t="s">
        <v>111</v>
      </c>
      <c r="S69">
        <v>64.959999999999994</v>
      </c>
      <c r="T69">
        <v>1</v>
      </c>
      <c r="U69" t="s">
        <v>17</v>
      </c>
      <c r="V69">
        <v>4.1240000000000001E-3</v>
      </c>
      <c r="W69" t="s">
        <v>17</v>
      </c>
      <c r="X69">
        <v>64.959999999999994</v>
      </c>
      <c r="Y69" t="s">
        <v>67</v>
      </c>
      <c r="Z69">
        <v>10</v>
      </c>
      <c r="AA69">
        <v>5.91</v>
      </c>
      <c r="AB69">
        <v>0</v>
      </c>
      <c r="AC69">
        <v>100044170</v>
      </c>
      <c r="AE69" t="s">
        <v>896</v>
      </c>
      <c r="AF69" s="33">
        <v>43528.489872685182</v>
      </c>
      <c r="AG69" t="s">
        <v>897</v>
      </c>
    </row>
    <row r="70" spans="1:33" ht="15">
      <c r="A70" s="102" t="s">
        <v>0</v>
      </c>
      <c r="B70" t="s">
        <v>72</v>
      </c>
      <c r="C70" t="s">
        <v>909</v>
      </c>
      <c r="D70" t="s">
        <v>910</v>
      </c>
      <c r="E70">
        <v>528357</v>
      </c>
      <c r="F70" t="s">
        <v>932</v>
      </c>
      <c r="G70" t="s">
        <v>58</v>
      </c>
      <c r="H70" t="s">
        <v>61</v>
      </c>
      <c r="I70">
        <v>942819</v>
      </c>
      <c r="J70" t="s">
        <v>59</v>
      </c>
      <c r="K70" s="32">
        <v>43528</v>
      </c>
      <c r="L70" s="32">
        <v>43528</v>
      </c>
      <c r="M70">
        <v>0</v>
      </c>
      <c r="N70">
        <v>16851.240000000002</v>
      </c>
      <c r="O70">
        <v>88</v>
      </c>
      <c r="P70" t="s">
        <v>60</v>
      </c>
      <c r="Q70">
        <v>204001005800</v>
      </c>
      <c r="R70" t="s">
        <v>19</v>
      </c>
      <c r="S70">
        <v>65.709999999999994</v>
      </c>
      <c r="T70">
        <v>756</v>
      </c>
      <c r="U70" t="s">
        <v>17</v>
      </c>
      <c r="V70">
        <v>2.4796800000000001</v>
      </c>
      <c r="W70" t="s">
        <v>17</v>
      </c>
      <c r="X70">
        <v>49676.76</v>
      </c>
      <c r="Y70" t="s">
        <v>66</v>
      </c>
      <c r="Z70">
        <v>16</v>
      </c>
      <c r="AA70">
        <v>6851.97</v>
      </c>
      <c r="AB70">
        <v>0</v>
      </c>
      <c r="AC70">
        <v>100044170</v>
      </c>
      <c r="AE70" t="s">
        <v>896</v>
      </c>
      <c r="AF70" s="33">
        <v>43528.489872685182</v>
      </c>
      <c r="AG70" t="s">
        <v>897</v>
      </c>
    </row>
    <row r="71" spans="1:33" ht="15">
      <c r="A71" s="102" t="s">
        <v>0</v>
      </c>
      <c r="B71" t="s">
        <v>72</v>
      </c>
      <c r="C71" t="s">
        <v>909</v>
      </c>
      <c r="D71" t="s">
        <v>910</v>
      </c>
      <c r="E71">
        <v>528357</v>
      </c>
      <c r="F71" t="s">
        <v>932</v>
      </c>
      <c r="G71" t="s">
        <v>58</v>
      </c>
      <c r="H71" t="s">
        <v>61</v>
      </c>
      <c r="I71">
        <v>942819</v>
      </c>
      <c r="J71" t="s">
        <v>59</v>
      </c>
      <c r="K71" s="32">
        <v>43528</v>
      </c>
      <c r="L71" s="32">
        <v>43528</v>
      </c>
      <c r="M71">
        <v>0</v>
      </c>
      <c r="N71">
        <v>1929.76</v>
      </c>
      <c r="O71">
        <v>68</v>
      </c>
      <c r="P71" t="s">
        <v>60</v>
      </c>
      <c r="Q71" t="s">
        <v>116</v>
      </c>
      <c r="R71" t="s">
        <v>117</v>
      </c>
      <c r="S71">
        <v>50.77</v>
      </c>
      <c r="T71">
        <v>112</v>
      </c>
      <c r="U71" t="s">
        <v>17</v>
      </c>
      <c r="V71">
        <v>0.224</v>
      </c>
      <c r="W71" t="s">
        <v>17</v>
      </c>
      <c r="X71">
        <v>5686.24</v>
      </c>
      <c r="Y71" t="s">
        <v>66</v>
      </c>
      <c r="Z71">
        <v>16</v>
      </c>
      <c r="AA71">
        <v>784.31</v>
      </c>
      <c r="AB71">
        <v>0</v>
      </c>
      <c r="AC71">
        <v>100044170</v>
      </c>
      <c r="AE71" t="s">
        <v>896</v>
      </c>
      <c r="AF71" s="33">
        <v>43528.489872685182</v>
      </c>
      <c r="AG71" t="s">
        <v>897</v>
      </c>
    </row>
    <row r="72" spans="1:33" ht="15">
      <c r="A72" s="102" t="s">
        <v>0</v>
      </c>
      <c r="B72" t="s">
        <v>72</v>
      </c>
      <c r="C72" t="s">
        <v>909</v>
      </c>
      <c r="D72" t="s">
        <v>910</v>
      </c>
      <c r="E72">
        <v>528357</v>
      </c>
      <c r="F72" t="s">
        <v>932</v>
      </c>
      <c r="G72" t="s">
        <v>58</v>
      </c>
      <c r="H72" t="s">
        <v>61</v>
      </c>
      <c r="I72">
        <v>942819</v>
      </c>
      <c r="J72" t="s">
        <v>59</v>
      </c>
      <c r="K72" s="32">
        <v>43528</v>
      </c>
      <c r="L72" s="32">
        <v>43528</v>
      </c>
      <c r="M72">
        <v>0</v>
      </c>
      <c r="N72">
        <v>3675.36</v>
      </c>
      <c r="O72">
        <v>78</v>
      </c>
      <c r="P72" t="s">
        <v>60</v>
      </c>
      <c r="Q72" t="s">
        <v>63</v>
      </c>
      <c r="R72" t="s">
        <v>64</v>
      </c>
      <c r="S72">
        <v>58.24</v>
      </c>
      <c r="T72">
        <v>186</v>
      </c>
      <c r="U72" t="s">
        <v>17</v>
      </c>
      <c r="V72">
        <v>0.42780000000000001</v>
      </c>
      <c r="W72" t="s">
        <v>17</v>
      </c>
      <c r="X72">
        <v>10832.64</v>
      </c>
      <c r="Y72" t="s">
        <v>66</v>
      </c>
      <c r="Z72">
        <v>16</v>
      </c>
      <c r="AA72">
        <v>1494.16</v>
      </c>
      <c r="AB72">
        <v>0</v>
      </c>
      <c r="AC72">
        <v>100044170</v>
      </c>
      <c r="AE72" t="s">
        <v>896</v>
      </c>
      <c r="AF72" s="33">
        <v>43528.489872685182</v>
      </c>
      <c r="AG72" t="s">
        <v>897</v>
      </c>
    </row>
    <row r="73" spans="1:33" ht="15">
      <c r="A73" s="102" t="s">
        <v>0</v>
      </c>
      <c r="B73" t="s">
        <v>72</v>
      </c>
      <c r="C73" t="s">
        <v>909</v>
      </c>
      <c r="D73" t="s">
        <v>910</v>
      </c>
      <c r="E73">
        <v>528357</v>
      </c>
      <c r="F73" t="s">
        <v>932</v>
      </c>
      <c r="G73" t="s">
        <v>58</v>
      </c>
      <c r="H73" t="s">
        <v>61</v>
      </c>
      <c r="I73">
        <v>942819</v>
      </c>
      <c r="J73" t="s">
        <v>59</v>
      </c>
      <c r="K73" s="32">
        <v>43528</v>
      </c>
      <c r="L73" s="32">
        <v>43528</v>
      </c>
      <c r="M73">
        <v>0</v>
      </c>
      <c r="N73">
        <v>1833.52</v>
      </c>
      <c r="O73">
        <v>69.599999999999994</v>
      </c>
      <c r="P73" t="s">
        <v>60</v>
      </c>
      <c r="Q73">
        <v>204401000800</v>
      </c>
      <c r="R73" t="s">
        <v>90</v>
      </c>
      <c r="S73">
        <v>51.97</v>
      </c>
      <c r="T73">
        <v>104</v>
      </c>
      <c r="U73" t="s">
        <v>17</v>
      </c>
      <c r="V73">
        <v>0.25584000000000001</v>
      </c>
      <c r="W73" t="s">
        <v>17</v>
      </c>
      <c r="X73">
        <v>5404.88</v>
      </c>
      <c r="Y73" t="s">
        <v>66</v>
      </c>
      <c r="Z73">
        <v>16</v>
      </c>
      <c r="AA73">
        <v>745.5</v>
      </c>
      <c r="AB73">
        <v>0</v>
      </c>
      <c r="AC73">
        <v>100044170</v>
      </c>
      <c r="AE73" t="s">
        <v>896</v>
      </c>
      <c r="AF73" s="33">
        <v>43528.489872685182</v>
      </c>
      <c r="AG73" t="s">
        <v>897</v>
      </c>
    </row>
    <row r="74" spans="1:33" ht="15">
      <c r="A74" s="102" t="s">
        <v>0</v>
      </c>
      <c r="B74" t="s">
        <v>72</v>
      </c>
      <c r="C74" t="s">
        <v>909</v>
      </c>
      <c r="D74" t="s">
        <v>910</v>
      </c>
      <c r="E74">
        <v>528357</v>
      </c>
      <c r="F74" t="s">
        <v>932</v>
      </c>
      <c r="G74" t="s">
        <v>58</v>
      </c>
      <c r="H74" t="s">
        <v>61</v>
      </c>
      <c r="I74">
        <v>942819</v>
      </c>
      <c r="J74" t="s">
        <v>59</v>
      </c>
      <c r="K74" s="32">
        <v>43528</v>
      </c>
      <c r="L74" s="32">
        <v>43528</v>
      </c>
      <c r="M74">
        <v>0</v>
      </c>
      <c r="N74">
        <v>10574.85</v>
      </c>
      <c r="O74">
        <v>74.400000000000006</v>
      </c>
      <c r="P74" t="s">
        <v>60</v>
      </c>
      <c r="Q74">
        <v>204004000400</v>
      </c>
      <c r="R74" t="s">
        <v>236</v>
      </c>
      <c r="S74">
        <v>55.55</v>
      </c>
      <c r="T74">
        <v>561</v>
      </c>
      <c r="U74" t="s">
        <v>17</v>
      </c>
      <c r="V74">
        <v>3.5006400000000002</v>
      </c>
      <c r="W74" t="s">
        <v>17</v>
      </c>
      <c r="X74">
        <v>31163.55</v>
      </c>
      <c r="Y74" t="s">
        <v>66</v>
      </c>
      <c r="Z74">
        <v>16</v>
      </c>
      <c r="AA74">
        <v>4298.42</v>
      </c>
      <c r="AB74">
        <v>0</v>
      </c>
      <c r="AC74">
        <v>100044170</v>
      </c>
      <c r="AE74" t="s">
        <v>896</v>
      </c>
      <c r="AF74" s="33">
        <v>43528.489872685182</v>
      </c>
      <c r="AG74" t="s">
        <v>897</v>
      </c>
    </row>
    <row r="75" spans="1:33" ht="15">
      <c r="A75" s="102" t="s">
        <v>0</v>
      </c>
      <c r="B75" t="s">
        <v>72</v>
      </c>
      <c r="C75" t="s">
        <v>909</v>
      </c>
      <c r="D75" t="s">
        <v>910</v>
      </c>
      <c r="E75">
        <v>528357</v>
      </c>
      <c r="F75" t="s">
        <v>932</v>
      </c>
      <c r="G75" t="s">
        <v>58</v>
      </c>
      <c r="H75" t="s">
        <v>61</v>
      </c>
      <c r="I75">
        <v>942819</v>
      </c>
      <c r="J75" t="s">
        <v>59</v>
      </c>
      <c r="K75" s="32">
        <v>43528</v>
      </c>
      <c r="L75" s="32">
        <v>43528</v>
      </c>
      <c r="M75">
        <v>0</v>
      </c>
      <c r="N75">
        <v>984.96</v>
      </c>
      <c r="O75">
        <v>54</v>
      </c>
      <c r="P75" t="s">
        <v>60</v>
      </c>
      <c r="Q75">
        <v>204006000802</v>
      </c>
      <c r="R75" t="s">
        <v>120</v>
      </c>
      <c r="S75">
        <v>40.32</v>
      </c>
      <c r="T75">
        <v>72</v>
      </c>
      <c r="U75" t="s">
        <v>17</v>
      </c>
      <c r="V75">
        <v>0.18907199999999999</v>
      </c>
      <c r="W75" t="s">
        <v>17</v>
      </c>
      <c r="X75">
        <v>2903.04</v>
      </c>
      <c r="Y75" t="s">
        <v>66</v>
      </c>
      <c r="Z75">
        <v>16</v>
      </c>
      <c r="AA75">
        <v>400.42</v>
      </c>
      <c r="AB75">
        <v>0</v>
      </c>
      <c r="AC75">
        <v>100044170</v>
      </c>
      <c r="AE75" t="s">
        <v>896</v>
      </c>
      <c r="AF75" s="33">
        <v>43528.489872685182</v>
      </c>
      <c r="AG75" t="s">
        <v>897</v>
      </c>
    </row>
    <row r="76" spans="1:33" ht="15">
      <c r="A76" s="102" t="s">
        <v>0</v>
      </c>
      <c r="B76" t="s">
        <v>72</v>
      </c>
      <c r="C76" t="s">
        <v>909</v>
      </c>
      <c r="D76" t="s">
        <v>910</v>
      </c>
      <c r="E76">
        <v>528357</v>
      </c>
      <c r="F76" t="s">
        <v>932</v>
      </c>
      <c r="G76" t="s">
        <v>58</v>
      </c>
      <c r="H76" t="s">
        <v>61</v>
      </c>
      <c r="I76">
        <v>942819</v>
      </c>
      <c r="J76" t="s">
        <v>59</v>
      </c>
      <c r="K76" s="32">
        <v>43528</v>
      </c>
      <c r="L76" s="32">
        <v>43528</v>
      </c>
      <c r="M76">
        <v>0</v>
      </c>
      <c r="N76">
        <v>21564.400000000001</v>
      </c>
      <c r="O76">
        <v>74.400000000000006</v>
      </c>
      <c r="P76" t="s">
        <v>60</v>
      </c>
      <c r="Q76">
        <v>204004000402</v>
      </c>
      <c r="R76" t="s">
        <v>62</v>
      </c>
      <c r="S76">
        <v>55.55</v>
      </c>
      <c r="T76">
        <v>1144</v>
      </c>
      <c r="U76" t="s">
        <v>17</v>
      </c>
      <c r="V76">
        <v>7.13856</v>
      </c>
      <c r="W76" t="s">
        <v>17</v>
      </c>
      <c r="X76">
        <v>63549.2</v>
      </c>
      <c r="Y76" t="s">
        <v>66</v>
      </c>
      <c r="Z76">
        <v>16</v>
      </c>
      <c r="AA76">
        <v>8765.41</v>
      </c>
      <c r="AB76">
        <v>0</v>
      </c>
      <c r="AC76">
        <v>100044170</v>
      </c>
      <c r="AE76" t="s">
        <v>896</v>
      </c>
      <c r="AF76" s="33">
        <v>43528.489872685182</v>
      </c>
      <c r="AG76" t="s">
        <v>897</v>
      </c>
    </row>
    <row r="77" spans="1:33" ht="15">
      <c r="A77" s="102" t="s">
        <v>0</v>
      </c>
      <c r="B77" t="s">
        <v>72</v>
      </c>
      <c r="C77" t="s">
        <v>909</v>
      </c>
      <c r="D77" t="s">
        <v>910</v>
      </c>
      <c r="E77">
        <v>528412</v>
      </c>
      <c r="F77" t="s">
        <v>918</v>
      </c>
      <c r="G77" t="s">
        <v>58</v>
      </c>
      <c r="H77" t="s">
        <v>61</v>
      </c>
      <c r="I77">
        <v>942832</v>
      </c>
      <c r="J77" t="s">
        <v>59</v>
      </c>
      <c r="K77" s="32">
        <v>43528</v>
      </c>
      <c r="L77" s="32">
        <v>43528</v>
      </c>
      <c r="M77">
        <v>0</v>
      </c>
      <c r="O77">
        <v>88</v>
      </c>
      <c r="P77" t="s">
        <v>60</v>
      </c>
      <c r="Q77" t="s">
        <v>222</v>
      </c>
      <c r="R77" t="s">
        <v>223</v>
      </c>
      <c r="S77">
        <v>88</v>
      </c>
      <c r="T77">
        <v>100</v>
      </c>
      <c r="U77" t="s">
        <v>17</v>
      </c>
      <c r="V77">
        <v>0.23</v>
      </c>
      <c r="W77" t="s">
        <v>17</v>
      </c>
      <c r="X77">
        <v>8800</v>
      </c>
      <c r="Y77" t="s">
        <v>66</v>
      </c>
      <c r="Z77">
        <v>16</v>
      </c>
      <c r="AA77">
        <v>1213.79</v>
      </c>
      <c r="AB77">
        <v>0</v>
      </c>
      <c r="AC77">
        <v>100044171</v>
      </c>
      <c r="AE77" t="s">
        <v>919</v>
      </c>
      <c r="AF77" s="33">
        <v>43528.489918981482</v>
      </c>
      <c r="AG77" t="s">
        <v>897</v>
      </c>
    </row>
    <row r="78" spans="1:33" ht="15">
      <c r="A78" s="102" t="s">
        <v>0</v>
      </c>
      <c r="B78" t="s">
        <v>72</v>
      </c>
      <c r="C78" t="s">
        <v>909</v>
      </c>
      <c r="D78" t="s">
        <v>910</v>
      </c>
      <c r="E78">
        <v>528412</v>
      </c>
      <c r="F78" t="s">
        <v>918</v>
      </c>
      <c r="G78" t="s">
        <v>58</v>
      </c>
      <c r="H78" t="s">
        <v>61</v>
      </c>
      <c r="I78">
        <v>942832</v>
      </c>
      <c r="J78" t="s">
        <v>59</v>
      </c>
      <c r="K78" s="32">
        <v>43528</v>
      </c>
      <c r="L78" s="32">
        <v>43528</v>
      </c>
      <c r="M78">
        <v>0</v>
      </c>
      <c r="O78">
        <v>60</v>
      </c>
      <c r="P78" t="s">
        <v>60</v>
      </c>
      <c r="Q78">
        <v>204220000200</v>
      </c>
      <c r="R78" t="s">
        <v>929</v>
      </c>
      <c r="S78">
        <v>60</v>
      </c>
      <c r="T78">
        <v>50</v>
      </c>
      <c r="U78" t="s">
        <v>17</v>
      </c>
      <c r="V78">
        <v>0.126</v>
      </c>
      <c r="W78" t="s">
        <v>17</v>
      </c>
      <c r="X78">
        <v>3000</v>
      </c>
      <c r="Y78" t="s">
        <v>66</v>
      </c>
      <c r="Z78">
        <v>16</v>
      </c>
      <c r="AA78">
        <v>413.79</v>
      </c>
      <c r="AB78">
        <v>0</v>
      </c>
      <c r="AC78">
        <v>100044171</v>
      </c>
      <c r="AE78" t="s">
        <v>919</v>
      </c>
      <c r="AF78" s="33">
        <v>43528.489918981482</v>
      </c>
      <c r="AG78" t="s">
        <v>897</v>
      </c>
    </row>
    <row r="79" spans="1:33" ht="15">
      <c r="A79" s="102" t="s">
        <v>0</v>
      </c>
      <c r="B79" t="s">
        <v>72</v>
      </c>
      <c r="C79" t="s">
        <v>909</v>
      </c>
      <c r="D79" t="s">
        <v>910</v>
      </c>
      <c r="E79">
        <v>528412</v>
      </c>
      <c r="F79" t="s">
        <v>918</v>
      </c>
      <c r="G79" t="s">
        <v>58</v>
      </c>
      <c r="H79" t="s">
        <v>61</v>
      </c>
      <c r="I79">
        <v>942832</v>
      </c>
      <c r="J79" t="s">
        <v>59</v>
      </c>
      <c r="K79" s="32">
        <v>43528</v>
      </c>
      <c r="L79" s="32">
        <v>43528</v>
      </c>
      <c r="M79">
        <v>0</v>
      </c>
      <c r="O79">
        <v>72</v>
      </c>
      <c r="P79" t="s">
        <v>60</v>
      </c>
      <c r="Q79">
        <v>204220000100</v>
      </c>
      <c r="R79" t="s">
        <v>217</v>
      </c>
      <c r="S79">
        <v>72</v>
      </c>
      <c r="T79">
        <v>69</v>
      </c>
      <c r="U79" t="s">
        <v>17</v>
      </c>
      <c r="V79">
        <v>0.40572000000000003</v>
      </c>
      <c r="W79" t="s">
        <v>17</v>
      </c>
      <c r="X79">
        <v>4968</v>
      </c>
      <c r="Y79" t="s">
        <v>66</v>
      </c>
      <c r="Z79">
        <v>16</v>
      </c>
      <c r="AA79">
        <v>685.24</v>
      </c>
      <c r="AB79">
        <v>0</v>
      </c>
      <c r="AC79">
        <v>100044171</v>
      </c>
      <c r="AE79" t="s">
        <v>919</v>
      </c>
      <c r="AF79" s="33">
        <v>43528.489918981482</v>
      </c>
      <c r="AG79" t="s">
        <v>897</v>
      </c>
    </row>
    <row r="80" spans="1:33" ht="15">
      <c r="A80" s="102" t="s">
        <v>0</v>
      </c>
      <c r="B80" t="s">
        <v>72</v>
      </c>
      <c r="C80" t="s">
        <v>909</v>
      </c>
      <c r="D80" t="s">
        <v>910</v>
      </c>
      <c r="E80">
        <v>528412</v>
      </c>
      <c r="F80" t="s">
        <v>918</v>
      </c>
      <c r="G80" t="s">
        <v>58</v>
      </c>
      <c r="H80" t="s">
        <v>61</v>
      </c>
      <c r="I80">
        <v>942832</v>
      </c>
      <c r="J80" t="s">
        <v>59</v>
      </c>
      <c r="K80" s="32">
        <v>43528</v>
      </c>
      <c r="L80" s="32">
        <v>43528</v>
      </c>
      <c r="M80">
        <v>0</v>
      </c>
      <c r="N80">
        <v>1094.4000000000001</v>
      </c>
      <c r="O80">
        <v>60</v>
      </c>
      <c r="P80" t="s">
        <v>60</v>
      </c>
      <c r="Q80">
        <v>204103001500</v>
      </c>
      <c r="R80" t="s">
        <v>93</v>
      </c>
      <c r="S80">
        <v>44.8</v>
      </c>
      <c r="T80">
        <v>72</v>
      </c>
      <c r="U80" t="s">
        <v>17</v>
      </c>
      <c r="V80">
        <v>0.21815999999999999</v>
      </c>
      <c r="W80" t="s">
        <v>17</v>
      </c>
      <c r="X80">
        <v>3225.6</v>
      </c>
      <c r="Y80" t="s">
        <v>66</v>
      </c>
      <c r="Z80">
        <v>16</v>
      </c>
      <c r="AA80">
        <v>444.91</v>
      </c>
      <c r="AB80">
        <v>0</v>
      </c>
      <c r="AC80">
        <v>100044171</v>
      </c>
      <c r="AE80" t="s">
        <v>919</v>
      </c>
      <c r="AF80" s="33">
        <v>43528.489918981482</v>
      </c>
      <c r="AG80" t="s">
        <v>897</v>
      </c>
    </row>
    <row r="81" spans="1:33" ht="15">
      <c r="A81" s="102" t="s">
        <v>0</v>
      </c>
      <c r="B81" t="s">
        <v>72</v>
      </c>
      <c r="C81" t="s">
        <v>909</v>
      </c>
      <c r="D81" t="s">
        <v>910</v>
      </c>
      <c r="E81">
        <v>528412</v>
      </c>
      <c r="F81" t="s">
        <v>918</v>
      </c>
      <c r="G81" t="s">
        <v>58</v>
      </c>
      <c r="H81" t="s">
        <v>61</v>
      </c>
      <c r="I81">
        <v>942832</v>
      </c>
      <c r="J81" t="s">
        <v>59</v>
      </c>
      <c r="K81" s="32">
        <v>43528</v>
      </c>
      <c r="L81" s="32">
        <v>43528</v>
      </c>
      <c r="M81">
        <v>0</v>
      </c>
      <c r="N81">
        <v>2432</v>
      </c>
      <c r="O81">
        <v>48</v>
      </c>
      <c r="P81" t="s">
        <v>60</v>
      </c>
      <c r="Q81">
        <v>204001000200</v>
      </c>
      <c r="R81" t="s">
        <v>137</v>
      </c>
      <c r="S81">
        <v>35.840000000000003</v>
      </c>
      <c r="T81">
        <v>200</v>
      </c>
      <c r="U81" t="s">
        <v>17</v>
      </c>
      <c r="V81">
        <v>0.83199999999999996</v>
      </c>
      <c r="W81" t="s">
        <v>17</v>
      </c>
      <c r="X81">
        <v>7168</v>
      </c>
      <c r="Y81" t="s">
        <v>67</v>
      </c>
      <c r="Z81">
        <v>10</v>
      </c>
      <c r="AA81">
        <v>651.64</v>
      </c>
      <c r="AB81">
        <v>0</v>
      </c>
      <c r="AC81">
        <v>100044171</v>
      </c>
      <c r="AE81" t="s">
        <v>919</v>
      </c>
      <c r="AF81" s="33">
        <v>43528.489918981482</v>
      </c>
      <c r="AG81" t="s">
        <v>897</v>
      </c>
    </row>
    <row r="82" spans="1:33" ht="15">
      <c r="A82" s="102" t="s">
        <v>0</v>
      </c>
      <c r="B82" t="s">
        <v>72</v>
      </c>
      <c r="C82" t="s">
        <v>909</v>
      </c>
      <c r="D82" t="s">
        <v>910</v>
      </c>
      <c r="E82">
        <v>528412</v>
      </c>
      <c r="F82" t="s">
        <v>918</v>
      </c>
      <c r="G82" t="s">
        <v>58</v>
      </c>
      <c r="H82" t="s">
        <v>61</v>
      </c>
      <c r="I82">
        <v>942832</v>
      </c>
      <c r="J82" t="s">
        <v>59</v>
      </c>
      <c r="K82" s="32">
        <v>43528</v>
      </c>
      <c r="L82" s="32">
        <v>43528</v>
      </c>
      <c r="M82">
        <v>0</v>
      </c>
      <c r="O82">
        <v>102</v>
      </c>
      <c r="P82" t="s">
        <v>60</v>
      </c>
      <c r="Q82">
        <v>204003000700</v>
      </c>
      <c r="R82" t="s">
        <v>125</v>
      </c>
      <c r="S82">
        <v>102</v>
      </c>
      <c r="T82">
        <v>36</v>
      </c>
      <c r="U82" t="s">
        <v>17</v>
      </c>
      <c r="V82">
        <v>0.14846400000000001</v>
      </c>
      <c r="W82" t="s">
        <v>17</v>
      </c>
      <c r="X82">
        <v>3672</v>
      </c>
      <c r="Y82" t="s">
        <v>67</v>
      </c>
      <c r="Z82">
        <v>10</v>
      </c>
      <c r="AA82">
        <v>333.82</v>
      </c>
      <c r="AB82">
        <v>0</v>
      </c>
      <c r="AC82">
        <v>100044171</v>
      </c>
      <c r="AE82" t="s">
        <v>919</v>
      </c>
      <c r="AF82" s="33">
        <v>43528.489918981482</v>
      </c>
      <c r="AG82" t="s">
        <v>897</v>
      </c>
    </row>
    <row r="83" spans="1:33" ht="15">
      <c r="A83" s="102" t="s">
        <v>0</v>
      </c>
      <c r="B83" t="s">
        <v>72</v>
      </c>
      <c r="C83" t="s">
        <v>909</v>
      </c>
      <c r="D83" t="s">
        <v>910</v>
      </c>
      <c r="E83">
        <v>528412</v>
      </c>
      <c r="F83" t="s">
        <v>918</v>
      </c>
      <c r="G83" t="s">
        <v>58</v>
      </c>
      <c r="H83" t="s">
        <v>61</v>
      </c>
      <c r="I83">
        <v>942832</v>
      </c>
      <c r="J83" t="s">
        <v>59</v>
      </c>
      <c r="K83" s="32">
        <v>43528</v>
      </c>
      <c r="L83" s="32">
        <v>43528</v>
      </c>
      <c r="M83">
        <v>0</v>
      </c>
      <c r="N83">
        <v>8028</v>
      </c>
      <c r="O83">
        <v>52.8</v>
      </c>
      <c r="P83" t="s">
        <v>60</v>
      </c>
      <c r="Q83">
        <v>204005001700</v>
      </c>
      <c r="R83" t="s">
        <v>141</v>
      </c>
      <c r="S83">
        <v>39.42</v>
      </c>
      <c r="T83">
        <v>600</v>
      </c>
      <c r="U83" t="s">
        <v>17</v>
      </c>
      <c r="V83">
        <v>1.85436</v>
      </c>
      <c r="W83" t="s">
        <v>17</v>
      </c>
      <c r="X83">
        <v>23652</v>
      </c>
      <c r="Y83" t="s">
        <v>66</v>
      </c>
      <c r="Z83">
        <v>16</v>
      </c>
      <c r="AA83">
        <v>3262.34</v>
      </c>
      <c r="AB83">
        <v>0</v>
      </c>
      <c r="AC83">
        <v>100044171</v>
      </c>
      <c r="AE83" t="s">
        <v>919</v>
      </c>
      <c r="AF83" s="33">
        <v>43528.489918981482</v>
      </c>
      <c r="AG83" t="s">
        <v>897</v>
      </c>
    </row>
    <row r="84" spans="1:33" ht="15">
      <c r="A84" s="102" t="s">
        <v>0</v>
      </c>
      <c r="B84" t="s">
        <v>72</v>
      </c>
      <c r="C84" t="s">
        <v>909</v>
      </c>
      <c r="D84" t="s">
        <v>910</v>
      </c>
      <c r="E84">
        <v>523422</v>
      </c>
      <c r="F84" t="s">
        <v>933</v>
      </c>
      <c r="G84" t="s">
        <v>58</v>
      </c>
      <c r="H84" t="s">
        <v>61</v>
      </c>
      <c r="I84">
        <v>942836</v>
      </c>
      <c r="J84" t="s">
        <v>59</v>
      </c>
      <c r="K84" s="32">
        <v>43528</v>
      </c>
      <c r="L84" s="32">
        <v>43528</v>
      </c>
      <c r="M84">
        <v>0</v>
      </c>
      <c r="N84">
        <v>12068.6399133</v>
      </c>
      <c r="O84">
        <v>45</v>
      </c>
      <c r="P84" t="s">
        <v>60</v>
      </c>
      <c r="Q84">
        <v>246101000110</v>
      </c>
      <c r="R84" t="s">
        <v>185</v>
      </c>
      <c r="S84">
        <v>36.33</v>
      </c>
      <c r="T84">
        <v>1391.99999</v>
      </c>
      <c r="U84" t="s">
        <v>250</v>
      </c>
      <c r="V84">
        <v>0.55679999999999996</v>
      </c>
      <c r="W84" t="s">
        <v>17</v>
      </c>
      <c r="X84">
        <v>50571.360000000001</v>
      </c>
      <c r="Y84" t="s">
        <v>66</v>
      </c>
      <c r="Z84">
        <v>16</v>
      </c>
      <c r="AA84">
        <v>6975.36</v>
      </c>
      <c r="AB84">
        <v>0</v>
      </c>
      <c r="AC84">
        <v>100044172</v>
      </c>
      <c r="AE84" t="s">
        <v>934</v>
      </c>
      <c r="AF84" s="33">
        <v>43528.489976851852</v>
      </c>
      <c r="AG84" t="s">
        <v>897</v>
      </c>
    </row>
    <row r="85" spans="1:33" ht="15">
      <c r="A85" s="102" t="s">
        <v>0</v>
      </c>
      <c r="B85" t="s">
        <v>72</v>
      </c>
      <c r="C85" t="s">
        <v>909</v>
      </c>
      <c r="D85" t="s">
        <v>910</v>
      </c>
      <c r="E85">
        <v>523422</v>
      </c>
      <c r="F85" t="s">
        <v>933</v>
      </c>
      <c r="G85" t="s">
        <v>58</v>
      </c>
      <c r="H85" t="s">
        <v>61</v>
      </c>
      <c r="I85">
        <v>942836</v>
      </c>
      <c r="J85" t="s">
        <v>59</v>
      </c>
      <c r="K85" s="32">
        <v>43528</v>
      </c>
      <c r="L85" s="32">
        <v>43528</v>
      </c>
      <c r="M85">
        <v>0</v>
      </c>
      <c r="N85">
        <v>4811.04</v>
      </c>
      <c r="O85">
        <v>32</v>
      </c>
      <c r="P85" t="s">
        <v>60</v>
      </c>
      <c r="Q85">
        <v>246201000110</v>
      </c>
      <c r="R85" t="s">
        <v>196</v>
      </c>
      <c r="S85">
        <v>24.29</v>
      </c>
      <c r="T85">
        <v>624</v>
      </c>
      <c r="U85" t="s">
        <v>250</v>
      </c>
      <c r="V85">
        <v>0.24959999999999999</v>
      </c>
      <c r="W85" t="s">
        <v>17</v>
      </c>
      <c r="X85">
        <v>15156.96</v>
      </c>
      <c r="Y85" t="s">
        <v>66</v>
      </c>
      <c r="Z85">
        <v>16</v>
      </c>
      <c r="AA85">
        <v>2090.62</v>
      </c>
      <c r="AB85">
        <v>0</v>
      </c>
      <c r="AC85">
        <v>100044172</v>
      </c>
      <c r="AE85" t="s">
        <v>934</v>
      </c>
      <c r="AF85" s="33">
        <v>43528.489976851852</v>
      </c>
      <c r="AG85" t="s">
        <v>897</v>
      </c>
    </row>
    <row r="86" spans="1:33" ht="15">
      <c r="A86" s="102" t="s">
        <v>0</v>
      </c>
      <c r="B86" t="s">
        <v>72</v>
      </c>
      <c r="C86" t="s">
        <v>909</v>
      </c>
      <c r="D86" t="s">
        <v>910</v>
      </c>
      <c r="E86">
        <v>523422</v>
      </c>
      <c r="F86" t="s">
        <v>933</v>
      </c>
      <c r="G86" t="s">
        <v>58</v>
      </c>
      <c r="H86" t="s">
        <v>61</v>
      </c>
      <c r="I86">
        <v>942836</v>
      </c>
      <c r="J86" t="s">
        <v>59</v>
      </c>
      <c r="K86" s="32">
        <v>43528</v>
      </c>
      <c r="L86" s="32">
        <v>43528</v>
      </c>
      <c r="M86">
        <v>0</v>
      </c>
      <c r="N86">
        <v>4785.84</v>
      </c>
      <c r="O86">
        <v>43</v>
      </c>
      <c r="P86" t="s">
        <v>60</v>
      </c>
      <c r="Q86">
        <v>246102000110</v>
      </c>
      <c r="R86" t="s">
        <v>188</v>
      </c>
      <c r="S86">
        <v>34.33</v>
      </c>
      <c r="T86">
        <v>552</v>
      </c>
      <c r="U86" t="s">
        <v>250</v>
      </c>
      <c r="V86">
        <v>0.2208</v>
      </c>
      <c r="W86" t="s">
        <v>17</v>
      </c>
      <c r="X86">
        <v>18950.16</v>
      </c>
      <c r="Y86" t="s">
        <v>66</v>
      </c>
      <c r="Z86">
        <v>16</v>
      </c>
      <c r="AA86">
        <v>2613.8200000000002</v>
      </c>
      <c r="AB86">
        <v>0</v>
      </c>
      <c r="AC86">
        <v>100044172</v>
      </c>
      <c r="AE86" t="s">
        <v>934</v>
      </c>
      <c r="AF86" s="33">
        <v>43528.489976851852</v>
      </c>
      <c r="AG86" t="s">
        <v>897</v>
      </c>
    </row>
    <row r="87" spans="1:33" ht="15">
      <c r="A87" s="102" t="s">
        <v>0</v>
      </c>
      <c r="B87" t="s">
        <v>72</v>
      </c>
      <c r="C87" t="s">
        <v>909</v>
      </c>
      <c r="D87" t="s">
        <v>910</v>
      </c>
      <c r="E87">
        <v>523422</v>
      </c>
      <c r="F87" t="s">
        <v>933</v>
      </c>
      <c r="G87" t="s">
        <v>58</v>
      </c>
      <c r="H87" t="s">
        <v>61</v>
      </c>
      <c r="I87">
        <v>942836</v>
      </c>
      <c r="J87" t="s">
        <v>59</v>
      </c>
      <c r="K87" s="32">
        <v>43528</v>
      </c>
      <c r="L87" s="32">
        <v>43528</v>
      </c>
      <c r="M87">
        <v>0</v>
      </c>
      <c r="N87">
        <v>5826.2399132999999</v>
      </c>
      <c r="O87">
        <v>43</v>
      </c>
      <c r="P87" t="s">
        <v>60</v>
      </c>
      <c r="Q87">
        <v>246104000110</v>
      </c>
      <c r="R87" t="s">
        <v>197</v>
      </c>
      <c r="S87">
        <v>34.33</v>
      </c>
      <c r="T87">
        <v>671.99999000000003</v>
      </c>
      <c r="U87" t="s">
        <v>250</v>
      </c>
      <c r="V87">
        <v>0.26879999999999998</v>
      </c>
      <c r="W87" t="s">
        <v>17</v>
      </c>
      <c r="X87">
        <v>23069.759999999998</v>
      </c>
      <c r="Y87" t="s">
        <v>66</v>
      </c>
      <c r="Z87">
        <v>16</v>
      </c>
      <c r="AA87">
        <v>3182.04</v>
      </c>
      <c r="AB87">
        <v>0</v>
      </c>
      <c r="AC87">
        <v>100044172</v>
      </c>
      <c r="AE87" t="s">
        <v>934</v>
      </c>
      <c r="AF87" s="33">
        <v>43528.489976851852</v>
      </c>
      <c r="AG87" t="s">
        <v>897</v>
      </c>
    </row>
    <row r="88" spans="1:33" ht="15">
      <c r="A88" s="102" t="s">
        <v>0</v>
      </c>
      <c r="B88" t="s">
        <v>72</v>
      </c>
      <c r="C88" t="s">
        <v>909</v>
      </c>
      <c r="D88" t="s">
        <v>910</v>
      </c>
      <c r="E88">
        <v>523422</v>
      </c>
      <c r="F88" t="s">
        <v>933</v>
      </c>
      <c r="G88" t="s">
        <v>58</v>
      </c>
      <c r="H88" t="s">
        <v>61</v>
      </c>
      <c r="I88">
        <v>942836</v>
      </c>
      <c r="J88" t="s">
        <v>59</v>
      </c>
      <c r="K88" s="32">
        <v>43528</v>
      </c>
      <c r="L88" s="32">
        <v>43528</v>
      </c>
      <c r="M88">
        <v>0</v>
      </c>
      <c r="O88">
        <v>119</v>
      </c>
      <c r="P88" t="s">
        <v>60</v>
      </c>
      <c r="Q88">
        <v>246903000110</v>
      </c>
      <c r="R88" t="s">
        <v>166</v>
      </c>
      <c r="S88">
        <v>119</v>
      </c>
      <c r="T88">
        <v>12</v>
      </c>
      <c r="U88" t="s">
        <v>246</v>
      </c>
      <c r="V88">
        <v>1.0800000000000001E-2</v>
      </c>
      <c r="W88" t="s">
        <v>17</v>
      </c>
      <c r="X88">
        <v>1428</v>
      </c>
      <c r="Y88" t="s">
        <v>66</v>
      </c>
      <c r="Z88">
        <v>16</v>
      </c>
      <c r="AA88">
        <v>196.97</v>
      </c>
      <c r="AB88">
        <v>0</v>
      </c>
      <c r="AC88">
        <v>100044172</v>
      </c>
      <c r="AE88" t="s">
        <v>934</v>
      </c>
      <c r="AF88" s="33">
        <v>43528.489976851852</v>
      </c>
      <c r="AG88" t="s">
        <v>897</v>
      </c>
    </row>
    <row r="89" spans="1:33" ht="15">
      <c r="A89" s="102" t="s">
        <v>0</v>
      </c>
      <c r="B89" t="s">
        <v>72</v>
      </c>
      <c r="C89" t="s">
        <v>909</v>
      </c>
      <c r="D89" t="s">
        <v>910</v>
      </c>
      <c r="E89">
        <v>523422</v>
      </c>
      <c r="F89" t="s">
        <v>933</v>
      </c>
      <c r="G89" t="s">
        <v>58</v>
      </c>
      <c r="H89" t="s">
        <v>61</v>
      </c>
      <c r="I89">
        <v>942836</v>
      </c>
      <c r="J89" t="s">
        <v>59</v>
      </c>
      <c r="K89" s="32">
        <v>43528</v>
      </c>
      <c r="L89" s="32">
        <v>43528</v>
      </c>
      <c r="M89">
        <v>0</v>
      </c>
      <c r="N89">
        <v>1100.1600000000001</v>
      </c>
      <c r="O89">
        <v>29.5</v>
      </c>
      <c r="P89" t="s">
        <v>60</v>
      </c>
      <c r="Q89">
        <v>246205000110</v>
      </c>
      <c r="R89" t="s">
        <v>165</v>
      </c>
      <c r="S89">
        <v>23.77</v>
      </c>
      <c r="T89">
        <v>192</v>
      </c>
      <c r="U89" t="s">
        <v>250</v>
      </c>
      <c r="V89">
        <v>7.6799999999999993E-2</v>
      </c>
      <c r="W89" t="s">
        <v>17</v>
      </c>
      <c r="X89">
        <v>4563.84</v>
      </c>
      <c r="Y89" t="s">
        <v>66</v>
      </c>
      <c r="Z89">
        <v>16</v>
      </c>
      <c r="AA89">
        <v>629.5</v>
      </c>
      <c r="AB89">
        <v>0</v>
      </c>
      <c r="AC89">
        <v>100044172</v>
      </c>
      <c r="AE89" t="s">
        <v>934</v>
      </c>
      <c r="AF89" s="33">
        <v>43528.489976851852</v>
      </c>
      <c r="AG89" t="s">
        <v>897</v>
      </c>
    </row>
    <row r="90" spans="1:33" ht="15">
      <c r="A90" s="102" t="s">
        <v>0</v>
      </c>
      <c r="B90" t="s">
        <v>72</v>
      </c>
      <c r="C90" t="s">
        <v>909</v>
      </c>
      <c r="D90" t="s">
        <v>910</v>
      </c>
      <c r="E90">
        <v>523422</v>
      </c>
      <c r="F90" t="s">
        <v>933</v>
      </c>
      <c r="G90" t="s">
        <v>58</v>
      </c>
      <c r="H90" t="s">
        <v>61</v>
      </c>
      <c r="I90">
        <v>942836</v>
      </c>
      <c r="J90" t="s">
        <v>59</v>
      </c>
      <c r="K90" s="32">
        <v>43528</v>
      </c>
      <c r="L90" s="32">
        <v>43528</v>
      </c>
      <c r="M90">
        <v>0</v>
      </c>
      <c r="N90">
        <v>755.52</v>
      </c>
      <c r="O90">
        <v>98</v>
      </c>
      <c r="P90" t="s">
        <v>60</v>
      </c>
      <c r="Q90">
        <v>246904000510</v>
      </c>
      <c r="R90" t="s">
        <v>181</v>
      </c>
      <c r="S90">
        <v>74.39</v>
      </c>
      <c r="T90">
        <v>32</v>
      </c>
      <c r="U90" t="s">
        <v>250</v>
      </c>
      <c r="V90">
        <v>3.2000000000000001E-2</v>
      </c>
      <c r="W90" t="s">
        <v>17</v>
      </c>
      <c r="X90">
        <v>2380.48</v>
      </c>
      <c r="Y90" t="s">
        <v>66</v>
      </c>
      <c r="Z90">
        <v>16</v>
      </c>
      <c r="AA90">
        <v>328.34</v>
      </c>
      <c r="AB90">
        <v>0</v>
      </c>
      <c r="AC90">
        <v>100044172</v>
      </c>
      <c r="AE90" t="s">
        <v>934</v>
      </c>
      <c r="AF90" s="33">
        <v>43528.489976851852</v>
      </c>
      <c r="AG90" t="s">
        <v>897</v>
      </c>
    </row>
    <row r="91" spans="1:33" ht="15">
      <c r="A91" s="102" t="s">
        <v>0</v>
      </c>
      <c r="B91" t="s">
        <v>72</v>
      </c>
      <c r="C91" t="s">
        <v>909</v>
      </c>
      <c r="D91" t="s">
        <v>910</v>
      </c>
      <c r="E91">
        <v>523422</v>
      </c>
      <c r="F91" t="s">
        <v>933</v>
      </c>
      <c r="G91" t="s">
        <v>58</v>
      </c>
      <c r="H91" t="s">
        <v>61</v>
      </c>
      <c r="I91">
        <v>942836</v>
      </c>
      <c r="J91" t="s">
        <v>59</v>
      </c>
      <c r="K91" s="32">
        <v>43528</v>
      </c>
      <c r="L91" s="32">
        <v>43528</v>
      </c>
      <c r="M91">
        <v>0</v>
      </c>
      <c r="O91">
        <v>145</v>
      </c>
      <c r="P91" t="s">
        <v>60</v>
      </c>
      <c r="Q91">
        <v>246901000610</v>
      </c>
      <c r="R91" t="s">
        <v>198</v>
      </c>
      <c r="S91">
        <v>145</v>
      </c>
      <c r="T91">
        <v>18</v>
      </c>
      <c r="U91" t="s">
        <v>246</v>
      </c>
      <c r="V91">
        <v>1.6199999999999999E-2</v>
      </c>
      <c r="W91" t="s">
        <v>17</v>
      </c>
      <c r="X91">
        <v>2610</v>
      </c>
      <c r="Y91" t="s">
        <v>66</v>
      </c>
      <c r="Z91">
        <v>16</v>
      </c>
      <c r="AA91">
        <v>360</v>
      </c>
      <c r="AB91">
        <v>0</v>
      </c>
      <c r="AC91">
        <v>100044172</v>
      </c>
      <c r="AE91" t="s">
        <v>934</v>
      </c>
      <c r="AF91" s="33">
        <v>43528.489976851852</v>
      </c>
      <c r="AG91" t="s">
        <v>897</v>
      </c>
    </row>
    <row r="92" spans="1:33" ht="15">
      <c r="A92" s="102" t="s">
        <v>0</v>
      </c>
      <c r="B92" t="s">
        <v>72</v>
      </c>
      <c r="C92" t="s">
        <v>909</v>
      </c>
      <c r="D92" t="s">
        <v>910</v>
      </c>
      <c r="E92">
        <v>523422</v>
      </c>
      <c r="F92" t="s">
        <v>933</v>
      </c>
      <c r="G92" t="s">
        <v>58</v>
      </c>
      <c r="H92" t="s">
        <v>61</v>
      </c>
      <c r="I92">
        <v>942836</v>
      </c>
      <c r="J92" t="s">
        <v>59</v>
      </c>
      <c r="K92" s="32">
        <v>43528</v>
      </c>
      <c r="L92" s="32">
        <v>43528</v>
      </c>
      <c r="M92">
        <v>0</v>
      </c>
      <c r="N92">
        <v>1317.6</v>
      </c>
      <c r="O92">
        <v>51</v>
      </c>
      <c r="P92" t="s">
        <v>60</v>
      </c>
      <c r="Q92">
        <v>246105000110</v>
      </c>
      <c r="R92" t="s">
        <v>184</v>
      </c>
      <c r="S92">
        <v>41.85</v>
      </c>
      <c r="T92">
        <v>144</v>
      </c>
      <c r="U92" t="s">
        <v>250</v>
      </c>
      <c r="V92">
        <v>5.7599999999999998E-2</v>
      </c>
      <c r="W92" t="s">
        <v>17</v>
      </c>
      <c r="X92">
        <v>6026.4</v>
      </c>
      <c r="Y92" t="s">
        <v>66</v>
      </c>
      <c r="Z92">
        <v>16</v>
      </c>
      <c r="AA92">
        <v>831.23</v>
      </c>
      <c r="AB92">
        <v>0</v>
      </c>
      <c r="AC92">
        <v>100044172</v>
      </c>
      <c r="AE92" t="s">
        <v>934</v>
      </c>
      <c r="AF92" s="33">
        <v>43528.489976851852</v>
      </c>
      <c r="AG92" t="s">
        <v>897</v>
      </c>
    </row>
    <row r="93" spans="1:33" ht="15">
      <c r="A93" s="102" t="s">
        <v>0</v>
      </c>
      <c r="B93" t="s">
        <v>72</v>
      </c>
      <c r="C93" t="s">
        <v>909</v>
      </c>
      <c r="D93" t="s">
        <v>910</v>
      </c>
      <c r="E93">
        <v>523424</v>
      </c>
      <c r="F93" t="s">
        <v>935</v>
      </c>
      <c r="G93" t="s">
        <v>58</v>
      </c>
      <c r="H93" t="s">
        <v>61</v>
      </c>
      <c r="I93">
        <v>942842</v>
      </c>
      <c r="J93" t="s">
        <v>59</v>
      </c>
      <c r="K93" s="32">
        <v>43528</v>
      </c>
      <c r="L93" s="32">
        <v>43528</v>
      </c>
      <c r="M93">
        <v>0</v>
      </c>
      <c r="N93">
        <v>370.08</v>
      </c>
      <c r="O93">
        <v>38</v>
      </c>
      <c r="P93" t="s">
        <v>60</v>
      </c>
      <c r="Q93">
        <v>246203000110</v>
      </c>
      <c r="R93" t="s">
        <v>262</v>
      </c>
      <c r="S93">
        <v>30.29</v>
      </c>
      <c r="T93">
        <v>48</v>
      </c>
      <c r="U93" t="s">
        <v>250</v>
      </c>
      <c r="V93">
        <v>1.9199999999999998E-2</v>
      </c>
      <c r="W93" t="s">
        <v>17</v>
      </c>
      <c r="X93">
        <v>1453.92</v>
      </c>
      <c r="Y93" t="s">
        <v>66</v>
      </c>
      <c r="Z93">
        <v>16</v>
      </c>
      <c r="AA93">
        <v>200.54</v>
      </c>
      <c r="AB93">
        <v>0</v>
      </c>
      <c r="AC93">
        <v>100044173</v>
      </c>
      <c r="AE93" t="s">
        <v>936</v>
      </c>
      <c r="AF93" s="33">
        <v>43528.490011574075</v>
      </c>
      <c r="AG93" t="s">
        <v>897</v>
      </c>
    </row>
    <row r="94" spans="1:33" ht="15">
      <c r="A94" s="102" t="s">
        <v>0</v>
      </c>
      <c r="B94" t="s">
        <v>72</v>
      </c>
      <c r="C94" t="s">
        <v>909</v>
      </c>
      <c r="D94" t="s">
        <v>910</v>
      </c>
      <c r="E94">
        <v>523424</v>
      </c>
      <c r="F94" t="s">
        <v>935</v>
      </c>
      <c r="G94" t="s">
        <v>58</v>
      </c>
      <c r="H94" t="s">
        <v>61</v>
      </c>
      <c r="I94">
        <v>942842</v>
      </c>
      <c r="J94" t="s">
        <v>59</v>
      </c>
      <c r="K94" s="32">
        <v>43528</v>
      </c>
      <c r="L94" s="32">
        <v>43528</v>
      </c>
      <c r="M94">
        <v>0</v>
      </c>
      <c r="N94">
        <v>832.32</v>
      </c>
      <c r="O94">
        <v>45</v>
      </c>
      <c r="P94" t="s">
        <v>60</v>
      </c>
      <c r="Q94">
        <v>246101000110</v>
      </c>
      <c r="R94" t="s">
        <v>185</v>
      </c>
      <c r="S94">
        <v>36.33</v>
      </c>
      <c r="T94">
        <v>96</v>
      </c>
      <c r="U94" t="s">
        <v>250</v>
      </c>
      <c r="V94">
        <v>3.8399999999999997E-2</v>
      </c>
      <c r="W94" t="s">
        <v>17</v>
      </c>
      <c r="X94">
        <v>3487.68</v>
      </c>
      <c r="Y94" t="s">
        <v>66</v>
      </c>
      <c r="Z94">
        <v>16</v>
      </c>
      <c r="AA94">
        <v>481.06</v>
      </c>
      <c r="AB94">
        <v>0</v>
      </c>
      <c r="AC94">
        <v>100044173</v>
      </c>
      <c r="AE94" t="s">
        <v>936</v>
      </c>
      <c r="AF94" s="33">
        <v>43528.490011574075</v>
      </c>
      <c r="AG94" t="s">
        <v>897</v>
      </c>
    </row>
    <row r="95" spans="1:33" ht="15">
      <c r="A95" s="102" t="s">
        <v>0</v>
      </c>
      <c r="B95" t="s">
        <v>72</v>
      </c>
      <c r="C95" t="s">
        <v>909</v>
      </c>
      <c r="D95" t="s">
        <v>910</v>
      </c>
      <c r="E95">
        <v>523424</v>
      </c>
      <c r="F95" t="s">
        <v>935</v>
      </c>
      <c r="G95" t="s">
        <v>58</v>
      </c>
      <c r="H95" t="s">
        <v>61</v>
      </c>
      <c r="I95">
        <v>942842</v>
      </c>
      <c r="J95" t="s">
        <v>59</v>
      </c>
      <c r="K95" s="32">
        <v>43528</v>
      </c>
      <c r="L95" s="32">
        <v>43528</v>
      </c>
      <c r="M95">
        <v>0</v>
      </c>
      <c r="N95">
        <v>1110.24</v>
      </c>
      <c r="O95">
        <v>32</v>
      </c>
      <c r="P95" t="s">
        <v>60</v>
      </c>
      <c r="Q95">
        <v>246201000110</v>
      </c>
      <c r="R95" t="s">
        <v>196</v>
      </c>
      <c r="S95">
        <v>24.29</v>
      </c>
      <c r="T95">
        <v>144</v>
      </c>
      <c r="U95" t="s">
        <v>250</v>
      </c>
      <c r="V95">
        <v>5.7599999999999998E-2</v>
      </c>
      <c r="W95" t="s">
        <v>17</v>
      </c>
      <c r="X95">
        <v>3497.76</v>
      </c>
      <c r="Y95" t="s">
        <v>66</v>
      </c>
      <c r="Z95">
        <v>16</v>
      </c>
      <c r="AA95">
        <v>482.45</v>
      </c>
      <c r="AB95">
        <v>0</v>
      </c>
      <c r="AC95">
        <v>100044173</v>
      </c>
      <c r="AE95" t="s">
        <v>936</v>
      </c>
      <c r="AF95" s="33">
        <v>43528.490011574075</v>
      </c>
      <c r="AG95" t="s">
        <v>897</v>
      </c>
    </row>
    <row r="96" spans="1:33" ht="15">
      <c r="A96" s="102" t="s">
        <v>0</v>
      </c>
      <c r="B96" t="s">
        <v>72</v>
      </c>
      <c r="C96" t="s">
        <v>909</v>
      </c>
      <c r="D96" t="s">
        <v>910</v>
      </c>
      <c r="E96">
        <v>523424</v>
      </c>
      <c r="F96" t="s">
        <v>935</v>
      </c>
      <c r="G96" t="s">
        <v>58</v>
      </c>
      <c r="H96" t="s">
        <v>61</v>
      </c>
      <c r="I96">
        <v>942842</v>
      </c>
      <c r="J96" t="s">
        <v>59</v>
      </c>
      <c r="K96" s="32">
        <v>43528</v>
      </c>
      <c r="L96" s="32">
        <v>43528</v>
      </c>
      <c r="M96">
        <v>0</v>
      </c>
      <c r="N96">
        <v>1872.72</v>
      </c>
      <c r="O96">
        <v>43</v>
      </c>
      <c r="P96" t="s">
        <v>60</v>
      </c>
      <c r="Q96">
        <v>246102000110</v>
      </c>
      <c r="R96" t="s">
        <v>188</v>
      </c>
      <c r="S96">
        <v>34.33</v>
      </c>
      <c r="T96">
        <v>216</v>
      </c>
      <c r="U96" t="s">
        <v>250</v>
      </c>
      <c r="V96">
        <v>8.6400000000000005E-2</v>
      </c>
      <c r="W96" t="s">
        <v>17</v>
      </c>
      <c r="X96">
        <v>7415.28</v>
      </c>
      <c r="Y96" t="s">
        <v>66</v>
      </c>
      <c r="Z96">
        <v>16</v>
      </c>
      <c r="AA96">
        <v>1022.8</v>
      </c>
      <c r="AB96">
        <v>0</v>
      </c>
      <c r="AC96">
        <v>100044173</v>
      </c>
      <c r="AE96" t="s">
        <v>936</v>
      </c>
      <c r="AF96" s="33">
        <v>43528.490011574075</v>
      </c>
      <c r="AG96" t="s">
        <v>897</v>
      </c>
    </row>
    <row r="97" spans="1:33" ht="15">
      <c r="A97" s="102" t="s">
        <v>0</v>
      </c>
      <c r="B97" t="s">
        <v>72</v>
      </c>
      <c r="C97" t="s">
        <v>909</v>
      </c>
      <c r="D97" t="s">
        <v>910</v>
      </c>
      <c r="E97">
        <v>523424</v>
      </c>
      <c r="F97" t="s">
        <v>935</v>
      </c>
      <c r="G97" t="s">
        <v>58</v>
      </c>
      <c r="H97" t="s">
        <v>61</v>
      </c>
      <c r="I97">
        <v>942842</v>
      </c>
      <c r="J97" t="s">
        <v>59</v>
      </c>
      <c r="K97" s="32">
        <v>43528</v>
      </c>
      <c r="L97" s="32">
        <v>43528</v>
      </c>
      <c r="M97">
        <v>0</v>
      </c>
      <c r="O97">
        <v>119</v>
      </c>
      <c r="P97" t="s">
        <v>60</v>
      </c>
      <c r="Q97">
        <v>246903000110</v>
      </c>
      <c r="R97" t="s">
        <v>166</v>
      </c>
      <c r="S97">
        <v>119</v>
      </c>
      <c r="T97">
        <v>12</v>
      </c>
      <c r="U97" t="s">
        <v>246</v>
      </c>
      <c r="V97">
        <v>1.0800000000000001E-2</v>
      </c>
      <c r="W97" t="s">
        <v>17</v>
      </c>
      <c r="X97">
        <v>1428</v>
      </c>
      <c r="Y97" t="s">
        <v>66</v>
      </c>
      <c r="Z97">
        <v>16</v>
      </c>
      <c r="AA97">
        <v>196.97</v>
      </c>
      <c r="AB97">
        <v>0</v>
      </c>
      <c r="AC97">
        <v>100044173</v>
      </c>
      <c r="AE97" t="s">
        <v>936</v>
      </c>
      <c r="AF97" s="33">
        <v>43528.490011574075</v>
      </c>
      <c r="AG97" t="s">
        <v>897</v>
      </c>
    </row>
    <row r="98" spans="1:33" ht="15">
      <c r="A98" s="102" t="s">
        <v>0</v>
      </c>
      <c r="B98" t="s">
        <v>72</v>
      </c>
      <c r="C98" t="s">
        <v>909</v>
      </c>
      <c r="D98" t="s">
        <v>910</v>
      </c>
      <c r="E98">
        <v>523424</v>
      </c>
      <c r="F98" t="s">
        <v>935</v>
      </c>
      <c r="G98" t="s">
        <v>58</v>
      </c>
      <c r="H98" t="s">
        <v>61</v>
      </c>
      <c r="I98">
        <v>942842</v>
      </c>
      <c r="J98" t="s">
        <v>59</v>
      </c>
      <c r="K98" s="32">
        <v>43528</v>
      </c>
      <c r="L98" s="32">
        <v>43528</v>
      </c>
      <c r="M98">
        <v>0</v>
      </c>
      <c r="N98">
        <v>566.64</v>
      </c>
      <c r="O98">
        <v>98</v>
      </c>
      <c r="P98" t="s">
        <v>60</v>
      </c>
      <c r="Q98">
        <v>246904000510</v>
      </c>
      <c r="R98" t="s">
        <v>181</v>
      </c>
      <c r="S98">
        <v>74.39</v>
      </c>
      <c r="T98">
        <v>24</v>
      </c>
      <c r="U98" t="s">
        <v>250</v>
      </c>
      <c r="V98">
        <v>2.4E-2</v>
      </c>
      <c r="W98" t="s">
        <v>17</v>
      </c>
      <c r="X98">
        <v>1785.36</v>
      </c>
      <c r="Y98" t="s">
        <v>66</v>
      </c>
      <c r="Z98">
        <v>16</v>
      </c>
      <c r="AA98">
        <v>246.26</v>
      </c>
      <c r="AB98">
        <v>0</v>
      </c>
      <c r="AC98">
        <v>100044173</v>
      </c>
      <c r="AE98" t="s">
        <v>936</v>
      </c>
      <c r="AF98" s="33">
        <v>43528.490011574075</v>
      </c>
      <c r="AG98" t="s">
        <v>897</v>
      </c>
    </row>
    <row r="99" spans="1:33" ht="15">
      <c r="A99" s="102" t="s">
        <v>0</v>
      </c>
      <c r="B99" t="s">
        <v>72</v>
      </c>
      <c r="C99" t="s">
        <v>909</v>
      </c>
      <c r="D99" t="s">
        <v>910</v>
      </c>
      <c r="E99">
        <v>528408</v>
      </c>
      <c r="F99" t="s">
        <v>937</v>
      </c>
      <c r="G99" t="s">
        <v>58</v>
      </c>
      <c r="H99" t="s">
        <v>61</v>
      </c>
      <c r="I99">
        <v>942849</v>
      </c>
      <c r="J99" t="s">
        <v>59</v>
      </c>
      <c r="K99" s="32">
        <v>43528</v>
      </c>
      <c r="L99" s="32">
        <v>43528</v>
      </c>
      <c r="M99">
        <v>0</v>
      </c>
      <c r="N99">
        <v>624.24</v>
      </c>
      <c r="O99">
        <v>45</v>
      </c>
      <c r="P99" t="s">
        <v>60</v>
      </c>
      <c r="Q99">
        <v>246103000110</v>
      </c>
      <c r="R99" t="s">
        <v>187</v>
      </c>
      <c r="S99">
        <v>36.33</v>
      </c>
      <c r="T99">
        <v>72</v>
      </c>
      <c r="U99" t="s">
        <v>250</v>
      </c>
      <c r="V99">
        <v>2.8799999999999999E-2</v>
      </c>
      <c r="W99" t="s">
        <v>17</v>
      </c>
      <c r="X99">
        <v>2615.7600000000002</v>
      </c>
      <c r="Y99" t="s">
        <v>66</v>
      </c>
      <c r="Z99">
        <v>16</v>
      </c>
      <c r="AA99">
        <v>360.79</v>
      </c>
      <c r="AB99">
        <v>0</v>
      </c>
      <c r="AC99">
        <v>100044174</v>
      </c>
      <c r="AE99" t="s">
        <v>938</v>
      </c>
      <c r="AF99" s="33">
        <v>43528.490057870367</v>
      </c>
      <c r="AG99" t="s">
        <v>897</v>
      </c>
    </row>
    <row r="100" spans="1:33" ht="15">
      <c r="A100" s="102" t="s">
        <v>0</v>
      </c>
      <c r="B100" t="s">
        <v>72</v>
      </c>
      <c r="C100" t="s">
        <v>909</v>
      </c>
      <c r="D100" t="s">
        <v>910</v>
      </c>
      <c r="E100">
        <v>528408</v>
      </c>
      <c r="F100" t="s">
        <v>937</v>
      </c>
      <c r="G100" t="s">
        <v>58</v>
      </c>
      <c r="H100" t="s">
        <v>61</v>
      </c>
      <c r="I100">
        <v>942849</v>
      </c>
      <c r="J100" t="s">
        <v>59</v>
      </c>
      <c r="K100" s="32">
        <v>43528</v>
      </c>
      <c r="L100" s="32">
        <v>43528</v>
      </c>
      <c r="M100">
        <v>0</v>
      </c>
      <c r="N100">
        <v>5826.2399132999999</v>
      </c>
      <c r="O100">
        <v>45</v>
      </c>
      <c r="P100" t="s">
        <v>60</v>
      </c>
      <c r="Q100">
        <v>246101000110</v>
      </c>
      <c r="R100" t="s">
        <v>185</v>
      </c>
      <c r="S100">
        <v>36.33</v>
      </c>
      <c r="T100">
        <v>671.99999000000003</v>
      </c>
      <c r="U100" t="s">
        <v>250</v>
      </c>
      <c r="V100">
        <v>0.26879999999999998</v>
      </c>
      <c r="W100" t="s">
        <v>17</v>
      </c>
      <c r="X100">
        <v>24413.759999999998</v>
      </c>
      <c r="Y100" t="s">
        <v>66</v>
      </c>
      <c r="Z100">
        <v>16</v>
      </c>
      <c r="AA100">
        <v>3367.42</v>
      </c>
      <c r="AB100">
        <v>0</v>
      </c>
      <c r="AC100">
        <v>100044174</v>
      </c>
      <c r="AE100" t="s">
        <v>938</v>
      </c>
      <c r="AF100" s="33">
        <v>43528.490057870367</v>
      </c>
      <c r="AG100" t="s">
        <v>897</v>
      </c>
    </row>
    <row r="101" spans="1:33" ht="15">
      <c r="A101" s="102" t="s">
        <v>0</v>
      </c>
      <c r="B101" t="s">
        <v>72</v>
      </c>
      <c r="C101" t="s">
        <v>909</v>
      </c>
      <c r="D101" t="s">
        <v>910</v>
      </c>
      <c r="E101">
        <v>528408</v>
      </c>
      <c r="F101" t="s">
        <v>937</v>
      </c>
      <c r="G101" t="s">
        <v>58</v>
      </c>
      <c r="H101" t="s">
        <v>61</v>
      </c>
      <c r="I101">
        <v>942849</v>
      </c>
      <c r="J101" t="s">
        <v>59</v>
      </c>
      <c r="K101" s="32">
        <v>43528</v>
      </c>
      <c r="L101" s="32">
        <v>43528</v>
      </c>
      <c r="M101">
        <v>0</v>
      </c>
      <c r="N101">
        <v>2220.48</v>
      </c>
      <c r="O101">
        <v>38</v>
      </c>
      <c r="P101" t="s">
        <v>60</v>
      </c>
      <c r="Q101">
        <v>246203000110</v>
      </c>
      <c r="R101" t="s">
        <v>262</v>
      </c>
      <c r="S101">
        <v>30.29</v>
      </c>
      <c r="T101">
        <v>288</v>
      </c>
      <c r="U101" t="s">
        <v>250</v>
      </c>
      <c r="V101">
        <v>0.1152</v>
      </c>
      <c r="W101" t="s">
        <v>17</v>
      </c>
      <c r="X101">
        <v>8723.52</v>
      </c>
      <c r="Y101" t="s">
        <v>66</v>
      </c>
      <c r="Z101">
        <v>16</v>
      </c>
      <c r="AA101">
        <v>1203.24</v>
      </c>
      <c r="AB101">
        <v>0</v>
      </c>
      <c r="AC101">
        <v>100044174</v>
      </c>
      <c r="AE101" t="s">
        <v>938</v>
      </c>
      <c r="AF101" s="33">
        <v>43528.490057870367</v>
      </c>
      <c r="AG101" t="s">
        <v>897</v>
      </c>
    </row>
    <row r="102" spans="1:33" ht="15">
      <c r="A102" s="102" t="s">
        <v>0</v>
      </c>
      <c r="B102" t="s">
        <v>72</v>
      </c>
      <c r="C102" t="s">
        <v>909</v>
      </c>
      <c r="D102" t="s">
        <v>910</v>
      </c>
      <c r="E102">
        <v>528408</v>
      </c>
      <c r="F102" t="s">
        <v>937</v>
      </c>
      <c r="G102" t="s">
        <v>58</v>
      </c>
      <c r="H102" t="s">
        <v>61</v>
      </c>
      <c r="I102">
        <v>942849</v>
      </c>
      <c r="J102" t="s">
        <v>59</v>
      </c>
      <c r="K102" s="32">
        <v>43528</v>
      </c>
      <c r="L102" s="32">
        <v>43528</v>
      </c>
      <c r="M102">
        <v>0</v>
      </c>
      <c r="N102">
        <v>1242.5999999999999</v>
      </c>
      <c r="O102">
        <v>92</v>
      </c>
      <c r="P102" t="s">
        <v>60</v>
      </c>
      <c r="Q102">
        <v>246902000110</v>
      </c>
      <c r="R102" t="s">
        <v>189</v>
      </c>
      <c r="S102">
        <v>71.290000000000006</v>
      </c>
      <c r="T102">
        <v>60</v>
      </c>
      <c r="U102" t="s">
        <v>246</v>
      </c>
      <c r="V102">
        <v>5.3999999999999999E-2</v>
      </c>
      <c r="W102" t="s">
        <v>17</v>
      </c>
      <c r="X102">
        <v>4277.3999999999996</v>
      </c>
      <c r="Y102" t="s">
        <v>66</v>
      </c>
      <c r="Z102">
        <v>16</v>
      </c>
      <c r="AA102">
        <v>589.99</v>
      </c>
      <c r="AB102">
        <v>0</v>
      </c>
      <c r="AC102">
        <v>100044174</v>
      </c>
      <c r="AE102" t="s">
        <v>938</v>
      </c>
      <c r="AF102" s="33">
        <v>43528.490057870367</v>
      </c>
      <c r="AG102" t="s">
        <v>897</v>
      </c>
    </row>
    <row r="103" spans="1:33" ht="15">
      <c r="A103" s="102" t="s">
        <v>0</v>
      </c>
      <c r="B103" t="s">
        <v>72</v>
      </c>
      <c r="C103" t="s">
        <v>909</v>
      </c>
      <c r="D103" t="s">
        <v>910</v>
      </c>
      <c r="E103">
        <v>528408</v>
      </c>
      <c r="F103" t="s">
        <v>937</v>
      </c>
      <c r="G103" t="s">
        <v>58</v>
      </c>
      <c r="H103" t="s">
        <v>61</v>
      </c>
      <c r="I103">
        <v>942849</v>
      </c>
      <c r="J103" t="s">
        <v>59</v>
      </c>
      <c r="K103" s="32">
        <v>43528</v>
      </c>
      <c r="L103" s="32">
        <v>43528</v>
      </c>
      <c r="M103">
        <v>0</v>
      </c>
      <c r="N103">
        <v>185.04</v>
      </c>
      <c r="O103">
        <v>32</v>
      </c>
      <c r="P103" t="s">
        <v>60</v>
      </c>
      <c r="Q103">
        <v>246201000110</v>
      </c>
      <c r="R103" t="s">
        <v>196</v>
      </c>
      <c r="S103">
        <v>24.29</v>
      </c>
      <c r="T103">
        <v>24</v>
      </c>
      <c r="U103" t="s">
        <v>250</v>
      </c>
      <c r="V103">
        <v>9.5999999999999992E-3</v>
      </c>
      <c r="W103" t="s">
        <v>17</v>
      </c>
      <c r="X103">
        <v>582.96</v>
      </c>
      <c r="Y103" t="s">
        <v>66</v>
      </c>
      <c r="Z103">
        <v>16</v>
      </c>
      <c r="AA103">
        <v>80.41</v>
      </c>
      <c r="AB103">
        <v>0</v>
      </c>
      <c r="AC103">
        <v>100044174</v>
      </c>
      <c r="AE103" t="s">
        <v>938</v>
      </c>
      <c r="AF103" s="33">
        <v>43528.490057870367</v>
      </c>
      <c r="AG103" t="s">
        <v>897</v>
      </c>
    </row>
    <row r="104" spans="1:33" ht="15">
      <c r="A104" s="102" t="s">
        <v>0</v>
      </c>
      <c r="B104" t="s">
        <v>72</v>
      </c>
      <c r="C104" t="s">
        <v>909</v>
      </c>
      <c r="D104" t="s">
        <v>910</v>
      </c>
      <c r="E104">
        <v>528408</v>
      </c>
      <c r="F104" t="s">
        <v>937</v>
      </c>
      <c r="G104" t="s">
        <v>58</v>
      </c>
      <c r="H104" t="s">
        <v>61</v>
      </c>
      <c r="I104">
        <v>942849</v>
      </c>
      <c r="J104" t="s">
        <v>59</v>
      </c>
      <c r="K104" s="32">
        <v>43528</v>
      </c>
      <c r="L104" s="32">
        <v>43528</v>
      </c>
      <c r="M104">
        <v>0</v>
      </c>
      <c r="N104">
        <v>57.84</v>
      </c>
      <c r="O104">
        <v>20</v>
      </c>
      <c r="P104" t="s">
        <v>60</v>
      </c>
      <c r="Q104">
        <v>246801005210</v>
      </c>
      <c r="R104" t="s">
        <v>186</v>
      </c>
      <c r="S104">
        <v>15.18</v>
      </c>
      <c r="T104">
        <v>12</v>
      </c>
      <c r="U104" t="s">
        <v>238</v>
      </c>
      <c r="V104">
        <v>1.92E-3</v>
      </c>
      <c r="W104" t="s">
        <v>17</v>
      </c>
      <c r="X104">
        <v>182.16</v>
      </c>
      <c r="Y104" t="s">
        <v>66</v>
      </c>
      <c r="Z104">
        <v>16</v>
      </c>
      <c r="AA104">
        <v>25.13</v>
      </c>
      <c r="AB104">
        <v>0</v>
      </c>
      <c r="AC104">
        <v>100044174</v>
      </c>
      <c r="AE104" t="s">
        <v>938</v>
      </c>
      <c r="AF104" s="33">
        <v>43528.490057870367</v>
      </c>
      <c r="AG104" t="s">
        <v>897</v>
      </c>
    </row>
    <row r="105" spans="1:33" ht="15">
      <c r="A105" s="102" t="s">
        <v>0</v>
      </c>
      <c r="B105" t="s">
        <v>72</v>
      </c>
      <c r="C105" t="s">
        <v>909</v>
      </c>
      <c r="D105" t="s">
        <v>910</v>
      </c>
      <c r="E105">
        <v>528408</v>
      </c>
      <c r="F105" t="s">
        <v>937</v>
      </c>
      <c r="G105" t="s">
        <v>58</v>
      </c>
      <c r="H105" t="s">
        <v>61</v>
      </c>
      <c r="I105">
        <v>942849</v>
      </c>
      <c r="J105" t="s">
        <v>59</v>
      </c>
      <c r="K105" s="32">
        <v>43528</v>
      </c>
      <c r="L105" s="32">
        <v>43528</v>
      </c>
      <c r="M105">
        <v>0</v>
      </c>
      <c r="O105">
        <v>119</v>
      </c>
      <c r="P105" t="s">
        <v>60</v>
      </c>
      <c r="Q105">
        <v>246903000110</v>
      </c>
      <c r="R105" t="s">
        <v>166</v>
      </c>
      <c r="S105">
        <v>119</v>
      </c>
      <c r="T105">
        <v>6</v>
      </c>
      <c r="U105" t="s">
        <v>246</v>
      </c>
      <c r="V105">
        <v>5.4000000000000003E-3</v>
      </c>
      <c r="W105" t="s">
        <v>17</v>
      </c>
      <c r="X105">
        <v>714</v>
      </c>
      <c r="Y105" t="s">
        <v>66</v>
      </c>
      <c r="Z105">
        <v>16</v>
      </c>
      <c r="AA105">
        <v>98.48</v>
      </c>
      <c r="AB105">
        <v>0</v>
      </c>
      <c r="AC105">
        <v>100044174</v>
      </c>
      <c r="AE105" t="s">
        <v>938</v>
      </c>
      <c r="AF105" s="33">
        <v>43528.490057870367</v>
      </c>
      <c r="AG105" t="s">
        <v>897</v>
      </c>
    </row>
    <row r="106" spans="1:33" ht="15">
      <c r="A106" s="102" t="s">
        <v>0</v>
      </c>
      <c r="B106" t="s">
        <v>72</v>
      </c>
      <c r="C106" t="s">
        <v>909</v>
      </c>
      <c r="D106" t="s">
        <v>910</v>
      </c>
      <c r="E106">
        <v>532168</v>
      </c>
      <c r="F106" t="s">
        <v>939</v>
      </c>
      <c r="G106" t="s">
        <v>58</v>
      </c>
      <c r="H106" t="s">
        <v>61</v>
      </c>
      <c r="I106">
        <v>942820</v>
      </c>
      <c r="J106" t="s">
        <v>59</v>
      </c>
      <c r="K106" s="32">
        <v>43528</v>
      </c>
      <c r="L106" s="32">
        <v>43528</v>
      </c>
      <c r="M106">
        <v>0</v>
      </c>
      <c r="N106">
        <v>2200.3200000000002</v>
      </c>
      <c r="O106">
        <v>29.5</v>
      </c>
      <c r="P106" t="s">
        <v>60</v>
      </c>
      <c r="Q106">
        <v>246205000110</v>
      </c>
      <c r="R106" t="s">
        <v>165</v>
      </c>
      <c r="S106">
        <v>23.77</v>
      </c>
      <c r="T106">
        <v>384</v>
      </c>
      <c r="U106" t="s">
        <v>250</v>
      </c>
      <c r="V106">
        <v>0.15359999999999999</v>
      </c>
      <c r="W106" t="s">
        <v>17</v>
      </c>
      <c r="X106">
        <v>9127.68</v>
      </c>
      <c r="Y106" t="s">
        <v>66</v>
      </c>
      <c r="Z106">
        <v>16</v>
      </c>
      <c r="AA106">
        <v>1258.99</v>
      </c>
      <c r="AB106">
        <v>0</v>
      </c>
      <c r="AC106">
        <v>100044175</v>
      </c>
      <c r="AE106" t="s">
        <v>940</v>
      </c>
      <c r="AF106" s="33">
        <v>43528.490115740744</v>
      </c>
      <c r="AG106" t="s">
        <v>897</v>
      </c>
    </row>
    <row r="107" spans="1:33" ht="15">
      <c r="A107" s="102" t="s">
        <v>0</v>
      </c>
      <c r="B107" t="s">
        <v>72</v>
      </c>
      <c r="C107" t="s">
        <v>909</v>
      </c>
      <c r="D107" t="s">
        <v>910</v>
      </c>
      <c r="E107">
        <v>532168</v>
      </c>
      <c r="F107" t="s">
        <v>939</v>
      </c>
      <c r="G107" t="s">
        <v>58</v>
      </c>
      <c r="H107" t="s">
        <v>61</v>
      </c>
      <c r="I107">
        <v>942820</v>
      </c>
      <c r="J107" t="s">
        <v>59</v>
      </c>
      <c r="K107" s="32">
        <v>43528</v>
      </c>
      <c r="L107" s="32">
        <v>43528</v>
      </c>
      <c r="M107">
        <v>0</v>
      </c>
      <c r="N107">
        <v>1133.28</v>
      </c>
      <c r="O107">
        <v>98</v>
      </c>
      <c r="P107" t="s">
        <v>60</v>
      </c>
      <c r="Q107">
        <v>246904000510</v>
      </c>
      <c r="R107" t="s">
        <v>181</v>
      </c>
      <c r="S107">
        <v>74.39</v>
      </c>
      <c r="T107">
        <v>48</v>
      </c>
      <c r="U107" t="s">
        <v>250</v>
      </c>
      <c r="V107">
        <v>4.8000000000000001E-2</v>
      </c>
      <c r="W107" t="s">
        <v>17</v>
      </c>
      <c r="X107">
        <v>3570.72</v>
      </c>
      <c r="Y107" t="s">
        <v>66</v>
      </c>
      <c r="Z107">
        <v>16</v>
      </c>
      <c r="AA107">
        <v>492.51</v>
      </c>
      <c r="AB107">
        <v>0</v>
      </c>
      <c r="AC107">
        <v>100044175</v>
      </c>
      <c r="AE107" t="s">
        <v>940</v>
      </c>
      <c r="AF107" s="33">
        <v>43528.490115740744</v>
      </c>
      <c r="AG107" t="s">
        <v>897</v>
      </c>
    </row>
    <row r="108" spans="1:33" ht="15">
      <c r="A108" s="102" t="s">
        <v>0</v>
      </c>
      <c r="B108" t="s">
        <v>72</v>
      </c>
      <c r="C108" t="s">
        <v>909</v>
      </c>
      <c r="D108" t="s">
        <v>910</v>
      </c>
      <c r="E108">
        <v>532168</v>
      </c>
      <c r="F108" t="s">
        <v>939</v>
      </c>
      <c r="G108" t="s">
        <v>58</v>
      </c>
      <c r="H108" t="s">
        <v>61</v>
      </c>
      <c r="I108">
        <v>942820</v>
      </c>
      <c r="J108" t="s">
        <v>59</v>
      </c>
      <c r="K108" s="32">
        <v>43528</v>
      </c>
      <c r="L108" s="32">
        <v>43528</v>
      </c>
      <c r="M108">
        <v>0</v>
      </c>
      <c r="N108">
        <v>658.8</v>
      </c>
      <c r="O108">
        <v>51</v>
      </c>
      <c r="P108" t="s">
        <v>60</v>
      </c>
      <c r="Q108">
        <v>246105000110</v>
      </c>
      <c r="R108" t="s">
        <v>184</v>
      </c>
      <c r="S108">
        <v>41.85</v>
      </c>
      <c r="T108">
        <v>72</v>
      </c>
      <c r="U108" t="s">
        <v>250</v>
      </c>
      <c r="V108">
        <v>2.8799999999999999E-2</v>
      </c>
      <c r="W108" t="s">
        <v>17</v>
      </c>
      <c r="X108">
        <v>3013.2</v>
      </c>
      <c r="Y108" t="s">
        <v>66</v>
      </c>
      <c r="Z108">
        <v>16</v>
      </c>
      <c r="AA108">
        <v>415.61</v>
      </c>
      <c r="AB108">
        <v>0</v>
      </c>
      <c r="AC108">
        <v>100044175</v>
      </c>
      <c r="AE108" t="s">
        <v>940</v>
      </c>
      <c r="AF108" s="33">
        <v>43528.490115740744</v>
      </c>
      <c r="AG108" t="s">
        <v>897</v>
      </c>
    </row>
    <row r="109" spans="1:33" ht="15">
      <c r="A109" s="102" t="s">
        <v>0</v>
      </c>
      <c r="B109" t="s">
        <v>72</v>
      </c>
      <c r="C109" t="s">
        <v>909</v>
      </c>
      <c r="D109" t="s">
        <v>910</v>
      </c>
      <c r="E109">
        <v>532168</v>
      </c>
      <c r="F109" t="s">
        <v>939</v>
      </c>
      <c r="G109" t="s">
        <v>58</v>
      </c>
      <c r="H109" t="s">
        <v>61</v>
      </c>
      <c r="I109">
        <v>942820</v>
      </c>
      <c r="J109" t="s">
        <v>59</v>
      </c>
      <c r="K109" s="32">
        <v>43528</v>
      </c>
      <c r="L109" s="32">
        <v>43528</v>
      </c>
      <c r="M109">
        <v>0</v>
      </c>
      <c r="N109">
        <v>2080.8000000000002</v>
      </c>
      <c r="O109">
        <v>45</v>
      </c>
      <c r="P109" t="s">
        <v>60</v>
      </c>
      <c r="Q109">
        <v>246103000110</v>
      </c>
      <c r="R109" t="s">
        <v>187</v>
      </c>
      <c r="S109">
        <v>36.33</v>
      </c>
      <c r="T109">
        <v>240</v>
      </c>
      <c r="U109" t="s">
        <v>250</v>
      </c>
      <c r="V109">
        <v>9.6000000000000002E-2</v>
      </c>
      <c r="W109" t="s">
        <v>17</v>
      </c>
      <c r="X109">
        <v>8719.2000000000007</v>
      </c>
      <c r="Y109" t="s">
        <v>66</v>
      </c>
      <c r="Z109">
        <v>16</v>
      </c>
      <c r="AA109">
        <v>1202.6500000000001</v>
      </c>
      <c r="AB109">
        <v>0</v>
      </c>
      <c r="AC109">
        <v>100044175</v>
      </c>
      <c r="AE109" t="s">
        <v>940</v>
      </c>
      <c r="AF109" s="33">
        <v>43528.490115740744</v>
      </c>
      <c r="AG109" t="s">
        <v>897</v>
      </c>
    </row>
    <row r="110" spans="1:33" ht="15">
      <c r="A110" s="102" t="s">
        <v>0</v>
      </c>
      <c r="B110" t="s">
        <v>72</v>
      </c>
      <c r="C110" t="s">
        <v>909</v>
      </c>
      <c r="D110" t="s">
        <v>910</v>
      </c>
      <c r="E110">
        <v>532168</v>
      </c>
      <c r="F110" t="s">
        <v>939</v>
      </c>
      <c r="G110" t="s">
        <v>58</v>
      </c>
      <c r="H110" t="s">
        <v>61</v>
      </c>
      <c r="I110">
        <v>942820</v>
      </c>
      <c r="J110" t="s">
        <v>59</v>
      </c>
      <c r="K110" s="32">
        <v>43528</v>
      </c>
      <c r="L110" s="32">
        <v>43528</v>
      </c>
      <c r="M110">
        <v>0</v>
      </c>
      <c r="N110">
        <v>2960.64</v>
      </c>
      <c r="O110">
        <v>32</v>
      </c>
      <c r="P110" t="s">
        <v>60</v>
      </c>
      <c r="Q110">
        <v>246201000110</v>
      </c>
      <c r="R110" t="s">
        <v>196</v>
      </c>
      <c r="S110">
        <v>24.29</v>
      </c>
      <c r="T110">
        <v>384</v>
      </c>
      <c r="U110" t="s">
        <v>250</v>
      </c>
      <c r="V110">
        <v>0.15359999999999999</v>
      </c>
      <c r="W110" t="s">
        <v>17</v>
      </c>
      <c r="X110">
        <v>9327.36</v>
      </c>
      <c r="Y110" t="s">
        <v>66</v>
      </c>
      <c r="Z110">
        <v>16</v>
      </c>
      <c r="AA110">
        <v>1286.53</v>
      </c>
      <c r="AB110">
        <v>0</v>
      </c>
      <c r="AC110">
        <v>100044175</v>
      </c>
      <c r="AE110" t="s">
        <v>940</v>
      </c>
      <c r="AF110" s="33">
        <v>43528.490115740744</v>
      </c>
      <c r="AG110" t="s">
        <v>897</v>
      </c>
    </row>
    <row r="111" spans="1:33" ht="15">
      <c r="A111" s="102" t="s">
        <v>0</v>
      </c>
      <c r="B111" t="s">
        <v>72</v>
      </c>
      <c r="C111" t="s">
        <v>909</v>
      </c>
      <c r="D111" t="s">
        <v>910</v>
      </c>
      <c r="E111">
        <v>532168</v>
      </c>
      <c r="F111" t="s">
        <v>939</v>
      </c>
      <c r="G111" t="s">
        <v>58</v>
      </c>
      <c r="H111" t="s">
        <v>61</v>
      </c>
      <c r="I111">
        <v>942820</v>
      </c>
      <c r="J111" t="s">
        <v>59</v>
      </c>
      <c r="K111" s="32">
        <v>43528</v>
      </c>
      <c r="L111" s="32">
        <v>43528</v>
      </c>
      <c r="M111">
        <v>0</v>
      </c>
      <c r="N111">
        <v>1248.48</v>
      </c>
      <c r="O111">
        <v>43</v>
      </c>
      <c r="P111" t="s">
        <v>60</v>
      </c>
      <c r="Q111">
        <v>246102000110</v>
      </c>
      <c r="R111" t="s">
        <v>188</v>
      </c>
      <c r="S111">
        <v>34.33</v>
      </c>
      <c r="T111">
        <v>144</v>
      </c>
      <c r="U111" t="s">
        <v>250</v>
      </c>
      <c r="V111">
        <v>5.7599999999999998E-2</v>
      </c>
      <c r="W111" t="s">
        <v>17</v>
      </c>
      <c r="X111">
        <v>4943.5200000000004</v>
      </c>
      <c r="Y111" t="s">
        <v>66</v>
      </c>
      <c r="Z111">
        <v>16</v>
      </c>
      <c r="AA111">
        <v>681.86</v>
      </c>
      <c r="AB111">
        <v>0</v>
      </c>
      <c r="AC111">
        <v>100044175</v>
      </c>
      <c r="AE111" t="s">
        <v>940</v>
      </c>
      <c r="AF111" s="33">
        <v>43528.490115740744</v>
      </c>
      <c r="AG111" t="s">
        <v>897</v>
      </c>
    </row>
    <row r="112" spans="1:33" ht="15">
      <c r="A112" s="102" t="s">
        <v>0</v>
      </c>
      <c r="B112" t="s">
        <v>72</v>
      </c>
      <c r="C112" t="s">
        <v>909</v>
      </c>
      <c r="D112" t="s">
        <v>910</v>
      </c>
      <c r="E112">
        <v>532168</v>
      </c>
      <c r="F112" t="s">
        <v>939</v>
      </c>
      <c r="G112" t="s">
        <v>58</v>
      </c>
      <c r="H112" t="s">
        <v>61</v>
      </c>
      <c r="I112">
        <v>942820</v>
      </c>
      <c r="J112" t="s">
        <v>59</v>
      </c>
      <c r="K112" s="32">
        <v>43528</v>
      </c>
      <c r="L112" s="32">
        <v>43528</v>
      </c>
      <c r="M112">
        <v>0</v>
      </c>
      <c r="N112">
        <v>832.32</v>
      </c>
      <c r="O112">
        <v>43</v>
      </c>
      <c r="P112" t="s">
        <v>60</v>
      </c>
      <c r="Q112">
        <v>246104000110</v>
      </c>
      <c r="R112" t="s">
        <v>197</v>
      </c>
      <c r="S112">
        <v>34.33</v>
      </c>
      <c r="T112">
        <v>96</v>
      </c>
      <c r="U112" t="s">
        <v>250</v>
      </c>
      <c r="V112">
        <v>3.8399999999999997E-2</v>
      </c>
      <c r="W112" t="s">
        <v>17</v>
      </c>
      <c r="X112">
        <v>3295.68</v>
      </c>
      <c r="Y112" t="s">
        <v>66</v>
      </c>
      <c r="Z112">
        <v>16</v>
      </c>
      <c r="AA112">
        <v>454.58</v>
      </c>
      <c r="AB112">
        <v>0</v>
      </c>
      <c r="AC112">
        <v>100044175</v>
      </c>
      <c r="AE112" t="s">
        <v>940</v>
      </c>
      <c r="AF112" s="33">
        <v>43528.490115740744</v>
      </c>
      <c r="AG112" t="s">
        <v>897</v>
      </c>
    </row>
    <row r="113" spans="1:33" ht="15">
      <c r="A113" s="102" t="s">
        <v>0</v>
      </c>
      <c r="B113" t="s">
        <v>72</v>
      </c>
      <c r="C113" t="s">
        <v>909</v>
      </c>
      <c r="D113" t="s">
        <v>910</v>
      </c>
      <c r="E113">
        <v>532168</v>
      </c>
      <c r="F113" t="s">
        <v>939</v>
      </c>
      <c r="G113" t="s">
        <v>58</v>
      </c>
      <c r="H113" t="s">
        <v>61</v>
      </c>
      <c r="I113">
        <v>942820</v>
      </c>
      <c r="J113" t="s">
        <v>59</v>
      </c>
      <c r="K113" s="32">
        <v>43528</v>
      </c>
      <c r="L113" s="32">
        <v>43528</v>
      </c>
      <c r="M113">
        <v>0</v>
      </c>
      <c r="N113">
        <v>115.68</v>
      </c>
      <c r="O113">
        <v>20</v>
      </c>
      <c r="P113" t="s">
        <v>60</v>
      </c>
      <c r="Q113">
        <v>246801005210</v>
      </c>
      <c r="R113" t="s">
        <v>186</v>
      </c>
      <c r="S113">
        <v>15.18</v>
      </c>
      <c r="T113">
        <v>24</v>
      </c>
      <c r="U113" t="s">
        <v>238</v>
      </c>
      <c r="V113">
        <v>3.8400000000000001E-3</v>
      </c>
      <c r="W113" t="s">
        <v>17</v>
      </c>
      <c r="X113">
        <v>364.32</v>
      </c>
      <c r="Y113" t="s">
        <v>66</v>
      </c>
      <c r="Z113">
        <v>16</v>
      </c>
      <c r="AA113">
        <v>50.25</v>
      </c>
      <c r="AB113">
        <v>0</v>
      </c>
      <c r="AC113">
        <v>100044175</v>
      </c>
      <c r="AE113" t="s">
        <v>940</v>
      </c>
      <c r="AF113" s="33">
        <v>43528.490115740744</v>
      </c>
      <c r="AG113" t="s">
        <v>897</v>
      </c>
    </row>
    <row r="114" spans="1:33" ht="15">
      <c r="A114" s="102" t="s">
        <v>0</v>
      </c>
      <c r="B114" t="s">
        <v>72</v>
      </c>
      <c r="C114" t="s">
        <v>909</v>
      </c>
      <c r="D114" t="s">
        <v>910</v>
      </c>
      <c r="E114">
        <v>532168</v>
      </c>
      <c r="F114" t="s">
        <v>939</v>
      </c>
      <c r="G114" t="s">
        <v>58</v>
      </c>
      <c r="H114" t="s">
        <v>61</v>
      </c>
      <c r="I114">
        <v>942820</v>
      </c>
      <c r="J114" t="s">
        <v>59</v>
      </c>
      <c r="K114" s="32">
        <v>43528</v>
      </c>
      <c r="L114" s="32">
        <v>43528</v>
      </c>
      <c r="M114">
        <v>0</v>
      </c>
      <c r="O114">
        <v>119</v>
      </c>
      <c r="P114" t="s">
        <v>60</v>
      </c>
      <c r="Q114">
        <v>246903000110</v>
      </c>
      <c r="R114" t="s">
        <v>166</v>
      </c>
      <c r="S114">
        <v>119</v>
      </c>
      <c r="T114">
        <v>12</v>
      </c>
      <c r="U114" t="s">
        <v>246</v>
      </c>
      <c r="V114">
        <v>1.0800000000000001E-2</v>
      </c>
      <c r="W114" t="s">
        <v>17</v>
      </c>
      <c r="X114">
        <v>1428</v>
      </c>
      <c r="Y114" t="s">
        <v>66</v>
      </c>
      <c r="Z114">
        <v>16</v>
      </c>
      <c r="AA114">
        <v>196.97</v>
      </c>
      <c r="AB114">
        <v>0</v>
      </c>
      <c r="AC114">
        <v>100044175</v>
      </c>
      <c r="AE114" t="s">
        <v>940</v>
      </c>
      <c r="AF114" s="33">
        <v>43528.490115740744</v>
      </c>
      <c r="AG114" t="s">
        <v>897</v>
      </c>
    </row>
    <row r="115" spans="1:33" ht="15">
      <c r="A115" s="102" t="s">
        <v>0</v>
      </c>
      <c r="B115" t="s">
        <v>72</v>
      </c>
      <c r="C115" t="s">
        <v>909</v>
      </c>
      <c r="D115" t="s">
        <v>910</v>
      </c>
      <c r="E115">
        <v>523415</v>
      </c>
      <c r="F115" t="s">
        <v>941</v>
      </c>
      <c r="G115" t="s">
        <v>58</v>
      </c>
      <c r="H115" t="s">
        <v>61</v>
      </c>
      <c r="I115">
        <v>942823</v>
      </c>
      <c r="J115" t="s">
        <v>59</v>
      </c>
      <c r="K115" s="32">
        <v>43528</v>
      </c>
      <c r="L115" s="32">
        <v>43528</v>
      </c>
      <c r="M115">
        <v>0</v>
      </c>
      <c r="N115">
        <v>2220.48</v>
      </c>
      <c r="O115">
        <v>38</v>
      </c>
      <c r="P115" t="s">
        <v>60</v>
      </c>
      <c r="Q115">
        <v>246203000110</v>
      </c>
      <c r="R115" t="s">
        <v>262</v>
      </c>
      <c r="S115">
        <v>30.29</v>
      </c>
      <c r="T115">
        <v>288</v>
      </c>
      <c r="U115" t="s">
        <v>250</v>
      </c>
      <c r="V115">
        <v>0.1152</v>
      </c>
      <c r="W115" t="s">
        <v>17</v>
      </c>
      <c r="X115">
        <v>8723.52</v>
      </c>
      <c r="Y115" t="s">
        <v>66</v>
      </c>
      <c r="Z115">
        <v>16</v>
      </c>
      <c r="AA115">
        <v>1203.24</v>
      </c>
      <c r="AB115">
        <v>0</v>
      </c>
      <c r="AC115">
        <v>100044176</v>
      </c>
      <c r="AE115" t="s">
        <v>923</v>
      </c>
      <c r="AF115" s="33">
        <v>43528.490162037036</v>
      </c>
      <c r="AG115" t="s">
        <v>897</v>
      </c>
    </row>
    <row r="116" spans="1:33" ht="15">
      <c r="A116" s="102" t="s">
        <v>0</v>
      </c>
      <c r="B116" t="s">
        <v>72</v>
      </c>
      <c r="C116" t="s">
        <v>909</v>
      </c>
      <c r="D116" t="s">
        <v>910</v>
      </c>
      <c r="E116">
        <v>523415</v>
      </c>
      <c r="F116" t="s">
        <v>941</v>
      </c>
      <c r="G116" t="s">
        <v>58</v>
      </c>
      <c r="H116" t="s">
        <v>61</v>
      </c>
      <c r="I116">
        <v>942823</v>
      </c>
      <c r="J116" t="s">
        <v>59</v>
      </c>
      <c r="K116" s="32">
        <v>43528</v>
      </c>
      <c r="L116" s="32">
        <v>43528</v>
      </c>
      <c r="M116">
        <v>0</v>
      </c>
      <c r="N116">
        <v>1110.24</v>
      </c>
      <c r="O116">
        <v>32</v>
      </c>
      <c r="P116" t="s">
        <v>60</v>
      </c>
      <c r="Q116">
        <v>246201000110</v>
      </c>
      <c r="R116" t="s">
        <v>196</v>
      </c>
      <c r="S116">
        <v>24.29</v>
      </c>
      <c r="T116">
        <v>144</v>
      </c>
      <c r="U116" t="s">
        <v>250</v>
      </c>
      <c r="V116">
        <v>5.7599999999999998E-2</v>
      </c>
      <c r="W116" t="s">
        <v>17</v>
      </c>
      <c r="X116">
        <v>3497.76</v>
      </c>
      <c r="Y116" t="s">
        <v>66</v>
      </c>
      <c r="Z116">
        <v>16</v>
      </c>
      <c r="AA116">
        <v>482.45</v>
      </c>
      <c r="AB116">
        <v>0</v>
      </c>
      <c r="AC116">
        <v>100044176</v>
      </c>
      <c r="AE116" t="s">
        <v>923</v>
      </c>
      <c r="AF116" s="33">
        <v>43528.490162037036</v>
      </c>
      <c r="AG116" t="s">
        <v>897</v>
      </c>
    </row>
    <row r="117" spans="1:33" ht="15">
      <c r="A117" s="102" t="s">
        <v>0</v>
      </c>
      <c r="B117" t="s">
        <v>72</v>
      </c>
      <c r="C117" t="s">
        <v>909</v>
      </c>
      <c r="D117" t="s">
        <v>910</v>
      </c>
      <c r="E117">
        <v>523415</v>
      </c>
      <c r="F117" t="s">
        <v>941</v>
      </c>
      <c r="G117" t="s">
        <v>58</v>
      </c>
      <c r="H117" t="s">
        <v>61</v>
      </c>
      <c r="I117">
        <v>942823</v>
      </c>
      <c r="J117" t="s">
        <v>59</v>
      </c>
      <c r="K117" s="32">
        <v>43528</v>
      </c>
      <c r="L117" s="32">
        <v>43528</v>
      </c>
      <c r="M117">
        <v>0</v>
      </c>
      <c r="N117">
        <v>624.24</v>
      </c>
      <c r="O117">
        <v>43</v>
      </c>
      <c r="P117" t="s">
        <v>60</v>
      </c>
      <c r="Q117">
        <v>246102000110</v>
      </c>
      <c r="R117" t="s">
        <v>188</v>
      </c>
      <c r="S117">
        <v>34.33</v>
      </c>
      <c r="T117">
        <v>72</v>
      </c>
      <c r="U117" t="s">
        <v>250</v>
      </c>
      <c r="V117">
        <v>2.8799999999999999E-2</v>
      </c>
      <c r="W117" t="s">
        <v>17</v>
      </c>
      <c r="X117">
        <v>2471.7600000000002</v>
      </c>
      <c r="Y117" t="s">
        <v>66</v>
      </c>
      <c r="Z117">
        <v>16</v>
      </c>
      <c r="AA117">
        <v>340.93</v>
      </c>
      <c r="AB117">
        <v>0</v>
      </c>
      <c r="AC117">
        <v>100044176</v>
      </c>
      <c r="AE117" t="s">
        <v>923</v>
      </c>
      <c r="AF117" s="33">
        <v>43528.490162037036</v>
      </c>
      <c r="AG117" t="s">
        <v>897</v>
      </c>
    </row>
    <row r="118" spans="1:33" ht="15">
      <c r="A118" s="102" t="s">
        <v>0</v>
      </c>
      <c r="B118" t="s">
        <v>72</v>
      </c>
      <c r="C118" t="s">
        <v>909</v>
      </c>
      <c r="D118" t="s">
        <v>910</v>
      </c>
      <c r="E118">
        <v>523415</v>
      </c>
      <c r="F118" t="s">
        <v>941</v>
      </c>
      <c r="G118" t="s">
        <v>58</v>
      </c>
      <c r="H118" t="s">
        <v>61</v>
      </c>
      <c r="I118">
        <v>942823</v>
      </c>
      <c r="J118" t="s">
        <v>59</v>
      </c>
      <c r="K118" s="32">
        <v>43528</v>
      </c>
      <c r="L118" s="32">
        <v>43528</v>
      </c>
      <c r="M118">
        <v>0</v>
      </c>
      <c r="O118">
        <v>119</v>
      </c>
      <c r="P118" t="s">
        <v>60</v>
      </c>
      <c r="Q118">
        <v>246903000110</v>
      </c>
      <c r="R118" t="s">
        <v>166</v>
      </c>
      <c r="S118">
        <v>119</v>
      </c>
      <c r="T118">
        <v>6</v>
      </c>
      <c r="U118" t="s">
        <v>246</v>
      </c>
      <c r="V118">
        <v>5.4000000000000003E-3</v>
      </c>
      <c r="W118" t="s">
        <v>17</v>
      </c>
      <c r="X118">
        <v>714</v>
      </c>
      <c r="Y118" t="s">
        <v>66</v>
      </c>
      <c r="Z118">
        <v>16</v>
      </c>
      <c r="AA118">
        <v>98.48</v>
      </c>
      <c r="AB118">
        <v>0</v>
      </c>
      <c r="AC118">
        <v>100044176</v>
      </c>
      <c r="AE118" t="s">
        <v>923</v>
      </c>
      <c r="AF118" s="33">
        <v>43528.490162037036</v>
      </c>
      <c r="AG118" t="s">
        <v>897</v>
      </c>
    </row>
    <row r="119" spans="1:33" ht="15">
      <c r="A119" s="102" t="s">
        <v>0</v>
      </c>
      <c r="B119" t="s">
        <v>72</v>
      </c>
      <c r="C119" t="s">
        <v>909</v>
      </c>
      <c r="D119" t="s">
        <v>910</v>
      </c>
      <c r="E119">
        <v>523415</v>
      </c>
      <c r="F119" t="s">
        <v>941</v>
      </c>
      <c r="G119" t="s">
        <v>58</v>
      </c>
      <c r="H119" t="s">
        <v>61</v>
      </c>
      <c r="I119">
        <v>942823</v>
      </c>
      <c r="J119" t="s">
        <v>59</v>
      </c>
      <c r="K119" s="32">
        <v>43528</v>
      </c>
      <c r="L119" s="32">
        <v>43528</v>
      </c>
      <c r="M119">
        <v>0</v>
      </c>
      <c r="N119">
        <v>1872.72</v>
      </c>
      <c r="O119">
        <v>45</v>
      </c>
      <c r="P119" t="s">
        <v>60</v>
      </c>
      <c r="Q119">
        <v>246103000110</v>
      </c>
      <c r="R119" t="s">
        <v>187</v>
      </c>
      <c r="S119">
        <v>36.33</v>
      </c>
      <c r="T119">
        <v>216</v>
      </c>
      <c r="U119" t="s">
        <v>250</v>
      </c>
      <c r="V119">
        <v>8.6400000000000005E-2</v>
      </c>
      <c r="W119" t="s">
        <v>17</v>
      </c>
      <c r="X119">
        <v>7847.28</v>
      </c>
      <c r="Y119" t="s">
        <v>66</v>
      </c>
      <c r="Z119">
        <v>16</v>
      </c>
      <c r="AA119">
        <v>1082.3800000000001</v>
      </c>
      <c r="AB119">
        <v>0</v>
      </c>
      <c r="AC119">
        <v>100044176</v>
      </c>
      <c r="AE119" t="s">
        <v>923</v>
      </c>
      <c r="AF119" s="33">
        <v>43528.490162037036</v>
      </c>
      <c r="AG119" t="s">
        <v>897</v>
      </c>
    </row>
    <row r="120" spans="1:33" ht="15">
      <c r="A120" s="102" t="s">
        <v>0</v>
      </c>
      <c r="B120" t="s">
        <v>72</v>
      </c>
      <c r="C120" t="s">
        <v>909</v>
      </c>
      <c r="D120" t="s">
        <v>910</v>
      </c>
      <c r="E120">
        <v>523415</v>
      </c>
      <c r="F120" t="s">
        <v>941</v>
      </c>
      <c r="G120" t="s">
        <v>58</v>
      </c>
      <c r="H120" t="s">
        <v>61</v>
      </c>
      <c r="I120">
        <v>942823</v>
      </c>
      <c r="J120" t="s">
        <v>59</v>
      </c>
      <c r="K120" s="32">
        <v>43528</v>
      </c>
      <c r="L120" s="32">
        <v>43528</v>
      </c>
      <c r="M120">
        <v>0</v>
      </c>
      <c r="O120">
        <v>145</v>
      </c>
      <c r="P120" t="s">
        <v>60</v>
      </c>
      <c r="Q120">
        <v>246901000610</v>
      </c>
      <c r="R120" t="s">
        <v>198</v>
      </c>
      <c r="S120">
        <v>145</v>
      </c>
      <c r="T120">
        <v>6</v>
      </c>
      <c r="U120" t="s">
        <v>246</v>
      </c>
      <c r="V120">
        <v>5.4000000000000003E-3</v>
      </c>
      <c r="W120" t="s">
        <v>17</v>
      </c>
      <c r="X120">
        <v>870</v>
      </c>
      <c r="Y120" t="s">
        <v>66</v>
      </c>
      <c r="Z120">
        <v>16</v>
      </c>
      <c r="AA120">
        <v>120</v>
      </c>
      <c r="AB120">
        <v>0</v>
      </c>
      <c r="AC120">
        <v>100044176</v>
      </c>
      <c r="AE120" t="s">
        <v>923</v>
      </c>
      <c r="AF120" s="33">
        <v>43528.490162037036</v>
      </c>
      <c r="AG120" t="s">
        <v>897</v>
      </c>
    </row>
    <row r="121" spans="1:33" ht="15">
      <c r="A121" s="102" t="s">
        <v>0</v>
      </c>
      <c r="B121" t="s">
        <v>72</v>
      </c>
      <c r="C121" t="s">
        <v>909</v>
      </c>
      <c r="D121" t="s">
        <v>910</v>
      </c>
      <c r="E121">
        <v>523415</v>
      </c>
      <c r="F121" t="s">
        <v>941</v>
      </c>
      <c r="G121" t="s">
        <v>58</v>
      </c>
      <c r="H121" t="s">
        <v>61</v>
      </c>
      <c r="I121">
        <v>942823</v>
      </c>
      <c r="J121" t="s">
        <v>59</v>
      </c>
      <c r="K121" s="32">
        <v>43528</v>
      </c>
      <c r="L121" s="32">
        <v>43528</v>
      </c>
      <c r="M121">
        <v>0</v>
      </c>
      <c r="N121">
        <v>878.4</v>
      </c>
      <c r="O121">
        <v>51</v>
      </c>
      <c r="P121" t="s">
        <v>60</v>
      </c>
      <c r="Q121">
        <v>246105000110</v>
      </c>
      <c r="R121" t="s">
        <v>184</v>
      </c>
      <c r="S121">
        <v>41.85</v>
      </c>
      <c r="T121">
        <v>96</v>
      </c>
      <c r="U121" t="s">
        <v>250</v>
      </c>
      <c r="V121">
        <v>3.8399999999999997E-2</v>
      </c>
      <c r="W121" t="s">
        <v>17</v>
      </c>
      <c r="X121">
        <v>4017.6</v>
      </c>
      <c r="Y121" t="s">
        <v>66</v>
      </c>
      <c r="Z121">
        <v>16</v>
      </c>
      <c r="AA121">
        <v>554.15</v>
      </c>
      <c r="AB121">
        <v>0</v>
      </c>
      <c r="AC121">
        <v>100044176</v>
      </c>
      <c r="AE121" t="s">
        <v>923</v>
      </c>
      <c r="AF121" s="33">
        <v>43528.490162037036</v>
      </c>
      <c r="AG121" t="s">
        <v>897</v>
      </c>
    </row>
    <row r="122" spans="1:33" ht="15">
      <c r="A122" s="102" t="s">
        <v>0</v>
      </c>
      <c r="B122" t="s">
        <v>72</v>
      </c>
      <c r="C122" t="s">
        <v>909</v>
      </c>
      <c r="D122" t="s">
        <v>910</v>
      </c>
      <c r="E122">
        <v>523411</v>
      </c>
      <c r="F122" t="s">
        <v>942</v>
      </c>
      <c r="G122" t="s">
        <v>58</v>
      </c>
      <c r="H122" t="s">
        <v>61</v>
      </c>
      <c r="I122">
        <v>942829</v>
      </c>
      <c r="J122" t="s">
        <v>59</v>
      </c>
      <c r="K122" s="32">
        <v>43528</v>
      </c>
      <c r="L122" s="32">
        <v>43528</v>
      </c>
      <c r="M122">
        <v>0</v>
      </c>
      <c r="N122">
        <v>1110.24</v>
      </c>
      <c r="O122">
        <v>38</v>
      </c>
      <c r="P122" t="s">
        <v>60</v>
      </c>
      <c r="Q122">
        <v>246203000110</v>
      </c>
      <c r="R122" t="s">
        <v>262</v>
      </c>
      <c r="S122">
        <v>30.29</v>
      </c>
      <c r="T122">
        <v>144</v>
      </c>
      <c r="U122" t="s">
        <v>250</v>
      </c>
      <c r="V122">
        <v>5.7599999999999998E-2</v>
      </c>
      <c r="W122" t="s">
        <v>17</v>
      </c>
      <c r="X122">
        <v>4361.76</v>
      </c>
      <c r="Y122" t="s">
        <v>66</v>
      </c>
      <c r="Z122">
        <v>16</v>
      </c>
      <c r="AA122">
        <v>601.62</v>
      </c>
      <c r="AB122">
        <v>0</v>
      </c>
      <c r="AC122">
        <v>100044177</v>
      </c>
      <c r="AE122" t="s">
        <v>943</v>
      </c>
      <c r="AF122" s="33">
        <v>43528.490219907406</v>
      </c>
      <c r="AG122" t="s">
        <v>897</v>
      </c>
    </row>
    <row r="123" spans="1:33" ht="15">
      <c r="A123" s="102" t="s">
        <v>0</v>
      </c>
      <c r="B123" t="s">
        <v>72</v>
      </c>
      <c r="C123" t="s">
        <v>909</v>
      </c>
      <c r="D123" t="s">
        <v>910</v>
      </c>
      <c r="E123">
        <v>523411</v>
      </c>
      <c r="F123" t="s">
        <v>942</v>
      </c>
      <c r="G123" t="s">
        <v>58</v>
      </c>
      <c r="H123" t="s">
        <v>61</v>
      </c>
      <c r="I123">
        <v>942829</v>
      </c>
      <c r="J123" t="s">
        <v>59</v>
      </c>
      <c r="K123" s="32">
        <v>43528</v>
      </c>
      <c r="L123" s="32">
        <v>43528</v>
      </c>
      <c r="M123">
        <v>0</v>
      </c>
      <c r="N123">
        <v>2496.96</v>
      </c>
      <c r="O123">
        <v>45</v>
      </c>
      <c r="P123" t="s">
        <v>60</v>
      </c>
      <c r="Q123">
        <v>246101000110</v>
      </c>
      <c r="R123" t="s">
        <v>185</v>
      </c>
      <c r="S123">
        <v>36.33</v>
      </c>
      <c r="T123">
        <v>288</v>
      </c>
      <c r="U123" t="s">
        <v>250</v>
      </c>
      <c r="V123">
        <v>0.1152</v>
      </c>
      <c r="W123" t="s">
        <v>17</v>
      </c>
      <c r="X123">
        <v>10463.040000000001</v>
      </c>
      <c r="Y123" t="s">
        <v>66</v>
      </c>
      <c r="Z123">
        <v>16</v>
      </c>
      <c r="AA123">
        <v>1443.18</v>
      </c>
      <c r="AB123">
        <v>0</v>
      </c>
      <c r="AC123">
        <v>100044177</v>
      </c>
      <c r="AE123" t="s">
        <v>943</v>
      </c>
      <c r="AF123" s="33">
        <v>43528.490219907406</v>
      </c>
      <c r="AG123" t="s">
        <v>897</v>
      </c>
    </row>
    <row r="124" spans="1:33" ht="15">
      <c r="A124" s="102" t="s">
        <v>0</v>
      </c>
      <c r="B124" t="s">
        <v>72</v>
      </c>
      <c r="C124" t="s">
        <v>909</v>
      </c>
      <c r="D124" t="s">
        <v>910</v>
      </c>
      <c r="E124">
        <v>523411</v>
      </c>
      <c r="F124" t="s">
        <v>942</v>
      </c>
      <c r="G124" t="s">
        <v>58</v>
      </c>
      <c r="H124" t="s">
        <v>61</v>
      </c>
      <c r="I124">
        <v>942829</v>
      </c>
      <c r="J124" t="s">
        <v>59</v>
      </c>
      <c r="K124" s="32">
        <v>43528</v>
      </c>
      <c r="L124" s="32">
        <v>43528</v>
      </c>
      <c r="M124">
        <v>0</v>
      </c>
      <c r="N124">
        <v>1242.5999999999999</v>
      </c>
      <c r="O124">
        <v>92</v>
      </c>
      <c r="P124" t="s">
        <v>60</v>
      </c>
      <c r="Q124">
        <v>246902000110</v>
      </c>
      <c r="R124" t="s">
        <v>189</v>
      </c>
      <c r="S124">
        <v>71.290000000000006</v>
      </c>
      <c r="T124">
        <v>60</v>
      </c>
      <c r="U124" t="s">
        <v>246</v>
      </c>
      <c r="V124">
        <v>5.3999999999999999E-2</v>
      </c>
      <c r="W124" t="s">
        <v>17</v>
      </c>
      <c r="X124">
        <v>4277.3999999999996</v>
      </c>
      <c r="Y124" t="s">
        <v>66</v>
      </c>
      <c r="Z124">
        <v>16</v>
      </c>
      <c r="AA124">
        <v>589.99</v>
      </c>
      <c r="AB124">
        <v>0</v>
      </c>
      <c r="AC124">
        <v>100044177</v>
      </c>
      <c r="AE124" t="s">
        <v>943</v>
      </c>
      <c r="AF124" s="33">
        <v>43528.490219907406</v>
      </c>
      <c r="AG124" t="s">
        <v>897</v>
      </c>
    </row>
    <row r="125" spans="1:33" ht="15">
      <c r="A125" s="102" t="s">
        <v>0</v>
      </c>
      <c r="B125" t="s">
        <v>72</v>
      </c>
      <c r="C125" t="s">
        <v>909</v>
      </c>
      <c r="D125" t="s">
        <v>910</v>
      </c>
      <c r="E125">
        <v>523411</v>
      </c>
      <c r="F125" t="s">
        <v>942</v>
      </c>
      <c r="G125" t="s">
        <v>58</v>
      </c>
      <c r="H125" t="s">
        <v>61</v>
      </c>
      <c r="I125">
        <v>942829</v>
      </c>
      <c r="J125" t="s">
        <v>59</v>
      </c>
      <c r="K125" s="32">
        <v>43528</v>
      </c>
      <c r="L125" s="32">
        <v>43528</v>
      </c>
      <c r="M125">
        <v>0</v>
      </c>
      <c r="N125">
        <v>1110.24</v>
      </c>
      <c r="O125">
        <v>32</v>
      </c>
      <c r="P125" t="s">
        <v>60</v>
      </c>
      <c r="Q125">
        <v>246201000110</v>
      </c>
      <c r="R125" t="s">
        <v>196</v>
      </c>
      <c r="S125">
        <v>24.29</v>
      </c>
      <c r="T125">
        <v>144</v>
      </c>
      <c r="U125" t="s">
        <v>250</v>
      </c>
      <c r="V125">
        <v>5.7599999999999998E-2</v>
      </c>
      <c r="W125" t="s">
        <v>17</v>
      </c>
      <c r="X125">
        <v>3497.76</v>
      </c>
      <c r="Y125" t="s">
        <v>66</v>
      </c>
      <c r="Z125">
        <v>16</v>
      </c>
      <c r="AA125">
        <v>482.45</v>
      </c>
      <c r="AB125">
        <v>0</v>
      </c>
      <c r="AC125">
        <v>100044177</v>
      </c>
      <c r="AE125" t="s">
        <v>943</v>
      </c>
      <c r="AF125" s="33">
        <v>43528.490219907406</v>
      </c>
      <c r="AG125" t="s">
        <v>897</v>
      </c>
    </row>
    <row r="126" spans="1:33" ht="15">
      <c r="A126" s="102" t="s">
        <v>0</v>
      </c>
      <c r="B126" t="s">
        <v>72</v>
      </c>
      <c r="C126" t="s">
        <v>909</v>
      </c>
      <c r="D126" t="s">
        <v>910</v>
      </c>
      <c r="E126">
        <v>523411</v>
      </c>
      <c r="F126" t="s">
        <v>942</v>
      </c>
      <c r="G126" t="s">
        <v>58</v>
      </c>
      <c r="H126" t="s">
        <v>61</v>
      </c>
      <c r="I126">
        <v>942829</v>
      </c>
      <c r="J126" t="s">
        <v>59</v>
      </c>
      <c r="K126" s="32">
        <v>43528</v>
      </c>
      <c r="L126" s="32">
        <v>43528</v>
      </c>
      <c r="M126">
        <v>0</v>
      </c>
      <c r="O126">
        <v>119</v>
      </c>
      <c r="P126" t="s">
        <v>60</v>
      </c>
      <c r="Q126">
        <v>246903000110</v>
      </c>
      <c r="R126" t="s">
        <v>166</v>
      </c>
      <c r="S126">
        <v>119</v>
      </c>
      <c r="T126">
        <v>6</v>
      </c>
      <c r="U126" t="s">
        <v>246</v>
      </c>
      <c r="V126">
        <v>5.4000000000000003E-3</v>
      </c>
      <c r="W126" t="s">
        <v>17</v>
      </c>
      <c r="X126">
        <v>714</v>
      </c>
      <c r="Y126" t="s">
        <v>66</v>
      </c>
      <c r="Z126">
        <v>16</v>
      </c>
      <c r="AA126">
        <v>98.48</v>
      </c>
      <c r="AB126">
        <v>0</v>
      </c>
      <c r="AC126">
        <v>100044177</v>
      </c>
      <c r="AE126" t="s">
        <v>943</v>
      </c>
      <c r="AF126" s="33">
        <v>43528.490219907406</v>
      </c>
      <c r="AG126" t="s">
        <v>897</v>
      </c>
    </row>
    <row r="127" spans="1:33" ht="15">
      <c r="A127" s="102" t="s">
        <v>0</v>
      </c>
      <c r="B127" t="s">
        <v>72</v>
      </c>
      <c r="C127" t="s">
        <v>909</v>
      </c>
      <c r="D127" t="s">
        <v>910</v>
      </c>
      <c r="E127">
        <v>523411</v>
      </c>
      <c r="F127" t="s">
        <v>942</v>
      </c>
      <c r="G127" t="s">
        <v>58</v>
      </c>
      <c r="H127" t="s">
        <v>61</v>
      </c>
      <c r="I127">
        <v>942829</v>
      </c>
      <c r="J127" t="s">
        <v>59</v>
      </c>
      <c r="K127" s="32">
        <v>43528</v>
      </c>
      <c r="L127" s="32">
        <v>43528</v>
      </c>
      <c r="M127">
        <v>0</v>
      </c>
      <c r="N127">
        <v>755.52</v>
      </c>
      <c r="O127">
        <v>98</v>
      </c>
      <c r="P127" t="s">
        <v>60</v>
      </c>
      <c r="Q127">
        <v>246904000510</v>
      </c>
      <c r="R127" t="s">
        <v>181</v>
      </c>
      <c r="S127">
        <v>74.39</v>
      </c>
      <c r="T127">
        <v>32</v>
      </c>
      <c r="U127" t="s">
        <v>250</v>
      </c>
      <c r="V127">
        <v>3.2000000000000001E-2</v>
      </c>
      <c r="W127" t="s">
        <v>17</v>
      </c>
      <c r="X127">
        <v>2380.48</v>
      </c>
      <c r="Y127" t="s">
        <v>66</v>
      </c>
      <c r="Z127">
        <v>16</v>
      </c>
      <c r="AA127">
        <v>328.34</v>
      </c>
      <c r="AB127">
        <v>0</v>
      </c>
      <c r="AC127">
        <v>100044177</v>
      </c>
      <c r="AE127" t="s">
        <v>943</v>
      </c>
      <c r="AF127" s="33">
        <v>43528.490219907406</v>
      </c>
      <c r="AG127" t="s">
        <v>897</v>
      </c>
    </row>
    <row r="128" spans="1:33" ht="15">
      <c r="A128" s="102" t="s">
        <v>0</v>
      </c>
      <c r="B128" t="s">
        <v>72</v>
      </c>
      <c r="C128" t="s">
        <v>909</v>
      </c>
      <c r="D128" t="s">
        <v>910</v>
      </c>
      <c r="E128">
        <v>523411</v>
      </c>
      <c r="F128" t="s">
        <v>942</v>
      </c>
      <c r="G128" t="s">
        <v>58</v>
      </c>
      <c r="H128" t="s">
        <v>61</v>
      </c>
      <c r="I128">
        <v>942829</v>
      </c>
      <c r="J128" t="s">
        <v>59</v>
      </c>
      <c r="K128" s="32">
        <v>43528</v>
      </c>
      <c r="L128" s="32">
        <v>43528</v>
      </c>
      <c r="M128">
        <v>0</v>
      </c>
      <c r="N128">
        <v>658.8</v>
      </c>
      <c r="O128">
        <v>51</v>
      </c>
      <c r="P128" t="s">
        <v>60</v>
      </c>
      <c r="Q128">
        <v>246105000110</v>
      </c>
      <c r="R128" t="s">
        <v>184</v>
      </c>
      <c r="S128">
        <v>41.85</v>
      </c>
      <c r="T128">
        <v>72</v>
      </c>
      <c r="U128" t="s">
        <v>250</v>
      </c>
      <c r="V128">
        <v>2.8799999999999999E-2</v>
      </c>
      <c r="W128" t="s">
        <v>17</v>
      </c>
      <c r="X128">
        <v>3013.2</v>
      </c>
      <c r="Y128" t="s">
        <v>66</v>
      </c>
      <c r="Z128">
        <v>16</v>
      </c>
      <c r="AA128">
        <v>415.61</v>
      </c>
      <c r="AB128">
        <v>0</v>
      </c>
      <c r="AC128">
        <v>100044177</v>
      </c>
      <c r="AE128" t="s">
        <v>943</v>
      </c>
      <c r="AF128" s="33">
        <v>43528.490219907406</v>
      </c>
      <c r="AG128" t="s">
        <v>897</v>
      </c>
    </row>
    <row r="129" spans="1:33" ht="15">
      <c r="A129" s="102" t="s">
        <v>0</v>
      </c>
      <c r="B129" t="s">
        <v>72</v>
      </c>
      <c r="C129" t="s">
        <v>909</v>
      </c>
      <c r="D129" t="s">
        <v>910</v>
      </c>
      <c r="E129">
        <v>523411</v>
      </c>
      <c r="F129" t="s">
        <v>942</v>
      </c>
      <c r="G129" t="s">
        <v>58</v>
      </c>
      <c r="H129" t="s">
        <v>61</v>
      </c>
      <c r="I129">
        <v>942829</v>
      </c>
      <c r="J129" t="s">
        <v>59</v>
      </c>
      <c r="K129" s="32">
        <v>43528</v>
      </c>
      <c r="L129" s="32">
        <v>43528</v>
      </c>
      <c r="M129">
        <v>0</v>
      </c>
      <c r="N129">
        <v>624.24</v>
      </c>
      <c r="O129">
        <v>45</v>
      </c>
      <c r="P129" t="s">
        <v>60</v>
      </c>
      <c r="Q129">
        <v>246103000110</v>
      </c>
      <c r="R129" t="s">
        <v>187</v>
      </c>
      <c r="S129">
        <v>36.33</v>
      </c>
      <c r="T129">
        <v>72</v>
      </c>
      <c r="U129" t="s">
        <v>250</v>
      </c>
      <c r="V129">
        <v>2.8799999999999999E-2</v>
      </c>
      <c r="W129" t="s">
        <v>17</v>
      </c>
      <c r="X129">
        <v>2615.7600000000002</v>
      </c>
      <c r="Y129" t="s">
        <v>66</v>
      </c>
      <c r="Z129">
        <v>16</v>
      </c>
      <c r="AA129">
        <v>360.79</v>
      </c>
      <c r="AB129">
        <v>0</v>
      </c>
      <c r="AC129">
        <v>100044177</v>
      </c>
      <c r="AE129" t="s">
        <v>943</v>
      </c>
      <c r="AF129" s="33">
        <v>43528.490219907406</v>
      </c>
      <c r="AG129" t="s">
        <v>897</v>
      </c>
    </row>
    <row r="130" spans="1:33" ht="15">
      <c r="A130" s="102" t="s">
        <v>0</v>
      </c>
      <c r="B130" t="s">
        <v>72</v>
      </c>
      <c r="C130" t="s">
        <v>909</v>
      </c>
      <c r="D130" t="s">
        <v>910</v>
      </c>
      <c r="E130">
        <v>523411</v>
      </c>
      <c r="F130" t="s">
        <v>942</v>
      </c>
      <c r="G130" t="s">
        <v>58</v>
      </c>
      <c r="H130" t="s">
        <v>61</v>
      </c>
      <c r="I130">
        <v>942829</v>
      </c>
      <c r="J130" t="s">
        <v>59</v>
      </c>
      <c r="K130" s="32">
        <v>43528</v>
      </c>
      <c r="L130" s="32">
        <v>43528</v>
      </c>
      <c r="M130">
        <v>0</v>
      </c>
      <c r="N130">
        <v>115.68</v>
      </c>
      <c r="O130">
        <v>20</v>
      </c>
      <c r="P130" t="s">
        <v>60</v>
      </c>
      <c r="Q130">
        <v>246801005210</v>
      </c>
      <c r="R130" t="s">
        <v>186</v>
      </c>
      <c r="S130">
        <v>15.18</v>
      </c>
      <c r="T130">
        <v>24</v>
      </c>
      <c r="U130" t="s">
        <v>238</v>
      </c>
      <c r="V130">
        <v>3.8400000000000001E-3</v>
      </c>
      <c r="W130" t="s">
        <v>17</v>
      </c>
      <c r="X130">
        <v>364.32</v>
      </c>
      <c r="Y130" t="s">
        <v>66</v>
      </c>
      <c r="Z130">
        <v>16</v>
      </c>
      <c r="AA130">
        <v>50.25</v>
      </c>
      <c r="AB130">
        <v>0</v>
      </c>
      <c r="AC130">
        <v>100044177</v>
      </c>
      <c r="AE130" t="s">
        <v>943</v>
      </c>
      <c r="AF130" s="33">
        <v>43528.490219907406</v>
      </c>
      <c r="AG130" t="s">
        <v>897</v>
      </c>
    </row>
    <row r="131" spans="1:33" ht="15">
      <c r="A131" s="102" t="s">
        <v>0</v>
      </c>
      <c r="B131" t="s">
        <v>72</v>
      </c>
      <c r="C131" t="s">
        <v>909</v>
      </c>
      <c r="D131" t="s">
        <v>910</v>
      </c>
      <c r="E131">
        <v>528366</v>
      </c>
      <c r="F131" t="s">
        <v>944</v>
      </c>
      <c r="G131" t="s">
        <v>58</v>
      </c>
      <c r="H131" t="s">
        <v>61</v>
      </c>
      <c r="I131">
        <v>942833</v>
      </c>
      <c r="J131" t="s">
        <v>59</v>
      </c>
      <c r="K131" s="32">
        <v>43528</v>
      </c>
      <c r="L131" s="32">
        <v>43528</v>
      </c>
      <c r="M131">
        <v>0</v>
      </c>
      <c r="N131">
        <v>4161.6000000000004</v>
      </c>
      <c r="O131">
        <v>45</v>
      </c>
      <c r="P131" t="s">
        <v>60</v>
      </c>
      <c r="Q131">
        <v>246101000110</v>
      </c>
      <c r="R131" t="s">
        <v>185</v>
      </c>
      <c r="S131">
        <v>36.33</v>
      </c>
      <c r="T131">
        <v>480</v>
      </c>
      <c r="U131" t="s">
        <v>250</v>
      </c>
      <c r="V131">
        <v>0.192</v>
      </c>
      <c r="W131" t="s">
        <v>17</v>
      </c>
      <c r="X131">
        <v>17438.400000000001</v>
      </c>
      <c r="Y131" t="s">
        <v>66</v>
      </c>
      <c r="Z131">
        <v>16</v>
      </c>
      <c r="AA131">
        <v>2405.3000000000002</v>
      </c>
      <c r="AB131">
        <v>0</v>
      </c>
      <c r="AC131">
        <v>100044178</v>
      </c>
      <c r="AE131" t="s">
        <v>945</v>
      </c>
      <c r="AF131" s="33">
        <v>43528.490277777775</v>
      </c>
      <c r="AG131" t="s">
        <v>897</v>
      </c>
    </row>
    <row r="132" spans="1:33" ht="15">
      <c r="A132" s="102" t="s">
        <v>0</v>
      </c>
      <c r="B132" t="s">
        <v>72</v>
      </c>
      <c r="C132" t="s">
        <v>909</v>
      </c>
      <c r="D132" t="s">
        <v>910</v>
      </c>
      <c r="E132">
        <v>528366</v>
      </c>
      <c r="F132" t="s">
        <v>944</v>
      </c>
      <c r="G132" t="s">
        <v>58</v>
      </c>
      <c r="H132" t="s">
        <v>61</v>
      </c>
      <c r="I132">
        <v>942833</v>
      </c>
      <c r="J132" t="s">
        <v>59</v>
      </c>
      <c r="K132" s="32">
        <v>43528</v>
      </c>
      <c r="L132" s="32">
        <v>43528</v>
      </c>
      <c r="M132">
        <v>0</v>
      </c>
      <c r="N132">
        <v>364.2</v>
      </c>
      <c r="O132">
        <v>145</v>
      </c>
      <c r="P132" t="s">
        <v>60</v>
      </c>
      <c r="Q132">
        <v>246404000210</v>
      </c>
      <c r="R132" t="s">
        <v>164</v>
      </c>
      <c r="S132">
        <v>114.65</v>
      </c>
      <c r="T132">
        <v>12</v>
      </c>
      <c r="U132" t="s">
        <v>246</v>
      </c>
      <c r="V132">
        <v>1.0800000000000001E-2</v>
      </c>
      <c r="W132" t="s">
        <v>17</v>
      </c>
      <c r="X132">
        <v>1375.8</v>
      </c>
      <c r="Y132" t="s">
        <v>66</v>
      </c>
      <c r="Z132">
        <v>16</v>
      </c>
      <c r="AA132">
        <v>189.77</v>
      </c>
      <c r="AB132">
        <v>0</v>
      </c>
      <c r="AC132">
        <v>100044178</v>
      </c>
      <c r="AE132" t="s">
        <v>945</v>
      </c>
      <c r="AF132" s="33">
        <v>43528.490277777775</v>
      </c>
      <c r="AG132" t="s">
        <v>897</v>
      </c>
    </row>
    <row r="133" spans="1:33" ht="15">
      <c r="A133" s="102" t="s">
        <v>0</v>
      </c>
      <c r="B133" t="s">
        <v>72</v>
      </c>
      <c r="C133" t="s">
        <v>909</v>
      </c>
      <c r="D133" t="s">
        <v>910</v>
      </c>
      <c r="E133">
        <v>528366</v>
      </c>
      <c r="F133" t="s">
        <v>944</v>
      </c>
      <c r="G133" t="s">
        <v>58</v>
      </c>
      <c r="H133" t="s">
        <v>61</v>
      </c>
      <c r="I133">
        <v>942833</v>
      </c>
      <c r="J133" t="s">
        <v>59</v>
      </c>
      <c r="K133" s="32">
        <v>43528</v>
      </c>
      <c r="L133" s="32">
        <v>43528</v>
      </c>
      <c r="M133">
        <v>0</v>
      </c>
      <c r="N133">
        <v>2590.56</v>
      </c>
      <c r="O133">
        <v>32</v>
      </c>
      <c r="P133" t="s">
        <v>60</v>
      </c>
      <c r="Q133">
        <v>246201000110</v>
      </c>
      <c r="R133" t="s">
        <v>196</v>
      </c>
      <c r="S133">
        <v>24.29</v>
      </c>
      <c r="T133">
        <v>336</v>
      </c>
      <c r="U133" t="s">
        <v>250</v>
      </c>
      <c r="V133">
        <v>0.13439999999999999</v>
      </c>
      <c r="W133" t="s">
        <v>17</v>
      </c>
      <c r="X133">
        <v>8161.44</v>
      </c>
      <c r="Y133" t="s">
        <v>66</v>
      </c>
      <c r="Z133">
        <v>16</v>
      </c>
      <c r="AA133">
        <v>1125.72</v>
      </c>
      <c r="AB133">
        <v>0</v>
      </c>
      <c r="AC133">
        <v>100044178</v>
      </c>
      <c r="AE133" t="s">
        <v>945</v>
      </c>
      <c r="AF133" s="33">
        <v>43528.490277777775</v>
      </c>
      <c r="AG133" t="s">
        <v>897</v>
      </c>
    </row>
    <row r="134" spans="1:33" ht="15">
      <c r="A134" s="102" t="s">
        <v>0</v>
      </c>
      <c r="B134" t="s">
        <v>72</v>
      </c>
      <c r="C134" t="s">
        <v>909</v>
      </c>
      <c r="D134" t="s">
        <v>910</v>
      </c>
      <c r="E134">
        <v>528366</v>
      </c>
      <c r="F134" t="s">
        <v>944</v>
      </c>
      <c r="G134" t="s">
        <v>58</v>
      </c>
      <c r="H134" t="s">
        <v>61</v>
      </c>
      <c r="I134">
        <v>942833</v>
      </c>
      <c r="J134" t="s">
        <v>59</v>
      </c>
      <c r="K134" s="32">
        <v>43528</v>
      </c>
      <c r="L134" s="32">
        <v>43528</v>
      </c>
      <c r="M134">
        <v>0</v>
      </c>
      <c r="N134">
        <v>832.32</v>
      </c>
      <c r="O134">
        <v>43</v>
      </c>
      <c r="P134" t="s">
        <v>60</v>
      </c>
      <c r="Q134">
        <v>246102000110</v>
      </c>
      <c r="R134" t="s">
        <v>188</v>
      </c>
      <c r="S134">
        <v>34.33</v>
      </c>
      <c r="T134">
        <v>96</v>
      </c>
      <c r="U134" t="s">
        <v>250</v>
      </c>
      <c r="V134">
        <v>3.8399999999999997E-2</v>
      </c>
      <c r="W134" t="s">
        <v>17</v>
      </c>
      <c r="X134">
        <v>3295.68</v>
      </c>
      <c r="Y134" t="s">
        <v>66</v>
      </c>
      <c r="Z134">
        <v>16</v>
      </c>
      <c r="AA134">
        <v>454.58</v>
      </c>
      <c r="AB134">
        <v>0</v>
      </c>
      <c r="AC134">
        <v>100044178</v>
      </c>
      <c r="AE134" t="s">
        <v>945</v>
      </c>
      <c r="AF134" s="33">
        <v>43528.490277777775</v>
      </c>
      <c r="AG134" t="s">
        <v>897</v>
      </c>
    </row>
    <row r="135" spans="1:33" ht="15">
      <c r="A135" s="102" t="s">
        <v>0</v>
      </c>
      <c r="B135" t="s">
        <v>72</v>
      </c>
      <c r="C135" t="s">
        <v>909</v>
      </c>
      <c r="D135" t="s">
        <v>910</v>
      </c>
      <c r="E135">
        <v>528366</v>
      </c>
      <c r="F135" t="s">
        <v>944</v>
      </c>
      <c r="G135" t="s">
        <v>58</v>
      </c>
      <c r="H135" t="s">
        <v>61</v>
      </c>
      <c r="I135">
        <v>942833</v>
      </c>
      <c r="J135" t="s">
        <v>59</v>
      </c>
      <c r="K135" s="32">
        <v>43528</v>
      </c>
      <c r="L135" s="32">
        <v>43528</v>
      </c>
      <c r="M135">
        <v>0</v>
      </c>
      <c r="N135">
        <v>416.16</v>
      </c>
      <c r="O135">
        <v>43</v>
      </c>
      <c r="P135" t="s">
        <v>60</v>
      </c>
      <c r="Q135">
        <v>246104000110</v>
      </c>
      <c r="R135" t="s">
        <v>197</v>
      </c>
      <c r="S135">
        <v>34.33</v>
      </c>
      <c r="T135">
        <v>48</v>
      </c>
      <c r="U135" t="s">
        <v>250</v>
      </c>
      <c r="V135">
        <v>1.9199999999999998E-2</v>
      </c>
      <c r="W135" t="s">
        <v>17</v>
      </c>
      <c r="X135">
        <v>1647.84</v>
      </c>
      <c r="Y135" t="s">
        <v>66</v>
      </c>
      <c r="Z135">
        <v>16</v>
      </c>
      <c r="AA135">
        <v>227.29</v>
      </c>
      <c r="AB135">
        <v>0</v>
      </c>
      <c r="AC135">
        <v>100044178</v>
      </c>
      <c r="AE135" t="s">
        <v>945</v>
      </c>
      <c r="AF135" s="33">
        <v>43528.490277777775</v>
      </c>
      <c r="AG135" t="s">
        <v>897</v>
      </c>
    </row>
    <row r="136" spans="1:33" ht="15">
      <c r="A136" s="102" t="s">
        <v>0</v>
      </c>
      <c r="B136" t="s">
        <v>72</v>
      </c>
      <c r="C136" t="s">
        <v>909</v>
      </c>
      <c r="D136" t="s">
        <v>910</v>
      </c>
      <c r="E136">
        <v>528366</v>
      </c>
      <c r="F136" t="s">
        <v>944</v>
      </c>
      <c r="G136" t="s">
        <v>58</v>
      </c>
      <c r="H136" t="s">
        <v>61</v>
      </c>
      <c r="I136">
        <v>942833</v>
      </c>
      <c r="J136" t="s">
        <v>59</v>
      </c>
      <c r="K136" s="32">
        <v>43528</v>
      </c>
      <c r="L136" s="32">
        <v>43528</v>
      </c>
      <c r="M136">
        <v>0</v>
      </c>
      <c r="O136">
        <v>119</v>
      </c>
      <c r="P136" t="s">
        <v>60</v>
      </c>
      <c r="Q136">
        <v>246903000110</v>
      </c>
      <c r="R136" t="s">
        <v>166</v>
      </c>
      <c r="S136">
        <v>119</v>
      </c>
      <c r="T136">
        <v>6</v>
      </c>
      <c r="U136" t="s">
        <v>246</v>
      </c>
      <c r="V136">
        <v>5.4000000000000003E-3</v>
      </c>
      <c r="W136" t="s">
        <v>17</v>
      </c>
      <c r="X136">
        <v>714</v>
      </c>
      <c r="Y136" t="s">
        <v>66</v>
      </c>
      <c r="Z136">
        <v>16</v>
      </c>
      <c r="AA136">
        <v>98.48</v>
      </c>
      <c r="AB136">
        <v>0</v>
      </c>
      <c r="AC136">
        <v>100044178</v>
      </c>
      <c r="AE136" t="s">
        <v>945</v>
      </c>
      <c r="AF136" s="33">
        <v>43528.490277777775</v>
      </c>
      <c r="AG136" t="s">
        <v>897</v>
      </c>
    </row>
    <row r="137" spans="1:33" ht="15">
      <c r="A137" s="102" t="s">
        <v>0</v>
      </c>
      <c r="B137" t="s">
        <v>72</v>
      </c>
      <c r="C137" t="s">
        <v>909</v>
      </c>
      <c r="D137" t="s">
        <v>910</v>
      </c>
      <c r="E137">
        <v>528366</v>
      </c>
      <c r="F137" t="s">
        <v>944</v>
      </c>
      <c r="G137" t="s">
        <v>58</v>
      </c>
      <c r="H137" t="s">
        <v>61</v>
      </c>
      <c r="I137">
        <v>942833</v>
      </c>
      <c r="J137" t="s">
        <v>59</v>
      </c>
      <c r="K137" s="32">
        <v>43528</v>
      </c>
      <c r="L137" s="32">
        <v>43528</v>
      </c>
      <c r="M137">
        <v>0</v>
      </c>
      <c r="N137">
        <v>2635.2</v>
      </c>
      <c r="O137">
        <v>51</v>
      </c>
      <c r="P137" t="s">
        <v>60</v>
      </c>
      <c r="Q137">
        <v>246105000110</v>
      </c>
      <c r="R137" t="s">
        <v>184</v>
      </c>
      <c r="S137">
        <v>41.85</v>
      </c>
      <c r="T137">
        <v>288</v>
      </c>
      <c r="U137" t="s">
        <v>250</v>
      </c>
      <c r="V137">
        <v>0.1152</v>
      </c>
      <c r="W137" t="s">
        <v>17</v>
      </c>
      <c r="X137">
        <v>12052.8</v>
      </c>
      <c r="Y137" t="s">
        <v>66</v>
      </c>
      <c r="Z137">
        <v>16</v>
      </c>
      <c r="AA137">
        <v>1662.46</v>
      </c>
      <c r="AB137">
        <v>0</v>
      </c>
      <c r="AC137">
        <v>100044178</v>
      </c>
      <c r="AE137" t="s">
        <v>945</v>
      </c>
      <c r="AF137" s="33">
        <v>43528.490277777775</v>
      </c>
      <c r="AG137" t="s">
        <v>897</v>
      </c>
    </row>
    <row r="138" spans="1:33" ht="15">
      <c r="A138" s="102" t="s">
        <v>0</v>
      </c>
      <c r="B138" t="s">
        <v>72</v>
      </c>
      <c r="C138" t="s">
        <v>909</v>
      </c>
      <c r="D138" t="s">
        <v>910</v>
      </c>
      <c r="E138">
        <v>528366</v>
      </c>
      <c r="F138" t="s">
        <v>944</v>
      </c>
      <c r="G138" t="s">
        <v>58</v>
      </c>
      <c r="H138" t="s">
        <v>61</v>
      </c>
      <c r="I138">
        <v>942833</v>
      </c>
      <c r="J138" t="s">
        <v>59</v>
      </c>
      <c r="K138" s="32">
        <v>43528</v>
      </c>
      <c r="L138" s="32">
        <v>43528</v>
      </c>
      <c r="M138">
        <v>0</v>
      </c>
      <c r="N138">
        <v>832.32</v>
      </c>
      <c r="O138">
        <v>45</v>
      </c>
      <c r="P138" t="s">
        <v>60</v>
      </c>
      <c r="Q138">
        <v>246103000110</v>
      </c>
      <c r="R138" t="s">
        <v>187</v>
      </c>
      <c r="S138">
        <v>36.33</v>
      </c>
      <c r="T138">
        <v>96</v>
      </c>
      <c r="U138" t="s">
        <v>250</v>
      </c>
      <c r="V138">
        <v>3.8399999999999997E-2</v>
      </c>
      <c r="W138" t="s">
        <v>17</v>
      </c>
      <c r="X138">
        <v>3487.68</v>
      </c>
      <c r="Y138" t="s">
        <v>66</v>
      </c>
      <c r="Z138">
        <v>16</v>
      </c>
      <c r="AA138">
        <v>481.06</v>
      </c>
      <c r="AB138">
        <v>0</v>
      </c>
      <c r="AC138">
        <v>100044178</v>
      </c>
      <c r="AE138" t="s">
        <v>945</v>
      </c>
      <c r="AF138" s="33">
        <v>43528.490277777775</v>
      </c>
      <c r="AG138" t="s">
        <v>897</v>
      </c>
    </row>
    <row r="139" spans="1:33" ht="15">
      <c r="A139" s="102" t="s">
        <v>0</v>
      </c>
      <c r="B139" t="s">
        <v>72</v>
      </c>
      <c r="C139" t="s">
        <v>909</v>
      </c>
      <c r="D139" t="s">
        <v>910</v>
      </c>
      <c r="E139">
        <v>528366</v>
      </c>
      <c r="F139" t="s">
        <v>944</v>
      </c>
      <c r="G139" t="s">
        <v>58</v>
      </c>
      <c r="H139" t="s">
        <v>61</v>
      </c>
      <c r="I139">
        <v>942833</v>
      </c>
      <c r="J139" t="s">
        <v>59</v>
      </c>
      <c r="K139" s="32">
        <v>43528</v>
      </c>
      <c r="L139" s="32">
        <v>43528</v>
      </c>
      <c r="M139">
        <v>0</v>
      </c>
      <c r="N139">
        <v>825.12</v>
      </c>
      <c r="O139">
        <v>29.5</v>
      </c>
      <c r="P139" t="s">
        <v>60</v>
      </c>
      <c r="Q139">
        <v>246205000110</v>
      </c>
      <c r="R139" t="s">
        <v>165</v>
      </c>
      <c r="S139">
        <v>23.77</v>
      </c>
      <c r="T139">
        <v>144</v>
      </c>
      <c r="U139" t="s">
        <v>250</v>
      </c>
      <c r="V139">
        <v>5.7599999999999998E-2</v>
      </c>
      <c r="W139" t="s">
        <v>17</v>
      </c>
      <c r="X139">
        <v>3422.88</v>
      </c>
      <c r="Y139" t="s">
        <v>66</v>
      </c>
      <c r="Z139">
        <v>16</v>
      </c>
      <c r="AA139">
        <v>472.12</v>
      </c>
      <c r="AB139">
        <v>0</v>
      </c>
      <c r="AC139">
        <v>100044178</v>
      </c>
      <c r="AE139" t="s">
        <v>945</v>
      </c>
      <c r="AF139" s="33">
        <v>43528.490277777775</v>
      </c>
      <c r="AG139" t="s">
        <v>897</v>
      </c>
    </row>
    <row r="140" spans="1:33" ht="15">
      <c r="A140" s="102" t="s">
        <v>0</v>
      </c>
      <c r="B140" t="s">
        <v>72</v>
      </c>
      <c r="C140" t="s">
        <v>909</v>
      </c>
      <c r="D140" t="s">
        <v>910</v>
      </c>
      <c r="E140">
        <v>528345</v>
      </c>
      <c r="F140" t="s">
        <v>946</v>
      </c>
      <c r="G140" t="s">
        <v>58</v>
      </c>
      <c r="H140" t="s">
        <v>61</v>
      </c>
      <c r="I140">
        <v>942838</v>
      </c>
      <c r="J140" t="s">
        <v>59</v>
      </c>
      <c r="K140" s="32">
        <v>43528</v>
      </c>
      <c r="L140" s="32">
        <v>43528</v>
      </c>
      <c r="M140">
        <v>0</v>
      </c>
      <c r="N140">
        <v>416.16</v>
      </c>
      <c r="O140">
        <v>45</v>
      </c>
      <c r="P140" t="s">
        <v>60</v>
      </c>
      <c r="Q140">
        <v>246101000110</v>
      </c>
      <c r="R140" t="s">
        <v>185</v>
      </c>
      <c r="S140">
        <v>36.33</v>
      </c>
      <c r="T140">
        <v>48</v>
      </c>
      <c r="U140" t="s">
        <v>250</v>
      </c>
      <c r="V140">
        <v>1.9199999999999998E-2</v>
      </c>
      <c r="W140" t="s">
        <v>17</v>
      </c>
      <c r="X140">
        <v>1743.84</v>
      </c>
      <c r="Y140" t="s">
        <v>66</v>
      </c>
      <c r="Z140">
        <v>16</v>
      </c>
      <c r="AA140">
        <v>240.53</v>
      </c>
      <c r="AB140">
        <v>0</v>
      </c>
      <c r="AC140">
        <v>100044179</v>
      </c>
      <c r="AE140" t="s">
        <v>947</v>
      </c>
      <c r="AF140" s="33">
        <v>43528.490324074075</v>
      </c>
      <c r="AG140" t="s">
        <v>897</v>
      </c>
    </row>
    <row r="141" spans="1:33" ht="15">
      <c r="A141" s="102" t="s">
        <v>0</v>
      </c>
      <c r="B141" t="s">
        <v>72</v>
      </c>
      <c r="C141" t="s">
        <v>909</v>
      </c>
      <c r="D141" t="s">
        <v>910</v>
      </c>
      <c r="E141">
        <v>528345</v>
      </c>
      <c r="F141" t="s">
        <v>946</v>
      </c>
      <c r="G141" t="s">
        <v>58</v>
      </c>
      <c r="H141" t="s">
        <v>61</v>
      </c>
      <c r="I141">
        <v>942838</v>
      </c>
      <c r="J141" t="s">
        <v>59</v>
      </c>
      <c r="K141" s="32">
        <v>43528</v>
      </c>
      <c r="L141" s="32">
        <v>43528</v>
      </c>
      <c r="M141">
        <v>0</v>
      </c>
      <c r="N141">
        <v>3121.2</v>
      </c>
      <c r="O141">
        <v>43</v>
      </c>
      <c r="P141" t="s">
        <v>60</v>
      </c>
      <c r="Q141">
        <v>246102000110</v>
      </c>
      <c r="R141" t="s">
        <v>188</v>
      </c>
      <c r="S141">
        <v>34.33</v>
      </c>
      <c r="T141">
        <v>360</v>
      </c>
      <c r="U141" t="s">
        <v>250</v>
      </c>
      <c r="V141">
        <v>0.14399999999999999</v>
      </c>
      <c r="W141" t="s">
        <v>17</v>
      </c>
      <c r="X141">
        <v>12358.8</v>
      </c>
      <c r="Y141" t="s">
        <v>66</v>
      </c>
      <c r="Z141">
        <v>16</v>
      </c>
      <c r="AA141">
        <v>1704.66</v>
      </c>
      <c r="AB141">
        <v>0</v>
      </c>
      <c r="AC141">
        <v>100044179</v>
      </c>
      <c r="AE141" t="s">
        <v>947</v>
      </c>
      <c r="AF141" s="33">
        <v>43528.490324074075</v>
      </c>
      <c r="AG141" t="s">
        <v>897</v>
      </c>
    </row>
    <row r="142" spans="1:33" ht="15">
      <c r="A142" s="102" t="s">
        <v>0</v>
      </c>
      <c r="B142" t="s">
        <v>72</v>
      </c>
      <c r="C142" t="s">
        <v>909</v>
      </c>
      <c r="D142" t="s">
        <v>910</v>
      </c>
      <c r="E142">
        <v>528345</v>
      </c>
      <c r="F142" t="s">
        <v>946</v>
      </c>
      <c r="G142" t="s">
        <v>58</v>
      </c>
      <c r="H142" t="s">
        <v>61</v>
      </c>
      <c r="I142">
        <v>942838</v>
      </c>
      <c r="J142" t="s">
        <v>59</v>
      </c>
      <c r="K142" s="32">
        <v>43528</v>
      </c>
      <c r="L142" s="32">
        <v>43528</v>
      </c>
      <c r="M142">
        <v>0</v>
      </c>
      <c r="N142">
        <v>208.08</v>
      </c>
      <c r="O142">
        <v>43</v>
      </c>
      <c r="P142" t="s">
        <v>60</v>
      </c>
      <c r="Q142">
        <v>246104000110</v>
      </c>
      <c r="R142" t="s">
        <v>197</v>
      </c>
      <c r="S142">
        <v>34.33</v>
      </c>
      <c r="T142">
        <v>24</v>
      </c>
      <c r="U142" t="s">
        <v>250</v>
      </c>
      <c r="V142">
        <v>9.5999999999999992E-3</v>
      </c>
      <c r="W142" t="s">
        <v>17</v>
      </c>
      <c r="X142">
        <v>823.92</v>
      </c>
      <c r="Y142" t="s">
        <v>66</v>
      </c>
      <c r="Z142">
        <v>16</v>
      </c>
      <c r="AA142">
        <v>113.64</v>
      </c>
      <c r="AB142">
        <v>0</v>
      </c>
      <c r="AC142">
        <v>100044179</v>
      </c>
      <c r="AE142" t="s">
        <v>947</v>
      </c>
      <c r="AF142" s="33">
        <v>43528.490324074075</v>
      </c>
      <c r="AG142" t="s">
        <v>897</v>
      </c>
    </row>
    <row r="143" spans="1:33" ht="15">
      <c r="A143" s="102" t="s">
        <v>0</v>
      </c>
      <c r="B143" t="s">
        <v>72</v>
      </c>
      <c r="C143" t="s">
        <v>909</v>
      </c>
      <c r="D143" t="s">
        <v>910</v>
      </c>
      <c r="E143">
        <v>528345</v>
      </c>
      <c r="F143" t="s">
        <v>946</v>
      </c>
      <c r="G143" t="s">
        <v>58</v>
      </c>
      <c r="H143" t="s">
        <v>61</v>
      </c>
      <c r="I143">
        <v>942838</v>
      </c>
      <c r="J143" t="s">
        <v>59</v>
      </c>
      <c r="K143" s="32">
        <v>43528</v>
      </c>
      <c r="L143" s="32">
        <v>43528</v>
      </c>
      <c r="M143">
        <v>0</v>
      </c>
      <c r="N143">
        <v>1512.72</v>
      </c>
      <c r="O143">
        <v>29.5</v>
      </c>
      <c r="P143" t="s">
        <v>60</v>
      </c>
      <c r="Q143">
        <v>246205000110</v>
      </c>
      <c r="R143" t="s">
        <v>165</v>
      </c>
      <c r="S143">
        <v>23.77</v>
      </c>
      <c r="T143">
        <v>264</v>
      </c>
      <c r="U143" t="s">
        <v>250</v>
      </c>
      <c r="V143">
        <v>0.1056</v>
      </c>
      <c r="W143" t="s">
        <v>17</v>
      </c>
      <c r="X143">
        <v>6275.28</v>
      </c>
      <c r="Y143" t="s">
        <v>66</v>
      </c>
      <c r="Z143">
        <v>16</v>
      </c>
      <c r="AA143">
        <v>865.56</v>
      </c>
      <c r="AB143">
        <v>0</v>
      </c>
      <c r="AC143">
        <v>100044179</v>
      </c>
      <c r="AE143" t="s">
        <v>947</v>
      </c>
      <c r="AF143" s="33">
        <v>43528.490324074075</v>
      </c>
      <c r="AG143" t="s">
        <v>897</v>
      </c>
    </row>
    <row r="144" spans="1:33" ht="15">
      <c r="A144" s="102" t="s">
        <v>0</v>
      </c>
      <c r="B144" t="s">
        <v>72</v>
      </c>
      <c r="C144" t="s">
        <v>909</v>
      </c>
      <c r="D144" t="s">
        <v>910</v>
      </c>
      <c r="E144">
        <v>528345</v>
      </c>
      <c r="F144" t="s">
        <v>946</v>
      </c>
      <c r="G144" t="s">
        <v>58</v>
      </c>
      <c r="H144" t="s">
        <v>61</v>
      </c>
      <c r="I144">
        <v>942838</v>
      </c>
      <c r="J144" t="s">
        <v>59</v>
      </c>
      <c r="K144" s="32">
        <v>43528</v>
      </c>
      <c r="L144" s="32">
        <v>43528</v>
      </c>
      <c r="M144">
        <v>0</v>
      </c>
      <c r="N144">
        <v>377.76</v>
      </c>
      <c r="O144">
        <v>98</v>
      </c>
      <c r="P144" t="s">
        <v>60</v>
      </c>
      <c r="Q144">
        <v>246904000510</v>
      </c>
      <c r="R144" t="s">
        <v>181</v>
      </c>
      <c r="S144">
        <v>74.39</v>
      </c>
      <c r="T144">
        <v>16</v>
      </c>
      <c r="U144" t="s">
        <v>250</v>
      </c>
      <c r="V144">
        <v>1.6E-2</v>
      </c>
      <c r="W144" t="s">
        <v>17</v>
      </c>
      <c r="X144">
        <v>1190.24</v>
      </c>
      <c r="Y144" t="s">
        <v>66</v>
      </c>
      <c r="Z144">
        <v>16</v>
      </c>
      <c r="AA144">
        <v>164.17</v>
      </c>
      <c r="AB144">
        <v>0</v>
      </c>
      <c r="AC144">
        <v>100044179</v>
      </c>
      <c r="AE144" t="s">
        <v>947</v>
      </c>
      <c r="AF144" s="33">
        <v>43528.490324074075</v>
      </c>
      <c r="AG144" t="s">
        <v>897</v>
      </c>
    </row>
    <row r="145" spans="1:33" ht="15">
      <c r="A145" s="102" t="s">
        <v>0</v>
      </c>
      <c r="B145" t="s">
        <v>72</v>
      </c>
      <c r="C145" t="s">
        <v>909</v>
      </c>
      <c r="D145" t="s">
        <v>910</v>
      </c>
      <c r="E145">
        <v>528345</v>
      </c>
      <c r="F145" t="s">
        <v>946</v>
      </c>
      <c r="G145" t="s">
        <v>58</v>
      </c>
      <c r="H145" t="s">
        <v>61</v>
      </c>
      <c r="I145">
        <v>942838</v>
      </c>
      <c r="J145" t="s">
        <v>59</v>
      </c>
      <c r="K145" s="32">
        <v>43528</v>
      </c>
      <c r="L145" s="32">
        <v>43528</v>
      </c>
      <c r="M145">
        <v>0</v>
      </c>
      <c r="N145">
        <v>2635.2</v>
      </c>
      <c r="O145">
        <v>51</v>
      </c>
      <c r="P145" t="s">
        <v>60</v>
      </c>
      <c r="Q145">
        <v>246105000110</v>
      </c>
      <c r="R145" t="s">
        <v>184</v>
      </c>
      <c r="S145">
        <v>41.85</v>
      </c>
      <c r="T145">
        <v>288</v>
      </c>
      <c r="U145" t="s">
        <v>250</v>
      </c>
      <c r="V145">
        <v>0.1152</v>
      </c>
      <c r="W145" t="s">
        <v>17</v>
      </c>
      <c r="X145">
        <v>12052.8</v>
      </c>
      <c r="Y145" t="s">
        <v>66</v>
      </c>
      <c r="Z145">
        <v>16</v>
      </c>
      <c r="AA145">
        <v>1662.46</v>
      </c>
      <c r="AB145">
        <v>0</v>
      </c>
      <c r="AC145">
        <v>100044179</v>
      </c>
      <c r="AE145" t="s">
        <v>947</v>
      </c>
      <c r="AF145" s="33">
        <v>43528.490324074075</v>
      </c>
      <c r="AG145" t="s">
        <v>897</v>
      </c>
    </row>
    <row r="146" spans="1:33" ht="15">
      <c r="A146" s="102" t="s">
        <v>0</v>
      </c>
      <c r="B146" t="s">
        <v>72</v>
      </c>
      <c r="C146" t="s">
        <v>909</v>
      </c>
      <c r="D146" t="s">
        <v>910</v>
      </c>
      <c r="E146">
        <v>528345</v>
      </c>
      <c r="F146" t="s">
        <v>946</v>
      </c>
      <c r="G146" t="s">
        <v>58</v>
      </c>
      <c r="H146" t="s">
        <v>61</v>
      </c>
      <c r="I146">
        <v>942838</v>
      </c>
      <c r="J146" t="s">
        <v>59</v>
      </c>
      <c r="K146" s="32">
        <v>43528</v>
      </c>
      <c r="L146" s="32">
        <v>43528</v>
      </c>
      <c r="M146">
        <v>0</v>
      </c>
      <c r="O146">
        <v>145</v>
      </c>
      <c r="P146" t="s">
        <v>60</v>
      </c>
      <c r="Q146">
        <v>246901000610</v>
      </c>
      <c r="R146" t="s">
        <v>198</v>
      </c>
      <c r="S146">
        <v>145</v>
      </c>
      <c r="T146">
        <v>6</v>
      </c>
      <c r="U146" t="s">
        <v>246</v>
      </c>
      <c r="V146">
        <v>5.4000000000000003E-3</v>
      </c>
      <c r="W146" t="s">
        <v>17</v>
      </c>
      <c r="X146">
        <v>870</v>
      </c>
      <c r="Y146" t="s">
        <v>66</v>
      </c>
      <c r="Z146">
        <v>16</v>
      </c>
      <c r="AA146">
        <v>120</v>
      </c>
      <c r="AB146">
        <v>0</v>
      </c>
      <c r="AC146">
        <v>100044179</v>
      </c>
      <c r="AE146" t="s">
        <v>947</v>
      </c>
      <c r="AF146" s="33">
        <v>43528.490324074075</v>
      </c>
      <c r="AG146" t="s">
        <v>897</v>
      </c>
    </row>
    <row r="147" spans="1:33" ht="15">
      <c r="A147" s="102" t="s">
        <v>0</v>
      </c>
      <c r="B147" t="s">
        <v>72</v>
      </c>
      <c r="C147" t="s">
        <v>909</v>
      </c>
      <c r="D147" t="s">
        <v>910</v>
      </c>
      <c r="E147">
        <v>523355</v>
      </c>
      <c r="F147" t="s">
        <v>948</v>
      </c>
      <c r="G147" t="s">
        <v>58</v>
      </c>
      <c r="H147" t="s">
        <v>61</v>
      </c>
      <c r="I147">
        <v>942843</v>
      </c>
      <c r="J147" t="s">
        <v>59</v>
      </c>
      <c r="K147" s="32">
        <v>43528</v>
      </c>
      <c r="L147" s="32">
        <v>43528</v>
      </c>
      <c r="M147">
        <v>0</v>
      </c>
      <c r="N147">
        <v>275.04000000000002</v>
      </c>
      <c r="O147">
        <v>29.5</v>
      </c>
      <c r="P147" t="s">
        <v>60</v>
      </c>
      <c r="Q147">
        <v>246205000110</v>
      </c>
      <c r="R147" t="s">
        <v>165</v>
      </c>
      <c r="S147">
        <v>23.77</v>
      </c>
      <c r="T147">
        <v>48</v>
      </c>
      <c r="U147" t="s">
        <v>250</v>
      </c>
      <c r="V147">
        <v>1.9199999999999998E-2</v>
      </c>
      <c r="W147" t="s">
        <v>17</v>
      </c>
      <c r="X147">
        <v>1140.96</v>
      </c>
      <c r="Y147" t="s">
        <v>66</v>
      </c>
      <c r="Z147">
        <v>16</v>
      </c>
      <c r="AA147">
        <v>157.37</v>
      </c>
      <c r="AB147">
        <v>0</v>
      </c>
      <c r="AC147">
        <v>100044180</v>
      </c>
      <c r="AE147" t="s">
        <v>949</v>
      </c>
      <c r="AF147" s="33">
        <v>43528.490358796298</v>
      </c>
      <c r="AG147" t="s">
        <v>897</v>
      </c>
    </row>
    <row r="148" spans="1:33" ht="15">
      <c r="A148" s="102" t="s">
        <v>0</v>
      </c>
      <c r="B148" t="s">
        <v>72</v>
      </c>
      <c r="C148" t="s">
        <v>909</v>
      </c>
      <c r="D148" t="s">
        <v>910</v>
      </c>
      <c r="E148">
        <v>523355</v>
      </c>
      <c r="F148" t="s">
        <v>948</v>
      </c>
      <c r="G148" t="s">
        <v>58</v>
      </c>
      <c r="H148" t="s">
        <v>61</v>
      </c>
      <c r="I148">
        <v>942843</v>
      </c>
      <c r="J148" t="s">
        <v>59</v>
      </c>
      <c r="K148" s="32">
        <v>43528</v>
      </c>
      <c r="L148" s="32">
        <v>43528</v>
      </c>
      <c r="M148">
        <v>0</v>
      </c>
      <c r="N148">
        <v>57.84</v>
      </c>
      <c r="O148">
        <v>20</v>
      </c>
      <c r="P148" t="s">
        <v>60</v>
      </c>
      <c r="Q148">
        <v>246801005210</v>
      </c>
      <c r="R148" t="s">
        <v>186</v>
      </c>
      <c r="S148">
        <v>15.18</v>
      </c>
      <c r="T148">
        <v>12</v>
      </c>
      <c r="U148" t="s">
        <v>238</v>
      </c>
      <c r="V148">
        <v>1.92E-3</v>
      </c>
      <c r="W148" t="s">
        <v>17</v>
      </c>
      <c r="X148">
        <v>182.16</v>
      </c>
      <c r="Y148" t="s">
        <v>66</v>
      </c>
      <c r="Z148">
        <v>16</v>
      </c>
      <c r="AA148">
        <v>25.13</v>
      </c>
      <c r="AB148">
        <v>0</v>
      </c>
      <c r="AC148">
        <v>100044180</v>
      </c>
      <c r="AE148" t="s">
        <v>949</v>
      </c>
      <c r="AF148" s="33">
        <v>43528.490358796298</v>
      </c>
      <c r="AG148" t="s">
        <v>897</v>
      </c>
    </row>
    <row r="149" spans="1:33" ht="15">
      <c r="A149" s="102" t="s">
        <v>0</v>
      </c>
      <c r="B149" t="s">
        <v>72</v>
      </c>
      <c r="C149" t="s">
        <v>909</v>
      </c>
      <c r="D149" t="s">
        <v>910</v>
      </c>
      <c r="E149">
        <v>523355</v>
      </c>
      <c r="F149" t="s">
        <v>948</v>
      </c>
      <c r="G149" t="s">
        <v>58</v>
      </c>
      <c r="H149" t="s">
        <v>61</v>
      </c>
      <c r="I149">
        <v>942843</v>
      </c>
      <c r="J149" t="s">
        <v>59</v>
      </c>
      <c r="K149" s="32">
        <v>43528</v>
      </c>
      <c r="L149" s="32">
        <v>43528</v>
      </c>
      <c r="M149">
        <v>0</v>
      </c>
      <c r="N149">
        <v>1110.24</v>
      </c>
      <c r="O149">
        <v>38</v>
      </c>
      <c r="P149" t="s">
        <v>60</v>
      </c>
      <c r="Q149">
        <v>246203000110</v>
      </c>
      <c r="R149" t="s">
        <v>262</v>
      </c>
      <c r="S149">
        <v>30.29</v>
      </c>
      <c r="T149">
        <v>144</v>
      </c>
      <c r="U149" t="s">
        <v>250</v>
      </c>
      <c r="V149">
        <v>5.7599999999999998E-2</v>
      </c>
      <c r="W149" t="s">
        <v>17</v>
      </c>
      <c r="X149">
        <v>4361.76</v>
      </c>
      <c r="Y149" t="s">
        <v>66</v>
      </c>
      <c r="Z149">
        <v>16</v>
      </c>
      <c r="AA149">
        <v>601.62</v>
      </c>
      <c r="AB149">
        <v>0</v>
      </c>
      <c r="AC149">
        <v>100044180</v>
      </c>
      <c r="AE149" t="s">
        <v>949</v>
      </c>
      <c r="AF149" s="33">
        <v>43528.490358796298</v>
      </c>
      <c r="AG149" t="s">
        <v>897</v>
      </c>
    </row>
    <row r="150" spans="1:33" ht="15">
      <c r="A150" s="102" t="s">
        <v>0</v>
      </c>
      <c r="B150" t="s">
        <v>72</v>
      </c>
      <c r="C150" t="s">
        <v>909</v>
      </c>
      <c r="D150" t="s">
        <v>910</v>
      </c>
      <c r="E150">
        <v>523355</v>
      </c>
      <c r="F150" t="s">
        <v>948</v>
      </c>
      <c r="G150" t="s">
        <v>58</v>
      </c>
      <c r="H150" t="s">
        <v>61</v>
      </c>
      <c r="I150">
        <v>942843</v>
      </c>
      <c r="J150" t="s">
        <v>59</v>
      </c>
      <c r="K150" s="32">
        <v>43528</v>
      </c>
      <c r="L150" s="32">
        <v>43528</v>
      </c>
      <c r="M150">
        <v>0</v>
      </c>
      <c r="N150">
        <v>1664.64</v>
      </c>
      <c r="O150">
        <v>45</v>
      </c>
      <c r="P150" t="s">
        <v>60</v>
      </c>
      <c r="Q150">
        <v>246101000110</v>
      </c>
      <c r="R150" t="s">
        <v>185</v>
      </c>
      <c r="S150">
        <v>36.33</v>
      </c>
      <c r="T150">
        <v>192</v>
      </c>
      <c r="U150" t="s">
        <v>250</v>
      </c>
      <c r="V150">
        <v>7.6799999999999993E-2</v>
      </c>
      <c r="W150" t="s">
        <v>17</v>
      </c>
      <c r="X150">
        <v>6975.36</v>
      </c>
      <c r="Y150" t="s">
        <v>66</v>
      </c>
      <c r="Z150">
        <v>16</v>
      </c>
      <c r="AA150">
        <v>962.12</v>
      </c>
      <c r="AB150">
        <v>0</v>
      </c>
      <c r="AC150">
        <v>100044180</v>
      </c>
      <c r="AE150" t="s">
        <v>949</v>
      </c>
      <c r="AF150" s="33">
        <v>43528.490358796298</v>
      </c>
      <c r="AG150" t="s">
        <v>897</v>
      </c>
    </row>
    <row r="151" spans="1:33" ht="15">
      <c r="A151" s="102" t="s">
        <v>0</v>
      </c>
      <c r="B151" t="s">
        <v>72</v>
      </c>
      <c r="C151" t="s">
        <v>909</v>
      </c>
      <c r="D151" t="s">
        <v>910</v>
      </c>
      <c r="E151">
        <v>523355</v>
      </c>
      <c r="F151" t="s">
        <v>948</v>
      </c>
      <c r="G151" t="s">
        <v>58</v>
      </c>
      <c r="H151" t="s">
        <v>61</v>
      </c>
      <c r="I151">
        <v>942843</v>
      </c>
      <c r="J151" t="s">
        <v>59</v>
      </c>
      <c r="K151" s="32">
        <v>43528</v>
      </c>
      <c r="L151" s="32">
        <v>43528</v>
      </c>
      <c r="M151">
        <v>0</v>
      </c>
      <c r="N151">
        <v>869.82</v>
      </c>
      <c r="O151">
        <v>92</v>
      </c>
      <c r="P151" t="s">
        <v>60</v>
      </c>
      <c r="Q151">
        <v>246902000110</v>
      </c>
      <c r="R151" t="s">
        <v>189</v>
      </c>
      <c r="S151">
        <v>71.290000000000006</v>
      </c>
      <c r="T151">
        <v>42</v>
      </c>
      <c r="U151" t="s">
        <v>246</v>
      </c>
      <c r="V151">
        <v>3.78E-2</v>
      </c>
      <c r="W151" t="s">
        <v>17</v>
      </c>
      <c r="X151">
        <v>2994.18</v>
      </c>
      <c r="Y151" t="s">
        <v>66</v>
      </c>
      <c r="Z151">
        <v>16</v>
      </c>
      <c r="AA151">
        <v>412.99</v>
      </c>
      <c r="AB151">
        <v>0</v>
      </c>
      <c r="AC151">
        <v>100044180</v>
      </c>
      <c r="AE151" t="s">
        <v>949</v>
      </c>
      <c r="AF151" s="33">
        <v>43528.490358796298</v>
      </c>
      <c r="AG151" t="s">
        <v>897</v>
      </c>
    </row>
    <row r="152" spans="1:33" ht="15">
      <c r="A152" s="102" t="s">
        <v>0</v>
      </c>
      <c r="B152" t="s">
        <v>72</v>
      </c>
      <c r="C152" t="s">
        <v>909</v>
      </c>
      <c r="D152" t="s">
        <v>910</v>
      </c>
      <c r="E152">
        <v>523423</v>
      </c>
      <c r="F152" t="s">
        <v>950</v>
      </c>
      <c r="G152" t="s">
        <v>58</v>
      </c>
      <c r="H152" t="s">
        <v>61</v>
      </c>
      <c r="I152">
        <v>942847</v>
      </c>
      <c r="J152" t="s">
        <v>59</v>
      </c>
      <c r="K152" s="32">
        <v>43528</v>
      </c>
      <c r="L152" s="32">
        <v>43528</v>
      </c>
      <c r="M152">
        <v>0</v>
      </c>
      <c r="N152">
        <v>185.04</v>
      </c>
      <c r="O152">
        <v>38</v>
      </c>
      <c r="P152" t="s">
        <v>60</v>
      </c>
      <c r="Q152">
        <v>246203000110</v>
      </c>
      <c r="R152" t="s">
        <v>262</v>
      </c>
      <c r="S152">
        <v>30.29</v>
      </c>
      <c r="T152">
        <v>24</v>
      </c>
      <c r="U152" t="s">
        <v>250</v>
      </c>
      <c r="V152">
        <v>9.5999999999999992E-3</v>
      </c>
      <c r="W152" t="s">
        <v>17</v>
      </c>
      <c r="X152">
        <v>726.96</v>
      </c>
      <c r="Y152" t="s">
        <v>66</v>
      </c>
      <c r="Z152">
        <v>16</v>
      </c>
      <c r="AA152">
        <v>100.27</v>
      </c>
      <c r="AB152">
        <v>0</v>
      </c>
      <c r="AC152">
        <v>100044181</v>
      </c>
      <c r="AE152" t="s">
        <v>951</v>
      </c>
      <c r="AF152" s="33">
        <v>43528.490405092591</v>
      </c>
      <c r="AG152" t="s">
        <v>897</v>
      </c>
    </row>
    <row r="153" spans="1:33" ht="15">
      <c r="A153" s="102" t="s">
        <v>0</v>
      </c>
      <c r="B153" t="s">
        <v>72</v>
      </c>
      <c r="C153" t="s">
        <v>909</v>
      </c>
      <c r="D153" t="s">
        <v>910</v>
      </c>
      <c r="E153">
        <v>523423</v>
      </c>
      <c r="F153" t="s">
        <v>950</v>
      </c>
      <c r="G153" t="s">
        <v>58</v>
      </c>
      <c r="H153" t="s">
        <v>61</v>
      </c>
      <c r="I153">
        <v>942847</v>
      </c>
      <c r="J153" t="s">
        <v>59</v>
      </c>
      <c r="K153" s="32">
        <v>43528</v>
      </c>
      <c r="L153" s="32">
        <v>43528</v>
      </c>
      <c r="M153">
        <v>0</v>
      </c>
      <c r="O153">
        <v>119</v>
      </c>
      <c r="P153" t="s">
        <v>60</v>
      </c>
      <c r="Q153">
        <v>246903000110</v>
      </c>
      <c r="R153" t="s">
        <v>166</v>
      </c>
      <c r="S153">
        <v>119</v>
      </c>
      <c r="T153">
        <v>12</v>
      </c>
      <c r="U153" t="s">
        <v>246</v>
      </c>
      <c r="V153">
        <v>1.0800000000000001E-2</v>
      </c>
      <c r="W153" t="s">
        <v>17</v>
      </c>
      <c r="X153">
        <v>1428</v>
      </c>
      <c r="Y153" t="s">
        <v>66</v>
      </c>
      <c r="Z153">
        <v>16</v>
      </c>
      <c r="AA153">
        <v>196.97</v>
      </c>
      <c r="AB153">
        <v>0</v>
      </c>
      <c r="AC153">
        <v>100044181</v>
      </c>
      <c r="AE153" t="s">
        <v>951</v>
      </c>
      <c r="AF153" s="33">
        <v>43528.490405092591</v>
      </c>
      <c r="AG153" t="s">
        <v>897</v>
      </c>
    </row>
    <row r="154" spans="1:33" ht="15">
      <c r="A154" s="102" t="s">
        <v>0</v>
      </c>
      <c r="B154" t="s">
        <v>72</v>
      </c>
      <c r="C154" t="s">
        <v>909</v>
      </c>
      <c r="D154" t="s">
        <v>910</v>
      </c>
      <c r="E154">
        <v>523423</v>
      </c>
      <c r="F154" t="s">
        <v>950</v>
      </c>
      <c r="G154" t="s">
        <v>58</v>
      </c>
      <c r="H154" t="s">
        <v>61</v>
      </c>
      <c r="I154">
        <v>942847</v>
      </c>
      <c r="J154" t="s">
        <v>59</v>
      </c>
      <c r="K154" s="32">
        <v>43528</v>
      </c>
      <c r="L154" s="32">
        <v>43528</v>
      </c>
      <c r="M154">
        <v>0</v>
      </c>
      <c r="N154">
        <v>439.2</v>
      </c>
      <c r="O154">
        <v>51</v>
      </c>
      <c r="P154" t="s">
        <v>60</v>
      </c>
      <c r="Q154">
        <v>246105000110</v>
      </c>
      <c r="R154" t="s">
        <v>184</v>
      </c>
      <c r="S154">
        <v>41.85</v>
      </c>
      <c r="T154">
        <v>48</v>
      </c>
      <c r="U154" t="s">
        <v>250</v>
      </c>
      <c r="V154">
        <v>1.9199999999999998E-2</v>
      </c>
      <c r="W154" t="s">
        <v>17</v>
      </c>
      <c r="X154">
        <v>2008.8</v>
      </c>
      <c r="Y154" t="s">
        <v>66</v>
      </c>
      <c r="Z154">
        <v>16</v>
      </c>
      <c r="AA154">
        <v>277.08</v>
      </c>
      <c r="AB154">
        <v>0</v>
      </c>
      <c r="AC154">
        <v>100044181</v>
      </c>
      <c r="AE154" t="s">
        <v>951</v>
      </c>
      <c r="AF154" s="33">
        <v>43528.490405092591</v>
      </c>
      <c r="AG154" t="s">
        <v>897</v>
      </c>
    </row>
    <row r="155" spans="1:33" ht="15">
      <c r="A155" s="102" t="s">
        <v>0</v>
      </c>
      <c r="B155" t="s">
        <v>72</v>
      </c>
      <c r="C155" t="s">
        <v>909</v>
      </c>
      <c r="D155" t="s">
        <v>910</v>
      </c>
      <c r="E155">
        <v>523423</v>
      </c>
      <c r="F155" t="s">
        <v>950</v>
      </c>
      <c r="G155" t="s">
        <v>58</v>
      </c>
      <c r="H155" t="s">
        <v>61</v>
      </c>
      <c r="I155">
        <v>942847</v>
      </c>
      <c r="J155" t="s">
        <v>59</v>
      </c>
      <c r="K155" s="32">
        <v>43528</v>
      </c>
      <c r="L155" s="32">
        <v>43528</v>
      </c>
      <c r="M155">
        <v>0</v>
      </c>
      <c r="O155">
        <v>145</v>
      </c>
      <c r="P155" t="s">
        <v>60</v>
      </c>
      <c r="Q155">
        <v>246901000610</v>
      </c>
      <c r="R155" t="s">
        <v>198</v>
      </c>
      <c r="S155">
        <v>145</v>
      </c>
      <c r="T155">
        <v>6</v>
      </c>
      <c r="U155" t="s">
        <v>246</v>
      </c>
      <c r="V155">
        <v>5.4000000000000003E-3</v>
      </c>
      <c r="W155" t="s">
        <v>17</v>
      </c>
      <c r="X155">
        <v>870</v>
      </c>
      <c r="Y155" t="s">
        <v>66</v>
      </c>
      <c r="Z155">
        <v>16</v>
      </c>
      <c r="AA155">
        <v>120</v>
      </c>
      <c r="AB155">
        <v>0</v>
      </c>
      <c r="AC155">
        <v>100044181</v>
      </c>
      <c r="AE155" t="s">
        <v>951</v>
      </c>
      <c r="AF155" s="33">
        <v>43528.490405092591</v>
      </c>
      <c r="AG155" t="s">
        <v>897</v>
      </c>
    </row>
    <row r="156" spans="1:33" ht="15">
      <c r="A156" s="102" t="s">
        <v>0</v>
      </c>
      <c r="B156" t="s">
        <v>72</v>
      </c>
      <c r="C156" t="s">
        <v>909</v>
      </c>
      <c r="D156" t="s">
        <v>910</v>
      </c>
      <c r="E156">
        <v>523423</v>
      </c>
      <c r="F156" t="s">
        <v>950</v>
      </c>
      <c r="G156" t="s">
        <v>58</v>
      </c>
      <c r="H156" t="s">
        <v>61</v>
      </c>
      <c r="I156">
        <v>942847</v>
      </c>
      <c r="J156" t="s">
        <v>59</v>
      </c>
      <c r="K156" s="32">
        <v>43528</v>
      </c>
      <c r="L156" s="32">
        <v>43528</v>
      </c>
      <c r="M156">
        <v>0</v>
      </c>
      <c r="N156">
        <v>115.68</v>
      </c>
      <c r="O156">
        <v>20</v>
      </c>
      <c r="P156" t="s">
        <v>60</v>
      </c>
      <c r="Q156">
        <v>246801005210</v>
      </c>
      <c r="R156" t="s">
        <v>186</v>
      </c>
      <c r="S156">
        <v>15.18</v>
      </c>
      <c r="T156">
        <v>24</v>
      </c>
      <c r="U156" t="s">
        <v>238</v>
      </c>
      <c r="V156">
        <v>3.8400000000000001E-3</v>
      </c>
      <c r="W156" t="s">
        <v>17</v>
      </c>
      <c r="X156">
        <v>364.32</v>
      </c>
      <c r="Y156" t="s">
        <v>66</v>
      </c>
      <c r="Z156">
        <v>16</v>
      </c>
      <c r="AA156">
        <v>50.25</v>
      </c>
      <c r="AB156">
        <v>0</v>
      </c>
      <c r="AC156">
        <v>100044181</v>
      </c>
      <c r="AE156" t="s">
        <v>951</v>
      </c>
      <c r="AF156" s="33">
        <v>43528.490405092591</v>
      </c>
      <c r="AG156" t="s">
        <v>897</v>
      </c>
    </row>
    <row r="157" spans="1:33" ht="15">
      <c r="A157" s="102" t="s">
        <v>0</v>
      </c>
      <c r="B157" t="s">
        <v>72</v>
      </c>
      <c r="C157" t="s">
        <v>909</v>
      </c>
      <c r="D157" t="s">
        <v>910</v>
      </c>
      <c r="E157">
        <v>523425</v>
      </c>
      <c r="F157" t="s">
        <v>952</v>
      </c>
      <c r="G157" t="s">
        <v>58</v>
      </c>
      <c r="H157" t="s">
        <v>61</v>
      </c>
      <c r="I157">
        <v>942851</v>
      </c>
      <c r="J157" t="s">
        <v>59</v>
      </c>
      <c r="K157" s="32">
        <v>43528</v>
      </c>
      <c r="L157" s="32">
        <v>43528</v>
      </c>
      <c r="M157">
        <v>0</v>
      </c>
      <c r="N157">
        <v>185.04</v>
      </c>
      <c r="O157">
        <v>38</v>
      </c>
      <c r="P157" t="s">
        <v>60</v>
      </c>
      <c r="Q157">
        <v>246203000110</v>
      </c>
      <c r="R157" t="s">
        <v>262</v>
      </c>
      <c r="S157">
        <v>30.29</v>
      </c>
      <c r="T157">
        <v>24</v>
      </c>
      <c r="U157" t="s">
        <v>250</v>
      </c>
      <c r="V157">
        <v>9.5999999999999992E-3</v>
      </c>
      <c r="W157" t="s">
        <v>17</v>
      </c>
      <c r="X157">
        <v>726.96</v>
      </c>
      <c r="Y157" t="s">
        <v>66</v>
      </c>
      <c r="Z157">
        <v>16</v>
      </c>
      <c r="AA157">
        <v>100.27</v>
      </c>
      <c r="AB157">
        <v>0</v>
      </c>
      <c r="AC157">
        <v>100044182</v>
      </c>
      <c r="AE157" t="s">
        <v>953</v>
      </c>
      <c r="AF157" s="33">
        <v>43528.490451388891</v>
      </c>
      <c r="AG157" t="s">
        <v>897</v>
      </c>
    </row>
    <row r="158" spans="1:33" ht="15">
      <c r="A158" s="102" t="s">
        <v>0</v>
      </c>
      <c r="B158" t="s">
        <v>72</v>
      </c>
      <c r="C158" t="s">
        <v>909</v>
      </c>
      <c r="D158" t="s">
        <v>910</v>
      </c>
      <c r="E158">
        <v>523425</v>
      </c>
      <c r="F158" t="s">
        <v>952</v>
      </c>
      <c r="G158" t="s">
        <v>58</v>
      </c>
      <c r="H158" t="s">
        <v>61</v>
      </c>
      <c r="I158">
        <v>942851</v>
      </c>
      <c r="J158" t="s">
        <v>59</v>
      </c>
      <c r="K158" s="32">
        <v>43528</v>
      </c>
      <c r="L158" s="32">
        <v>43528</v>
      </c>
      <c r="M158">
        <v>0</v>
      </c>
      <c r="N158">
        <v>832.32</v>
      </c>
      <c r="O158">
        <v>45</v>
      </c>
      <c r="P158" t="s">
        <v>60</v>
      </c>
      <c r="Q158">
        <v>246101000110</v>
      </c>
      <c r="R158" t="s">
        <v>185</v>
      </c>
      <c r="S158">
        <v>36.33</v>
      </c>
      <c r="T158">
        <v>96</v>
      </c>
      <c r="U158" t="s">
        <v>250</v>
      </c>
      <c r="V158">
        <v>3.8399999999999997E-2</v>
      </c>
      <c r="W158" t="s">
        <v>17</v>
      </c>
      <c r="X158">
        <v>3487.68</v>
      </c>
      <c r="Y158" t="s">
        <v>66</v>
      </c>
      <c r="Z158">
        <v>16</v>
      </c>
      <c r="AA158">
        <v>481.06</v>
      </c>
      <c r="AB158">
        <v>0</v>
      </c>
      <c r="AC158">
        <v>100044182</v>
      </c>
      <c r="AE158" t="s">
        <v>953</v>
      </c>
      <c r="AF158" s="33">
        <v>43528.490451388891</v>
      </c>
      <c r="AG158" t="s">
        <v>897</v>
      </c>
    </row>
    <row r="159" spans="1:33" ht="15">
      <c r="A159" s="102" t="s">
        <v>0</v>
      </c>
      <c r="B159" t="s">
        <v>72</v>
      </c>
      <c r="C159" t="s">
        <v>909</v>
      </c>
      <c r="D159" t="s">
        <v>910</v>
      </c>
      <c r="E159">
        <v>523425</v>
      </c>
      <c r="F159" t="s">
        <v>952</v>
      </c>
      <c r="G159" t="s">
        <v>58</v>
      </c>
      <c r="H159" t="s">
        <v>61</v>
      </c>
      <c r="I159">
        <v>942851</v>
      </c>
      <c r="J159" t="s">
        <v>59</v>
      </c>
      <c r="K159" s="32">
        <v>43528</v>
      </c>
      <c r="L159" s="32">
        <v>43528</v>
      </c>
      <c r="M159">
        <v>0</v>
      </c>
      <c r="N159">
        <v>1118.3399999999999</v>
      </c>
      <c r="O159">
        <v>92</v>
      </c>
      <c r="P159" t="s">
        <v>60</v>
      </c>
      <c r="Q159">
        <v>246902000110</v>
      </c>
      <c r="R159" t="s">
        <v>189</v>
      </c>
      <c r="S159">
        <v>71.290000000000006</v>
      </c>
      <c r="T159">
        <v>54</v>
      </c>
      <c r="U159" t="s">
        <v>246</v>
      </c>
      <c r="V159">
        <v>4.8599999999999997E-2</v>
      </c>
      <c r="W159" t="s">
        <v>17</v>
      </c>
      <c r="X159">
        <v>3849.66</v>
      </c>
      <c r="Y159" t="s">
        <v>66</v>
      </c>
      <c r="Z159">
        <v>16</v>
      </c>
      <c r="AA159">
        <v>530.99</v>
      </c>
      <c r="AB159">
        <v>0</v>
      </c>
      <c r="AC159">
        <v>100044182</v>
      </c>
      <c r="AE159" t="s">
        <v>953</v>
      </c>
      <c r="AF159" s="33">
        <v>43528.490451388891</v>
      </c>
      <c r="AG159" t="s">
        <v>897</v>
      </c>
    </row>
    <row r="160" spans="1:33" ht="15">
      <c r="A160" s="102" t="s">
        <v>0</v>
      </c>
      <c r="B160" t="s">
        <v>72</v>
      </c>
      <c r="C160" t="s">
        <v>909</v>
      </c>
      <c r="D160" t="s">
        <v>910</v>
      </c>
      <c r="E160">
        <v>523425</v>
      </c>
      <c r="F160" t="s">
        <v>952</v>
      </c>
      <c r="G160" t="s">
        <v>58</v>
      </c>
      <c r="H160" t="s">
        <v>61</v>
      </c>
      <c r="I160">
        <v>942851</v>
      </c>
      <c r="J160" t="s">
        <v>59</v>
      </c>
      <c r="K160" s="32">
        <v>43528</v>
      </c>
      <c r="L160" s="32">
        <v>43528</v>
      </c>
      <c r="M160">
        <v>0</v>
      </c>
      <c r="N160">
        <v>546.29999999999995</v>
      </c>
      <c r="O160">
        <v>145</v>
      </c>
      <c r="P160" t="s">
        <v>60</v>
      </c>
      <c r="Q160">
        <v>246404000210</v>
      </c>
      <c r="R160" t="s">
        <v>164</v>
      </c>
      <c r="S160">
        <v>114.65</v>
      </c>
      <c r="T160">
        <v>18</v>
      </c>
      <c r="U160" t="s">
        <v>246</v>
      </c>
      <c r="V160">
        <v>1.6199999999999999E-2</v>
      </c>
      <c r="W160" t="s">
        <v>17</v>
      </c>
      <c r="X160">
        <v>2063.6999999999998</v>
      </c>
      <c r="Y160" t="s">
        <v>66</v>
      </c>
      <c r="Z160">
        <v>16</v>
      </c>
      <c r="AA160">
        <v>284.64999999999998</v>
      </c>
      <c r="AB160">
        <v>0</v>
      </c>
      <c r="AC160">
        <v>100044182</v>
      </c>
      <c r="AE160" t="s">
        <v>953</v>
      </c>
      <c r="AF160" s="33">
        <v>43528.490451388891</v>
      </c>
      <c r="AG160" t="s">
        <v>897</v>
      </c>
    </row>
    <row r="161" spans="1:33" ht="15">
      <c r="A161" s="102" t="s">
        <v>0</v>
      </c>
      <c r="B161" t="s">
        <v>72</v>
      </c>
      <c r="C161" t="s">
        <v>909</v>
      </c>
      <c r="D161" t="s">
        <v>910</v>
      </c>
      <c r="E161">
        <v>523425</v>
      </c>
      <c r="F161" t="s">
        <v>952</v>
      </c>
      <c r="G161" t="s">
        <v>58</v>
      </c>
      <c r="H161" t="s">
        <v>61</v>
      </c>
      <c r="I161">
        <v>942851</v>
      </c>
      <c r="J161" t="s">
        <v>59</v>
      </c>
      <c r="K161" s="32">
        <v>43528</v>
      </c>
      <c r="L161" s="32">
        <v>43528</v>
      </c>
      <c r="M161">
        <v>0</v>
      </c>
      <c r="N161">
        <v>1665.36</v>
      </c>
      <c r="O161">
        <v>32</v>
      </c>
      <c r="P161" t="s">
        <v>60</v>
      </c>
      <c r="Q161">
        <v>246201000110</v>
      </c>
      <c r="R161" t="s">
        <v>196</v>
      </c>
      <c r="S161">
        <v>24.29</v>
      </c>
      <c r="T161">
        <v>216</v>
      </c>
      <c r="U161" t="s">
        <v>250</v>
      </c>
      <c r="V161">
        <v>8.6400000000000005E-2</v>
      </c>
      <c r="W161" t="s">
        <v>17</v>
      </c>
      <c r="X161">
        <v>5246.64</v>
      </c>
      <c r="Y161" t="s">
        <v>66</v>
      </c>
      <c r="Z161">
        <v>16</v>
      </c>
      <c r="AA161">
        <v>723.67</v>
      </c>
      <c r="AB161">
        <v>0</v>
      </c>
      <c r="AC161">
        <v>100044182</v>
      </c>
      <c r="AE161" t="s">
        <v>953</v>
      </c>
      <c r="AF161" s="33">
        <v>43528.490451388891</v>
      </c>
      <c r="AG161" t="s">
        <v>897</v>
      </c>
    </row>
    <row r="162" spans="1:33" ht="15">
      <c r="A162" s="102" t="s">
        <v>0</v>
      </c>
      <c r="B162" t="s">
        <v>72</v>
      </c>
      <c r="C162" t="s">
        <v>909</v>
      </c>
      <c r="D162" t="s">
        <v>910</v>
      </c>
      <c r="E162">
        <v>523425</v>
      </c>
      <c r="F162" t="s">
        <v>952</v>
      </c>
      <c r="G162" t="s">
        <v>58</v>
      </c>
      <c r="H162" t="s">
        <v>61</v>
      </c>
      <c r="I162">
        <v>942851</v>
      </c>
      <c r="J162" t="s">
        <v>59</v>
      </c>
      <c r="K162" s="32">
        <v>43528</v>
      </c>
      <c r="L162" s="32">
        <v>43528</v>
      </c>
      <c r="M162">
        <v>0</v>
      </c>
      <c r="N162">
        <v>1040.4000000000001</v>
      </c>
      <c r="O162">
        <v>43</v>
      </c>
      <c r="P162" t="s">
        <v>60</v>
      </c>
      <c r="Q162">
        <v>246102000110</v>
      </c>
      <c r="R162" t="s">
        <v>188</v>
      </c>
      <c r="S162">
        <v>34.33</v>
      </c>
      <c r="T162">
        <v>120</v>
      </c>
      <c r="U162" t="s">
        <v>250</v>
      </c>
      <c r="V162">
        <v>4.8000000000000001E-2</v>
      </c>
      <c r="W162" t="s">
        <v>17</v>
      </c>
      <c r="X162">
        <v>4119.6000000000004</v>
      </c>
      <c r="Y162" t="s">
        <v>66</v>
      </c>
      <c r="Z162">
        <v>16</v>
      </c>
      <c r="AA162">
        <v>568.22</v>
      </c>
      <c r="AB162">
        <v>0</v>
      </c>
      <c r="AC162">
        <v>100044182</v>
      </c>
      <c r="AE162" t="s">
        <v>953</v>
      </c>
      <c r="AF162" s="33">
        <v>43528.490451388891</v>
      </c>
      <c r="AG162" t="s">
        <v>897</v>
      </c>
    </row>
    <row r="163" spans="1:33" ht="15">
      <c r="A163" s="102" t="s">
        <v>0</v>
      </c>
      <c r="B163" t="s">
        <v>72</v>
      </c>
      <c r="C163" t="s">
        <v>909</v>
      </c>
      <c r="D163" t="s">
        <v>910</v>
      </c>
      <c r="E163">
        <v>523425</v>
      </c>
      <c r="F163" t="s">
        <v>952</v>
      </c>
      <c r="G163" t="s">
        <v>58</v>
      </c>
      <c r="H163" t="s">
        <v>61</v>
      </c>
      <c r="I163">
        <v>942851</v>
      </c>
      <c r="J163" t="s">
        <v>59</v>
      </c>
      <c r="K163" s="32">
        <v>43528</v>
      </c>
      <c r="L163" s="32">
        <v>43528</v>
      </c>
      <c r="M163">
        <v>0</v>
      </c>
      <c r="N163">
        <v>1248.48</v>
      </c>
      <c r="O163">
        <v>43</v>
      </c>
      <c r="P163" t="s">
        <v>60</v>
      </c>
      <c r="Q163">
        <v>246104000110</v>
      </c>
      <c r="R163" t="s">
        <v>197</v>
      </c>
      <c r="S163">
        <v>34.33</v>
      </c>
      <c r="T163">
        <v>144</v>
      </c>
      <c r="U163" t="s">
        <v>250</v>
      </c>
      <c r="V163">
        <v>5.7599999999999998E-2</v>
      </c>
      <c r="W163" t="s">
        <v>17</v>
      </c>
      <c r="X163">
        <v>4943.5200000000004</v>
      </c>
      <c r="Y163" t="s">
        <v>66</v>
      </c>
      <c r="Z163">
        <v>16</v>
      </c>
      <c r="AA163">
        <v>681.86</v>
      </c>
      <c r="AB163">
        <v>0</v>
      </c>
      <c r="AC163">
        <v>100044182</v>
      </c>
      <c r="AE163" t="s">
        <v>953</v>
      </c>
      <c r="AF163" s="33">
        <v>43528.490451388891</v>
      </c>
      <c r="AG163" t="s">
        <v>897</v>
      </c>
    </row>
    <row r="164" spans="1:33" ht="15">
      <c r="A164" s="102" t="s">
        <v>0</v>
      </c>
      <c r="B164" t="s">
        <v>72</v>
      </c>
      <c r="C164" t="s">
        <v>909</v>
      </c>
      <c r="D164" t="s">
        <v>910</v>
      </c>
      <c r="E164">
        <v>523425</v>
      </c>
      <c r="F164" t="s">
        <v>952</v>
      </c>
      <c r="G164" t="s">
        <v>58</v>
      </c>
      <c r="H164" t="s">
        <v>61</v>
      </c>
      <c r="I164">
        <v>942851</v>
      </c>
      <c r="J164" t="s">
        <v>59</v>
      </c>
      <c r="K164" s="32">
        <v>43528</v>
      </c>
      <c r="L164" s="32">
        <v>43528</v>
      </c>
      <c r="M164">
        <v>0</v>
      </c>
      <c r="N164">
        <v>412.56</v>
      </c>
      <c r="O164">
        <v>29.5</v>
      </c>
      <c r="P164" t="s">
        <v>60</v>
      </c>
      <c r="Q164">
        <v>246205000110</v>
      </c>
      <c r="R164" t="s">
        <v>165</v>
      </c>
      <c r="S164">
        <v>23.77</v>
      </c>
      <c r="T164">
        <v>72</v>
      </c>
      <c r="U164" t="s">
        <v>250</v>
      </c>
      <c r="V164">
        <v>2.8799999999999999E-2</v>
      </c>
      <c r="W164" t="s">
        <v>17</v>
      </c>
      <c r="X164">
        <v>1711.44</v>
      </c>
      <c r="Y164" t="s">
        <v>66</v>
      </c>
      <c r="Z164">
        <v>16</v>
      </c>
      <c r="AA164">
        <v>236.06</v>
      </c>
      <c r="AB164">
        <v>0</v>
      </c>
      <c r="AC164">
        <v>100044182</v>
      </c>
      <c r="AE164" t="s">
        <v>953</v>
      </c>
      <c r="AF164" s="33">
        <v>43528.490451388891</v>
      </c>
      <c r="AG164" t="s">
        <v>897</v>
      </c>
    </row>
    <row r="165" spans="1:33" ht="15">
      <c r="A165" s="102" t="s">
        <v>0</v>
      </c>
      <c r="B165" t="s">
        <v>72</v>
      </c>
      <c r="C165" t="s">
        <v>909</v>
      </c>
      <c r="D165" t="s">
        <v>910</v>
      </c>
      <c r="E165">
        <v>523425</v>
      </c>
      <c r="F165" t="s">
        <v>952</v>
      </c>
      <c r="G165" t="s">
        <v>58</v>
      </c>
      <c r="H165" t="s">
        <v>61</v>
      </c>
      <c r="I165">
        <v>942851</v>
      </c>
      <c r="J165" t="s">
        <v>59</v>
      </c>
      <c r="K165" s="32">
        <v>43528</v>
      </c>
      <c r="L165" s="32">
        <v>43528</v>
      </c>
      <c r="M165">
        <v>0</v>
      </c>
      <c r="N165">
        <v>624.24</v>
      </c>
      <c r="O165">
        <v>45</v>
      </c>
      <c r="P165" t="s">
        <v>60</v>
      </c>
      <c r="Q165">
        <v>246103000110</v>
      </c>
      <c r="R165" t="s">
        <v>187</v>
      </c>
      <c r="S165">
        <v>36.33</v>
      </c>
      <c r="T165">
        <v>72</v>
      </c>
      <c r="U165" t="s">
        <v>250</v>
      </c>
      <c r="V165">
        <v>2.8799999999999999E-2</v>
      </c>
      <c r="W165" t="s">
        <v>17</v>
      </c>
      <c r="X165">
        <v>2615.7600000000002</v>
      </c>
      <c r="Y165" t="s">
        <v>66</v>
      </c>
      <c r="Z165">
        <v>16</v>
      </c>
      <c r="AA165">
        <v>360.79</v>
      </c>
      <c r="AB165">
        <v>0</v>
      </c>
      <c r="AC165">
        <v>100044182</v>
      </c>
      <c r="AE165" t="s">
        <v>953</v>
      </c>
      <c r="AF165" s="33">
        <v>43528.490451388891</v>
      </c>
      <c r="AG165" t="s">
        <v>897</v>
      </c>
    </row>
    <row r="166" spans="1:33" ht="15">
      <c r="A166" s="102" t="s">
        <v>0</v>
      </c>
      <c r="B166" t="s">
        <v>72</v>
      </c>
      <c r="C166" t="s">
        <v>909</v>
      </c>
      <c r="D166" t="s">
        <v>910</v>
      </c>
      <c r="E166">
        <v>523425</v>
      </c>
      <c r="F166" t="s">
        <v>952</v>
      </c>
      <c r="G166" t="s">
        <v>58</v>
      </c>
      <c r="H166" t="s">
        <v>61</v>
      </c>
      <c r="I166">
        <v>942851</v>
      </c>
      <c r="J166" t="s">
        <v>59</v>
      </c>
      <c r="K166" s="32">
        <v>43528</v>
      </c>
      <c r="L166" s="32">
        <v>43528</v>
      </c>
      <c r="M166">
        <v>0</v>
      </c>
      <c r="N166">
        <v>57.84</v>
      </c>
      <c r="O166">
        <v>20</v>
      </c>
      <c r="P166" t="s">
        <v>60</v>
      </c>
      <c r="Q166">
        <v>246801005210</v>
      </c>
      <c r="R166" t="s">
        <v>186</v>
      </c>
      <c r="S166">
        <v>15.18</v>
      </c>
      <c r="T166">
        <v>12</v>
      </c>
      <c r="U166" t="s">
        <v>238</v>
      </c>
      <c r="V166">
        <v>1.92E-3</v>
      </c>
      <c r="W166" t="s">
        <v>17</v>
      </c>
      <c r="X166">
        <v>182.16</v>
      </c>
      <c r="Y166" t="s">
        <v>66</v>
      </c>
      <c r="Z166">
        <v>16</v>
      </c>
      <c r="AA166">
        <v>25.13</v>
      </c>
      <c r="AB166">
        <v>0</v>
      </c>
      <c r="AC166">
        <v>100044182</v>
      </c>
      <c r="AE166" t="s">
        <v>953</v>
      </c>
      <c r="AF166" s="33">
        <v>43528.490451388891</v>
      </c>
      <c r="AG166" t="s">
        <v>897</v>
      </c>
    </row>
    <row r="167" spans="1:33" ht="15">
      <c r="A167" s="102" t="s">
        <v>0</v>
      </c>
      <c r="B167" t="s">
        <v>72</v>
      </c>
      <c r="C167" t="s">
        <v>909</v>
      </c>
      <c r="D167" t="s">
        <v>910</v>
      </c>
      <c r="E167">
        <v>523360</v>
      </c>
      <c r="F167" t="s">
        <v>954</v>
      </c>
      <c r="G167" t="s">
        <v>58</v>
      </c>
      <c r="H167" t="s">
        <v>61</v>
      </c>
      <c r="I167">
        <v>942821</v>
      </c>
      <c r="J167" t="s">
        <v>59</v>
      </c>
      <c r="K167" s="32">
        <v>43528</v>
      </c>
      <c r="L167" s="32">
        <v>43528</v>
      </c>
      <c r="M167">
        <v>0</v>
      </c>
      <c r="N167">
        <v>3121.2</v>
      </c>
      <c r="O167">
        <v>43</v>
      </c>
      <c r="P167" t="s">
        <v>60</v>
      </c>
      <c r="Q167">
        <v>246102000110</v>
      </c>
      <c r="R167" t="s">
        <v>188</v>
      </c>
      <c r="S167">
        <v>34.33</v>
      </c>
      <c r="T167">
        <v>360</v>
      </c>
      <c r="U167" t="s">
        <v>250</v>
      </c>
      <c r="V167">
        <v>0.14399999999999999</v>
      </c>
      <c r="W167" t="s">
        <v>17</v>
      </c>
      <c r="X167">
        <v>12358.8</v>
      </c>
      <c r="Y167" t="s">
        <v>66</v>
      </c>
      <c r="Z167">
        <v>16</v>
      </c>
      <c r="AA167">
        <v>1704.66</v>
      </c>
      <c r="AB167">
        <v>0</v>
      </c>
      <c r="AC167">
        <v>100044183</v>
      </c>
      <c r="AE167" t="s">
        <v>955</v>
      </c>
      <c r="AF167" s="33">
        <v>43528.490520833337</v>
      </c>
      <c r="AG167" t="s">
        <v>897</v>
      </c>
    </row>
    <row r="168" spans="1:33" ht="15">
      <c r="A168" s="102" t="s">
        <v>0</v>
      </c>
      <c r="B168" t="s">
        <v>72</v>
      </c>
      <c r="C168" t="s">
        <v>909</v>
      </c>
      <c r="D168" t="s">
        <v>910</v>
      </c>
      <c r="E168">
        <v>523360</v>
      </c>
      <c r="F168" t="s">
        <v>954</v>
      </c>
      <c r="G168" t="s">
        <v>58</v>
      </c>
      <c r="H168" t="s">
        <v>61</v>
      </c>
      <c r="I168">
        <v>942821</v>
      </c>
      <c r="J168" t="s">
        <v>59</v>
      </c>
      <c r="K168" s="32">
        <v>43528</v>
      </c>
      <c r="L168" s="32">
        <v>43528</v>
      </c>
      <c r="M168">
        <v>0</v>
      </c>
      <c r="N168">
        <v>2913.12</v>
      </c>
      <c r="O168">
        <v>43</v>
      </c>
      <c r="P168" t="s">
        <v>60</v>
      </c>
      <c r="Q168">
        <v>246104000110</v>
      </c>
      <c r="R168" t="s">
        <v>197</v>
      </c>
      <c r="S168">
        <v>34.33</v>
      </c>
      <c r="T168">
        <v>336</v>
      </c>
      <c r="U168" t="s">
        <v>250</v>
      </c>
      <c r="V168">
        <v>0.13439999999999999</v>
      </c>
      <c r="W168" t="s">
        <v>17</v>
      </c>
      <c r="X168">
        <v>11534.88</v>
      </c>
      <c r="Y168" t="s">
        <v>66</v>
      </c>
      <c r="Z168">
        <v>16</v>
      </c>
      <c r="AA168">
        <v>1591.02</v>
      </c>
      <c r="AB168">
        <v>0</v>
      </c>
      <c r="AC168">
        <v>100044183</v>
      </c>
      <c r="AE168" t="s">
        <v>955</v>
      </c>
      <c r="AF168" s="33">
        <v>43528.490520833337</v>
      </c>
      <c r="AG168" t="s">
        <v>897</v>
      </c>
    </row>
    <row r="169" spans="1:33" ht="15">
      <c r="A169" s="102" t="s">
        <v>0</v>
      </c>
      <c r="B169" t="s">
        <v>72</v>
      </c>
      <c r="C169" t="s">
        <v>909</v>
      </c>
      <c r="D169" t="s">
        <v>910</v>
      </c>
      <c r="E169">
        <v>523360</v>
      </c>
      <c r="F169" t="s">
        <v>954</v>
      </c>
      <c r="G169" t="s">
        <v>58</v>
      </c>
      <c r="H169" t="s">
        <v>61</v>
      </c>
      <c r="I169">
        <v>942821</v>
      </c>
      <c r="J169" t="s">
        <v>59</v>
      </c>
      <c r="K169" s="32">
        <v>43528</v>
      </c>
      <c r="L169" s="32">
        <v>43528</v>
      </c>
      <c r="M169">
        <v>0</v>
      </c>
      <c r="N169">
        <v>17393.759999999998</v>
      </c>
      <c r="O169">
        <v>32</v>
      </c>
      <c r="P169" t="s">
        <v>60</v>
      </c>
      <c r="Q169">
        <v>246201000110</v>
      </c>
      <c r="R169" t="s">
        <v>196</v>
      </c>
      <c r="S169">
        <v>24.29</v>
      </c>
      <c r="T169">
        <v>2256</v>
      </c>
      <c r="U169" t="s">
        <v>250</v>
      </c>
      <c r="V169">
        <v>0.90239999999999998</v>
      </c>
      <c r="W169" t="s">
        <v>17</v>
      </c>
      <c r="X169">
        <v>54798.239999999998</v>
      </c>
      <c r="Y169" t="s">
        <v>66</v>
      </c>
      <c r="Z169">
        <v>16</v>
      </c>
      <c r="AA169">
        <v>7558.38</v>
      </c>
      <c r="AB169">
        <v>0</v>
      </c>
      <c r="AC169">
        <v>100044183</v>
      </c>
      <c r="AE169" t="s">
        <v>955</v>
      </c>
      <c r="AF169" s="33">
        <v>43528.490520833337</v>
      </c>
      <c r="AG169" t="s">
        <v>897</v>
      </c>
    </row>
    <row r="170" spans="1:33" ht="15">
      <c r="A170" s="102" t="s">
        <v>0</v>
      </c>
      <c r="B170" t="s">
        <v>72</v>
      </c>
      <c r="C170" t="s">
        <v>909</v>
      </c>
      <c r="D170" t="s">
        <v>910</v>
      </c>
      <c r="E170">
        <v>523360</v>
      </c>
      <c r="F170" t="s">
        <v>954</v>
      </c>
      <c r="G170" t="s">
        <v>58</v>
      </c>
      <c r="H170" t="s">
        <v>61</v>
      </c>
      <c r="I170">
        <v>942821</v>
      </c>
      <c r="J170" t="s">
        <v>59</v>
      </c>
      <c r="K170" s="32">
        <v>43528</v>
      </c>
      <c r="L170" s="32">
        <v>43528</v>
      </c>
      <c r="M170">
        <v>0</v>
      </c>
      <c r="O170">
        <v>119</v>
      </c>
      <c r="P170" t="s">
        <v>60</v>
      </c>
      <c r="Q170">
        <v>246903000110</v>
      </c>
      <c r="R170" t="s">
        <v>166</v>
      </c>
      <c r="S170">
        <v>119</v>
      </c>
      <c r="T170">
        <v>6</v>
      </c>
      <c r="U170" t="s">
        <v>246</v>
      </c>
      <c r="V170">
        <v>5.4000000000000003E-3</v>
      </c>
      <c r="W170" t="s">
        <v>17</v>
      </c>
      <c r="X170">
        <v>714</v>
      </c>
      <c r="Y170" t="s">
        <v>66</v>
      </c>
      <c r="Z170">
        <v>16</v>
      </c>
      <c r="AA170">
        <v>98.48</v>
      </c>
      <c r="AB170">
        <v>0</v>
      </c>
      <c r="AC170">
        <v>100044183</v>
      </c>
      <c r="AE170" t="s">
        <v>955</v>
      </c>
      <c r="AF170" s="33">
        <v>43528.490520833337</v>
      </c>
      <c r="AG170" t="s">
        <v>897</v>
      </c>
    </row>
    <row r="171" spans="1:33" ht="15">
      <c r="A171" s="102" t="s">
        <v>0</v>
      </c>
      <c r="B171" t="s">
        <v>72</v>
      </c>
      <c r="C171" t="s">
        <v>909</v>
      </c>
      <c r="D171" t="s">
        <v>910</v>
      </c>
      <c r="E171">
        <v>523360</v>
      </c>
      <c r="F171" t="s">
        <v>954</v>
      </c>
      <c r="G171" t="s">
        <v>58</v>
      </c>
      <c r="H171" t="s">
        <v>61</v>
      </c>
      <c r="I171">
        <v>942821</v>
      </c>
      <c r="J171" t="s">
        <v>59</v>
      </c>
      <c r="K171" s="32">
        <v>43528</v>
      </c>
      <c r="L171" s="32">
        <v>43528</v>
      </c>
      <c r="M171">
        <v>0</v>
      </c>
      <c r="N171">
        <v>1512.72</v>
      </c>
      <c r="O171">
        <v>29.5</v>
      </c>
      <c r="P171" t="s">
        <v>60</v>
      </c>
      <c r="Q171">
        <v>246205000110</v>
      </c>
      <c r="R171" t="s">
        <v>165</v>
      </c>
      <c r="S171">
        <v>23.77</v>
      </c>
      <c r="T171">
        <v>264</v>
      </c>
      <c r="U171" t="s">
        <v>250</v>
      </c>
      <c r="V171">
        <v>0.1056</v>
      </c>
      <c r="W171" t="s">
        <v>17</v>
      </c>
      <c r="X171">
        <v>6275.28</v>
      </c>
      <c r="Y171" t="s">
        <v>66</v>
      </c>
      <c r="Z171">
        <v>16</v>
      </c>
      <c r="AA171">
        <v>865.56</v>
      </c>
      <c r="AB171">
        <v>0</v>
      </c>
      <c r="AC171">
        <v>100044183</v>
      </c>
      <c r="AE171" t="s">
        <v>955</v>
      </c>
      <c r="AF171" s="33">
        <v>43528.490520833337</v>
      </c>
      <c r="AG171" t="s">
        <v>897</v>
      </c>
    </row>
    <row r="172" spans="1:33" ht="15">
      <c r="A172" s="102" t="s">
        <v>0</v>
      </c>
      <c r="B172" t="s">
        <v>72</v>
      </c>
      <c r="C172" t="s">
        <v>909</v>
      </c>
      <c r="D172" t="s">
        <v>910</v>
      </c>
      <c r="E172">
        <v>523360</v>
      </c>
      <c r="F172" t="s">
        <v>954</v>
      </c>
      <c r="G172" t="s">
        <v>58</v>
      </c>
      <c r="H172" t="s">
        <v>61</v>
      </c>
      <c r="I172">
        <v>942821</v>
      </c>
      <c r="J172" t="s">
        <v>59</v>
      </c>
      <c r="K172" s="32">
        <v>43528</v>
      </c>
      <c r="L172" s="32">
        <v>43528</v>
      </c>
      <c r="M172">
        <v>0</v>
      </c>
      <c r="N172">
        <v>3777.6</v>
      </c>
      <c r="O172">
        <v>98</v>
      </c>
      <c r="P172" t="s">
        <v>60</v>
      </c>
      <c r="Q172">
        <v>246904000510</v>
      </c>
      <c r="R172" t="s">
        <v>181</v>
      </c>
      <c r="S172">
        <v>74.39</v>
      </c>
      <c r="T172">
        <v>160</v>
      </c>
      <c r="U172" t="s">
        <v>250</v>
      </c>
      <c r="V172">
        <v>0.16</v>
      </c>
      <c r="W172" t="s">
        <v>17</v>
      </c>
      <c r="X172">
        <v>11902.4</v>
      </c>
      <c r="Y172" t="s">
        <v>66</v>
      </c>
      <c r="Z172">
        <v>16</v>
      </c>
      <c r="AA172">
        <v>1641.71</v>
      </c>
      <c r="AB172">
        <v>0</v>
      </c>
      <c r="AC172">
        <v>100044183</v>
      </c>
      <c r="AE172" t="s">
        <v>955</v>
      </c>
      <c r="AF172" s="33">
        <v>43528.490520833337</v>
      </c>
      <c r="AG172" t="s">
        <v>897</v>
      </c>
    </row>
    <row r="173" spans="1:33" ht="15">
      <c r="A173" s="102" t="s">
        <v>0</v>
      </c>
      <c r="B173" t="s">
        <v>72</v>
      </c>
      <c r="C173" t="s">
        <v>909</v>
      </c>
      <c r="D173" t="s">
        <v>910</v>
      </c>
      <c r="E173">
        <v>523360</v>
      </c>
      <c r="F173" t="s">
        <v>954</v>
      </c>
      <c r="G173" t="s">
        <v>58</v>
      </c>
      <c r="H173" t="s">
        <v>61</v>
      </c>
      <c r="I173">
        <v>942821</v>
      </c>
      <c r="J173" t="s">
        <v>59</v>
      </c>
      <c r="K173" s="32">
        <v>43528</v>
      </c>
      <c r="L173" s="32">
        <v>43528</v>
      </c>
      <c r="M173">
        <v>0</v>
      </c>
      <c r="N173">
        <v>5929.2</v>
      </c>
      <c r="O173">
        <v>51</v>
      </c>
      <c r="P173" t="s">
        <v>60</v>
      </c>
      <c r="Q173">
        <v>246105000110</v>
      </c>
      <c r="R173" t="s">
        <v>184</v>
      </c>
      <c r="S173">
        <v>41.85</v>
      </c>
      <c r="T173">
        <v>648</v>
      </c>
      <c r="U173" t="s">
        <v>250</v>
      </c>
      <c r="V173">
        <v>0.25919999999999999</v>
      </c>
      <c r="W173" t="s">
        <v>17</v>
      </c>
      <c r="X173">
        <v>27118.799999999999</v>
      </c>
      <c r="Y173" t="s">
        <v>66</v>
      </c>
      <c r="Z173">
        <v>16</v>
      </c>
      <c r="AA173">
        <v>3740.52</v>
      </c>
      <c r="AB173">
        <v>0</v>
      </c>
      <c r="AC173">
        <v>100044183</v>
      </c>
      <c r="AE173" t="s">
        <v>955</v>
      </c>
      <c r="AF173" s="33">
        <v>43528.490520833337</v>
      </c>
      <c r="AG173" t="s">
        <v>897</v>
      </c>
    </row>
    <row r="174" spans="1:33" ht="15">
      <c r="A174" s="102" t="s">
        <v>0</v>
      </c>
      <c r="B174" t="s">
        <v>72</v>
      </c>
      <c r="C174" t="s">
        <v>909</v>
      </c>
      <c r="D174" t="s">
        <v>910</v>
      </c>
      <c r="E174">
        <v>523360</v>
      </c>
      <c r="F174" t="s">
        <v>954</v>
      </c>
      <c r="G174" t="s">
        <v>58</v>
      </c>
      <c r="H174" t="s">
        <v>61</v>
      </c>
      <c r="I174">
        <v>942821</v>
      </c>
      <c r="J174" t="s">
        <v>59</v>
      </c>
      <c r="K174" s="32">
        <v>43528</v>
      </c>
      <c r="L174" s="32">
        <v>43528</v>
      </c>
      <c r="M174">
        <v>0</v>
      </c>
      <c r="N174">
        <v>4785.84</v>
      </c>
      <c r="O174">
        <v>45</v>
      </c>
      <c r="P174" t="s">
        <v>60</v>
      </c>
      <c r="Q174">
        <v>246103000110</v>
      </c>
      <c r="R174" t="s">
        <v>187</v>
      </c>
      <c r="S174">
        <v>36.33</v>
      </c>
      <c r="T174">
        <v>552</v>
      </c>
      <c r="U174" t="s">
        <v>250</v>
      </c>
      <c r="V174">
        <v>0.2208</v>
      </c>
      <c r="W174" t="s">
        <v>17</v>
      </c>
      <c r="X174">
        <v>20054.16</v>
      </c>
      <c r="Y174" t="s">
        <v>66</v>
      </c>
      <c r="Z174">
        <v>16</v>
      </c>
      <c r="AA174">
        <v>2766.09</v>
      </c>
      <c r="AB174">
        <v>0</v>
      </c>
      <c r="AC174">
        <v>100044183</v>
      </c>
      <c r="AE174" t="s">
        <v>955</v>
      </c>
      <c r="AF174" s="33">
        <v>43528.490520833337</v>
      </c>
      <c r="AG174" t="s">
        <v>897</v>
      </c>
    </row>
    <row r="175" spans="1:33" ht="15">
      <c r="A175" s="102" t="s">
        <v>0</v>
      </c>
      <c r="B175" t="s">
        <v>72</v>
      </c>
      <c r="C175" t="s">
        <v>909</v>
      </c>
      <c r="D175" t="s">
        <v>910</v>
      </c>
      <c r="E175">
        <v>523360</v>
      </c>
      <c r="F175" t="s">
        <v>954</v>
      </c>
      <c r="G175" t="s">
        <v>58</v>
      </c>
      <c r="H175" t="s">
        <v>61</v>
      </c>
      <c r="I175">
        <v>942821</v>
      </c>
      <c r="J175" t="s">
        <v>59</v>
      </c>
      <c r="K175" s="32">
        <v>43528</v>
      </c>
      <c r="L175" s="32">
        <v>43528</v>
      </c>
      <c r="M175">
        <v>0</v>
      </c>
      <c r="O175">
        <v>145</v>
      </c>
      <c r="P175" t="s">
        <v>60</v>
      </c>
      <c r="Q175">
        <v>246901000610</v>
      </c>
      <c r="R175" t="s">
        <v>198</v>
      </c>
      <c r="S175">
        <v>145</v>
      </c>
      <c r="T175">
        <v>6</v>
      </c>
      <c r="U175" t="s">
        <v>246</v>
      </c>
      <c r="V175">
        <v>5.4000000000000003E-3</v>
      </c>
      <c r="W175" t="s">
        <v>17</v>
      </c>
      <c r="X175">
        <v>870</v>
      </c>
      <c r="Y175" t="s">
        <v>66</v>
      </c>
      <c r="Z175">
        <v>16</v>
      </c>
      <c r="AA175">
        <v>120</v>
      </c>
      <c r="AB175">
        <v>0</v>
      </c>
      <c r="AC175">
        <v>100044183</v>
      </c>
      <c r="AE175" t="s">
        <v>955</v>
      </c>
      <c r="AF175" s="33">
        <v>43528.490520833337</v>
      </c>
      <c r="AG175" t="s">
        <v>897</v>
      </c>
    </row>
    <row r="176" spans="1:33" ht="15">
      <c r="A176" s="102" t="s">
        <v>0</v>
      </c>
      <c r="B176" t="s">
        <v>72</v>
      </c>
      <c r="C176" t="s">
        <v>909</v>
      </c>
      <c r="D176" t="s">
        <v>910</v>
      </c>
      <c r="E176">
        <v>523360</v>
      </c>
      <c r="F176" t="s">
        <v>954</v>
      </c>
      <c r="G176" t="s">
        <v>58</v>
      </c>
      <c r="H176" t="s">
        <v>61</v>
      </c>
      <c r="I176">
        <v>942821</v>
      </c>
      <c r="J176" t="s">
        <v>59</v>
      </c>
      <c r="K176" s="32">
        <v>43528</v>
      </c>
      <c r="L176" s="32">
        <v>43528</v>
      </c>
      <c r="M176">
        <v>0</v>
      </c>
      <c r="N176">
        <v>7586.64</v>
      </c>
      <c r="O176">
        <v>38</v>
      </c>
      <c r="P176" t="s">
        <v>60</v>
      </c>
      <c r="Q176">
        <v>246203000110</v>
      </c>
      <c r="R176" t="s">
        <v>262</v>
      </c>
      <c r="S176">
        <v>30.29</v>
      </c>
      <c r="T176">
        <v>984</v>
      </c>
      <c r="U176" t="s">
        <v>250</v>
      </c>
      <c r="V176">
        <v>0.39360000000000001</v>
      </c>
      <c r="W176" t="s">
        <v>17</v>
      </c>
      <c r="X176">
        <v>29805.360000000001</v>
      </c>
      <c r="Y176" t="s">
        <v>66</v>
      </c>
      <c r="Z176">
        <v>16</v>
      </c>
      <c r="AA176">
        <v>4111.08</v>
      </c>
      <c r="AB176">
        <v>0</v>
      </c>
      <c r="AC176">
        <v>100044183</v>
      </c>
      <c r="AE176" t="s">
        <v>955</v>
      </c>
      <c r="AF176" s="33">
        <v>43528.490520833337</v>
      </c>
      <c r="AG176" t="s">
        <v>897</v>
      </c>
    </row>
    <row r="177" spans="1:33" ht="15">
      <c r="A177" s="102" t="s">
        <v>0</v>
      </c>
      <c r="B177" t="s">
        <v>72</v>
      </c>
      <c r="C177" t="s">
        <v>909</v>
      </c>
      <c r="D177" t="s">
        <v>910</v>
      </c>
      <c r="E177">
        <v>523360</v>
      </c>
      <c r="F177" t="s">
        <v>954</v>
      </c>
      <c r="G177" t="s">
        <v>58</v>
      </c>
      <c r="H177" t="s">
        <v>61</v>
      </c>
      <c r="I177">
        <v>942821</v>
      </c>
      <c r="J177" t="s">
        <v>59</v>
      </c>
      <c r="K177" s="32">
        <v>43528</v>
      </c>
      <c r="L177" s="32">
        <v>43528</v>
      </c>
      <c r="M177">
        <v>0</v>
      </c>
      <c r="N177">
        <v>10437.84</v>
      </c>
      <c r="O177">
        <v>92</v>
      </c>
      <c r="P177" t="s">
        <v>60</v>
      </c>
      <c r="Q177">
        <v>246902000110</v>
      </c>
      <c r="R177" t="s">
        <v>189</v>
      </c>
      <c r="S177">
        <v>71.290000000000006</v>
      </c>
      <c r="T177">
        <v>504</v>
      </c>
      <c r="U177" t="s">
        <v>246</v>
      </c>
      <c r="V177">
        <v>0.4536</v>
      </c>
      <c r="W177" t="s">
        <v>17</v>
      </c>
      <c r="X177">
        <v>35930.160000000003</v>
      </c>
      <c r="Y177" t="s">
        <v>66</v>
      </c>
      <c r="Z177">
        <v>16</v>
      </c>
      <c r="AA177">
        <v>4955.88</v>
      </c>
      <c r="AB177">
        <v>0</v>
      </c>
      <c r="AC177">
        <v>100044183</v>
      </c>
      <c r="AE177" t="s">
        <v>955</v>
      </c>
      <c r="AF177" s="33">
        <v>43528.490520833337</v>
      </c>
      <c r="AG177" t="s">
        <v>897</v>
      </c>
    </row>
    <row r="178" spans="1:33" ht="15">
      <c r="A178" s="102" t="s">
        <v>0</v>
      </c>
      <c r="B178" t="s">
        <v>72</v>
      </c>
      <c r="C178" t="s">
        <v>909</v>
      </c>
      <c r="D178" t="s">
        <v>910</v>
      </c>
      <c r="E178">
        <v>523360</v>
      </c>
      <c r="F178" t="s">
        <v>954</v>
      </c>
      <c r="G178" t="s">
        <v>58</v>
      </c>
      <c r="H178" t="s">
        <v>61</v>
      </c>
      <c r="I178">
        <v>942821</v>
      </c>
      <c r="J178" t="s">
        <v>59</v>
      </c>
      <c r="K178" s="32">
        <v>43528</v>
      </c>
      <c r="L178" s="32">
        <v>43528</v>
      </c>
      <c r="M178">
        <v>0</v>
      </c>
      <c r="N178">
        <v>728.4</v>
      </c>
      <c r="O178">
        <v>145</v>
      </c>
      <c r="P178" t="s">
        <v>60</v>
      </c>
      <c r="Q178">
        <v>246404000210</v>
      </c>
      <c r="R178" t="s">
        <v>164</v>
      </c>
      <c r="S178">
        <v>114.65</v>
      </c>
      <c r="T178">
        <v>24</v>
      </c>
      <c r="U178" t="s">
        <v>246</v>
      </c>
      <c r="V178">
        <v>2.1600000000000001E-2</v>
      </c>
      <c r="W178" t="s">
        <v>17</v>
      </c>
      <c r="X178">
        <v>2751.6</v>
      </c>
      <c r="Y178" t="s">
        <v>66</v>
      </c>
      <c r="Z178">
        <v>16</v>
      </c>
      <c r="AA178">
        <v>379.53</v>
      </c>
      <c r="AB178">
        <v>0</v>
      </c>
      <c r="AC178">
        <v>100044183</v>
      </c>
      <c r="AE178" t="s">
        <v>955</v>
      </c>
      <c r="AF178" s="33">
        <v>43528.490520833337</v>
      </c>
      <c r="AG178" t="s">
        <v>897</v>
      </c>
    </row>
    <row r="179" spans="1:33" ht="15">
      <c r="A179" s="102" t="s">
        <v>0</v>
      </c>
      <c r="B179" t="s">
        <v>72</v>
      </c>
      <c r="C179" t="s">
        <v>909</v>
      </c>
      <c r="D179" t="s">
        <v>910</v>
      </c>
      <c r="E179">
        <v>523360</v>
      </c>
      <c r="F179" t="s">
        <v>954</v>
      </c>
      <c r="G179" t="s">
        <v>58</v>
      </c>
      <c r="H179" t="s">
        <v>61</v>
      </c>
      <c r="I179">
        <v>942821</v>
      </c>
      <c r="J179" t="s">
        <v>59</v>
      </c>
      <c r="K179" s="32">
        <v>43528</v>
      </c>
      <c r="L179" s="32">
        <v>43528</v>
      </c>
      <c r="M179">
        <v>0</v>
      </c>
      <c r="N179">
        <v>173.52</v>
      </c>
      <c r="O179">
        <v>20</v>
      </c>
      <c r="P179" t="s">
        <v>60</v>
      </c>
      <c r="Q179">
        <v>246801005210</v>
      </c>
      <c r="R179" t="s">
        <v>186</v>
      </c>
      <c r="S179">
        <v>15.18</v>
      </c>
      <c r="T179">
        <v>36</v>
      </c>
      <c r="U179" t="s">
        <v>238</v>
      </c>
      <c r="V179">
        <v>5.7600000000000004E-3</v>
      </c>
      <c r="W179" t="s">
        <v>17</v>
      </c>
      <c r="X179">
        <v>546.48</v>
      </c>
      <c r="Y179" t="s">
        <v>66</v>
      </c>
      <c r="Z179">
        <v>16</v>
      </c>
      <c r="AA179">
        <v>75.38</v>
      </c>
      <c r="AB179">
        <v>0</v>
      </c>
      <c r="AC179">
        <v>100044183</v>
      </c>
      <c r="AE179" t="s">
        <v>955</v>
      </c>
      <c r="AF179" s="33">
        <v>43528.490520833337</v>
      </c>
      <c r="AG179" t="s">
        <v>897</v>
      </c>
    </row>
    <row r="180" spans="1:33" ht="15">
      <c r="A180" s="102" t="s">
        <v>0</v>
      </c>
      <c r="B180" t="s">
        <v>72</v>
      </c>
      <c r="C180" t="s">
        <v>909</v>
      </c>
      <c r="D180" t="s">
        <v>910</v>
      </c>
      <c r="E180">
        <v>523355</v>
      </c>
      <c r="F180" t="s">
        <v>948</v>
      </c>
      <c r="G180" t="s">
        <v>58</v>
      </c>
      <c r="H180" t="s">
        <v>61</v>
      </c>
      <c r="I180">
        <v>942824</v>
      </c>
      <c r="J180" t="s">
        <v>59</v>
      </c>
      <c r="K180" s="32">
        <v>43528</v>
      </c>
      <c r="L180" s="32">
        <v>43528</v>
      </c>
      <c r="M180">
        <v>0</v>
      </c>
      <c r="N180">
        <v>10694.64</v>
      </c>
      <c r="O180">
        <v>358</v>
      </c>
      <c r="P180" t="s">
        <v>60</v>
      </c>
      <c r="Q180">
        <v>245907001310</v>
      </c>
      <c r="R180" t="s">
        <v>212</v>
      </c>
      <c r="S180">
        <v>276.98</v>
      </c>
      <c r="T180">
        <v>132</v>
      </c>
      <c r="U180" t="s">
        <v>246</v>
      </c>
      <c r="V180">
        <v>0.1188</v>
      </c>
      <c r="W180" t="s">
        <v>17</v>
      </c>
      <c r="X180">
        <v>36561.360000000001</v>
      </c>
      <c r="Y180" t="s">
        <v>66</v>
      </c>
      <c r="Z180">
        <v>16</v>
      </c>
      <c r="AA180">
        <v>5042.95</v>
      </c>
      <c r="AB180">
        <v>0</v>
      </c>
      <c r="AC180">
        <v>100044184</v>
      </c>
      <c r="AE180" t="s">
        <v>949</v>
      </c>
      <c r="AF180" s="33">
        <v>43528.490543981483</v>
      </c>
      <c r="AG180" t="s">
        <v>897</v>
      </c>
    </row>
    <row r="181" spans="1:33" ht="15">
      <c r="A181" s="102" t="s">
        <v>0</v>
      </c>
      <c r="B181" t="s">
        <v>72</v>
      </c>
      <c r="C181" t="s">
        <v>909</v>
      </c>
      <c r="D181" t="s">
        <v>910</v>
      </c>
      <c r="E181">
        <v>523360</v>
      </c>
      <c r="F181" t="s">
        <v>954</v>
      </c>
      <c r="G181" t="s">
        <v>58</v>
      </c>
      <c r="H181" t="s">
        <v>61</v>
      </c>
      <c r="I181">
        <v>942825</v>
      </c>
      <c r="J181" t="s">
        <v>59</v>
      </c>
      <c r="K181" s="32">
        <v>43528</v>
      </c>
      <c r="L181" s="32">
        <v>43528</v>
      </c>
      <c r="M181">
        <v>0</v>
      </c>
      <c r="N181">
        <v>32332.48</v>
      </c>
      <c r="O181">
        <v>187</v>
      </c>
      <c r="P181" t="s">
        <v>60</v>
      </c>
      <c r="Q181">
        <v>245904001010</v>
      </c>
      <c r="R181" t="s">
        <v>176</v>
      </c>
      <c r="S181">
        <v>144.68</v>
      </c>
      <c r="T181">
        <v>764</v>
      </c>
      <c r="U181" t="s">
        <v>238</v>
      </c>
      <c r="V181">
        <v>0.91679999999999995</v>
      </c>
      <c r="W181" t="s">
        <v>17</v>
      </c>
      <c r="X181">
        <v>110535.52</v>
      </c>
      <c r="Y181" t="s">
        <v>66</v>
      </c>
      <c r="Z181">
        <v>16</v>
      </c>
      <c r="AA181">
        <v>15246.28</v>
      </c>
      <c r="AB181">
        <v>0</v>
      </c>
      <c r="AC181">
        <v>100044185</v>
      </c>
      <c r="AE181" t="s">
        <v>955</v>
      </c>
      <c r="AF181" s="33">
        <v>43528.490578703706</v>
      </c>
      <c r="AG181" t="s">
        <v>897</v>
      </c>
    </row>
    <row r="182" spans="1:33" ht="15">
      <c r="A182" s="102" t="s">
        <v>0</v>
      </c>
      <c r="B182" t="s">
        <v>72</v>
      </c>
      <c r="C182" t="s">
        <v>909</v>
      </c>
      <c r="D182" t="s">
        <v>910</v>
      </c>
      <c r="E182">
        <v>523360</v>
      </c>
      <c r="F182" t="s">
        <v>954</v>
      </c>
      <c r="G182" t="s">
        <v>58</v>
      </c>
      <c r="H182" t="s">
        <v>61</v>
      </c>
      <c r="I182">
        <v>942825</v>
      </c>
      <c r="J182" t="s">
        <v>59</v>
      </c>
      <c r="K182" s="32">
        <v>43528</v>
      </c>
      <c r="L182" s="32">
        <v>43528</v>
      </c>
      <c r="M182">
        <v>0</v>
      </c>
      <c r="N182">
        <v>4105.92</v>
      </c>
      <c r="O182">
        <v>378</v>
      </c>
      <c r="P182" t="s">
        <v>60</v>
      </c>
      <c r="Q182">
        <v>245907001210</v>
      </c>
      <c r="R182" t="s">
        <v>207</v>
      </c>
      <c r="S182">
        <v>292.45999999999998</v>
      </c>
      <c r="T182">
        <v>48</v>
      </c>
      <c r="U182" t="s">
        <v>246</v>
      </c>
      <c r="V182">
        <v>4.3200000000000002E-2</v>
      </c>
      <c r="W182" t="s">
        <v>17</v>
      </c>
      <c r="X182">
        <v>14038.08</v>
      </c>
      <c r="Y182" t="s">
        <v>66</v>
      </c>
      <c r="Z182">
        <v>16</v>
      </c>
      <c r="AA182">
        <v>1936.29</v>
      </c>
      <c r="AB182">
        <v>0</v>
      </c>
      <c r="AC182">
        <v>100044185</v>
      </c>
      <c r="AE182" t="s">
        <v>955</v>
      </c>
      <c r="AF182" s="33">
        <v>43528.490578703706</v>
      </c>
      <c r="AG182" t="s">
        <v>897</v>
      </c>
    </row>
    <row r="183" spans="1:33" ht="15">
      <c r="A183" s="102" t="s">
        <v>0</v>
      </c>
      <c r="B183" t="s">
        <v>72</v>
      </c>
      <c r="C183" t="s">
        <v>909</v>
      </c>
      <c r="D183" t="s">
        <v>910</v>
      </c>
      <c r="E183">
        <v>523360</v>
      </c>
      <c r="F183" t="s">
        <v>954</v>
      </c>
      <c r="G183" t="s">
        <v>58</v>
      </c>
      <c r="H183" t="s">
        <v>61</v>
      </c>
      <c r="I183">
        <v>942825</v>
      </c>
      <c r="J183" t="s">
        <v>59</v>
      </c>
      <c r="K183" s="32">
        <v>43528</v>
      </c>
      <c r="L183" s="32">
        <v>43528</v>
      </c>
      <c r="M183">
        <v>0</v>
      </c>
      <c r="N183">
        <v>4195.8</v>
      </c>
      <c r="O183">
        <v>206</v>
      </c>
      <c r="P183" t="s">
        <v>60</v>
      </c>
      <c r="Q183">
        <v>246702000210</v>
      </c>
      <c r="R183" t="s">
        <v>205</v>
      </c>
      <c r="S183">
        <v>159.38</v>
      </c>
      <c r="T183">
        <v>90</v>
      </c>
      <c r="U183" t="s">
        <v>246</v>
      </c>
      <c r="V183">
        <v>8.1000000000000003E-2</v>
      </c>
      <c r="W183" t="s">
        <v>17</v>
      </c>
      <c r="X183">
        <v>14344.2</v>
      </c>
      <c r="Y183" t="s">
        <v>66</v>
      </c>
      <c r="Z183">
        <v>16</v>
      </c>
      <c r="AA183">
        <v>1978.51</v>
      </c>
      <c r="AB183">
        <v>0</v>
      </c>
      <c r="AC183">
        <v>100044185</v>
      </c>
      <c r="AE183" t="s">
        <v>955</v>
      </c>
      <c r="AF183" s="33">
        <v>43528.490578703706</v>
      </c>
      <c r="AG183" t="s">
        <v>897</v>
      </c>
    </row>
    <row r="184" spans="1:33" ht="15">
      <c r="A184" s="102" t="s">
        <v>0</v>
      </c>
      <c r="B184" t="s">
        <v>72</v>
      </c>
      <c r="C184" t="s">
        <v>909</v>
      </c>
      <c r="D184" t="s">
        <v>910</v>
      </c>
      <c r="E184">
        <v>523360</v>
      </c>
      <c r="F184" t="s">
        <v>954</v>
      </c>
      <c r="G184" t="s">
        <v>58</v>
      </c>
      <c r="H184" t="s">
        <v>61</v>
      </c>
      <c r="I184">
        <v>942825</v>
      </c>
      <c r="J184" t="s">
        <v>59</v>
      </c>
      <c r="K184" s="32">
        <v>43528</v>
      </c>
      <c r="L184" s="32">
        <v>43528</v>
      </c>
      <c r="M184">
        <v>0</v>
      </c>
      <c r="N184">
        <v>8264.0400000000009</v>
      </c>
      <c r="O184">
        <v>358</v>
      </c>
      <c r="P184" t="s">
        <v>60</v>
      </c>
      <c r="Q184">
        <v>245907001310</v>
      </c>
      <c r="R184" t="s">
        <v>212</v>
      </c>
      <c r="S184">
        <v>276.98</v>
      </c>
      <c r="T184">
        <v>102</v>
      </c>
      <c r="U184" t="s">
        <v>246</v>
      </c>
      <c r="V184">
        <v>9.1800000000000007E-2</v>
      </c>
      <c r="W184" t="s">
        <v>17</v>
      </c>
      <c r="X184">
        <v>28251.96</v>
      </c>
      <c r="Y184" t="s">
        <v>66</v>
      </c>
      <c r="Z184">
        <v>16</v>
      </c>
      <c r="AA184">
        <v>3896.82</v>
      </c>
      <c r="AB184">
        <v>0</v>
      </c>
      <c r="AC184">
        <v>100044185</v>
      </c>
      <c r="AE184" t="s">
        <v>955</v>
      </c>
      <c r="AF184" s="33">
        <v>43528.490578703706</v>
      </c>
      <c r="AG184" t="s">
        <v>897</v>
      </c>
    </row>
    <row r="185" spans="1:33" ht="15">
      <c r="A185" s="102" t="s">
        <v>0</v>
      </c>
      <c r="B185" t="s">
        <v>72</v>
      </c>
      <c r="C185" t="s">
        <v>909</v>
      </c>
      <c r="D185" t="s">
        <v>910</v>
      </c>
      <c r="E185">
        <v>523360</v>
      </c>
      <c r="F185" t="s">
        <v>954</v>
      </c>
      <c r="G185" t="s">
        <v>58</v>
      </c>
      <c r="H185" t="s">
        <v>61</v>
      </c>
      <c r="I185">
        <v>942825</v>
      </c>
      <c r="J185" t="s">
        <v>59</v>
      </c>
      <c r="K185" s="32">
        <v>43528</v>
      </c>
      <c r="L185" s="32">
        <v>43528</v>
      </c>
      <c r="M185">
        <v>0</v>
      </c>
      <c r="N185">
        <v>13889.7</v>
      </c>
      <c r="O185">
        <v>186</v>
      </c>
      <c r="P185" t="s">
        <v>60</v>
      </c>
      <c r="Q185">
        <v>246703000210</v>
      </c>
      <c r="R185" t="s">
        <v>168</v>
      </c>
      <c r="S185">
        <v>143.91</v>
      </c>
      <c r="T185">
        <v>330</v>
      </c>
      <c r="U185" t="s">
        <v>246</v>
      </c>
      <c r="V185">
        <v>0.29699999999999999</v>
      </c>
      <c r="W185" t="s">
        <v>17</v>
      </c>
      <c r="X185">
        <v>47490.3</v>
      </c>
      <c r="Y185" t="s">
        <v>66</v>
      </c>
      <c r="Z185">
        <v>16</v>
      </c>
      <c r="AA185">
        <v>6550.39</v>
      </c>
      <c r="AB185">
        <v>0</v>
      </c>
      <c r="AC185">
        <v>100044185</v>
      </c>
      <c r="AE185" t="s">
        <v>955</v>
      </c>
      <c r="AF185" s="33">
        <v>43528.490578703706</v>
      </c>
      <c r="AG185" t="s">
        <v>897</v>
      </c>
    </row>
    <row r="186" spans="1:33" ht="15">
      <c r="A186" s="102" t="s">
        <v>0</v>
      </c>
      <c r="B186" t="s">
        <v>72</v>
      </c>
      <c r="C186" t="s">
        <v>909</v>
      </c>
      <c r="D186" t="s">
        <v>910</v>
      </c>
      <c r="E186">
        <v>523422</v>
      </c>
      <c r="F186" t="s">
        <v>933</v>
      </c>
      <c r="G186" t="s">
        <v>58</v>
      </c>
      <c r="H186" t="s">
        <v>61</v>
      </c>
      <c r="I186">
        <v>942827</v>
      </c>
      <c r="J186" t="s">
        <v>59</v>
      </c>
      <c r="K186" s="32">
        <v>43528</v>
      </c>
      <c r="L186" s="32">
        <v>43528</v>
      </c>
      <c r="M186">
        <v>0</v>
      </c>
      <c r="N186">
        <v>1865.52</v>
      </c>
      <c r="O186">
        <v>229</v>
      </c>
      <c r="P186" t="s">
        <v>60</v>
      </c>
      <c r="Q186">
        <v>246701000210</v>
      </c>
      <c r="R186" t="s">
        <v>177</v>
      </c>
      <c r="S186">
        <v>177.18</v>
      </c>
      <c r="T186">
        <v>36</v>
      </c>
      <c r="U186" t="s">
        <v>246</v>
      </c>
      <c r="V186">
        <v>3.2399999999999998E-2</v>
      </c>
      <c r="W186" t="s">
        <v>17</v>
      </c>
      <c r="X186">
        <v>6378.48</v>
      </c>
      <c r="Y186" t="s">
        <v>66</v>
      </c>
      <c r="Z186">
        <v>16</v>
      </c>
      <c r="AA186">
        <v>879.79</v>
      </c>
      <c r="AB186">
        <v>0</v>
      </c>
      <c r="AC186">
        <v>100044186</v>
      </c>
      <c r="AE186" t="s">
        <v>934</v>
      </c>
      <c r="AF186" s="33">
        <v>43528.490601851852</v>
      </c>
      <c r="AG186" t="s">
        <v>897</v>
      </c>
    </row>
    <row r="187" spans="1:33" ht="15">
      <c r="A187" s="102" t="s">
        <v>0</v>
      </c>
      <c r="B187" t="s">
        <v>72</v>
      </c>
      <c r="C187" t="s">
        <v>909</v>
      </c>
      <c r="D187" t="s">
        <v>910</v>
      </c>
      <c r="E187">
        <v>528354</v>
      </c>
      <c r="F187" t="s">
        <v>956</v>
      </c>
      <c r="G187" t="s">
        <v>58</v>
      </c>
      <c r="H187" t="s">
        <v>61</v>
      </c>
      <c r="I187">
        <v>942830</v>
      </c>
      <c r="J187" t="s">
        <v>59</v>
      </c>
      <c r="K187" s="32">
        <v>43528</v>
      </c>
      <c r="L187" s="32">
        <v>43528</v>
      </c>
      <c r="M187">
        <v>0</v>
      </c>
      <c r="N187">
        <v>12346.75</v>
      </c>
      <c r="O187">
        <v>74.400000000000006</v>
      </c>
      <c r="P187" t="s">
        <v>60</v>
      </c>
      <c r="Q187">
        <v>204004000402</v>
      </c>
      <c r="R187" t="s">
        <v>62</v>
      </c>
      <c r="S187">
        <v>55.55</v>
      </c>
      <c r="T187">
        <v>655</v>
      </c>
      <c r="U187" t="s">
        <v>17</v>
      </c>
      <c r="V187">
        <v>4.0872000000000002</v>
      </c>
      <c r="W187" t="s">
        <v>17</v>
      </c>
      <c r="X187">
        <v>36385.25</v>
      </c>
      <c r="Y187" t="s">
        <v>66</v>
      </c>
      <c r="Z187">
        <v>16</v>
      </c>
      <c r="AA187">
        <v>5018.66</v>
      </c>
      <c r="AB187">
        <v>0</v>
      </c>
      <c r="AC187">
        <v>100044187</v>
      </c>
      <c r="AE187" t="s">
        <v>957</v>
      </c>
      <c r="AF187" s="33">
        <v>43528.490671296298</v>
      </c>
      <c r="AG187" t="s">
        <v>897</v>
      </c>
    </row>
    <row r="188" spans="1:33" ht="15">
      <c r="A188" s="102" t="s">
        <v>0</v>
      </c>
      <c r="B188" t="s">
        <v>72</v>
      </c>
      <c r="C188" t="s">
        <v>909</v>
      </c>
      <c r="D188" t="s">
        <v>910</v>
      </c>
      <c r="E188">
        <v>528354</v>
      </c>
      <c r="F188" t="s">
        <v>956</v>
      </c>
      <c r="G188" t="s">
        <v>58</v>
      </c>
      <c r="H188" t="s">
        <v>61</v>
      </c>
      <c r="I188">
        <v>942830</v>
      </c>
      <c r="J188" t="s">
        <v>59</v>
      </c>
      <c r="K188" s="32">
        <v>43528</v>
      </c>
      <c r="L188" s="32">
        <v>43528</v>
      </c>
      <c r="M188">
        <v>0</v>
      </c>
      <c r="N188">
        <v>1225.25</v>
      </c>
      <c r="O188">
        <v>74.400000000000006</v>
      </c>
      <c r="P188" t="s">
        <v>60</v>
      </c>
      <c r="Q188">
        <v>204004000400</v>
      </c>
      <c r="R188" t="s">
        <v>236</v>
      </c>
      <c r="S188">
        <v>55.55</v>
      </c>
      <c r="T188">
        <v>65</v>
      </c>
      <c r="U188" t="s">
        <v>17</v>
      </c>
      <c r="V188">
        <v>0.40560000000000002</v>
      </c>
      <c r="W188" t="s">
        <v>17</v>
      </c>
      <c r="X188">
        <v>3610.75</v>
      </c>
      <c r="Y188" t="s">
        <v>66</v>
      </c>
      <c r="Z188">
        <v>16</v>
      </c>
      <c r="AA188">
        <v>498.03</v>
      </c>
      <c r="AB188">
        <v>0</v>
      </c>
      <c r="AC188">
        <v>100044187</v>
      </c>
      <c r="AE188" t="s">
        <v>957</v>
      </c>
      <c r="AF188" s="33">
        <v>43528.490671296298</v>
      </c>
      <c r="AG188" t="s">
        <v>897</v>
      </c>
    </row>
    <row r="189" spans="1:33" ht="15">
      <c r="A189" s="102" t="s">
        <v>0</v>
      </c>
      <c r="B189" t="s">
        <v>72</v>
      </c>
      <c r="C189" t="s">
        <v>909</v>
      </c>
      <c r="D189" t="s">
        <v>910</v>
      </c>
      <c r="E189">
        <v>528354</v>
      </c>
      <c r="F189" t="s">
        <v>956</v>
      </c>
      <c r="G189" t="s">
        <v>58</v>
      </c>
      <c r="H189" t="s">
        <v>61</v>
      </c>
      <c r="I189">
        <v>942830</v>
      </c>
      <c r="J189" t="s">
        <v>59</v>
      </c>
      <c r="K189" s="32">
        <v>43528</v>
      </c>
      <c r="L189" s="32">
        <v>43528</v>
      </c>
      <c r="M189">
        <v>0</v>
      </c>
      <c r="N189">
        <v>3520.32</v>
      </c>
      <c r="O189">
        <v>72</v>
      </c>
      <c r="P189" t="s">
        <v>60</v>
      </c>
      <c r="Q189">
        <v>204001000300</v>
      </c>
      <c r="R189" t="s">
        <v>140</v>
      </c>
      <c r="S189">
        <v>53.76</v>
      </c>
      <c r="T189">
        <v>193</v>
      </c>
      <c r="U189" t="s">
        <v>17</v>
      </c>
      <c r="V189">
        <v>1.2043200000000001</v>
      </c>
      <c r="W189" t="s">
        <v>17</v>
      </c>
      <c r="X189">
        <v>10375.68</v>
      </c>
      <c r="Y189" t="s">
        <v>67</v>
      </c>
      <c r="Z189">
        <v>10</v>
      </c>
      <c r="AA189">
        <v>943.24</v>
      </c>
      <c r="AB189">
        <v>0</v>
      </c>
      <c r="AC189">
        <v>100044187</v>
      </c>
      <c r="AE189" t="s">
        <v>957</v>
      </c>
      <c r="AF189" s="33">
        <v>43528.490671296298</v>
      </c>
      <c r="AG189" t="s">
        <v>897</v>
      </c>
    </row>
    <row r="190" spans="1:33" ht="15">
      <c r="A190" s="102" t="s">
        <v>0</v>
      </c>
      <c r="B190" t="s">
        <v>72</v>
      </c>
      <c r="C190" t="s">
        <v>909</v>
      </c>
      <c r="D190" t="s">
        <v>910</v>
      </c>
      <c r="E190">
        <v>528354</v>
      </c>
      <c r="F190" t="s">
        <v>956</v>
      </c>
      <c r="G190" t="s">
        <v>58</v>
      </c>
      <c r="H190" t="s">
        <v>61</v>
      </c>
      <c r="I190">
        <v>942830</v>
      </c>
      <c r="J190" t="s">
        <v>59</v>
      </c>
      <c r="K190" s="32">
        <v>43528</v>
      </c>
      <c r="L190" s="32">
        <v>43528</v>
      </c>
      <c r="M190">
        <v>0</v>
      </c>
      <c r="O190">
        <v>78</v>
      </c>
      <c r="P190" t="s">
        <v>60</v>
      </c>
      <c r="Q190" t="s">
        <v>107</v>
      </c>
      <c r="R190" t="s">
        <v>108</v>
      </c>
      <c r="S190">
        <v>78</v>
      </c>
      <c r="T190">
        <v>105</v>
      </c>
      <c r="U190" t="s">
        <v>17</v>
      </c>
      <c r="V190">
        <v>0.24149999999999999</v>
      </c>
      <c r="W190" t="s">
        <v>17</v>
      </c>
      <c r="X190">
        <v>8190</v>
      </c>
      <c r="Y190" t="s">
        <v>66</v>
      </c>
      <c r="Z190">
        <v>16</v>
      </c>
      <c r="AA190">
        <v>1129.6600000000001</v>
      </c>
      <c r="AB190">
        <v>0</v>
      </c>
      <c r="AC190">
        <v>100044187</v>
      </c>
      <c r="AE190" t="s">
        <v>957</v>
      </c>
      <c r="AF190" s="33">
        <v>43528.490671296298</v>
      </c>
      <c r="AG190" t="s">
        <v>897</v>
      </c>
    </row>
    <row r="191" spans="1:33" ht="15">
      <c r="A191" s="102" t="s">
        <v>0</v>
      </c>
      <c r="B191" t="s">
        <v>72</v>
      </c>
      <c r="C191" t="s">
        <v>909</v>
      </c>
      <c r="D191" t="s">
        <v>910</v>
      </c>
      <c r="E191">
        <v>528354</v>
      </c>
      <c r="F191" t="s">
        <v>956</v>
      </c>
      <c r="G191" t="s">
        <v>58</v>
      </c>
      <c r="H191" t="s">
        <v>61</v>
      </c>
      <c r="I191">
        <v>942830</v>
      </c>
      <c r="J191" t="s">
        <v>59</v>
      </c>
      <c r="K191" s="32">
        <v>43528</v>
      </c>
      <c r="L191" s="32">
        <v>43528</v>
      </c>
      <c r="M191">
        <v>0</v>
      </c>
      <c r="O191">
        <v>53</v>
      </c>
      <c r="P191" t="s">
        <v>60</v>
      </c>
      <c r="Q191">
        <v>204104001355</v>
      </c>
      <c r="R191" t="s">
        <v>102</v>
      </c>
      <c r="S191">
        <v>53</v>
      </c>
      <c r="T191">
        <v>78</v>
      </c>
      <c r="U191" t="s">
        <v>17</v>
      </c>
      <c r="V191">
        <v>0.232128</v>
      </c>
      <c r="W191" t="s">
        <v>17</v>
      </c>
      <c r="X191">
        <v>4134</v>
      </c>
      <c r="Y191" t="s">
        <v>66</v>
      </c>
      <c r="Z191">
        <v>16</v>
      </c>
      <c r="AA191">
        <v>570.21</v>
      </c>
      <c r="AB191">
        <v>0</v>
      </c>
      <c r="AC191">
        <v>100044187</v>
      </c>
      <c r="AE191" t="s">
        <v>957</v>
      </c>
      <c r="AF191" s="33">
        <v>43528.490671296298</v>
      </c>
      <c r="AG191" t="s">
        <v>897</v>
      </c>
    </row>
    <row r="192" spans="1:33" ht="15">
      <c r="A192" s="102" t="s">
        <v>0</v>
      </c>
      <c r="B192" t="s">
        <v>72</v>
      </c>
      <c r="C192" t="s">
        <v>909</v>
      </c>
      <c r="D192" t="s">
        <v>910</v>
      </c>
      <c r="E192">
        <v>528354</v>
      </c>
      <c r="F192" t="s">
        <v>956</v>
      </c>
      <c r="G192" t="s">
        <v>58</v>
      </c>
      <c r="H192" t="s">
        <v>61</v>
      </c>
      <c r="I192">
        <v>942830</v>
      </c>
      <c r="J192" t="s">
        <v>59</v>
      </c>
      <c r="K192" s="32">
        <v>43528</v>
      </c>
      <c r="L192" s="32">
        <v>43528</v>
      </c>
      <c r="M192">
        <v>0</v>
      </c>
      <c r="O192">
        <v>78</v>
      </c>
      <c r="P192" t="s">
        <v>60</v>
      </c>
      <c r="Q192" t="s">
        <v>107</v>
      </c>
      <c r="R192" t="s">
        <v>108</v>
      </c>
      <c r="S192">
        <v>78</v>
      </c>
      <c r="T192">
        <v>182</v>
      </c>
      <c r="U192" t="s">
        <v>17</v>
      </c>
      <c r="V192">
        <v>0.41860000000000003</v>
      </c>
      <c r="W192" t="s">
        <v>17</v>
      </c>
      <c r="X192">
        <v>14196</v>
      </c>
      <c r="Y192" t="s">
        <v>66</v>
      </c>
      <c r="Z192">
        <v>16</v>
      </c>
      <c r="AA192">
        <v>1958.07</v>
      </c>
      <c r="AB192">
        <v>0</v>
      </c>
      <c r="AC192">
        <v>100044187</v>
      </c>
      <c r="AE192" t="s">
        <v>957</v>
      </c>
      <c r="AF192" s="33">
        <v>43528.490671296298</v>
      </c>
      <c r="AG192" t="s">
        <v>897</v>
      </c>
    </row>
    <row r="193" spans="1:33" ht="15">
      <c r="A193" s="102" t="s">
        <v>0</v>
      </c>
      <c r="B193" t="s">
        <v>72</v>
      </c>
      <c r="C193" t="s">
        <v>909</v>
      </c>
      <c r="D193" t="s">
        <v>910</v>
      </c>
      <c r="E193">
        <v>528354</v>
      </c>
      <c r="F193" t="s">
        <v>956</v>
      </c>
      <c r="G193" t="s">
        <v>58</v>
      </c>
      <c r="H193" t="s">
        <v>61</v>
      </c>
      <c r="I193">
        <v>942830</v>
      </c>
      <c r="J193" t="s">
        <v>59</v>
      </c>
      <c r="K193" s="32">
        <v>43528</v>
      </c>
      <c r="L193" s="32">
        <v>43528</v>
      </c>
      <c r="M193">
        <v>0</v>
      </c>
      <c r="N193">
        <v>26183.52</v>
      </c>
      <c r="O193">
        <v>66</v>
      </c>
      <c r="P193" t="s">
        <v>60</v>
      </c>
      <c r="Q193">
        <v>204401000700</v>
      </c>
      <c r="R193" t="s">
        <v>124</v>
      </c>
      <c r="S193">
        <v>49.28</v>
      </c>
      <c r="T193">
        <v>1566</v>
      </c>
      <c r="U193" t="s">
        <v>17</v>
      </c>
      <c r="V193">
        <v>3.85236</v>
      </c>
      <c r="W193" t="s">
        <v>17</v>
      </c>
      <c r="X193">
        <v>77172.479999999996</v>
      </c>
      <c r="Y193" t="s">
        <v>66</v>
      </c>
      <c r="Z193">
        <v>16</v>
      </c>
      <c r="AA193">
        <v>10644.48</v>
      </c>
      <c r="AB193">
        <v>0</v>
      </c>
      <c r="AC193">
        <v>100044187</v>
      </c>
      <c r="AE193" t="s">
        <v>957</v>
      </c>
      <c r="AF193" s="33">
        <v>43528.490671296298</v>
      </c>
      <c r="AG193" t="s">
        <v>897</v>
      </c>
    </row>
    <row r="194" spans="1:33" ht="15">
      <c r="A194" s="102" t="s">
        <v>0</v>
      </c>
      <c r="B194" t="s">
        <v>72</v>
      </c>
      <c r="C194" t="s">
        <v>909</v>
      </c>
      <c r="D194" t="s">
        <v>910</v>
      </c>
      <c r="E194">
        <v>528354</v>
      </c>
      <c r="F194" t="s">
        <v>956</v>
      </c>
      <c r="G194" t="s">
        <v>58</v>
      </c>
      <c r="H194" t="s">
        <v>61</v>
      </c>
      <c r="I194">
        <v>942830</v>
      </c>
      <c r="J194" t="s">
        <v>59</v>
      </c>
      <c r="K194" s="32">
        <v>43528</v>
      </c>
      <c r="L194" s="32">
        <v>43528</v>
      </c>
      <c r="M194">
        <v>0</v>
      </c>
      <c r="O194">
        <v>59.8</v>
      </c>
      <c r="P194" t="s">
        <v>60</v>
      </c>
      <c r="Q194">
        <v>204006000902</v>
      </c>
      <c r="R194" t="s">
        <v>109</v>
      </c>
      <c r="S194">
        <v>59.8</v>
      </c>
      <c r="T194">
        <v>18</v>
      </c>
      <c r="U194" t="s">
        <v>17</v>
      </c>
      <c r="V194">
        <v>5.3865000000000003E-2</v>
      </c>
      <c r="W194" t="s">
        <v>17</v>
      </c>
      <c r="X194">
        <v>1076.4000000000001</v>
      </c>
      <c r="Y194" t="s">
        <v>66</v>
      </c>
      <c r="Z194">
        <v>16</v>
      </c>
      <c r="AA194">
        <v>148.47</v>
      </c>
      <c r="AB194">
        <v>0</v>
      </c>
      <c r="AC194">
        <v>100044187</v>
      </c>
      <c r="AE194" t="s">
        <v>957</v>
      </c>
      <c r="AF194" s="33">
        <v>43528.490671296298</v>
      </c>
      <c r="AG194" t="s">
        <v>897</v>
      </c>
    </row>
    <row r="195" spans="1:33" ht="15">
      <c r="A195" s="102" t="s">
        <v>0</v>
      </c>
      <c r="B195" t="s">
        <v>72</v>
      </c>
      <c r="C195" t="s">
        <v>909</v>
      </c>
      <c r="D195" t="s">
        <v>910</v>
      </c>
      <c r="E195">
        <v>528354</v>
      </c>
      <c r="F195" t="s">
        <v>956</v>
      </c>
      <c r="G195" t="s">
        <v>58</v>
      </c>
      <c r="H195" t="s">
        <v>61</v>
      </c>
      <c r="I195">
        <v>942830</v>
      </c>
      <c r="J195" t="s">
        <v>59</v>
      </c>
      <c r="K195" s="32">
        <v>43528</v>
      </c>
      <c r="L195" s="32">
        <v>43528</v>
      </c>
      <c r="M195">
        <v>0</v>
      </c>
      <c r="N195">
        <v>10837.8</v>
      </c>
      <c r="O195">
        <v>52.8</v>
      </c>
      <c r="P195" t="s">
        <v>60</v>
      </c>
      <c r="Q195">
        <v>204005001700</v>
      </c>
      <c r="R195" t="s">
        <v>141</v>
      </c>
      <c r="S195">
        <v>39.42</v>
      </c>
      <c r="T195">
        <v>810</v>
      </c>
      <c r="U195" t="s">
        <v>17</v>
      </c>
      <c r="V195">
        <v>2.5033859999999999</v>
      </c>
      <c r="W195" t="s">
        <v>17</v>
      </c>
      <c r="X195">
        <v>31930.2</v>
      </c>
      <c r="Y195" t="s">
        <v>66</v>
      </c>
      <c r="Z195">
        <v>16</v>
      </c>
      <c r="AA195">
        <v>4404.17</v>
      </c>
      <c r="AB195">
        <v>0</v>
      </c>
      <c r="AC195">
        <v>100044187</v>
      </c>
      <c r="AE195" t="s">
        <v>957</v>
      </c>
      <c r="AF195" s="33">
        <v>43528.490671296298</v>
      </c>
      <c r="AG195" t="s">
        <v>897</v>
      </c>
    </row>
    <row r="196" spans="1:33" ht="15">
      <c r="A196" s="102" t="s">
        <v>0</v>
      </c>
      <c r="B196" t="s">
        <v>72</v>
      </c>
      <c r="C196" t="s">
        <v>909</v>
      </c>
      <c r="D196" t="s">
        <v>910</v>
      </c>
      <c r="E196">
        <v>528354</v>
      </c>
      <c r="F196" t="s">
        <v>956</v>
      </c>
      <c r="G196" t="s">
        <v>58</v>
      </c>
      <c r="H196" t="s">
        <v>61</v>
      </c>
      <c r="I196">
        <v>942830</v>
      </c>
      <c r="J196" t="s">
        <v>59</v>
      </c>
      <c r="K196" s="32">
        <v>43528</v>
      </c>
      <c r="L196" s="32">
        <v>43528</v>
      </c>
      <c r="M196">
        <v>0</v>
      </c>
      <c r="N196">
        <v>7581.2</v>
      </c>
      <c r="O196">
        <v>68</v>
      </c>
      <c r="P196" t="s">
        <v>60</v>
      </c>
      <c r="Q196" t="s">
        <v>116</v>
      </c>
      <c r="R196" t="s">
        <v>117</v>
      </c>
      <c r="S196">
        <v>50.77</v>
      </c>
      <c r="T196">
        <v>440</v>
      </c>
      <c r="U196" t="s">
        <v>17</v>
      </c>
      <c r="V196">
        <v>0.88</v>
      </c>
      <c r="W196" t="s">
        <v>17</v>
      </c>
      <c r="X196">
        <v>22338.799999999999</v>
      </c>
      <c r="Y196" t="s">
        <v>66</v>
      </c>
      <c r="Z196">
        <v>16</v>
      </c>
      <c r="AA196">
        <v>3081.21</v>
      </c>
      <c r="AB196">
        <v>0</v>
      </c>
      <c r="AC196">
        <v>100044187</v>
      </c>
      <c r="AE196" t="s">
        <v>957</v>
      </c>
      <c r="AF196" s="33">
        <v>43528.490671296298</v>
      </c>
      <c r="AG196" t="s">
        <v>897</v>
      </c>
    </row>
    <row r="197" spans="1:33" ht="15">
      <c r="A197" s="102" t="s">
        <v>0</v>
      </c>
      <c r="B197" t="s">
        <v>72</v>
      </c>
      <c r="C197" t="s">
        <v>909</v>
      </c>
      <c r="D197" t="s">
        <v>910</v>
      </c>
      <c r="E197">
        <v>528354</v>
      </c>
      <c r="F197" t="s">
        <v>956</v>
      </c>
      <c r="G197" t="s">
        <v>58</v>
      </c>
      <c r="H197" t="s">
        <v>61</v>
      </c>
      <c r="I197">
        <v>942830</v>
      </c>
      <c r="J197" t="s">
        <v>59</v>
      </c>
      <c r="K197" s="32">
        <v>43528</v>
      </c>
      <c r="L197" s="32">
        <v>43528</v>
      </c>
      <c r="M197">
        <v>0</v>
      </c>
      <c r="N197">
        <v>8180.64</v>
      </c>
      <c r="O197">
        <v>78</v>
      </c>
      <c r="P197" t="s">
        <v>60</v>
      </c>
      <c r="Q197" t="s">
        <v>63</v>
      </c>
      <c r="R197" t="s">
        <v>64</v>
      </c>
      <c r="S197">
        <v>58.24</v>
      </c>
      <c r="T197">
        <v>414</v>
      </c>
      <c r="U197" t="s">
        <v>17</v>
      </c>
      <c r="V197">
        <v>0.95220000000000005</v>
      </c>
      <c r="W197" t="s">
        <v>17</v>
      </c>
      <c r="X197">
        <v>24111.360000000001</v>
      </c>
      <c r="Y197" t="s">
        <v>66</v>
      </c>
      <c r="Z197">
        <v>16</v>
      </c>
      <c r="AA197">
        <v>3325.7</v>
      </c>
      <c r="AB197">
        <v>0</v>
      </c>
      <c r="AC197">
        <v>100044187</v>
      </c>
      <c r="AE197" t="s">
        <v>957</v>
      </c>
      <c r="AF197" s="33">
        <v>43528.490671296298</v>
      </c>
      <c r="AG197" t="s">
        <v>897</v>
      </c>
    </row>
    <row r="198" spans="1:33" ht="15">
      <c r="A198" s="102" t="s">
        <v>0</v>
      </c>
      <c r="B198" t="s">
        <v>72</v>
      </c>
      <c r="C198" t="s">
        <v>909</v>
      </c>
      <c r="D198" t="s">
        <v>910</v>
      </c>
      <c r="E198">
        <v>528354</v>
      </c>
      <c r="F198" t="s">
        <v>956</v>
      </c>
      <c r="G198" t="s">
        <v>58</v>
      </c>
      <c r="H198" t="s">
        <v>61</v>
      </c>
      <c r="I198">
        <v>942830</v>
      </c>
      <c r="J198" t="s">
        <v>59</v>
      </c>
      <c r="K198" s="32">
        <v>43528</v>
      </c>
      <c r="L198" s="32">
        <v>43528</v>
      </c>
      <c r="M198">
        <v>0</v>
      </c>
      <c r="O198">
        <v>102</v>
      </c>
      <c r="P198" t="s">
        <v>60</v>
      </c>
      <c r="Q198">
        <v>204003000700</v>
      </c>
      <c r="R198" t="s">
        <v>125</v>
      </c>
      <c r="S198">
        <v>102</v>
      </c>
      <c r="T198">
        <v>1228</v>
      </c>
      <c r="U198" t="s">
        <v>17</v>
      </c>
      <c r="V198">
        <v>5.0642719999999999</v>
      </c>
      <c r="W198" t="s">
        <v>17</v>
      </c>
      <c r="X198">
        <v>125256</v>
      </c>
      <c r="Y198" t="s">
        <v>67</v>
      </c>
      <c r="Z198">
        <v>10</v>
      </c>
      <c r="AA198">
        <v>11386.91</v>
      </c>
      <c r="AB198">
        <v>0</v>
      </c>
      <c r="AC198">
        <v>100044187</v>
      </c>
      <c r="AE198" t="s">
        <v>957</v>
      </c>
      <c r="AF198" s="33">
        <v>43528.490671296298</v>
      </c>
      <c r="AG198" t="s">
        <v>897</v>
      </c>
    </row>
    <row r="199" spans="1:33" ht="15">
      <c r="A199" s="102" t="s">
        <v>0</v>
      </c>
      <c r="B199" t="s">
        <v>72</v>
      </c>
      <c r="C199" t="s">
        <v>909</v>
      </c>
      <c r="D199" t="s">
        <v>910</v>
      </c>
      <c r="E199">
        <v>528411</v>
      </c>
      <c r="F199" t="s">
        <v>958</v>
      </c>
      <c r="G199" t="s">
        <v>58</v>
      </c>
      <c r="H199" t="s">
        <v>61</v>
      </c>
      <c r="I199">
        <v>942834</v>
      </c>
      <c r="J199" t="s">
        <v>59</v>
      </c>
      <c r="K199" s="32">
        <v>43528</v>
      </c>
      <c r="L199" s="32">
        <v>43528</v>
      </c>
      <c r="M199">
        <v>0</v>
      </c>
      <c r="N199">
        <v>14328.9</v>
      </c>
      <c r="O199">
        <v>65</v>
      </c>
      <c r="P199" t="s">
        <v>60</v>
      </c>
      <c r="Q199">
        <v>204002000100</v>
      </c>
      <c r="R199" t="s">
        <v>106</v>
      </c>
      <c r="S199">
        <v>48.53</v>
      </c>
      <c r="T199">
        <v>870</v>
      </c>
      <c r="U199" t="s">
        <v>17</v>
      </c>
      <c r="V199">
        <v>2.7143999999999999</v>
      </c>
      <c r="W199" t="s">
        <v>17</v>
      </c>
      <c r="X199">
        <v>42221.1</v>
      </c>
      <c r="Y199" t="s">
        <v>67</v>
      </c>
      <c r="Z199">
        <v>10</v>
      </c>
      <c r="AA199">
        <v>3838.28</v>
      </c>
      <c r="AB199">
        <v>0</v>
      </c>
      <c r="AC199">
        <v>100044188</v>
      </c>
      <c r="AE199" t="s">
        <v>949</v>
      </c>
      <c r="AF199" s="33">
        <v>43528.490740740737</v>
      </c>
      <c r="AG199" t="s">
        <v>897</v>
      </c>
    </row>
    <row r="200" spans="1:33" ht="15">
      <c r="A200" s="102" t="s">
        <v>0</v>
      </c>
      <c r="B200" t="s">
        <v>72</v>
      </c>
      <c r="C200" t="s">
        <v>909</v>
      </c>
      <c r="D200" t="s">
        <v>910</v>
      </c>
      <c r="E200">
        <v>528411</v>
      </c>
      <c r="F200" t="s">
        <v>958</v>
      </c>
      <c r="G200" t="s">
        <v>58</v>
      </c>
      <c r="H200" t="s">
        <v>61</v>
      </c>
      <c r="I200">
        <v>942834</v>
      </c>
      <c r="J200" t="s">
        <v>59</v>
      </c>
      <c r="K200" s="32">
        <v>43528</v>
      </c>
      <c r="L200" s="32">
        <v>43528</v>
      </c>
      <c r="M200">
        <v>0</v>
      </c>
      <c r="N200">
        <v>22702.720000000001</v>
      </c>
      <c r="O200">
        <v>48</v>
      </c>
      <c r="P200" t="s">
        <v>60</v>
      </c>
      <c r="Q200">
        <v>204102012100</v>
      </c>
      <c r="R200" t="s">
        <v>139</v>
      </c>
      <c r="S200">
        <v>35.840000000000003</v>
      </c>
      <c r="T200">
        <v>1867</v>
      </c>
      <c r="U200" t="s">
        <v>17</v>
      </c>
      <c r="V200">
        <v>4.6600320000000002</v>
      </c>
      <c r="W200" t="s">
        <v>17</v>
      </c>
      <c r="X200">
        <v>66913.279999999999</v>
      </c>
      <c r="Y200" t="s">
        <v>66</v>
      </c>
      <c r="Z200">
        <v>16</v>
      </c>
      <c r="AA200">
        <v>9229.42</v>
      </c>
      <c r="AB200">
        <v>0</v>
      </c>
      <c r="AC200">
        <v>100044188</v>
      </c>
      <c r="AE200" t="s">
        <v>949</v>
      </c>
      <c r="AF200" s="33">
        <v>43528.490740740737</v>
      </c>
      <c r="AG200" t="s">
        <v>897</v>
      </c>
    </row>
    <row r="201" spans="1:33" ht="15">
      <c r="A201" s="102" t="s">
        <v>0</v>
      </c>
      <c r="B201" t="s">
        <v>72</v>
      </c>
      <c r="C201" t="s">
        <v>909</v>
      </c>
      <c r="D201" t="s">
        <v>910</v>
      </c>
      <c r="E201">
        <v>528411</v>
      </c>
      <c r="F201" t="s">
        <v>958</v>
      </c>
      <c r="G201" t="s">
        <v>58</v>
      </c>
      <c r="H201" t="s">
        <v>61</v>
      </c>
      <c r="I201">
        <v>942834</v>
      </c>
      <c r="J201" t="s">
        <v>59</v>
      </c>
      <c r="K201" s="32">
        <v>43528</v>
      </c>
      <c r="L201" s="32">
        <v>43528</v>
      </c>
      <c r="M201">
        <v>0</v>
      </c>
      <c r="N201">
        <v>23894.400000000001</v>
      </c>
      <c r="O201">
        <v>60</v>
      </c>
      <c r="P201" t="s">
        <v>60</v>
      </c>
      <c r="Q201">
        <v>204103001500</v>
      </c>
      <c r="R201" t="s">
        <v>93</v>
      </c>
      <c r="S201">
        <v>44.8</v>
      </c>
      <c r="T201">
        <v>1572</v>
      </c>
      <c r="U201" t="s">
        <v>17</v>
      </c>
      <c r="V201">
        <v>4.7631600000000001</v>
      </c>
      <c r="W201" t="s">
        <v>17</v>
      </c>
      <c r="X201">
        <v>70425.600000000006</v>
      </c>
      <c r="Y201" t="s">
        <v>66</v>
      </c>
      <c r="Z201">
        <v>16</v>
      </c>
      <c r="AA201">
        <v>9713.8799999999992</v>
      </c>
      <c r="AB201">
        <v>0</v>
      </c>
      <c r="AC201">
        <v>100044188</v>
      </c>
      <c r="AE201" t="s">
        <v>949</v>
      </c>
      <c r="AF201" s="33">
        <v>43528.490740740737</v>
      </c>
      <c r="AG201" t="s">
        <v>897</v>
      </c>
    </row>
    <row r="202" spans="1:33" ht="15">
      <c r="A202" s="102" t="s">
        <v>0</v>
      </c>
      <c r="B202" t="s">
        <v>72</v>
      </c>
      <c r="C202" t="s">
        <v>909</v>
      </c>
      <c r="D202" t="s">
        <v>910</v>
      </c>
      <c r="E202">
        <v>528411</v>
      </c>
      <c r="F202" t="s">
        <v>958</v>
      </c>
      <c r="G202" t="s">
        <v>58</v>
      </c>
      <c r="H202" t="s">
        <v>61</v>
      </c>
      <c r="I202">
        <v>942834</v>
      </c>
      <c r="J202" t="s">
        <v>59</v>
      </c>
      <c r="K202" s="32">
        <v>43528</v>
      </c>
      <c r="L202" s="32">
        <v>43528</v>
      </c>
      <c r="M202">
        <v>0</v>
      </c>
      <c r="O202">
        <v>48</v>
      </c>
      <c r="P202" t="s">
        <v>60</v>
      </c>
      <c r="Q202">
        <v>204103002500</v>
      </c>
      <c r="R202" t="s">
        <v>925</v>
      </c>
      <c r="S202">
        <v>48</v>
      </c>
      <c r="T202">
        <v>50</v>
      </c>
      <c r="U202" t="s">
        <v>17</v>
      </c>
      <c r="V202">
        <v>0.14932799999999999</v>
      </c>
      <c r="W202" t="s">
        <v>17</v>
      </c>
      <c r="X202">
        <v>2400</v>
      </c>
      <c r="Y202" t="s">
        <v>66</v>
      </c>
      <c r="Z202">
        <v>16</v>
      </c>
      <c r="AA202">
        <v>331.03</v>
      </c>
      <c r="AB202">
        <v>0</v>
      </c>
      <c r="AC202">
        <v>100044188</v>
      </c>
      <c r="AE202" t="s">
        <v>949</v>
      </c>
      <c r="AF202" s="33">
        <v>43528.490740740737</v>
      </c>
      <c r="AG202" t="s">
        <v>897</v>
      </c>
    </row>
    <row r="203" spans="1:33" ht="15">
      <c r="A203" s="102" t="s">
        <v>0</v>
      </c>
      <c r="B203" t="s">
        <v>72</v>
      </c>
      <c r="C203" t="s">
        <v>909</v>
      </c>
      <c r="D203" t="s">
        <v>910</v>
      </c>
      <c r="E203">
        <v>528411</v>
      </c>
      <c r="F203" t="s">
        <v>958</v>
      </c>
      <c r="G203" t="s">
        <v>58</v>
      </c>
      <c r="H203" t="s">
        <v>61</v>
      </c>
      <c r="I203">
        <v>942834</v>
      </c>
      <c r="J203" t="s">
        <v>59</v>
      </c>
      <c r="K203" s="32">
        <v>43528</v>
      </c>
      <c r="L203" s="32">
        <v>43528</v>
      </c>
      <c r="M203">
        <v>0</v>
      </c>
      <c r="O203">
        <v>72</v>
      </c>
      <c r="P203" t="s">
        <v>60</v>
      </c>
      <c r="Q203">
        <v>204220000100</v>
      </c>
      <c r="R203" t="s">
        <v>217</v>
      </c>
      <c r="S203">
        <v>72</v>
      </c>
      <c r="T203">
        <v>257</v>
      </c>
      <c r="U203" t="s">
        <v>17</v>
      </c>
      <c r="V203">
        <v>1.5111600000000001</v>
      </c>
      <c r="W203" t="s">
        <v>17</v>
      </c>
      <c r="X203">
        <v>18504</v>
      </c>
      <c r="Y203" t="s">
        <v>66</v>
      </c>
      <c r="Z203">
        <v>16</v>
      </c>
      <c r="AA203">
        <v>2552.2800000000002</v>
      </c>
      <c r="AB203">
        <v>0</v>
      </c>
      <c r="AC203">
        <v>100044188</v>
      </c>
      <c r="AE203" t="s">
        <v>949</v>
      </c>
      <c r="AF203" s="33">
        <v>43528.490740740737</v>
      </c>
      <c r="AG203" t="s">
        <v>897</v>
      </c>
    </row>
    <row r="204" spans="1:33" ht="15">
      <c r="A204" s="102" t="s">
        <v>0</v>
      </c>
      <c r="B204" t="s">
        <v>72</v>
      </c>
      <c r="C204" t="s">
        <v>909</v>
      </c>
      <c r="D204" t="s">
        <v>910</v>
      </c>
      <c r="E204">
        <v>528411</v>
      </c>
      <c r="F204" t="s">
        <v>958</v>
      </c>
      <c r="G204" t="s">
        <v>58</v>
      </c>
      <c r="H204" t="s">
        <v>61</v>
      </c>
      <c r="I204">
        <v>942834</v>
      </c>
      <c r="J204" t="s">
        <v>59</v>
      </c>
      <c r="K204" s="32">
        <v>43528</v>
      </c>
      <c r="L204" s="32">
        <v>43528</v>
      </c>
      <c r="M204">
        <v>0</v>
      </c>
      <c r="O204">
        <v>88</v>
      </c>
      <c r="P204" t="s">
        <v>60</v>
      </c>
      <c r="Q204" t="s">
        <v>222</v>
      </c>
      <c r="R204" t="s">
        <v>223</v>
      </c>
      <c r="S204">
        <v>88</v>
      </c>
      <c r="T204">
        <v>96</v>
      </c>
      <c r="U204" t="s">
        <v>17</v>
      </c>
      <c r="V204">
        <v>0.2208</v>
      </c>
      <c r="W204" t="s">
        <v>17</v>
      </c>
      <c r="X204">
        <v>8448</v>
      </c>
      <c r="Y204" t="s">
        <v>66</v>
      </c>
      <c r="Z204">
        <v>16</v>
      </c>
      <c r="AA204">
        <v>1165.24</v>
      </c>
      <c r="AB204">
        <v>0</v>
      </c>
      <c r="AC204">
        <v>100044188</v>
      </c>
      <c r="AE204" t="s">
        <v>949</v>
      </c>
      <c r="AF204" s="33">
        <v>43528.490740740737</v>
      </c>
      <c r="AG204" t="s">
        <v>897</v>
      </c>
    </row>
    <row r="205" spans="1:33" ht="15">
      <c r="A205" s="102" t="s">
        <v>0</v>
      </c>
      <c r="B205" t="s">
        <v>72</v>
      </c>
      <c r="C205" t="s">
        <v>909</v>
      </c>
      <c r="D205" t="s">
        <v>910</v>
      </c>
      <c r="E205">
        <v>528411</v>
      </c>
      <c r="F205" t="s">
        <v>958</v>
      </c>
      <c r="G205" t="s">
        <v>58</v>
      </c>
      <c r="H205" t="s">
        <v>61</v>
      </c>
      <c r="I205">
        <v>942834</v>
      </c>
      <c r="J205" t="s">
        <v>59</v>
      </c>
      <c r="K205" s="32">
        <v>43528</v>
      </c>
      <c r="L205" s="32">
        <v>43528</v>
      </c>
      <c r="M205">
        <v>0</v>
      </c>
      <c r="O205">
        <v>50</v>
      </c>
      <c r="P205" t="s">
        <v>60</v>
      </c>
      <c r="Q205" t="s">
        <v>228</v>
      </c>
      <c r="R205" t="s">
        <v>229</v>
      </c>
      <c r="S205">
        <v>50</v>
      </c>
      <c r="T205">
        <v>100</v>
      </c>
      <c r="U205" t="s">
        <v>17</v>
      </c>
      <c r="V205">
        <v>0.32571</v>
      </c>
      <c r="W205" t="s">
        <v>17</v>
      </c>
      <c r="X205">
        <v>5000</v>
      </c>
      <c r="Y205" t="s">
        <v>66</v>
      </c>
      <c r="Z205">
        <v>16</v>
      </c>
      <c r="AA205">
        <v>689.66</v>
      </c>
      <c r="AB205">
        <v>0</v>
      </c>
      <c r="AC205">
        <v>100044188</v>
      </c>
      <c r="AE205" t="s">
        <v>949</v>
      </c>
      <c r="AF205" s="33">
        <v>43528.490740740737</v>
      </c>
      <c r="AG205" t="s">
        <v>897</v>
      </c>
    </row>
    <row r="206" spans="1:33" ht="15">
      <c r="A206" s="102" t="s">
        <v>0</v>
      </c>
      <c r="B206" t="s">
        <v>72</v>
      </c>
      <c r="C206" t="s">
        <v>909</v>
      </c>
      <c r="D206" t="s">
        <v>910</v>
      </c>
      <c r="E206">
        <v>528411</v>
      </c>
      <c r="F206" t="s">
        <v>958</v>
      </c>
      <c r="G206" t="s">
        <v>58</v>
      </c>
      <c r="H206" t="s">
        <v>61</v>
      </c>
      <c r="I206">
        <v>942834</v>
      </c>
      <c r="J206" t="s">
        <v>59</v>
      </c>
      <c r="K206" s="32">
        <v>43528</v>
      </c>
      <c r="L206" s="32">
        <v>43528</v>
      </c>
      <c r="M206">
        <v>0</v>
      </c>
      <c r="O206">
        <v>53</v>
      </c>
      <c r="P206" t="s">
        <v>60</v>
      </c>
      <c r="Q206">
        <v>204104001355</v>
      </c>
      <c r="R206" t="s">
        <v>102</v>
      </c>
      <c r="S206">
        <v>53</v>
      </c>
      <c r="T206">
        <v>234</v>
      </c>
      <c r="U206" t="s">
        <v>17</v>
      </c>
      <c r="V206">
        <v>0.696384</v>
      </c>
      <c r="W206" t="s">
        <v>17</v>
      </c>
      <c r="X206">
        <v>12402</v>
      </c>
      <c r="Y206" t="s">
        <v>66</v>
      </c>
      <c r="Z206">
        <v>16</v>
      </c>
      <c r="AA206">
        <v>1710.62</v>
      </c>
      <c r="AB206">
        <v>0</v>
      </c>
      <c r="AC206">
        <v>100044188</v>
      </c>
      <c r="AE206" t="s">
        <v>949</v>
      </c>
      <c r="AF206" s="33">
        <v>43528.490740740737</v>
      </c>
      <c r="AG206" t="s">
        <v>897</v>
      </c>
    </row>
    <row r="207" spans="1:33" ht="15">
      <c r="A207" s="102" t="s">
        <v>0</v>
      </c>
      <c r="B207" t="s">
        <v>72</v>
      </c>
      <c r="C207" t="s">
        <v>909</v>
      </c>
      <c r="D207" t="s">
        <v>910</v>
      </c>
      <c r="E207">
        <v>528411</v>
      </c>
      <c r="F207" t="s">
        <v>958</v>
      </c>
      <c r="G207" t="s">
        <v>58</v>
      </c>
      <c r="H207" t="s">
        <v>61</v>
      </c>
      <c r="I207">
        <v>942834</v>
      </c>
      <c r="J207" t="s">
        <v>59</v>
      </c>
      <c r="K207" s="32">
        <v>43528</v>
      </c>
      <c r="L207" s="32">
        <v>43528</v>
      </c>
      <c r="M207">
        <v>0</v>
      </c>
      <c r="N207">
        <v>510.72</v>
      </c>
      <c r="O207">
        <v>36</v>
      </c>
      <c r="P207" t="s">
        <v>60</v>
      </c>
      <c r="Q207">
        <v>204207000500</v>
      </c>
      <c r="R207" t="s">
        <v>105</v>
      </c>
      <c r="S207">
        <v>26.88</v>
      </c>
      <c r="T207">
        <v>56</v>
      </c>
      <c r="U207" t="s">
        <v>17</v>
      </c>
      <c r="V207">
        <v>0.16464000000000001</v>
      </c>
      <c r="W207" t="s">
        <v>17</v>
      </c>
      <c r="X207">
        <v>1505.28</v>
      </c>
      <c r="Y207" t="s">
        <v>66</v>
      </c>
      <c r="Z207">
        <v>16</v>
      </c>
      <c r="AA207">
        <v>207.62</v>
      </c>
      <c r="AB207">
        <v>0</v>
      </c>
      <c r="AC207">
        <v>100044188</v>
      </c>
      <c r="AE207" t="s">
        <v>949</v>
      </c>
      <c r="AF207" s="33">
        <v>43528.490740740737</v>
      </c>
      <c r="AG207" t="s">
        <v>897</v>
      </c>
    </row>
    <row r="208" spans="1:33" ht="15">
      <c r="A208" s="102" t="s">
        <v>0</v>
      </c>
      <c r="B208" t="s">
        <v>72</v>
      </c>
      <c r="C208" t="s">
        <v>909</v>
      </c>
      <c r="D208" t="s">
        <v>910</v>
      </c>
      <c r="E208">
        <v>528411</v>
      </c>
      <c r="F208" t="s">
        <v>958</v>
      </c>
      <c r="G208" t="s">
        <v>58</v>
      </c>
      <c r="H208" t="s">
        <v>61</v>
      </c>
      <c r="I208">
        <v>942834</v>
      </c>
      <c r="J208" t="s">
        <v>59</v>
      </c>
      <c r="K208" s="32">
        <v>43528</v>
      </c>
      <c r="L208" s="32">
        <v>43528</v>
      </c>
      <c r="M208">
        <v>0</v>
      </c>
      <c r="O208">
        <v>60</v>
      </c>
      <c r="P208" t="s">
        <v>60</v>
      </c>
      <c r="Q208">
        <v>204220000200</v>
      </c>
      <c r="R208" t="s">
        <v>929</v>
      </c>
      <c r="S208">
        <v>60</v>
      </c>
      <c r="T208">
        <v>100</v>
      </c>
      <c r="U208" t="s">
        <v>17</v>
      </c>
      <c r="V208">
        <v>0.252</v>
      </c>
      <c r="W208" t="s">
        <v>17</v>
      </c>
      <c r="X208">
        <v>6000</v>
      </c>
      <c r="Y208" t="s">
        <v>66</v>
      </c>
      <c r="Z208">
        <v>16</v>
      </c>
      <c r="AA208">
        <v>827.59</v>
      </c>
      <c r="AB208">
        <v>0</v>
      </c>
      <c r="AC208">
        <v>100044188</v>
      </c>
      <c r="AE208" t="s">
        <v>949</v>
      </c>
      <c r="AF208" s="33">
        <v>43528.490740740737</v>
      </c>
      <c r="AG208" t="s">
        <v>897</v>
      </c>
    </row>
    <row r="209" spans="1:33" ht="15">
      <c r="A209" s="102" t="s">
        <v>0</v>
      </c>
      <c r="B209" t="s">
        <v>72</v>
      </c>
      <c r="C209" t="s">
        <v>909</v>
      </c>
      <c r="D209" t="s">
        <v>910</v>
      </c>
      <c r="E209">
        <v>528411</v>
      </c>
      <c r="F209" t="s">
        <v>958</v>
      </c>
      <c r="G209" t="s">
        <v>58</v>
      </c>
      <c r="H209" t="s">
        <v>61</v>
      </c>
      <c r="I209">
        <v>942834</v>
      </c>
      <c r="J209" t="s">
        <v>59</v>
      </c>
      <c r="K209" s="32">
        <v>43528</v>
      </c>
      <c r="L209" s="32">
        <v>43528</v>
      </c>
      <c r="M209">
        <v>0</v>
      </c>
      <c r="N209">
        <v>1654.08</v>
      </c>
      <c r="O209">
        <v>68</v>
      </c>
      <c r="P209" t="s">
        <v>60</v>
      </c>
      <c r="Q209" t="s">
        <v>116</v>
      </c>
      <c r="R209" t="s">
        <v>117</v>
      </c>
      <c r="S209">
        <v>50.77</v>
      </c>
      <c r="T209">
        <v>96</v>
      </c>
      <c r="U209" t="s">
        <v>17</v>
      </c>
      <c r="V209">
        <v>0.192</v>
      </c>
      <c r="W209" t="s">
        <v>17</v>
      </c>
      <c r="X209">
        <v>4873.92</v>
      </c>
      <c r="Y209" t="s">
        <v>66</v>
      </c>
      <c r="Z209">
        <v>16</v>
      </c>
      <c r="AA209">
        <v>672.26</v>
      </c>
      <c r="AB209">
        <v>0</v>
      </c>
      <c r="AC209">
        <v>100044188</v>
      </c>
      <c r="AE209" t="s">
        <v>949</v>
      </c>
      <c r="AF209" s="33">
        <v>43528.490740740737</v>
      </c>
      <c r="AG209" t="s">
        <v>897</v>
      </c>
    </row>
    <row r="210" spans="1:33" ht="15">
      <c r="A210" s="102" t="s">
        <v>0</v>
      </c>
      <c r="B210" t="s">
        <v>72</v>
      </c>
      <c r="C210" t="s">
        <v>909</v>
      </c>
      <c r="D210" t="s">
        <v>910</v>
      </c>
      <c r="E210">
        <v>528411</v>
      </c>
      <c r="F210" t="s">
        <v>958</v>
      </c>
      <c r="G210" t="s">
        <v>58</v>
      </c>
      <c r="H210" t="s">
        <v>61</v>
      </c>
      <c r="I210">
        <v>942834</v>
      </c>
      <c r="J210" t="s">
        <v>59</v>
      </c>
      <c r="K210" s="32">
        <v>43528</v>
      </c>
      <c r="L210" s="32">
        <v>43528</v>
      </c>
      <c r="M210">
        <v>0</v>
      </c>
      <c r="O210">
        <v>50</v>
      </c>
      <c r="P210" t="s">
        <v>60</v>
      </c>
      <c r="Q210" t="s">
        <v>228</v>
      </c>
      <c r="R210" t="s">
        <v>229</v>
      </c>
      <c r="S210">
        <v>50</v>
      </c>
      <c r="T210">
        <v>219</v>
      </c>
      <c r="U210" t="s">
        <v>17</v>
      </c>
      <c r="V210">
        <v>0.71330490000000002</v>
      </c>
      <c r="W210" t="s">
        <v>17</v>
      </c>
      <c r="X210">
        <v>10950</v>
      </c>
      <c r="Y210" t="s">
        <v>66</v>
      </c>
      <c r="Z210">
        <v>16</v>
      </c>
      <c r="AA210">
        <v>1510.34</v>
      </c>
      <c r="AB210">
        <v>0</v>
      </c>
      <c r="AC210">
        <v>100044188</v>
      </c>
      <c r="AE210" t="s">
        <v>949</v>
      </c>
      <c r="AF210" s="33">
        <v>43528.490740740737</v>
      </c>
      <c r="AG210" t="s">
        <v>897</v>
      </c>
    </row>
    <row r="211" spans="1:33" ht="15">
      <c r="A211" s="102" t="s">
        <v>0</v>
      </c>
      <c r="B211" t="s">
        <v>72</v>
      </c>
      <c r="C211" t="s">
        <v>909</v>
      </c>
      <c r="D211" t="s">
        <v>910</v>
      </c>
      <c r="E211">
        <v>529181</v>
      </c>
      <c r="F211" t="s">
        <v>959</v>
      </c>
      <c r="G211" t="s">
        <v>58</v>
      </c>
      <c r="H211" t="s">
        <v>61</v>
      </c>
      <c r="I211">
        <v>942839</v>
      </c>
      <c r="J211" t="s">
        <v>59</v>
      </c>
      <c r="K211" s="32">
        <v>43528</v>
      </c>
      <c r="L211" s="32">
        <v>43528</v>
      </c>
      <c r="M211">
        <v>0</v>
      </c>
      <c r="N211">
        <v>56471.040000000001</v>
      </c>
      <c r="O211">
        <v>72</v>
      </c>
      <c r="P211" t="s">
        <v>60</v>
      </c>
      <c r="Q211">
        <v>204001000300</v>
      </c>
      <c r="R211" t="s">
        <v>140</v>
      </c>
      <c r="S211">
        <v>53.76</v>
      </c>
      <c r="T211">
        <v>3096</v>
      </c>
      <c r="U211" t="s">
        <v>17</v>
      </c>
      <c r="V211">
        <v>19.319040000000001</v>
      </c>
      <c r="W211" t="s">
        <v>17</v>
      </c>
      <c r="X211">
        <v>166440.95999999999</v>
      </c>
      <c r="Y211" t="s">
        <v>67</v>
      </c>
      <c r="Z211">
        <v>10</v>
      </c>
      <c r="AA211">
        <v>15131</v>
      </c>
      <c r="AB211">
        <v>0</v>
      </c>
      <c r="AC211">
        <v>100044189</v>
      </c>
      <c r="AE211" t="s">
        <v>960</v>
      </c>
      <c r="AF211" s="33">
        <v>43528.490856481483</v>
      </c>
      <c r="AG211" t="s">
        <v>897</v>
      </c>
    </row>
    <row r="212" spans="1:33" ht="15">
      <c r="A212" s="102" t="s">
        <v>0</v>
      </c>
      <c r="B212" t="s">
        <v>72</v>
      </c>
      <c r="C212" t="s">
        <v>909</v>
      </c>
      <c r="D212" t="s">
        <v>910</v>
      </c>
      <c r="E212">
        <v>529181</v>
      </c>
      <c r="F212" t="s">
        <v>959</v>
      </c>
      <c r="G212" t="s">
        <v>58</v>
      </c>
      <c r="H212" t="s">
        <v>61</v>
      </c>
      <c r="I212">
        <v>942839</v>
      </c>
      <c r="J212" t="s">
        <v>59</v>
      </c>
      <c r="K212" s="32">
        <v>43528</v>
      </c>
      <c r="L212" s="32">
        <v>43528</v>
      </c>
      <c r="M212">
        <v>0</v>
      </c>
      <c r="N212">
        <v>129041.92</v>
      </c>
      <c r="O212">
        <v>48</v>
      </c>
      <c r="P212" t="s">
        <v>60</v>
      </c>
      <c r="Q212">
        <v>204102012100</v>
      </c>
      <c r="R212" t="s">
        <v>139</v>
      </c>
      <c r="S212">
        <v>35.840000000000003</v>
      </c>
      <c r="T212">
        <v>10612</v>
      </c>
      <c r="U212" t="s">
        <v>17</v>
      </c>
      <c r="V212">
        <v>26.487552000000001</v>
      </c>
      <c r="W212" t="s">
        <v>17</v>
      </c>
      <c r="X212">
        <v>380334.08000000002</v>
      </c>
      <c r="Y212" t="s">
        <v>66</v>
      </c>
      <c r="Z212">
        <v>16</v>
      </c>
      <c r="AA212">
        <v>52459.87</v>
      </c>
      <c r="AB212">
        <v>0</v>
      </c>
      <c r="AC212">
        <v>100044189</v>
      </c>
      <c r="AE212" t="s">
        <v>960</v>
      </c>
      <c r="AF212" s="33">
        <v>43528.490856481483</v>
      </c>
      <c r="AG212" t="s">
        <v>897</v>
      </c>
    </row>
    <row r="213" spans="1:33" ht="15">
      <c r="A213" s="102" t="s">
        <v>0</v>
      </c>
      <c r="B213" t="s">
        <v>72</v>
      </c>
      <c r="C213" t="s">
        <v>909</v>
      </c>
      <c r="D213" t="s">
        <v>910</v>
      </c>
      <c r="E213">
        <v>529181</v>
      </c>
      <c r="F213" t="s">
        <v>959</v>
      </c>
      <c r="G213" t="s">
        <v>58</v>
      </c>
      <c r="H213" t="s">
        <v>61</v>
      </c>
      <c r="I213">
        <v>942839</v>
      </c>
      <c r="J213" t="s">
        <v>59</v>
      </c>
      <c r="K213" s="32">
        <v>43528</v>
      </c>
      <c r="L213" s="32">
        <v>43528</v>
      </c>
      <c r="M213">
        <v>0</v>
      </c>
      <c r="O213">
        <v>78</v>
      </c>
      <c r="P213" t="s">
        <v>60</v>
      </c>
      <c r="Q213" t="s">
        <v>107</v>
      </c>
      <c r="R213" t="s">
        <v>108</v>
      </c>
      <c r="S213">
        <v>78</v>
      </c>
      <c r="T213">
        <v>558</v>
      </c>
      <c r="U213" t="s">
        <v>17</v>
      </c>
      <c r="V213">
        <v>1.2834000000000001</v>
      </c>
      <c r="W213" t="s">
        <v>17</v>
      </c>
      <c r="X213">
        <v>43524</v>
      </c>
      <c r="Y213" t="s">
        <v>66</v>
      </c>
      <c r="Z213">
        <v>16</v>
      </c>
      <c r="AA213">
        <v>6003.31</v>
      </c>
      <c r="AB213">
        <v>0</v>
      </c>
      <c r="AC213">
        <v>100044189</v>
      </c>
      <c r="AE213" t="s">
        <v>960</v>
      </c>
      <c r="AF213" s="33">
        <v>43528.490856481483</v>
      </c>
      <c r="AG213" t="s">
        <v>897</v>
      </c>
    </row>
    <row r="214" spans="1:33" ht="15">
      <c r="A214" s="102" t="s">
        <v>0</v>
      </c>
      <c r="B214" t="s">
        <v>72</v>
      </c>
      <c r="C214" t="s">
        <v>909</v>
      </c>
      <c r="D214" t="s">
        <v>910</v>
      </c>
      <c r="E214">
        <v>529181</v>
      </c>
      <c r="F214" t="s">
        <v>959</v>
      </c>
      <c r="G214" t="s">
        <v>58</v>
      </c>
      <c r="H214" t="s">
        <v>61</v>
      </c>
      <c r="I214">
        <v>942839</v>
      </c>
      <c r="J214" t="s">
        <v>59</v>
      </c>
      <c r="K214" s="32">
        <v>43528</v>
      </c>
      <c r="L214" s="32">
        <v>43528</v>
      </c>
      <c r="M214">
        <v>0</v>
      </c>
      <c r="N214">
        <v>36665.440000000002</v>
      </c>
      <c r="O214">
        <v>68</v>
      </c>
      <c r="P214" t="s">
        <v>60</v>
      </c>
      <c r="Q214" t="s">
        <v>116</v>
      </c>
      <c r="R214" t="s">
        <v>117</v>
      </c>
      <c r="S214">
        <v>50.77</v>
      </c>
      <c r="T214">
        <v>2128</v>
      </c>
      <c r="U214" t="s">
        <v>17</v>
      </c>
      <c r="V214">
        <v>4.2560000000000002</v>
      </c>
      <c r="W214" t="s">
        <v>17</v>
      </c>
      <c r="X214">
        <v>108038.56</v>
      </c>
      <c r="Y214" t="s">
        <v>66</v>
      </c>
      <c r="Z214">
        <v>16</v>
      </c>
      <c r="AA214">
        <v>14901.87</v>
      </c>
      <c r="AB214">
        <v>0</v>
      </c>
      <c r="AC214">
        <v>100044189</v>
      </c>
      <c r="AE214" t="s">
        <v>960</v>
      </c>
      <c r="AF214" s="33">
        <v>43528.490856481483</v>
      </c>
      <c r="AG214" t="s">
        <v>897</v>
      </c>
    </row>
    <row r="215" spans="1:33" ht="15">
      <c r="A215" s="102" t="s">
        <v>0</v>
      </c>
      <c r="B215" t="s">
        <v>72</v>
      </c>
      <c r="C215" t="s">
        <v>909</v>
      </c>
      <c r="D215" t="s">
        <v>910</v>
      </c>
      <c r="E215">
        <v>529181</v>
      </c>
      <c r="F215" t="s">
        <v>959</v>
      </c>
      <c r="G215" t="s">
        <v>58</v>
      </c>
      <c r="H215" t="s">
        <v>61</v>
      </c>
      <c r="I215">
        <v>942839</v>
      </c>
      <c r="J215" t="s">
        <v>59</v>
      </c>
      <c r="K215" s="32">
        <v>43528</v>
      </c>
      <c r="L215" s="32">
        <v>43528</v>
      </c>
      <c r="M215">
        <v>0</v>
      </c>
      <c r="N215">
        <v>39855.919999999998</v>
      </c>
      <c r="O215">
        <v>78</v>
      </c>
      <c r="P215" t="s">
        <v>60</v>
      </c>
      <c r="Q215" t="s">
        <v>63</v>
      </c>
      <c r="R215" t="s">
        <v>64</v>
      </c>
      <c r="S215">
        <v>58.24</v>
      </c>
      <c r="T215">
        <v>2017</v>
      </c>
      <c r="U215" t="s">
        <v>17</v>
      </c>
      <c r="V215">
        <v>4.6391</v>
      </c>
      <c r="W215" t="s">
        <v>17</v>
      </c>
      <c r="X215">
        <v>117470.08</v>
      </c>
      <c r="Y215" t="s">
        <v>66</v>
      </c>
      <c r="Z215">
        <v>16</v>
      </c>
      <c r="AA215">
        <v>16202.77</v>
      </c>
      <c r="AB215">
        <v>0</v>
      </c>
      <c r="AC215">
        <v>100044189</v>
      </c>
      <c r="AE215" t="s">
        <v>960</v>
      </c>
      <c r="AF215" s="33">
        <v>43528.490856481483</v>
      </c>
      <c r="AG215" t="s">
        <v>897</v>
      </c>
    </row>
    <row r="216" spans="1:33" ht="15">
      <c r="A216" s="102" t="s">
        <v>0</v>
      </c>
      <c r="B216" t="s">
        <v>72</v>
      </c>
      <c r="C216" t="s">
        <v>909</v>
      </c>
      <c r="D216" t="s">
        <v>910</v>
      </c>
      <c r="E216">
        <v>529181</v>
      </c>
      <c r="F216" t="s">
        <v>959</v>
      </c>
      <c r="G216" t="s">
        <v>58</v>
      </c>
      <c r="H216" t="s">
        <v>61</v>
      </c>
      <c r="I216">
        <v>942839</v>
      </c>
      <c r="J216" t="s">
        <v>59</v>
      </c>
      <c r="K216" s="32">
        <v>43528</v>
      </c>
      <c r="L216" s="32">
        <v>43528</v>
      </c>
      <c r="M216">
        <v>0</v>
      </c>
      <c r="O216">
        <v>78</v>
      </c>
      <c r="P216" t="s">
        <v>60</v>
      </c>
      <c r="Q216" t="s">
        <v>107</v>
      </c>
      <c r="R216" t="s">
        <v>108</v>
      </c>
      <c r="S216">
        <v>78</v>
      </c>
      <c r="T216">
        <v>350</v>
      </c>
      <c r="U216" t="s">
        <v>17</v>
      </c>
      <c r="V216">
        <v>0.80500000000000005</v>
      </c>
      <c r="W216" t="s">
        <v>17</v>
      </c>
      <c r="X216">
        <v>27300</v>
      </c>
      <c r="Y216" t="s">
        <v>66</v>
      </c>
      <c r="Z216">
        <v>16</v>
      </c>
      <c r="AA216">
        <v>3765.52</v>
      </c>
      <c r="AB216">
        <v>0</v>
      </c>
      <c r="AC216">
        <v>100044189</v>
      </c>
      <c r="AE216" t="s">
        <v>960</v>
      </c>
      <c r="AF216" s="33">
        <v>43528.490856481483</v>
      </c>
      <c r="AG216" t="s">
        <v>897</v>
      </c>
    </row>
    <row r="217" spans="1:33" ht="15">
      <c r="A217" s="102" t="s">
        <v>0</v>
      </c>
      <c r="B217" t="s">
        <v>72</v>
      </c>
      <c r="C217" t="s">
        <v>909</v>
      </c>
      <c r="D217" t="s">
        <v>910</v>
      </c>
      <c r="E217">
        <v>529181</v>
      </c>
      <c r="F217" t="s">
        <v>959</v>
      </c>
      <c r="G217" t="s">
        <v>58</v>
      </c>
      <c r="H217" t="s">
        <v>61</v>
      </c>
      <c r="I217">
        <v>942839</v>
      </c>
      <c r="J217" t="s">
        <v>59</v>
      </c>
      <c r="K217" s="32">
        <v>43528</v>
      </c>
      <c r="L217" s="32">
        <v>43528</v>
      </c>
      <c r="M217">
        <v>0</v>
      </c>
      <c r="N217">
        <v>14044.8</v>
      </c>
      <c r="O217">
        <v>66</v>
      </c>
      <c r="P217" t="s">
        <v>60</v>
      </c>
      <c r="Q217">
        <v>204001005300</v>
      </c>
      <c r="R217" t="s">
        <v>100</v>
      </c>
      <c r="S217">
        <v>49.28</v>
      </c>
      <c r="T217">
        <v>840</v>
      </c>
      <c r="U217" t="s">
        <v>17</v>
      </c>
      <c r="V217">
        <v>2.0663999999999998</v>
      </c>
      <c r="W217" t="s">
        <v>17</v>
      </c>
      <c r="X217">
        <v>41395.199999999997</v>
      </c>
      <c r="Y217" t="s">
        <v>66</v>
      </c>
      <c r="Z217">
        <v>16</v>
      </c>
      <c r="AA217">
        <v>5709.68</v>
      </c>
      <c r="AB217">
        <v>0</v>
      </c>
      <c r="AC217">
        <v>100044189</v>
      </c>
      <c r="AE217" t="s">
        <v>960</v>
      </c>
      <c r="AF217" s="33">
        <v>43528.490856481483</v>
      </c>
      <c r="AG217" t="s">
        <v>897</v>
      </c>
    </row>
    <row r="218" spans="1:33" ht="15">
      <c r="A218" s="102" t="s">
        <v>0</v>
      </c>
      <c r="B218" t="s">
        <v>72</v>
      </c>
      <c r="C218" t="s">
        <v>909</v>
      </c>
      <c r="D218" t="s">
        <v>910</v>
      </c>
      <c r="E218">
        <v>529181</v>
      </c>
      <c r="F218" t="s">
        <v>959</v>
      </c>
      <c r="G218" t="s">
        <v>58</v>
      </c>
      <c r="H218" t="s">
        <v>61</v>
      </c>
      <c r="I218">
        <v>942839</v>
      </c>
      <c r="J218" t="s">
        <v>59</v>
      </c>
      <c r="K218" s="32">
        <v>43528</v>
      </c>
      <c r="L218" s="32">
        <v>43528</v>
      </c>
      <c r="M218">
        <v>0</v>
      </c>
      <c r="O218">
        <v>50</v>
      </c>
      <c r="P218" t="s">
        <v>60</v>
      </c>
      <c r="Q218" t="s">
        <v>228</v>
      </c>
      <c r="R218" t="s">
        <v>229</v>
      </c>
      <c r="S218">
        <v>50</v>
      </c>
      <c r="T218">
        <v>400</v>
      </c>
      <c r="U218" t="s">
        <v>17</v>
      </c>
      <c r="V218">
        <v>1.30284</v>
      </c>
      <c r="W218" t="s">
        <v>17</v>
      </c>
      <c r="X218">
        <v>20000</v>
      </c>
      <c r="Y218" t="s">
        <v>66</v>
      </c>
      <c r="Z218">
        <v>16</v>
      </c>
      <c r="AA218">
        <v>2758.62</v>
      </c>
      <c r="AB218">
        <v>0</v>
      </c>
      <c r="AC218">
        <v>100044189</v>
      </c>
      <c r="AE218" t="s">
        <v>960</v>
      </c>
      <c r="AF218" s="33">
        <v>43528.490856481483</v>
      </c>
      <c r="AG218" t="s">
        <v>897</v>
      </c>
    </row>
    <row r="219" spans="1:33" ht="15">
      <c r="A219" s="102" t="s">
        <v>0</v>
      </c>
      <c r="B219" t="s">
        <v>72</v>
      </c>
      <c r="C219" t="s">
        <v>909</v>
      </c>
      <c r="D219" t="s">
        <v>910</v>
      </c>
      <c r="E219">
        <v>529181</v>
      </c>
      <c r="F219" t="s">
        <v>959</v>
      </c>
      <c r="G219" t="s">
        <v>58</v>
      </c>
      <c r="H219" t="s">
        <v>61</v>
      </c>
      <c r="I219">
        <v>942839</v>
      </c>
      <c r="J219" t="s">
        <v>59</v>
      </c>
      <c r="K219" s="32">
        <v>43528</v>
      </c>
      <c r="L219" s="32">
        <v>43528</v>
      </c>
      <c r="M219">
        <v>0</v>
      </c>
      <c r="O219">
        <v>50</v>
      </c>
      <c r="P219" t="s">
        <v>60</v>
      </c>
      <c r="Q219" t="s">
        <v>228</v>
      </c>
      <c r="R219" t="s">
        <v>229</v>
      </c>
      <c r="S219">
        <v>50</v>
      </c>
      <c r="T219">
        <v>280</v>
      </c>
      <c r="U219" t="s">
        <v>17</v>
      </c>
      <c r="V219">
        <v>0.91198800000000002</v>
      </c>
      <c r="W219" t="s">
        <v>17</v>
      </c>
      <c r="X219">
        <v>14000</v>
      </c>
      <c r="Y219" t="s">
        <v>66</v>
      </c>
      <c r="Z219">
        <v>16</v>
      </c>
      <c r="AA219">
        <v>1931.03</v>
      </c>
      <c r="AB219">
        <v>0</v>
      </c>
      <c r="AC219">
        <v>100044189</v>
      </c>
      <c r="AE219" t="s">
        <v>960</v>
      </c>
      <c r="AF219" s="33">
        <v>43528.490856481483</v>
      </c>
      <c r="AG219" t="s">
        <v>897</v>
      </c>
    </row>
    <row r="220" spans="1:33" ht="15">
      <c r="A220" s="102" t="s">
        <v>0</v>
      </c>
      <c r="B220" t="s">
        <v>72</v>
      </c>
      <c r="C220" t="s">
        <v>909</v>
      </c>
      <c r="D220" t="s">
        <v>910</v>
      </c>
      <c r="E220">
        <v>529181</v>
      </c>
      <c r="F220" t="s">
        <v>959</v>
      </c>
      <c r="G220" t="s">
        <v>58</v>
      </c>
      <c r="H220" t="s">
        <v>61</v>
      </c>
      <c r="I220">
        <v>942839</v>
      </c>
      <c r="J220" t="s">
        <v>59</v>
      </c>
      <c r="K220" s="32">
        <v>43528</v>
      </c>
      <c r="L220" s="32">
        <v>43528</v>
      </c>
      <c r="M220">
        <v>0</v>
      </c>
      <c r="O220">
        <v>68</v>
      </c>
      <c r="P220" t="s">
        <v>60</v>
      </c>
      <c r="Q220">
        <v>204006001000</v>
      </c>
      <c r="R220" t="s">
        <v>121</v>
      </c>
      <c r="S220">
        <v>68</v>
      </c>
      <c r="T220">
        <v>41</v>
      </c>
      <c r="U220" t="s">
        <v>17</v>
      </c>
      <c r="V220">
        <v>9.8781300000000002E-2</v>
      </c>
      <c r="W220" t="s">
        <v>17</v>
      </c>
      <c r="X220">
        <v>2788</v>
      </c>
      <c r="Y220" t="s">
        <v>67</v>
      </c>
      <c r="Z220">
        <v>10</v>
      </c>
      <c r="AA220">
        <v>253.45</v>
      </c>
      <c r="AB220">
        <v>0</v>
      </c>
      <c r="AC220">
        <v>100044189</v>
      </c>
      <c r="AE220" t="s">
        <v>960</v>
      </c>
      <c r="AF220" s="33">
        <v>43528.490856481483</v>
      </c>
      <c r="AG220" t="s">
        <v>897</v>
      </c>
    </row>
    <row r="221" spans="1:33" ht="15">
      <c r="A221" s="102" t="s">
        <v>0</v>
      </c>
      <c r="B221" t="s">
        <v>72</v>
      </c>
      <c r="C221" t="s">
        <v>909</v>
      </c>
      <c r="D221" t="s">
        <v>910</v>
      </c>
      <c r="E221">
        <v>529181</v>
      </c>
      <c r="F221" t="s">
        <v>959</v>
      </c>
      <c r="G221" t="s">
        <v>58</v>
      </c>
      <c r="H221" t="s">
        <v>61</v>
      </c>
      <c r="I221">
        <v>942839</v>
      </c>
      <c r="J221" t="s">
        <v>59</v>
      </c>
      <c r="K221" s="32">
        <v>43528</v>
      </c>
      <c r="L221" s="32">
        <v>43528</v>
      </c>
      <c r="M221">
        <v>0</v>
      </c>
      <c r="O221">
        <v>102</v>
      </c>
      <c r="P221" t="s">
        <v>60</v>
      </c>
      <c r="Q221">
        <v>204003000700</v>
      </c>
      <c r="R221" t="s">
        <v>125</v>
      </c>
      <c r="S221">
        <v>102</v>
      </c>
      <c r="T221">
        <v>636</v>
      </c>
      <c r="U221" t="s">
        <v>17</v>
      </c>
      <c r="V221">
        <v>2.6228639999999999</v>
      </c>
      <c r="W221" t="s">
        <v>17</v>
      </c>
      <c r="X221">
        <v>64872</v>
      </c>
      <c r="Y221" t="s">
        <v>67</v>
      </c>
      <c r="Z221">
        <v>10</v>
      </c>
      <c r="AA221">
        <v>5897.45</v>
      </c>
      <c r="AB221">
        <v>0</v>
      </c>
      <c r="AC221">
        <v>100044189</v>
      </c>
      <c r="AE221" t="s">
        <v>960</v>
      </c>
      <c r="AF221" s="33">
        <v>43528.490856481483</v>
      </c>
      <c r="AG221" t="s">
        <v>897</v>
      </c>
    </row>
    <row r="222" spans="1:33" ht="15">
      <c r="A222" s="102" t="s">
        <v>0</v>
      </c>
      <c r="B222" t="s">
        <v>72</v>
      </c>
      <c r="C222" t="s">
        <v>909</v>
      </c>
      <c r="D222" t="s">
        <v>910</v>
      </c>
      <c r="E222">
        <v>529181</v>
      </c>
      <c r="F222" t="s">
        <v>959</v>
      </c>
      <c r="G222" t="s">
        <v>58</v>
      </c>
      <c r="H222" t="s">
        <v>61</v>
      </c>
      <c r="I222">
        <v>942839</v>
      </c>
      <c r="J222" t="s">
        <v>59</v>
      </c>
      <c r="K222" s="32">
        <v>43528</v>
      </c>
      <c r="L222" s="32">
        <v>43528</v>
      </c>
      <c r="M222">
        <v>0</v>
      </c>
      <c r="N222">
        <v>9200.82</v>
      </c>
      <c r="O222">
        <v>68</v>
      </c>
      <c r="P222" t="s">
        <v>60</v>
      </c>
      <c r="Q222">
        <v>204002000701</v>
      </c>
      <c r="R222" t="s">
        <v>95</v>
      </c>
      <c r="S222">
        <v>50.77</v>
      </c>
      <c r="T222">
        <v>534</v>
      </c>
      <c r="U222" t="s">
        <v>17</v>
      </c>
      <c r="V222">
        <v>1.6622352</v>
      </c>
      <c r="W222" t="s">
        <v>17</v>
      </c>
      <c r="X222">
        <v>27111.18</v>
      </c>
      <c r="Y222" t="s">
        <v>67</v>
      </c>
      <c r="Z222">
        <v>10</v>
      </c>
      <c r="AA222">
        <v>2464.65</v>
      </c>
      <c r="AB222">
        <v>0</v>
      </c>
      <c r="AC222">
        <v>100044189</v>
      </c>
      <c r="AE222" t="s">
        <v>960</v>
      </c>
      <c r="AF222" s="33">
        <v>43528.490856481483</v>
      </c>
      <c r="AG222" t="s">
        <v>897</v>
      </c>
    </row>
    <row r="223" spans="1:33" ht="15">
      <c r="A223" s="102" t="s">
        <v>0</v>
      </c>
      <c r="B223" t="s">
        <v>72</v>
      </c>
      <c r="C223" t="s">
        <v>909</v>
      </c>
      <c r="D223" t="s">
        <v>910</v>
      </c>
      <c r="E223">
        <v>529181</v>
      </c>
      <c r="F223" t="s">
        <v>959</v>
      </c>
      <c r="G223" t="s">
        <v>58</v>
      </c>
      <c r="H223" t="s">
        <v>61</v>
      </c>
      <c r="I223">
        <v>942839</v>
      </c>
      <c r="J223" t="s">
        <v>59</v>
      </c>
      <c r="K223" s="32">
        <v>43528</v>
      </c>
      <c r="L223" s="32">
        <v>43528</v>
      </c>
      <c r="M223">
        <v>0</v>
      </c>
      <c r="N223">
        <v>30469.919999999998</v>
      </c>
      <c r="O223">
        <v>36</v>
      </c>
      <c r="P223" t="s">
        <v>60</v>
      </c>
      <c r="Q223">
        <v>204102010701</v>
      </c>
      <c r="R223" t="s">
        <v>138</v>
      </c>
      <c r="S223">
        <v>26.88</v>
      </c>
      <c r="T223">
        <v>3341</v>
      </c>
      <c r="U223" t="s">
        <v>17</v>
      </c>
      <c r="V223">
        <v>10.496085600000001</v>
      </c>
      <c r="W223" t="s">
        <v>17</v>
      </c>
      <c r="X223">
        <v>89806.080000000002</v>
      </c>
      <c r="Y223" t="s">
        <v>66</v>
      </c>
      <c r="Z223">
        <v>16</v>
      </c>
      <c r="AA223">
        <v>12387.05</v>
      </c>
      <c r="AB223">
        <v>0</v>
      </c>
      <c r="AC223">
        <v>100044189</v>
      </c>
      <c r="AE223" t="s">
        <v>960</v>
      </c>
      <c r="AF223" s="33">
        <v>43528.490856481483</v>
      </c>
      <c r="AG223" t="s">
        <v>897</v>
      </c>
    </row>
    <row r="224" spans="1:33" ht="15">
      <c r="A224" s="102" t="s">
        <v>0</v>
      </c>
      <c r="B224" t="s">
        <v>72</v>
      </c>
      <c r="C224" t="s">
        <v>909</v>
      </c>
      <c r="D224" t="s">
        <v>910</v>
      </c>
      <c r="E224">
        <v>529181</v>
      </c>
      <c r="F224" t="s">
        <v>959</v>
      </c>
      <c r="G224" t="s">
        <v>58</v>
      </c>
      <c r="H224" t="s">
        <v>61</v>
      </c>
      <c r="I224">
        <v>942839</v>
      </c>
      <c r="J224" t="s">
        <v>59</v>
      </c>
      <c r="K224" s="32">
        <v>43528</v>
      </c>
      <c r="L224" s="32">
        <v>43528</v>
      </c>
      <c r="M224">
        <v>0</v>
      </c>
      <c r="N224">
        <v>9954.7199999999993</v>
      </c>
      <c r="O224">
        <v>52.8</v>
      </c>
      <c r="P224" t="s">
        <v>60</v>
      </c>
      <c r="Q224">
        <v>204005001700</v>
      </c>
      <c r="R224" t="s">
        <v>141</v>
      </c>
      <c r="S224">
        <v>39.42</v>
      </c>
      <c r="T224">
        <v>744</v>
      </c>
      <c r="U224" t="s">
        <v>17</v>
      </c>
      <c r="V224">
        <v>2.2994064000000001</v>
      </c>
      <c r="W224" t="s">
        <v>17</v>
      </c>
      <c r="X224">
        <v>29328.48</v>
      </c>
      <c r="Y224" t="s">
        <v>66</v>
      </c>
      <c r="Z224">
        <v>16</v>
      </c>
      <c r="AA224">
        <v>4045.31</v>
      </c>
      <c r="AB224">
        <v>0</v>
      </c>
      <c r="AC224">
        <v>100044189</v>
      </c>
      <c r="AE224" t="s">
        <v>960</v>
      </c>
      <c r="AF224" s="33">
        <v>43528.490856481483</v>
      </c>
      <c r="AG224" t="s">
        <v>897</v>
      </c>
    </row>
    <row r="225" spans="1:33" ht="15">
      <c r="A225" s="102" t="s">
        <v>0</v>
      </c>
      <c r="B225" t="s">
        <v>72</v>
      </c>
      <c r="C225" t="s">
        <v>909</v>
      </c>
      <c r="D225" t="s">
        <v>910</v>
      </c>
      <c r="E225">
        <v>529181</v>
      </c>
      <c r="F225" t="s">
        <v>959</v>
      </c>
      <c r="G225" t="s">
        <v>58</v>
      </c>
      <c r="H225" t="s">
        <v>61</v>
      </c>
      <c r="I225">
        <v>942839</v>
      </c>
      <c r="J225" t="s">
        <v>59</v>
      </c>
      <c r="K225" s="32">
        <v>43528</v>
      </c>
      <c r="L225" s="32">
        <v>43528</v>
      </c>
      <c r="M225">
        <v>0</v>
      </c>
      <c r="N225">
        <v>19072.259999999998</v>
      </c>
      <c r="O225">
        <v>65</v>
      </c>
      <c r="P225" t="s">
        <v>60</v>
      </c>
      <c r="Q225">
        <v>204002000100</v>
      </c>
      <c r="R225" t="s">
        <v>106</v>
      </c>
      <c r="S225">
        <v>48.53</v>
      </c>
      <c r="T225">
        <v>1158</v>
      </c>
      <c r="U225" t="s">
        <v>17</v>
      </c>
      <c r="V225">
        <v>3.6129600000000002</v>
      </c>
      <c r="W225" t="s">
        <v>17</v>
      </c>
      <c r="X225">
        <v>56197.74</v>
      </c>
      <c r="Y225" t="s">
        <v>67</v>
      </c>
      <c r="Z225">
        <v>10</v>
      </c>
      <c r="AA225">
        <v>5108.8900000000003</v>
      </c>
      <c r="AB225">
        <v>0</v>
      </c>
      <c r="AC225">
        <v>100044189</v>
      </c>
      <c r="AE225" t="s">
        <v>960</v>
      </c>
      <c r="AF225" s="33">
        <v>43528.490856481483</v>
      </c>
      <c r="AG225" t="s">
        <v>897</v>
      </c>
    </row>
    <row r="226" spans="1:33" ht="15">
      <c r="A226" s="102" t="s">
        <v>0</v>
      </c>
      <c r="B226" t="s">
        <v>72</v>
      </c>
      <c r="C226" t="s">
        <v>909</v>
      </c>
      <c r="D226" t="s">
        <v>910</v>
      </c>
      <c r="E226">
        <v>529181</v>
      </c>
      <c r="F226" t="s">
        <v>959</v>
      </c>
      <c r="G226" t="s">
        <v>58</v>
      </c>
      <c r="H226" t="s">
        <v>61</v>
      </c>
      <c r="I226">
        <v>942839</v>
      </c>
      <c r="J226" t="s">
        <v>59</v>
      </c>
      <c r="K226" s="32">
        <v>43528</v>
      </c>
      <c r="L226" s="32">
        <v>43528</v>
      </c>
      <c r="M226">
        <v>0</v>
      </c>
      <c r="N226">
        <v>836.22</v>
      </c>
      <c r="O226">
        <v>50</v>
      </c>
      <c r="P226" t="s">
        <v>60</v>
      </c>
      <c r="Q226">
        <v>204117000900</v>
      </c>
      <c r="R226" t="s">
        <v>136</v>
      </c>
      <c r="S226">
        <v>37.33</v>
      </c>
      <c r="T226">
        <v>66</v>
      </c>
      <c r="U226" t="s">
        <v>17</v>
      </c>
      <c r="V226">
        <v>0.16473599999999999</v>
      </c>
      <c r="W226" t="s">
        <v>17</v>
      </c>
      <c r="X226">
        <v>2463.7800000000002</v>
      </c>
      <c r="Y226" t="s">
        <v>66</v>
      </c>
      <c r="Z226">
        <v>16</v>
      </c>
      <c r="AA226">
        <v>339.83</v>
      </c>
      <c r="AB226">
        <v>0</v>
      </c>
      <c r="AC226">
        <v>100044189</v>
      </c>
      <c r="AE226" t="s">
        <v>960</v>
      </c>
      <c r="AF226" s="33">
        <v>43528.490856481483</v>
      </c>
      <c r="AG226" t="s">
        <v>897</v>
      </c>
    </row>
    <row r="227" spans="1:33" ht="15">
      <c r="A227" s="102" t="s">
        <v>0</v>
      </c>
      <c r="B227" t="s">
        <v>72</v>
      </c>
      <c r="C227" t="s">
        <v>909</v>
      </c>
      <c r="D227" t="s">
        <v>910</v>
      </c>
      <c r="E227">
        <v>529181</v>
      </c>
      <c r="F227" t="s">
        <v>959</v>
      </c>
      <c r="G227" t="s">
        <v>58</v>
      </c>
      <c r="H227" t="s">
        <v>61</v>
      </c>
      <c r="I227">
        <v>942839</v>
      </c>
      <c r="J227" t="s">
        <v>59</v>
      </c>
      <c r="K227" s="32">
        <v>43528</v>
      </c>
      <c r="L227" s="32">
        <v>43528</v>
      </c>
      <c r="M227">
        <v>0</v>
      </c>
      <c r="O227">
        <v>53</v>
      </c>
      <c r="P227" t="s">
        <v>60</v>
      </c>
      <c r="Q227">
        <v>204104001160</v>
      </c>
      <c r="R227" t="s">
        <v>110</v>
      </c>
      <c r="S227">
        <v>53</v>
      </c>
      <c r="T227">
        <v>306</v>
      </c>
      <c r="U227" t="s">
        <v>17</v>
      </c>
      <c r="V227">
        <v>0.91065600000000002</v>
      </c>
      <c r="W227" t="s">
        <v>17</v>
      </c>
      <c r="X227">
        <v>16218</v>
      </c>
      <c r="Y227" t="s">
        <v>66</v>
      </c>
      <c r="Z227">
        <v>16</v>
      </c>
      <c r="AA227">
        <v>2236.9699999999998</v>
      </c>
      <c r="AB227">
        <v>0</v>
      </c>
      <c r="AC227">
        <v>100044189</v>
      </c>
      <c r="AE227" t="s">
        <v>960</v>
      </c>
      <c r="AF227" s="33">
        <v>43528.490856481483</v>
      </c>
      <c r="AG227" t="s">
        <v>897</v>
      </c>
    </row>
    <row r="228" spans="1:33" ht="15">
      <c r="A228" s="102" t="s">
        <v>0</v>
      </c>
      <c r="B228" t="s">
        <v>72</v>
      </c>
      <c r="C228" t="s">
        <v>909</v>
      </c>
      <c r="D228" t="s">
        <v>910</v>
      </c>
      <c r="E228">
        <v>529181</v>
      </c>
      <c r="F228" t="s">
        <v>959</v>
      </c>
      <c r="G228" t="s">
        <v>58</v>
      </c>
      <c r="H228" t="s">
        <v>61</v>
      </c>
      <c r="I228">
        <v>942839</v>
      </c>
      <c r="J228" t="s">
        <v>59</v>
      </c>
      <c r="K228" s="32">
        <v>43528</v>
      </c>
      <c r="L228" s="32">
        <v>43528</v>
      </c>
      <c r="M228">
        <v>0</v>
      </c>
      <c r="N228">
        <v>20231.2</v>
      </c>
      <c r="O228">
        <v>60</v>
      </c>
      <c r="P228" t="s">
        <v>60</v>
      </c>
      <c r="Q228">
        <v>204103001500</v>
      </c>
      <c r="R228" t="s">
        <v>93</v>
      </c>
      <c r="S228">
        <v>44.8</v>
      </c>
      <c r="T228">
        <v>1331</v>
      </c>
      <c r="U228" t="s">
        <v>17</v>
      </c>
      <c r="V228">
        <v>4.0329300000000003</v>
      </c>
      <c r="W228" t="s">
        <v>17</v>
      </c>
      <c r="X228">
        <v>59628.800000000003</v>
      </c>
      <c r="Y228" t="s">
        <v>66</v>
      </c>
      <c r="Z228">
        <v>16</v>
      </c>
      <c r="AA228">
        <v>8224.66</v>
      </c>
      <c r="AB228">
        <v>0</v>
      </c>
      <c r="AC228">
        <v>100044189</v>
      </c>
      <c r="AE228" t="s">
        <v>960</v>
      </c>
      <c r="AF228" s="33">
        <v>43528.490856481483</v>
      </c>
      <c r="AG228" t="s">
        <v>897</v>
      </c>
    </row>
    <row r="229" spans="1:33" ht="15">
      <c r="A229" s="102" t="s">
        <v>0</v>
      </c>
      <c r="B229" t="s">
        <v>72</v>
      </c>
      <c r="C229" t="s">
        <v>909</v>
      </c>
      <c r="D229" t="s">
        <v>910</v>
      </c>
      <c r="E229">
        <v>529181</v>
      </c>
      <c r="F229" t="s">
        <v>959</v>
      </c>
      <c r="G229" t="s">
        <v>58</v>
      </c>
      <c r="H229" t="s">
        <v>61</v>
      </c>
      <c r="I229">
        <v>942839</v>
      </c>
      <c r="J229" t="s">
        <v>59</v>
      </c>
      <c r="K229" s="32">
        <v>43528</v>
      </c>
      <c r="L229" s="32">
        <v>43528</v>
      </c>
      <c r="M229">
        <v>0</v>
      </c>
      <c r="O229">
        <v>68</v>
      </c>
      <c r="P229" t="s">
        <v>60</v>
      </c>
      <c r="Q229" t="s">
        <v>68</v>
      </c>
      <c r="R229" t="s">
        <v>69</v>
      </c>
      <c r="S229">
        <v>68</v>
      </c>
      <c r="T229">
        <v>880</v>
      </c>
      <c r="U229" t="s">
        <v>17</v>
      </c>
      <c r="V229">
        <v>1.76</v>
      </c>
      <c r="W229" t="s">
        <v>17</v>
      </c>
      <c r="X229">
        <v>59840</v>
      </c>
      <c r="Y229" t="s">
        <v>66</v>
      </c>
      <c r="Z229">
        <v>16</v>
      </c>
      <c r="AA229">
        <v>8253.7900000000009</v>
      </c>
      <c r="AB229">
        <v>0</v>
      </c>
      <c r="AC229">
        <v>100044189</v>
      </c>
      <c r="AE229" t="s">
        <v>960</v>
      </c>
      <c r="AF229" s="33">
        <v>43528.490856481483</v>
      </c>
      <c r="AG229" t="s">
        <v>897</v>
      </c>
    </row>
    <row r="230" spans="1:33" ht="15">
      <c r="A230" s="102" t="s">
        <v>0</v>
      </c>
      <c r="B230" t="s">
        <v>72</v>
      </c>
      <c r="C230" t="s">
        <v>909</v>
      </c>
      <c r="D230" t="s">
        <v>910</v>
      </c>
      <c r="E230">
        <v>529181</v>
      </c>
      <c r="F230" t="s">
        <v>959</v>
      </c>
      <c r="G230" t="s">
        <v>58</v>
      </c>
      <c r="H230" t="s">
        <v>61</v>
      </c>
      <c r="I230">
        <v>942839</v>
      </c>
      <c r="J230" t="s">
        <v>59</v>
      </c>
      <c r="K230" s="32">
        <v>43528</v>
      </c>
      <c r="L230" s="32">
        <v>43528</v>
      </c>
      <c r="M230">
        <v>0</v>
      </c>
      <c r="N230">
        <v>1269.3599999999999</v>
      </c>
      <c r="O230">
        <v>69.599999999999994</v>
      </c>
      <c r="P230" t="s">
        <v>60</v>
      </c>
      <c r="Q230" t="s">
        <v>112</v>
      </c>
      <c r="R230" t="s">
        <v>113</v>
      </c>
      <c r="S230">
        <v>51.97</v>
      </c>
      <c r="T230">
        <v>72</v>
      </c>
      <c r="U230" t="s">
        <v>17</v>
      </c>
      <c r="V230">
        <v>0.17712</v>
      </c>
      <c r="W230" t="s">
        <v>17</v>
      </c>
      <c r="X230">
        <v>3741.84</v>
      </c>
      <c r="Y230" t="s">
        <v>66</v>
      </c>
      <c r="Z230">
        <v>16</v>
      </c>
      <c r="AA230">
        <v>516.12</v>
      </c>
      <c r="AB230">
        <v>0</v>
      </c>
      <c r="AC230">
        <v>100044189</v>
      </c>
      <c r="AE230" t="s">
        <v>960</v>
      </c>
      <c r="AF230" s="33">
        <v>43528.490856481483</v>
      </c>
      <c r="AG230" t="s">
        <v>897</v>
      </c>
    </row>
    <row r="231" spans="1:33" ht="15">
      <c r="A231" s="102" t="s">
        <v>0</v>
      </c>
      <c r="B231" t="s">
        <v>72</v>
      </c>
      <c r="C231" t="s">
        <v>909</v>
      </c>
      <c r="D231" t="s">
        <v>910</v>
      </c>
      <c r="E231">
        <v>529181</v>
      </c>
      <c r="F231" t="s">
        <v>959</v>
      </c>
      <c r="G231" t="s">
        <v>58</v>
      </c>
      <c r="H231" t="s">
        <v>61</v>
      </c>
      <c r="I231">
        <v>942839</v>
      </c>
      <c r="J231" t="s">
        <v>59</v>
      </c>
      <c r="K231" s="32">
        <v>43528</v>
      </c>
      <c r="L231" s="32">
        <v>43528</v>
      </c>
      <c r="M231">
        <v>0</v>
      </c>
      <c r="N231">
        <v>8885.52</v>
      </c>
      <c r="O231">
        <v>69.599999999999994</v>
      </c>
      <c r="P231" t="s">
        <v>60</v>
      </c>
      <c r="Q231">
        <v>204401000800</v>
      </c>
      <c r="R231" t="s">
        <v>90</v>
      </c>
      <c r="S231">
        <v>51.97</v>
      </c>
      <c r="T231">
        <v>504</v>
      </c>
      <c r="U231" t="s">
        <v>17</v>
      </c>
      <c r="V231">
        <v>1.2398400000000001</v>
      </c>
      <c r="W231" t="s">
        <v>17</v>
      </c>
      <c r="X231">
        <v>26192.880000000001</v>
      </c>
      <c r="Y231" t="s">
        <v>66</v>
      </c>
      <c r="Z231">
        <v>16</v>
      </c>
      <c r="AA231">
        <v>3612.81</v>
      </c>
      <c r="AB231">
        <v>0</v>
      </c>
      <c r="AC231">
        <v>100044189</v>
      </c>
      <c r="AE231" t="s">
        <v>960</v>
      </c>
      <c r="AF231" s="33">
        <v>43528.490856481483</v>
      </c>
      <c r="AG231" t="s">
        <v>897</v>
      </c>
    </row>
    <row r="232" spans="1:33" ht="15">
      <c r="A232" s="102" t="s">
        <v>0</v>
      </c>
      <c r="B232" t="s">
        <v>72</v>
      </c>
      <c r="C232" t="s">
        <v>909</v>
      </c>
      <c r="D232" t="s">
        <v>910</v>
      </c>
      <c r="E232">
        <v>529181</v>
      </c>
      <c r="F232" t="s">
        <v>959</v>
      </c>
      <c r="G232" t="s">
        <v>58</v>
      </c>
      <c r="H232" t="s">
        <v>61</v>
      </c>
      <c r="I232">
        <v>942839</v>
      </c>
      <c r="J232" t="s">
        <v>59</v>
      </c>
      <c r="K232" s="32">
        <v>43528</v>
      </c>
      <c r="L232" s="32">
        <v>43528</v>
      </c>
      <c r="M232">
        <v>0</v>
      </c>
      <c r="N232">
        <v>85205.119999999995</v>
      </c>
      <c r="O232">
        <v>66</v>
      </c>
      <c r="P232" t="s">
        <v>60</v>
      </c>
      <c r="Q232">
        <v>204401000700</v>
      </c>
      <c r="R232" t="s">
        <v>124</v>
      </c>
      <c r="S232">
        <v>49.28</v>
      </c>
      <c r="T232">
        <v>5096</v>
      </c>
      <c r="U232" t="s">
        <v>17</v>
      </c>
      <c r="V232">
        <v>12.536160000000001</v>
      </c>
      <c r="W232" t="s">
        <v>17</v>
      </c>
      <c r="X232">
        <v>251130.88</v>
      </c>
      <c r="Y232" t="s">
        <v>66</v>
      </c>
      <c r="Z232">
        <v>16</v>
      </c>
      <c r="AA232">
        <v>34638.74</v>
      </c>
      <c r="AB232">
        <v>0</v>
      </c>
      <c r="AC232">
        <v>100044189</v>
      </c>
      <c r="AE232" t="s">
        <v>960</v>
      </c>
      <c r="AF232" s="33">
        <v>43528.490856481483</v>
      </c>
      <c r="AG232" t="s">
        <v>897</v>
      </c>
    </row>
    <row r="233" spans="1:33" ht="15">
      <c r="A233" s="102" t="s">
        <v>0</v>
      </c>
      <c r="B233" t="s">
        <v>72</v>
      </c>
      <c r="C233" t="s">
        <v>909</v>
      </c>
      <c r="D233" t="s">
        <v>910</v>
      </c>
      <c r="E233">
        <v>523423</v>
      </c>
      <c r="F233" t="s">
        <v>950</v>
      </c>
      <c r="G233" t="s">
        <v>58</v>
      </c>
      <c r="H233" t="s">
        <v>61</v>
      </c>
      <c r="I233">
        <v>942850</v>
      </c>
      <c r="J233" t="s">
        <v>59</v>
      </c>
      <c r="K233" s="32">
        <v>43528</v>
      </c>
      <c r="L233" s="32">
        <v>43528</v>
      </c>
      <c r="M233">
        <v>0</v>
      </c>
      <c r="N233">
        <v>5690.88</v>
      </c>
      <c r="O233">
        <v>78</v>
      </c>
      <c r="P233" t="s">
        <v>60</v>
      </c>
      <c r="Q233" t="s">
        <v>63</v>
      </c>
      <c r="R233" t="s">
        <v>64</v>
      </c>
      <c r="S233">
        <v>58.24</v>
      </c>
      <c r="T233">
        <v>288</v>
      </c>
      <c r="U233" t="s">
        <v>17</v>
      </c>
      <c r="V233">
        <v>0.66239999999999999</v>
      </c>
      <c r="W233" t="s">
        <v>17</v>
      </c>
      <c r="X233">
        <v>16773.12</v>
      </c>
      <c r="Y233" t="s">
        <v>66</v>
      </c>
      <c r="Z233">
        <v>16</v>
      </c>
      <c r="AA233">
        <v>2313.5300000000002</v>
      </c>
      <c r="AB233">
        <v>0</v>
      </c>
      <c r="AC233">
        <v>100044190</v>
      </c>
      <c r="AE233" t="s">
        <v>951</v>
      </c>
      <c r="AF233" s="33">
        <v>43528.490902777776</v>
      </c>
      <c r="AG233" t="s">
        <v>897</v>
      </c>
    </row>
    <row r="234" spans="1:33" ht="15">
      <c r="A234" s="102" t="s">
        <v>0</v>
      </c>
      <c r="B234" t="s">
        <v>72</v>
      </c>
      <c r="C234" t="s">
        <v>909</v>
      </c>
      <c r="D234" t="s">
        <v>910</v>
      </c>
      <c r="E234">
        <v>523423</v>
      </c>
      <c r="F234" t="s">
        <v>950</v>
      </c>
      <c r="G234" t="s">
        <v>58</v>
      </c>
      <c r="H234" t="s">
        <v>61</v>
      </c>
      <c r="I234">
        <v>942850</v>
      </c>
      <c r="J234" t="s">
        <v>59</v>
      </c>
      <c r="K234" s="32">
        <v>43528</v>
      </c>
      <c r="L234" s="32">
        <v>43528</v>
      </c>
      <c r="M234">
        <v>0</v>
      </c>
      <c r="N234">
        <v>141.04</v>
      </c>
      <c r="O234">
        <v>69.599999999999994</v>
      </c>
      <c r="P234" t="s">
        <v>60</v>
      </c>
      <c r="Q234" t="s">
        <v>112</v>
      </c>
      <c r="R234" t="s">
        <v>113</v>
      </c>
      <c r="S234">
        <v>51.97</v>
      </c>
      <c r="T234">
        <v>8</v>
      </c>
      <c r="U234" t="s">
        <v>17</v>
      </c>
      <c r="V234">
        <v>1.968E-2</v>
      </c>
      <c r="W234" t="s">
        <v>17</v>
      </c>
      <c r="X234">
        <v>415.76</v>
      </c>
      <c r="Y234" t="s">
        <v>66</v>
      </c>
      <c r="Z234">
        <v>16</v>
      </c>
      <c r="AA234">
        <v>57.35</v>
      </c>
      <c r="AB234">
        <v>0</v>
      </c>
      <c r="AC234">
        <v>100044190</v>
      </c>
      <c r="AE234" t="s">
        <v>951</v>
      </c>
      <c r="AF234" s="33">
        <v>43528.490902777776</v>
      </c>
      <c r="AG234" t="s">
        <v>897</v>
      </c>
    </row>
    <row r="235" spans="1:33" ht="15">
      <c r="A235" s="102" t="s">
        <v>0</v>
      </c>
      <c r="B235" t="s">
        <v>72</v>
      </c>
      <c r="C235" t="s">
        <v>909</v>
      </c>
      <c r="D235" t="s">
        <v>910</v>
      </c>
      <c r="E235">
        <v>523423</v>
      </c>
      <c r="F235" t="s">
        <v>950</v>
      </c>
      <c r="G235" t="s">
        <v>58</v>
      </c>
      <c r="H235" t="s">
        <v>61</v>
      </c>
      <c r="I235">
        <v>942850</v>
      </c>
      <c r="J235" t="s">
        <v>59</v>
      </c>
      <c r="K235" s="32">
        <v>43528</v>
      </c>
      <c r="L235" s="32">
        <v>43528</v>
      </c>
      <c r="M235">
        <v>0</v>
      </c>
      <c r="O235">
        <v>78</v>
      </c>
      <c r="P235" t="s">
        <v>60</v>
      </c>
      <c r="Q235" t="s">
        <v>107</v>
      </c>
      <c r="R235" t="s">
        <v>108</v>
      </c>
      <c r="S235">
        <v>78</v>
      </c>
      <c r="T235">
        <v>350</v>
      </c>
      <c r="U235" t="s">
        <v>17</v>
      </c>
      <c r="V235">
        <v>0.80500000000000005</v>
      </c>
      <c r="W235" t="s">
        <v>17</v>
      </c>
      <c r="X235">
        <v>27300</v>
      </c>
      <c r="Y235" t="s">
        <v>66</v>
      </c>
      <c r="Z235">
        <v>16</v>
      </c>
      <c r="AA235">
        <v>3765.52</v>
      </c>
      <c r="AB235">
        <v>0</v>
      </c>
      <c r="AC235">
        <v>100044190</v>
      </c>
      <c r="AE235" t="s">
        <v>951</v>
      </c>
      <c r="AF235" s="33">
        <v>43528.490902777776</v>
      </c>
      <c r="AG235" t="s">
        <v>897</v>
      </c>
    </row>
    <row r="236" spans="1:33" ht="15">
      <c r="A236" s="102" t="s">
        <v>0</v>
      </c>
      <c r="B236" t="s">
        <v>72</v>
      </c>
      <c r="C236" t="s">
        <v>909</v>
      </c>
      <c r="D236" t="s">
        <v>910</v>
      </c>
      <c r="E236">
        <v>523423</v>
      </c>
      <c r="F236" t="s">
        <v>950</v>
      </c>
      <c r="G236" t="s">
        <v>58</v>
      </c>
      <c r="H236" t="s">
        <v>61</v>
      </c>
      <c r="I236">
        <v>942850</v>
      </c>
      <c r="J236" t="s">
        <v>59</v>
      </c>
      <c r="K236" s="32">
        <v>43528</v>
      </c>
      <c r="L236" s="32">
        <v>43528</v>
      </c>
      <c r="M236">
        <v>0</v>
      </c>
      <c r="N236">
        <v>904.8</v>
      </c>
      <c r="O236">
        <v>74.400000000000006</v>
      </c>
      <c r="P236" t="s">
        <v>60</v>
      </c>
      <c r="Q236">
        <v>204004000402</v>
      </c>
      <c r="R236" t="s">
        <v>62</v>
      </c>
      <c r="S236">
        <v>55.55</v>
      </c>
      <c r="T236">
        <v>48</v>
      </c>
      <c r="U236" t="s">
        <v>17</v>
      </c>
      <c r="V236">
        <v>0.29952000000000001</v>
      </c>
      <c r="W236" t="s">
        <v>17</v>
      </c>
      <c r="X236">
        <v>2666.4</v>
      </c>
      <c r="Y236" t="s">
        <v>66</v>
      </c>
      <c r="Z236">
        <v>16</v>
      </c>
      <c r="AA236">
        <v>367.78</v>
      </c>
      <c r="AB236">
        <v>0</v>
      </c>
      <c r="AC236">
        <v>100044190</v>
      </c>
      <c r="AE236" t="s">
        <v>951</v>
      </c>
      <c r="AF236" s="33">
        <v>43528.490902777776</v>
      </c>
      <c r="AG236" t="s">
        <v>897</v>
      </c>
    </row>
    <row r="237" spans="1:33" ht="15">
      <c r="A237" s="102" t="s">
        <v>0</v>
      </c>
      <c r="B237" t="s">
        <v>72</v>
      </c>
      <c r="C237" t="s">
        <v>909</v>
      </c>
      <c r="D237" t="s">
        <v>910</v>
      </c>
      <c r="E237">
        <v>523423</v>
      </c>
      <c r="F237" t="s">
        <v>950</v>
      </c>
      <c r="G237" t="s">
        <v>58</v>
      </c>
      <c r="H237" t="s">
        <v>61</v>
      </c>
      <c r="I237">
        <v>942850</v>
      </c>
      <c r="J237" t="s">
        <v>59</v>
      </c>
      <c r="K237" s="32">
        <v>43528</v>
      </c>
      <c r="L237" s="32">
        <v>43528</v>
      </c>
      <c r="M237">
        <v>0</v>
      </c>
      <c r="N237">
        <v>240.73</v>
      </c>
      <c r="O237">
        <v>50</v>
      </c>
      <c r="P237" t="s">
        <v>60</v>
      </c>
      <c r="Q237">
        <v>204117000900</v>
      </c>
      <c r="R237" t="s">
        <v>136</v>
      </c>
      <c r="S237">
        <v>37.33</v>
      </c>
      <c r="T237">
        <v>19</v>
      </c>
      <c r="U237" t="s">
        <v>17</v>
      </c>
      <c r="V237">
        <v>4.7424000000000001E-2</v>
      </c>
      <c r="W237" t="s">
        <v>17</v>
      </c>
      <c r="X237">
        <v>709.27</v>
      </c>
      <c r="Y237" t="s">
        <v>66</v>
      </c>
      <c r="Z237">
        <v>16</v>
      </c>
      <c r="AA237">
        <v>97.83</v>
      </c>
      <c r="AB237">
        <v>0</v>
      </c>
      <c r="AC237">
        <v>100044190</v>
      </c>
      <c r="AE237" t="s">
        <v>951</v>
      </c>
      <c r="AF237" s="33">
        <v>43528.490902777776</v>
      </c>
      <c r="AG237" t="s">
        <v>897</v>
      </c>
    </row>
    <row r="238" spans="1:33" ht="15">
      <c r="A238" s="102" t="s">
        <v>0</v>
      </c>
      <c r="B238" t="s">
        <v>72</v>
      </c>
      <c r="C238" t="s">
        <v>909</v>
      </c>
      <c r="D238" t="s">
        <v>910</v>
      </c>
      <c r="E238">
        <v>523423</v>
      </c>
      <c r="F238" t="s">
        <v>950</v>
      </c>
      <c r="G238" t="s">
        <v>58</v>
      </c>
      <c r="H238" t="s">
        <v>61</v>
      </c>
      <c r="I238">
        <v>942850</v>
      </c>
      <c r="J238" t="s">
        <v>59</v>
      </c>
      <c r="K238" s="32">
        <v>43528</v>
      </c>
      <c r="L238" s="32">
        <v>43528</v>
      </c>
      <c r="M238">
        <v>0</v>
      </c>
      <c r="O238">
        <v>88</v>
      </c>
      <c r="P238" t="s">
        <v>60</v>
      </c>
      <c r="Q238" t="s">
        <v>222</v>
      </c>
      <c r="R238" t="s">
        <v>223</v>
      </c>
      <c r="S238">
        <v>88</v>
      </c>
      <c r="T238">
        <v>96</v>
      </c>
      <c r="U238" t="s">
        <v>17</v>
      </c>
      <c r="V238">
        <v>0.2208</v>
      </c>
      <c r="W238" t="s">
        <v>17</v>
      </c>
      <c r="X238">
        <v>8448</v>
      </c>
      <c r="Y238" t="s">
        <v>66</v>
      </c>
      <c r="Z238">
        <v>16</v>
      </c>
      <c r="AA238">
        <v>1165.24</v>
      </c>
      <c r="AB238">
        <v>0</v>
      </c>
      <c r="AC238">
        <v>100044190</v>
      </c>
      <c r="AE238" t="s">
        <v>951</v>
      </c>
      <c r="AF238" s="33">
        <v>43528.490902777776</v>
      </c>
      <c r="AG238" t="s">
        <v>897</v>
      </c>
    </row>
    <row r="239" spans="1:33" ht="15">
      <c r="A239" s="102" t="s">
        <v>0</v>
      </c>
      <c r="B239" t="s">
        <v>72</v>
      </c>
      <c r="C239" t="s">
        <v>909</v>
      </c>
      <c r="D239" t="s">
        <v>910</v>
      </c>
      <c r="E239">
        <v>528357</v>
      </c>
      <c r="F239" t="s">
        <v>932</v>
      </c>
      <c r="G239" t="s">
        <v>58</v>
      </c>
      <c r="H239" t="s">
        <v>61</v>
      </c>
      <c r="I239">
        <v>942822</v>
      </c>
      <c r="J239" t="s">
        <v>59</v>
      </c>
      <c r="K239" s="32">
        <v>43528</v>
      </c>
      <c r="L239" s="32">
        <v>43528</v>
      </c>
      <c r="M239">
        <v>0</v>
      </c>
      <c r="N239">
        <v>30612.400000000001</v>
      </c>
      <c r="O239">
        <v>74.400000000000006</v>
      </c>
      <c r="P239" t="s">
        <v>60</v>
      </c>
      <c r="Q239">
        <v>204004000400</v>
      </c>
      <c r="R239" t="s">
        <v>236</v>
      </c>
      <c r="S239">
        <v>55.55</v>
      </c>
      <c r="T239">
        <v>1624</v>
      </c>
      <c r="U239" t="s">
        <v>17</v>
      </c>
      <c r="V239">
        <v>10.133760000000001</v>
      </c>
      <c r="W239" t="s">
        <v>17</v>
      </c>
      <c r="X239">
        <v>90213.2</v>
      </c>
      <c r="Y239" t="s">
        <v>66</v>
      </c>
      <c r="Z239">
        <v>16</v>
      </c>
      <c r="AA239">
        <v>12443.2</v>
      </c>
      <c r="AB239">
        <v>0</v>
      </c>
      <c r="AC239">
        <v>100044191</v>
      </c>
      <c r="AE239" t="s">
        <v>896</v>
      </c>
      <c r="AF239" s="33">
        <v>43528.490983796299</v>
      </c>
      <c r="AG239" t="s">
        <v>897</v>
      </c>
    </row>
    <row r="240" spans="1:33" ht="15">
      <c r="A240" s="102" t="s">
        <v>0</v>
      </c>
      <c r="B240" t="s">
        <v>72</v>
      </c>
      <c r="C240" t="s">
        <v>909</v>
      </c>
      <c r="D240" t="s">
        <v>910</v>
      </c>
      <c r="E240">
        <v>528357</v>
      </c>
      <c r="F240" t="s">
        <v>932</v>
      </c>
      <c r="G240" t="s">
        <v>58</v>
      </c>
      <c r="H240" t="s">
        <v>61</v>
      </c>
      <c r="I240">
        <v>942822</v>
      </c>
      <c r="J240" t="s">
        <v>59</v>
      </c>
      <c r="K240" s="32">
        <v>43528</v>
      </c>
      <c r="L240" s="32">
        <v>43528</v>
      </c>
      <c r="M240">
        <v>0</v>
      </c>
      <c r="N240">
        <v>8970.5</v>
      </c>
      <c r="O240">
        <v>76</v>
      </c>
      <c r="P240" t="s">
        <v>60</v>
      </c>
      <c r="Q240">
        <v>204003000500</v>
      </c>
      <c r="R240" t="s">
        <v>92</v>
      </c>
      <c r="S240">
        <v>56.75</v>
      </c>
      <c r="T240">
        <v>466</v>
      </c>
      <c r="U240" t="s">
        <v>17</v>
      </c>
      <c r="V240">
        <v>1.4539200000000001</v>
      </c>
      <c r="W240" t="s">
        <v>17</v>
      </c>
      <c r="X240">
        <v>26445.5</v>
      </c>
      <c r="Y240" t="s">
        <v>67</v>
      </c>
      <c r="Z240">
        <v>10</v>
      </c>
      <c r="AA240">
        <v>2404.14</v>
      </c>
      <c r="AB240">
        <v>0</v>
      </c>
      <c r="AC240">
        <v>100044191</v>
      </c>
      <c r="AE240" t="s">
        <v>896</v>
      </c>
      <c r="AF240" s="33">
        <v>43528.490983796299</v>
      </c>
      <c r="AG240" t="s">
        <v>897</v>
      </c>
    </row>
    <row r="241" spans="1:33" ht="15">
      <c r="A241" s="102" t="s">
        <v>0</v>
      </c>
      <c r="B241" t="s">
        <v>72</v>
      </c>
      <c r="C241" t="s">
        <v>909</v>
      </c>
      <c r="D241" t="s">
        <v>910</v>
      </c>
      <c r="E241">
        <v>528357</v>
      </c>
      <c r="F241" t="s">
        <v>932</v>
      </c>
      <c r="G241" t="s">
        <v>58</v>
      </c>
      <c r="H241" t="s">
        <v>61</v>
      </c>
      <c r="I241">
        <v>942822</v>
      </c>
      <c r="J241" t="s">
        <v>59</v>
      </c>
      <c r="K241" s="32">
        <v>43528</v>
      </c>
      <c r="L241" s="32">
        <v>43528</v>
      </c>
      <c r="M241">
        <v>0</v>
      </c>
      <c r="O241">
        <v>60</v>
      </c>
      <c r="P241" t="s">
        <v>60</v>
      </c>
      <c r="Q241">
        <v>204220000200</v>
      </c>
      <c r="R241" t="s">
        <v>929</v>
      </c>
      <c r="S241">
        <v>60</v>
      </c>
      <c r="T241">
        <v>100</v>
      </c>
      <c r="U241" t="s">
        <v>17</v>
      </c>
      <c r="V241">
        <v>0.252</v>
      </c>
      <c r="W241" t="s">
        <v>17</v>
      </c>
      <c r="X241">
        <v>6000</v>
      </c>
      <c r="Y241" t="s">
        <v>66</v>
      </c>
      <c r="Z241">
        <v>16</v>
      </c>
      <c r="AA241">
        <v>827.59</v>
      </c>
      <c r="AB241">
        <v>0</v>
      </c>
      <c r="AC241">
        <v>100044191</v>
      </c>
      <c r="AE241" t="s">
        <v>896</v>
      </c>
      <c r="AF241" s="33">
        <v>43528.490983796299</v>
      </c>
      <c r="AG241" t="s">
        <v>897</v>
      </c>
    </row>
    <row r="242" spans="1:33" ht="15">
      <c r="A242" s="102" t="s">
        <v>0</v>
      </c>
      <c r="B242" t="s">
        <v>72</v>
      </c>
      <c r="C242" t="s">
        <v>909</v>
      </c>
      <c r="D242" t="s">
        <v>910</v>
      </c>
      <c r="E242">
        <v>528357</v>
      </c>
      <c r="F242" t="s">
        <v>932</v>
      </c>
      <c r="G242" t="s">
        <v>58</v>
      </c>
      <c r="H242" t="s">
        <v>61</v>
      </c>
      <c r="I242">
        <v>942822</v>
      </c>
      <c r="J242" t="s">
        <v>59</v>
      </c>
      <c r="K242" s="32">
        <v>43528</v>
      </c>
      <c r="L242" s="32">
        <v>43528</v>
      </c>
      <c r="M242">
        <v>0</v>
      </c>
      <c r="O242">
        <v>48</v>
      </c>
      <c r="P242" t="s">
        <v>60</v>
      </c>
      <c r="Q242">
        <v>204103002500</v>
      </c>
      <c r="R242" t="s">
        <v>925</v>
      </c>
      <c r="S242">
        <v>48</v>
      </c>
      <c r="T242">
        <v>50</v>
      </c>
      <c r="U242" t="s">
        <v>17</v>
      </c>
      <c r="V242">
        <v>0.14932799999999999</v>
      </c>
      <c r="W242" t="s">
        <v>17</v>
      </c>
      <c r="X242">
        <v>2400</v>
      </c>
      <c r="Y242" t="s">
        <v>66</v>
      </c>
      <c r="Z242">
        <v>16</v>
      </c>
      <c r="AA242">
        <v>331.03</v>
      </c>
      <c r="AB242">
        <v>0</v>
      </c>
      <c r="AC242">
        <v>100044191</v>
      </c>
      <c r="AE242" t="s">
        <v>896</v>
      </c>
      <c r="AF242" s="33">
        <v>43528.490983796299</v>
      </c>
      <c r="AG242" t="s">
        <v>897</v>
      </c>
    </row>
    <row r="243" spans="1:33" ht="15">
      <c r="A243" s="102" t="s">
        <v>0</v>
      </c>
      <c r="B243" t="s">
        <v>72</v>
      </c>
      <c r="C243" t="s">
        <v>909</v>
      </c>
      <c r="D243" t="s">
        <v>910</v>
      </c>
      <c r="E243">
        <v>528357</v>
      </c>
      <c r="F243" t="s">
        <v>932</v>
      </c>
      <c r="G243" t="s">
        <v>58</v>
      </c>
      <c r="H243" t="s">
        <v>61</v>
      </c>
      <c r="I243">
        <v>942822</v>
      </c>
      <c r="J243" t="s">
        <v>59</v>
      </c>
      <c r="K243" s="32">
        <v>43528</v>
      </c>
      <c r="L243" s="32">
        <v>43528</v>
      </c>
      <c r="M243">
        <v>0</v>
      </c>
      <c r="O243">
        <v>88</v>
      </c>
      <c r="P243" t="s">
        <v>60</v>
      </c>
      <c r="Q243" t="s">
        <v>222</v>
      </c>
      <c r="R243" t="s">
        <v>223</v>
      </c>
      <c r="S243">
        <v>88</v>
      </c>
      <c r="T243">
        <v>96</v>
      </c>
      <c r="U243" t="s">
        <v>17</v>
      </c>
      <c r="V243">
        <v>0.2208</v>
      </c>
      <c r="W243" t="s">
        <v>17</v>
      </c>
      <c r="X243">
        <v>8448</v>
      </c>
      <c r="Y243" t="s">
        <v>66</v>
      </c>
      <c r="Z243">
        <v>16</v>
      </c>
      <c r="AA243">
        <v>1165.24</v>
      </c>
      <c r="AB243">
        <v>0</v>
      </c>
      <c r="AC243">
        <v>100044191</v>
      </c>
      <c r="AE243" t="s">
        <v>896</v>
      </c>
      <c r="AF243" s="33">
        <v>43528.490983796299</v>
      </c>
      <c r="AG243" t="s">
        <v>897</v>
      </c>
    </row>
    <row r="244" spans="1:33" ht="15">
      <c r="A244" s="102" t="s">
        <v>0</v>
      </c>
      <c r="B244" t="s">
        <v>72</v>
      </c>
      <c r="C244" t="s">
        <v>909</v>
      </c>
      <c r="D244" t="s">
        <v>910</v>
      </c>
      <c r="E244">
        <v>528357</v>
      </c>
      <c r="F244" t="s">
        <v>932</v>
      </c>
      <c r="G244" t="s">
        <v>58</v>
      </c>
      <c r="H244" t="s">
        <v>61</v>
      </c>
      <c r="I244">
        <v>942822</v>
      </c>
      <c r="J244" t="s">
        <v>59</v>
      </c>
      <c r="K244" s="32">
        <v>43528</v>
      </c>
      <c r="L244" s="32">
        <v>43528</v>
      </c>
      <c r="M244">
        <v>0</v>
      </c>
      <c r="O244">
        <v>50</v>
      </c>
      <c r="P244" t="s">
        <v>60</v>
      </c>
      <c r="Q244" t="s">
        <v>228</v>
      </c>
      <c r="R244" t="s">
        <v>229</v>
      </c>
      <c r="S244">
        <v>50</v>
      </c>
      <c r="T244">
        <v>100</v>
      </c>
      <c r="U244" t="s">
        <v>17</v>
      </c>
      <c r="V244">
        <v>0.32571</v>
      </c>
      <c r="W244" t="s">
        <v>17</v>
      </c>
      <c r="X244">
        <v>5000</v>
      </c>
      <c r="Y244" t="s">
        <v>66</v>
      </c>
      <c r="Z244">
        <v>16</v>
      </c>
      <c r="AA244">
        <v>689.66</v>
      </c>
      <c r="AB244">
        <v>0</v>
      </c>
      <c r="AC244">
        <v>100044191</v>
      </c>
      <c r="AE244" t="s">
        <v>896</v>
      </c>
      <c r="AF244" s="33">
        <v>43528.490983796299</v>
      </c>
      <c r="AG244" t="s">
        <v>897</v>
      </c>
    </row>
    <row r="245" spans="1:33" ht="15">
      <c r="A245" s="102" t="s">
        <v>0</v>
      </c>
      <c r="B245" t="s">
        <v>72</v>
      </c>
      <c r="C245" t="s">
        <v>909</v>
      </c>
      <c r="D245" t="s">
        <v>910</v>
      </c>
      <c r="E245">
        <v>528357</v>
      </c>
      <c r="F245" t="s">
        <v>932</v>
      </c>
      <c r="G245" t="s">
        <v>58</v>
      </c>
      <c r="H245" t="s">
        <v>61</v>
      </c>
      <c r="I245">
        <v>942822</v>
      </c>
      <c r="J245" t="s">
        <v>59</v>
      </c>
      <c r="K245" s="32">
        <v>43528</v>
      </c>
      <c r="L245" s="32">
        <v>43528</v>
      </c>
      <c r="M245">
        <v>0</v>
      </c>
      <c r="O245">
        <v>68</v>
      </c>
      <c r="P245" t="s">
        <v>60</v>
      </c>
      <c r="Q245">
        <v>204006001000</v>
      </c>
      <c r="R245" t="s">
        <v>121</v>
      </c>
      <c r="S245">
        <v>68</v>
      </c>
      <c r="T245">
        <v>40</v>
      </c>
      <c r="U245" t="s">
        <v>17</v>
      </c>
      <c r="V245">
        <v>9.6371999999999999E-2</v>
      </c>
      <c r="W245" t="s">
        <v>17</v>
      </c>
      <c r="X245">
        <v>2720</v>
      </c>
      <c r="Y245" t="s">
        <v>67</v>
      </c>
      <c r="Z245">
        <v>10</v>
      </c>
      <c r="AA245">
        <v>247.27</v>
      </c>
      <c r="AB245">
        <v>0</v>
      </c>
      <c r="AC245">
        <v>100044191</v>
      </c>
      <c r="AE245" t="s">
        <v>896</v>
      </c>
      <c r="AF245" s="33">
        <v>43528.490983796299</v>
      </c>
      <c r="AG245" t="s">
        <v>897</v>
      </c>
    </row>
    <row r="246" spans="1:33" ht="15">
      <c r="A246" s="102" t="s">
        <v>0</v>
      </c>
      <c r="B246" t="s">
        <v>72</v>
      </c>
      <c r="C246" t="s">
        <v>909</v>
      </c>
      <c r="D246" t="s">
        <v>910</v>
      </c>
      <c r="E246">
        <v>528357</v>
      </c>
      <c r="F246" t="s">
        <v>932</v>
      </c>
      <c r="G246" t="s">
        <v>58</v>
      </c>
      <c r="H246" t="s">
        <v>61</v>
      </c>
      <c r="I246">
        <v>942822</v>
      </c>
      <c r="J246" t="s">
        <v>59</v>
      </c>
      <c r="K246" s="32">
        <v>43528</v>
      </c>
      <c r="L246" s="32">
        <v>43528</v>
      </c>
      <c r="M246">
        <v>0</v>
      </c>
      <c r="O246">
        <v>53</v>
      </c>
      <c r="P246" t="s">
        <v>60</v>
      </c>
      <c r="Q246">
        <v>204104001355</v>
      </c>
      <c r="R246" t="s">
        <v>102</v>
      </c>
      <c r="S246">
        <v>53</v>
      </c>
      <c r="T246">
        <v>6</v>
      </c>
      <c r="U246" t="s">
        <v>17</v>
      </c>
      <c r="V246">
        <v>1.7856E-2</v>
      </c>
      <c r="W246" t="s">
        <v>17</v>
      </c>
      <c r="X246">
        <v>318</v>
      </c>
      <c r="Y246" t="s">
        <v>66</v>
      </c>
      <c r="Z246">
        <v>16</v>
      </c>
      <c r="AA246">
        <v>43.86</v>
      </c>
      <c r="AB246">
        <v>0</v>
      </c>
      <c r="AC246">
        <v>100044191</v>
      </c>
      <c r="AE246" t="s">
        <v>896</v>
      </c>
      <c r="AF246" s="33">
        <v>43528.490983796299</v>
      </c>
      <c r="AG246" t="s">
        <v>897</v>
      </c>
    </row>
    <row r="247" spans="1:33" ht="15">
      <c r="A247" s="102" t="s">
        <v>0</v>
      </c>
      <c r="B247" t="s">
        <v>72</v>
      </c>
      <c r="C247" t="s">
        <v>909</v>
      </c>
      <c r="D247" t="s">
        <v>910</v>
      </c>
      <c r="E247">
        <v>528357</v>
      </c>
      <c r="F247" t="s">
        <v>932</v>
      </c>
      <c r="G247" t="s">
        <v>58</v>
      </c>
      <c r="H247" t="s">
        <v>61</v>
      </c>
      <c r="I247">
        <v>942822</v>
      </c>
      <c r="J247" t="s">
        <v>59</v>
      </c>
      <c r="K247" s="32">
        <v>43528</v>
      </c>
      <c r="L247" s="32">
        <v>43528</v>
      </c>
      <c r="M247">
        <v>0</v>
      </c>
      <c r="N247">
        <v>1641.6</v>
      </c>
      <c r="O247">
        <v>60</v>
      </c>
      <c r="P247" t="s">
        <v>60</v>
      </c>
      <c r="Q247">
        <v>204103001500</v>
      </c>
      <c r="R247" t="s">
        <v>93</v>
      </c>
      <c r="S247">
        <v>44.8</v>
      </c>
      <c r="T247">
        <v>108</v>
      </c>
      <c r="U247" t="s">
        <v>17</v>
      </c>
      <c r="V247">
        <v>0.32723999999999998</v>
      </c>
      <c r="W247" t="s">
        <v>17</v>
      </c>
      <c r="X247">
        <v>4838.3999999999996</v>
      </c>
      <c r="Y247" t="s">
        <v>66</v>
      </c>
      <c r="Z247">
        <v>16</v>
      </c>
      <c r="AA247">
        <v>667.37</v>
      </c>
      <c r="AB247">
        <v>0</v>
      </c>
      <c r="AC247">
        <v>100044191</v>
      </c>
      <c r="AE247" t="s">
        <v>896</v>
      </c>
      <c r="AF247" s="33">
        <v>43528.490983796299</v>
      </c>
      <c r="AG247" t="s">
        <v>897</v>
      </c>
    </row>
    <row r="248" spans="1:33" ht="15">
      <c r="A248" s="102" t="s">
        <v>0</v>
      </c>
      <c r="B248" t="s">
        <v>72</v>
      </c>
      <c r="C248" t="s">
        <v>909</v>
      </c>
      <c r="D248" t="s">
        <v>910</v>
      </c>
      <c r="E248">
        <v>528357</v>
      </c>
      <c r="F248" t="s">
        <v>932</v>
      </c>
      <c r="G248" t="s">
        <v>58</v>
      </c>
      <c r="H248" t="s">
        <v>61</v>
      </c>
      <c r="I248">
        <v>942822</v>
      </c>
      <c r="J248" t="s">
        <v>59</v>
      </c>
      <c r="K248" s="32">
        <v>43528</v>
      </c>
      <c r="L248" s="32">
        <v>43528</v>
      </c>
      <c r="M248">
        <v>0</v>
      </c>
      <c r="N248">
        <v>10854.9</v>
      </c>
      <c r="O248">
        <v>68</v>
      </c>
      <c r="P248" t="s">
        <v>60</v>
      </c>
      <c r="Q248">
        <v>204002000701</v>
      </c>
      <c r="R248" t="s">
        <v>95</v>
      </c>
      <c r="S248">
        <v>50.77</v>
      </c>
      <c r="T248">
        <v>630</v>
      </c>
      <c r="U248" t="s">
        <v>17</v>
      </c>
      <c r="V248">
        <v>1.9610639999999999</v>
      </c>
      <c r="W248" t="s">
        <v>17</v>
      </c>
      <c r="X248">
        <v>31985.1</v>
      </c>
      <c r="Y248" t="s">
        <v>67</v>
      </c>
      <c r="Z248">
        <v>10</v>
      </c>
      <c r="AA248">
        <v>2907.74</v>
      </c>
      <c r="AB248">
        <v>0</v>
      </c>
      <c r="AC248">
        <v>100044191</v>
      </c>
      <c r="AE248" t="s">
        <v>896</v>
      </c>
      <c r="AF248" s="33">
        <v>43528.490983796299</v>
      </c>
      <c r="AG248" t="s">
        <v>897</v>
      </c>
    </row>
    <row r="249" spans="1:33" ht="15">
      <c r="A249" s="102" t="s">
        <v>0</v>
      </c>
      <c r="B249" t="s">
        <v>72</v>
      </c>
      <c r="C249" t="s">
        <v>909</v>
      </c>
      <c r="D249" t="s">
        <v>910</v>
      </c>
      <c r="E249">
        <v>528357</v>
      </c>
      <c r="F249" t="s">
        <v>932</v>
      </c>
      <c r="G249" t="s">
        <v>58</v>
      </c>
      <c r="H249" t="s">
        <v>61</v>
      </c>
      <c r="I249">
        <v>942822</v>
      </c>
      <c r="J249" t="s">
        <v>59</v>
      </c>
      <c r="K249" s="32">
        <v>43528</v>
      </c>
      <c r="L249" s="32">
        <v>43528</v>
      </c>
      <c r="M249">
        <v>0</v>
      </c>
      <c r="N249">
        <v>3243.92</v>
      </c>
      <c r="O249">
        <v>69.599999999999994</v>
      </c>
      <c r="P249" t="s">
        <v>60</v>
      </c>
      <c r="Q249">
        <v>204401000800</v>
      </c>
      <c r="R249" t="s">
        <v>90</v>
      </c>
      <c r="S249">
        <v>51.97</v>
      </c>
      <c r="T249">
        <v>184</v>
      </c>
      <c r="U249" t="s">
        <v>17</v>
      </c>
      <c r="V249">
        <v>0.45263999999999999</v>
      </c>
      <c r="W249" t="s">
        <v>17</v>
      </c>
      <c r="X249">
        <v>9562.48</v>
      </c>
      <c r="Y249" t="s">
        <v>66</v>
      </c>
      <c r="Z249">
        <v>16</v>
      </c>
      <c r="AA249">
        <v>1318.96</v>
      </c>
      <c r="AB249">
        <v>0</v>
      </c>
      <c r="AC249">
        <v>100044191</v>
      </c>
      <c r="AE249" t="s">
        <v>896</v>
      </c>
      <c r="AF249" s="33">
        <v>43528.490983796299</v>
      </c>
      <c r="AG249" t="s">
        <v>897</v>
      </c>
    </row>
    <row r="250" spans="1:33" ht="15">
      <c r="A250" s="102" t="s">
        <v>0</v>
      </c>
      <c r="B250" t="s">
        <v>72</v>
      </c>
      <c r="C250" t="s">
        <v>909</v>
      </c>
      <c r="D250" t="s">
        <v>910</v>
      </c>
      <c r="E250">
        <v>528357</v>
      </c>
      <c r="F250" t="s">
        <v>932</v>
      </c>
      <c r="G250" t="s">
        <v>58</v>
      </c>
      <c r="H250" t="s">
        <v>61</v>
      </c>
      <c r="I250">
        <v>942822</v>
      </c>
      <c r="J250" t="s">
        <v>59</v>
      </c>
      <c r="K250" s="32">
        <v>43528</v>
      </c>
      <c r="L250" s="32">
        <v>43528</v>
      </c>
      <c r="M250">
        <v>0</v>
      </c>
      <c r="O250">
        <v>50</v>
      </c>
      <c r="P250" t="s">
        <v>60</v>
      </c>
      <c r="Q250" t="s">
        <v>228</v>
      </c>
      <c r="R250" t="s">
        <v>229</v>
      </c>
      <c r="S250">
        <v>50</v>
      </c>
      <c r="T250">
        <v>223</v>
      </c>
      <c r="U250" t="s">
        <v>17</v>
      </c>
      <c r="V250">
        <v>0.72633329999999996</v>
      </c>
      <c r="W250" t="s">
        <v>17</v>
      </c>
      <c r="X250">
        <v>11150</v>
      </c>
      <c r="Y250" t="s">
        <v>66</v>
      </c>
      <c r="Z250">
        <v>16</v>
      </c>
      <c r="AA250">
        <v>1537.93</v>
      </c>
      <c r="AB250">
        <v>0</v>
      </c>
      <c r="AC250">
        <v>100044191</v>
      </c>
      <c r="AE250" t="s">
        <v>896</v>
      </c>
      <c r="AF250" s="33">
        <v>43528.490983796299</v>
      </c>
      <c r="AG250" t="s">
        <v>897</v>
      </c>
    </row>
    <row r="251" spans="1:33" ht="15">
      <c r="A251" s="102" t="s">
        <v>0</v>
      </c>
      <c r="B251" t="s">
        <v>72</v>
      </c>
      <c r="C251" t="s">
        <v>909</v>
      </c>
      <c r="D251" t="s">
        <v>910</v>
      </c>
      <c r="E251">
        <v>528357</v>
      </c>
      <c r="F251" t="s">
        <v>932</v>
      </c>
      <c r="G251" t="s">
        <v>58</v>
      </c>
      <c r="H251" t="s">
        <v>61</v>
      </c>
      <c r="I251">
        <v>942822</v>
      </c>
      <c r="J251" t="s">
        <v>59</v>
      </c>
      <c r="K251" s="32">
        <v>43528</v>
      </c>
      <c r="L251" s="32">
        <v>43528</v>
      </c>
      <c r="M251">
        <v>0</v>
      </c>
      <c r="N251">
        <v>34460.339999999997</v>
      </c>
      <c r="O251">
        <v>88</v>
      </c>
      <c r="P251" t="s">
        <v>60</v>
      </c>
      <c r="Q251">
        <v>204001005800</v>
      </c>
      <c r="R251" t="s">
        <v>19</v>
      </c>
      <c r="S251">
        <v>65.709999999999994</v>
      </c>
      <c r="T251">
        <v>1546</v>
      </c>
      <c r="U251" t="s">
        <v>17</v>
      </c>
      <c r="V251">
        <v>5.0708799999999998</v>
      </c>
      <c r="W251" t="s">
        <v>17</v>
      </c>
      <c r="X251">
        <v>101587.66</v>
      </c>
      <c r="Y251" t="s">
        <v>66</v>
      </c>
      <c r="Z251">
        <v>16</v>
      </c>
      <c r="AA251">
        <v>14012.09</v>
      </c>
      <c r="AB251">
        <v>0</v>
      </c>
      <c r="AC251">
        <v>100044191</v>
      </c>
      <c r="AE251" t="s">
        <v>896</v>
      </c>
      <c r="AF251" s="33">
        <v>43528.490983796299</v>
      </c>
      <c r="AG251" t="s">
        <v>897</v>
      </c>
    </row>
    <row r="252" spans="1:33" ht="15">
      <c r="A252" s="102" t="s">
        <v>0</v>
      </c>
      <c r="B252" t="s">
        <v>72</v>
      </c>
      <c r="C252" t="s">
        <v>909</v>
      </c>
      <c r="D252" t="s">
        <v>910</v>
      </c>
      <c r="E252">
        <v>528357</v>
      </c>
      <c r="F252" t="s">
        <v>932</v>
      </c>
      <c r="G252" t="s">
        <v>58</v>
      </c>
      <c r="H252" t="s">
        <v>61</v>
      </c>
      <c r="I252">
        <v>942822</v>
      </c>
      <c r="J252" t="s">
        <v>59</v>
      </c>
      <c r="K252" s="32">
        <v>43528</v>
      </c>
      <c r="L252" s="32">
        <v>43528</v>
      </c>
      <c r="M252">
        <v>0</v>
      </c>
      <c r="N252">
        <v>13509.76</v>
      </c>
      <c r="O252">
        <v>66</v>
      </c>
      <c r="P252" t="s">
        <v>60</v>
      </c>
      <c r="Q252">
        <v>204401000700</v>
      </c>
      <c r="R252" t="s">
        <v>124</v>
      </c>
      <c r="S252">
        <v>49.28</v>
      </c>
      <c r="T252">
        <v>808</v>
      </c>
      <c r="U252" t="s">
        <v>17</v>
      </c>
      <c r="V252">
        <v>1.9876799999999999</v>
      </c>
      <c r="W252" t="s">
        <v>17</v>
      </c>
      <c r="X252">
        <v>39818.239999999998</v>
      </c>
      <c r="Y252" t="s">
        <v>66</v>
      </c>
      <c r="Z252">
        <v>16</v>
      </c>
      <c r="AA252">
        <v>5492.17</v>
      </c>
      <c r="AB252">
        <v>0</v>
      </c>
      <c r="AC252">
        <v>100044191</v>
      </c>
      <c r="AE252" t="s">
        <v>896</v>
      </c>
      <c r="AF252" s="33">
        <v>43528.490983796299</v>
      </c>
      <c r="AG252" t="s">
        <v>897</v>
      </c>
    </row>
    <row r="253" spans="1:33" ht="15">
      <c r="A253" s="102" t="s">
        <v>0</v>
      </c>
      <c r="B253" t="s">
        <v>72</v>
      </c>
      <c r="C253" t="s">
        <v>909</v>
      </c>
      <c r="D253" t="s">
        <v>910</v>
      </c>
      <c r="E253">
        <v>528357</v>
      </c>
      <c r="F253" t="s">
        <v>932</v>
      </c>
      <c r="G253" t="s">
        <v>58</v>
      </c>
      <c r="H253" t="s">
        <v>61</v>
      </c>
      <c r="I253">
        <v>942822</v>
      </c>
      <c r="J253" t="s">
        <v>59</v>
      </c>
      <c r="K253" s="32">
        <v>43528</v>
      </c>
      <c r="L253" s="32">
        <v>43528</v>
      </c>
      <c r="M253">
        <v>0</v>
      </c>
      <c r="N253">
        <v>1413.6</v>
      </c>
      <c r="O253">
        <v>60</v>
      </c>
      <c r="P253" t="s">
        <v>60</v>
      </c>
      <c r="Q253">
        <v>204103001500</v>
      </c>
      <c r="R253" t="s">
        <v>93</v>
      </c>
      <c r="S253">
        <v>44.8</v>
      </c>
      <c r="T253">
        <v>93</v>
      </c>
      <c r="U253" t="s">
        <v>17</v>
      </c>
      <c r="V253">
        <v>0.28178999999999998</v>
      </c>
      <c r="W253" t="s">
        <v>17</v>
      </c>
      <c r="X253">
        <v>4166.3999999999996</v>
      </c>
      <c r="Y253" t="s">
        <v>66</v>
      </c>
      <c r="Z253">
        <v>16</v>
      </c>
      <c r="AA253">
        <v>574.67999999999995</v>
      </c>
      <c r="AB253">
        <v>0</v>
      </c>
      <c r="AC253">
        <v>100044191</v>
      </c>
      <c r="AE253" t="s">
        <v>896</v>
      </c>
      <c r="AF253" s="33">
        <v>43528.490983796299</v>
      </c>
      <c r="AG253" t="s">
        <v>897</v>
      </c>
    </row>
    <row r="254" spans="1:33" ht="15">
      <c r="A254" s="102" t="s">
        <v>0</v>
      </c>
      <c r="B254" t="s">
        <v>72</v>
      </c>
      <c r="C254" t="s">
        <v>909</v>
      </c>
      <c r="D254" t="s">
        <v>910</v>
      </c>
      <c r="E254">
        <v>528357</v>
      </c>
      <c r="F254" t="s">
        <v>932</v>
      </c>
      <c r="G254" t="s">
        <v>58</v>
      </c>
      <c r="H254" t="s">
        <v>61</v>
      </c>
      <c r="I254">
        <v>942822</v>
      </c>
      <c r="J254" t="s">
        <v>59</v>
      </c>
      <c r="K254" s="32">
        <v>43528</v>
      </c>
      <c r="L254" s="32">
        <v>43528</v>
      </c>
      <c r="M254">
        <v>0</v>
      </c>
      <c r="O254">
        <v>102</v>
      </c>
      <c r="P254" t="s">
        <v>60</v>
      </c>
      <c r="Q254">
        <v>204003000700</v>
      </c>
      <c r="R254" t="s">
        <v>125</v>
      </c>
      <c r="S254">
        <v>102</v>
      </c>
      <c r="T254">
        <v>1172</v>
      </c>
      <c r="U254" t="s">
        <v>17</v>
      </c>
      <c r="V254">
        <v>4.8333279999999998</v>
      </c>
      <c r="W254" t="s">
        <v>17</v>
      </c>
      <c r="X254">
        <v>119544</v>
      </c>
      <c r="Y254" t="s">
        <v>67</v>
      </c>
      <c r="Z254">
        <v>10</v>
      </c>
      <c r="AA254">
        <v>10867.64</v>
      </c>
      <c r="AB254">
        <v>0</v>
      </c>
      <c r="AC254">
        <v>100044191</v>
      </c>
      <c r="AE254" t="s">
        <v>896</v>
      </c>
      <c r="AF254" s="33">
        <v>43528.490983796299</v>
      </c>
      <c r="AG254" t="s">
        <v>897</v>
      </c>
    </row>
    <row r="255" spans="1:33" ht="15">
      <c r="A255" s="102" t="s">
        <v>0</v>
      </c>
      <c r="B255" t="s">
        <v>72</v>
      </c>
      <c r="C255" t="s">
        <v>909</v>
      </c>
      <c r="D255" t="s">
        <v>910</v>
      </c>
      <c r="E255">
        <v>528357</v>
      </c>
      <c r="F255" t="s">
        <v>932</v>
      </c>
      <c r="G255" t="s">
        <v>58</v>
      </c>
      <c r="H255" t="s">
        <v>61</v>
      </c>
      <c r="I255">
        <v>942822</v>
      </c>
      <c r="J255" t="s">
        <v>59</v>
      </c>
      <c r="K255" s="32">
        <v>43528</v>
      </c>
      <c r="L255" s="32">
        <v>43528</v>
      </c>
      <c r="M255">
        <v>0</v>
      </c>
      <c r="N255">
        <v>8183.68</v>
      </c>
      <c r="O255">
        <v>48</v>
      </c>
      <c r="P255" t="s">
        <v>60</v>
      </c>
      <c r="Q255">
        <v>204102012100</v>
      </c>
      <c r="R255" t="s">
        <v>139</v>
      </c>
      <c r="S255">
        <v>35.840000000000003</v>
      </c>
      <c r="T255">
        <v>673</v>
      </c>
      <c r="U255" t="s">
        <v>17</v>
      </c>
      <c r="V255">
        <v>1.679808</v>
      </c>
      <c r="W255" t="s">
        <v>17</v>
      </c>
      <c r="X255">
        <v>24120.32</v>
      </c>
      <c r="Y255" t="s">
        <v>66</v>
      </c>
      <c r="Z255">
        <v>16</v>
      </c>
      <c r="AA255">
        <v>3326.94</v>
      </c>
      <c r="AB255">
        <v>0</v>
      </c>
      <c r="AC255">
        <v>100044191</v>
      </c>
      <c r="AE255" t="s">
        <v>896</v>
      </c>
      <c r="AF255" s="33">
        <v>43528.490983796299</v>
      </c>
      <c r="AG255" t="s">
        <v>897</v>
      </c>
    </row>
    <row r="256" spans="1:33" ht="15">
      <c r="A256" s="102" t="s">
        <v>0</v>
      </c>
      <c r="B256" t="s">
        <v>72</v>
      </c>
      <c r="C256" t="s">
        <v>909</v>
      </c>
      <c r="D256" t="s">
        <v>910</v>
      </c>
      <c r="E256">
        <v>528357</v>
      </c>
      <c r="F256" t="s">
        <v>932</v>
      </c>
      <c r="G256" t="s">
        <v>58</v>
      </c>
      <c r="H256" t="s">
        <v>61</v>
      </c>
      <c r="I256">
        <v>942822</v>
      </c>
      <c r="J256" t="s">
        <v>59</v>
      </c>
      <c r="K256" s="32">
        <v>43528</v>
      </c>
      <c r="L256" s="32">
        <v>43528</v>
      </c>
      <c r="M256">
        <v>0</v>
      </c>
      <c r="N256">
        <v>1130.8800000000001</v>
      </c>
      <c r="O256">
        <v>48</v>
      </c>
      <c r="P256" t="s">
        <v>60</v>
      </c>
      <c r="Q256">
        <v>204102012100</v>
      </c>
      <c r="R256" t="s">
        <v>139</v>
      </c>
      <c r="S256">
        <v>35.840000000000003</v>
      </c>
      <c r="T256">
        <v>93</v>
      </c>
      <c r="U256" t="s">
        <v>17</v>
      </c>
      <c r="V256">
        <v>0.232128</v>
      </c>
      <c r="W256" t="s">
        <v>17</v>
      </c>
      <c r="X256">
        <v>3333.12</v>
      </c>
      <c r="Y256" t="s">
        <v>66</v>
      </c>
      <c r="Z256">
        <v>16</v>
      </c>
      <c r="AA256">
        <v>459.74</v>
      </c>
      <c r="AB256">
        <v>0</v>
      </c>
      <c r="AC256">
        <v>100044191</v>
      </c>
      <c r="AE256" t="s">
        <v>896</v>
      </c>
      <c r="AF256" s="33">
        <v>43528.490983796299</v>
      </c>
      <c r="AG256" t="s">
        <v>897</v>
      </c>
    </row>
    <row r="257" spans="1:33" ht="15">
      <c r="A257" s="102" t="s">
        <v>0</v>
      </c>
      <c r="B257" t="s">
        <v>72</v>
      </c>
      <c r="C257" t="s">
        <v>909</v>
      </c>
      <c r="D257" t="s">
        <v>910</v>
      </c>
      <c r="E257">
        <v>523420</v>
      </c>
      <c r="F257" t="s">
        <v>961</v>
      </c>
      <c r="G257" t="s">
        <v>58</v>
      </c>
      <c r="H257" t="s">
        <v>61</v>
      </c>
      <c r="I257">
        <v>942826</v>
      </c>
      <c r="J257" t="s">
        <v>59</v>
      </c>
      <c r="K257" s="32">
        <v>43528</v>
      </c>
      <c r="L257" s="32">
        <v>43528</v>
      </c>
      <c r="M257">
        <v>0</v>
      </c>
      <c r="O257">
        <v>72</v>
      </c>
      <c r="P257" t="s">
        <v>60</v>
      </c>
      <c r="Q257">
        <v>204220000100</v>
      </c>
      <c r="R257" t="s">
        <v>217</v>
      </c>
      <c r="S257">
        <v>72</v>
      </c>
      <c r="T257">
        <v>72</v>
      </c>
      <c r="U257" t="s">
        <v>17</v>
      </c>
      <c r="V257">
        <v>0.42336000000000001</v>
      </c>
      <c r="W257" t="s">
        <v>17</v>
      </c>
      <c r="X257">
        <v>5184</v>
      </c>
      <c r="Y257" t="s">
        <v>66</v>
      </c>
      <c r="Z257">
        <v>16</v>
      </c>
      <c r="AA257">
        <v>715.03</v>
      </c>
      <c r="AB257">
        <v>0</v>
      </c>
      <c r="AC257">
        <v>100044192</v>
      </c>
      <c r="AE257" t="s">
        <v>962</v>
      </c>
      <c r="AF257" s="33">
        <v>43528.491064814814</v>
      </c>
      <c r="AG257" t="s">
        <v>897</v>
      </c>
    </row>
    <row r="258" spans="1:33" ht="15">
      <c r="A258" s="102" t="s">
        <v>0</v>
      </c>
      <c r="B258" t="s">
        <v>72</v>
      </c>
      <c r="C258" t="s">
        <v>909</v>
      </c>
      <c r="D258" t="s">
        <v>910</v>
      </c>
      <c r="E258">
        <v>523420</v>
      </c>
      <c r="F258" t="s">
        <v>961</v>
      </c>
      <c r="G258" t="s">
        <v>58</v>
      </c>
      <c r="H258" t="s">
        <v>61</v>
      </c>
      <c r="I258">
        <v>942826</v>
      </c>
      <c r="J258" t="s">
        <v>59</v>
      </c>
      <c r="K258" s="32">
        <v>43528</v>
      </c>
      <c r="L258" s="32">
        <v>43528</v>
      </c>
      <c r="M258">
        <v>0</v>
      </c>
      <c r="O258">
        <v>60</v>
      </c>
      <c r="P258" t="s">
        <v>60</v>
      </c>
      <c r="Q258">
        <v>204220000200</v>
      </c>
      <c r="R258" t="s">
        <v>929</v>
      </c>
      <c r="S258">
        <v>60</v>
      </c>
      <c r="T258">
        <v>100</v>
      </c>
      <c r="U258" t="s">
        <v>17</v>
      </c>
      <c r="V258">
        <v>0.252</v>
      </c>
      <c r="W258" t="s">
        <v>17</v>
      </c>
      <c r="X258">
        <v>6000</v>
      </c>
      <c r="Y258" t="s">
        <v>66</v>
      </c>
      <c r="Z258">
        <v>16</v>
      </c>
      <c r="AA258">
        <v>827.59</v>
      </c>
      <c r="AB258">
        <v>0</v>
      </c>
      <c r="AC258">
        <v>100044192</v>
      </c>
      <c r="AE258" t="s">
        <v>962</v>
      </c>
      <c r="AF258" s="33">
        <v>43528.491064814814</v>
      </c>
      <c r="AG258" t="s">
        <v>897</v>
      </c>
    </row>
    <row r="259" spans="1:33" ht="15">
      <c r="A259" s="102" t="s">
        <v>0</v>
      </c>
      <c r="B259" t="s">
        <v>72</v>
      </c>
      <c r="C259" t="s">
        <v>909</v>
      </c>
      <c r="D259" t="s">
        <v>910</v>
      </c>
      <c r="E259">
        <v>523420</v>
      </c>
      <c r="F259" t="s">
        <v>961</v>
      </c>
      <c r="G259" t="s">
        <v>58</v>
      </c>
      <c r="H259" t="s">
        <v>61</v>
      </c>
      <c r="I259">
        <v>942826</v>
      </c>
      <c r="J259" t="s">
        <v>59</v>
      </c>
      <c r="K259" s="32">
        <v>43528</v>
      </c>
      <c r="L259" s="32">
        <v>43528</v>
      </c>
      <c r="M259">
        <v>0</v>
      </c>
      <c r="O259">
        <v>88</v>
      </c>
      <c r="P259" t="s">
        <v>60</v>
      </c>
      <c r="Q259" t="s">
        <v>222</v>
      </c>
      <c r="R259" t="s">
        <v>223</v>
      </c>
      <c r="S259">
        <v>88</v>
      </c>
      <c r="T259">
        <v>96</v>
      </c>
      <c r="U259" t="s">
        <v>17</v>
      </c>
      <c r="V259">
        <v>0.2208</v>
      </c>
      <c r="W259" t="s">
        <v>17</v>
      </c>
      <c r="X259">
        <v>8448</v>
      </c>
      <c r="Y259" t="s">
        <v>66</v>
      </c>
      <c r="Z259">
        <v>16</v>
      </c>
      <c r="AA259">
        <v>1165.24</v>
      </c>
      <c r="AB259">
        <v>0</v>
      </c>
      <c r="AC259">
        <v>100044192</v>
      </c>
      <c r="AE259" t="s">
        <v>962</v>
      </c>
      <c r="AF259" s="33">
        <v>43528.491064814814</v>
      </c>
      <c r="AG259" t="s">
        <v>897</v>
      </c>
    </row>
    <row r="260" spans="1:33" ht="15">
      <c r="A260" s="102" t="s">
        <v>0</v>
      </c>
      <c r="B260" t="s">
        <v>72</v>
      </c>
      <c r="C260" t="s">
        <v>909</v>
      </c>
      <c r="D260" t="s">
        <v>910</v>
      </c>
      <c r="E260">
        <v>523420</v>
      </c>
      <c r="F260" t="s">
        <v>961</v>
      </c>
      <c r="G260" t="s">
        <v>58</v>
      </c>
      <c r="H260" t="s">
        <v>61</v>
      </c>
      <c r="I260">
        <v>942826</v>
      </c>
      <c r="J260" t="s">
        <v>59</v>
      </c>
      <c r="K260" s="32">
        <v>43528</v>
      </c>
      <c r="L260" s="32">
        <v>43528</v>
      </c>
      <c r="M260">
        <v>0</v>
      </c>
      <c r="N260">
        <v>1313.28</v>
      </c>
      <c r="O260">
        <v>36</v>
      </c>
      <c r="P260" t="s">
        <v>60</v>
      </c>
      <c r="Q260">
        <v>204207000500</v>
      </c>
      <c r="R260" t="s">
        <v>105</v>
      </c>
      <c r="S260">
        <v>26.88</v>
      </c>
      <c r="T260">
        <v>144</v>
      </c>
      <c r="U260" t="s">
        <v>17</v>
      </c>
      <c r="V260">
        <v>0.42336000000000001</v>
      </c>
      <c r="W260" t="s">
        <v>17</v>
      </c>
      <c r="X260">
        <v>3870.72</v>
      </c>
      <c r="Y260" t="s">
        <v>66</v>
      </c>
      <c r="Z260">
        <v>16</v>
      </c>
      <c r="AA260">
        <v>533.89</v>
      </c>
      <c r="AB260">
        <v>0</v>
      </c>
      <c r="AC260">
        <v>100044192</v>
      </c>
      <c r="AE260" t="s">
        <v>962</v>
      </c>
      <c r="AF260" s="33">
        <v>43528.491064814814</v>
      </c>
      <c r="AG260" t="s">
        <v>897</v>
      </c>
    </row>
    <row r="261" spans="1:33" ht="15">
      <c r="A261" s="102" t="s">
        <v>0</v>
      </c>
      <c r="B261" t="s">
        <v>72</v>
      </c>
      <c r="C261" t="s">
        <v>909</v>
      </c>
      <c r="D261" t="s">
        <v>910</v>
      </c>
      <c r="E261">
        <v>523420</v>
      </c>
      <c r="F261" t="s">
        <v>961</v>
      </c>
      <c r="G261" t="s">
        <v>58</v>
      </c>
      <c r="H261" t="s">
        <v>61</v>
      </c>
      <c r="I261">
        <v>942826</v>
      </c>
      <c r="J261" t="s">
        <v>59</v>
      </c>
      <c r="K261" s="32">
        <v>43528</v>
      </c>
      <c r="L261" s="32">
        <v>43528</v>
      </c>
      <c r="M261">
        <v>0</v>
      </c>
      <c r="N261">
        <v>846.24</v>
      </c>
      <c r="O261">
        <v>69.599999999999994</v>
      </c>
      <c r="P261" t="s">
        <v>60</v>
      </c>
      <c r="Q261">
        <v>204401000800</v>
      </c>
      <c r="R261" t="s">
        <v>90</v>
      </c>
      <c r="S261">
        <v>51.97</v>
      </c>
      <c r="T261">
        <v>48</v>
      </c>
      <c r="U261" t="s">
        <v>17</v>
      </c>
      <c r="V261">
        <v>0.11808</v>
      </c>
      <c r="W261" t="s">
        <v>17</v>
      </c>
      <c r="X261">
        <v>2494.56</v>
      </c>
      <c r="Y261" t="s">
        <v>66</v>
      </c>
      <c r="Z261">
        <v>16</v>
      </c>
      <c r="AA261">
        <v>344.08</v>
      </c>
      <c r="AB261">
        <v>0</v>
      </c>
      <c r="AC261">
        <v>100044192</v>
      </c>
      <c r="AE261" t="s">
        <v>962</v>
      </c>
      <c r="AF261" s="33">
        <v>43528.491064814814</v>
      </c>
      <c r="AG261" t="s">
        <v>897</v>
      </c>
    </row>
    <row r="262" spans="1:33" ht="15">
      <c r="A262" s="102" t="s">
        <v>0</v>
      </c>
      <c r="B262" t="s">
        <v>72</v>
      </c>
      <c r="C262" t="s">
        <v>909</v>
      </c>
      <c r="D262" t="s">
        <v>910</v>
      </c>
      <c r="E262">
        <v>523420</v>
      </c>
      <c r="F262" t="s">
        <v>961</v>
      </c>
      <c r="G262" t="s">
        <v>58</v>
      </c>
      <c r="H262" t="s">
        <v>61</v>
      </c>
      <c r="I262">
        <v>942826</v>
      </c>
      <c r="J262" t="s">
        <v>59</v>
      </c>
      <c r="K262" s="32">
        <v>43528</v>
      </c>
      <c r="L262" s="32">
        <v>43528</v>
      </c>
      <c r="M262">
        <v>0</v>
      </c>
      <c r="N262">
        <v>34345.919999999998</v>
      </c>
      <c r="O262">
        <v>72</v>
      </c>
      <c r="P262" t="s">
        <v>60</v>
      </c>
      <c r="Q262">
        <v>204001000300</v>
      </c>
      <c r="R262" t="s">
        <v>140</v>
      </c>
      <c r="S262">
        <v>53.76</v>
      </c>
      <c r="T262">
        <v>1883</v>
      </c>
      <c r="U262" t="s">
        <v>17</v>
      </c>
      <c r="V262">
        <v>11.749919999999999</v>
      </c>
      <c r="W262" t="s">
        <v>17</v>
      </c>
      <c r="X262">
        <v>101230.08</v>
      </c>
      <c r="Y262" t="s">
        <v>67</v>
      </c>
      <c r="Z262">
        <v>10</v>
      </c>
      <c r="AA262">
        <v>9202.73</v>
      </c>
      <c r="AB262">
        <v>0</v>
      </c>
      <c r="AC262">
        <v>100044192</v>
      </c>
      <c r="AE262" t="s">
        <v>962</v>
      </c>
      <c r="AF262" s="33">
        <v>43528.491064814814</v>
      </c>
      <c r="AG262" t="s">
        <v>897</v>
      </c>
    </row>
    <row r="263" spans="1:33" ht="15">
      <c r="A263" s="102" t="s">
        <v>0</v>
      </c>
      <c r="B263" t="s">
        <v>72</v>
      </c>
      <c r="C263" t="s">
        <v>909</v>
      </c>
      <c r="D263" t="s">
        <v>910</v>
      </c>
      <c r="E263">
        <v>523420</v>
      </c>
      <c r="F263" t="s">
        <v>961</v>
      </c>
      <c r="G263" t="s">
        <v>58</v>
      </c>
      <c r="H263" t="s">
        <v>61</v>
      </c>
      <c r="I263">
        <v>942826</v>
      </c>
      <c r="J263" t="s">
        <v>59</v>
      </c>
      <c r="K263" s="32">
        <v>43528</v>
      </c>
      <c r="L263" s="32">
        <v>43528</v>
      </c>
      <c r="M263">
        <v>0</v>
      </c>
      <c r="O263">
        <v>59.8</v>
      </c>
      <c r="P263" t="s">
        <v>60</v>
      </c>
      <c r="Q263">
        <v>204006000902</v>
      </c>
      <c r="R263" t="s">
        <v>109</v>
      </c>
      <c r="S263">
        <v>59.8</v>
      </c>
      <c r="T263">
        <v>36</v>
      </c>
      <c r="U263" t="s">
        <v>17</v>
      </c>
      <c r="V263">
        <v>0.10773000000000001</v>
      </c>
      <c r="W263" t="s">
        <v>17</v>
      </c>
      <c r="X263">
        <v>2152.8000000000002</v>
      </c>
      <c r="Y263" t="s">
        <v>66</v>
      </c>
      <c r="Z263">
        <v>16</v>
      </c>
      <c r="AA263">
        <v>296.94</v>
      </c>
      <c r="AB263">
        <v>0</v>
      </c>
      <c r="AC263">
        <v>100044192</v>
      </c>
      <c r="AE263" t="s">
        <v>962</v>
      </c>
      <c r="AF263" s="33">
        <v>43528.491064814814</v>
      </c>
      <c r="AG263" t="s">
        <v>897</v>
      </c>
    </row>
    <row r="264" spans="1:33" ht="15">
      <c r="A264" s="102" t="s">
        <v>0</v>
      </c>
      <c r="B264" t="s">
        <v>72</v>
      </c>
      <c r="C264" t="s">
        <v>909</v>
      </c>
      <c r="D264" t="s">
        <v>910</v>
      </c>
      <c r="E264">
        <v>523420</v>
      </c>
      <c r="F264" t="s">
        <v>961</v>
      </c>
      <c r="G264" t="s">
        <v>58</v>
      </c>
      <c r="H264" t="s">
        <v>61</v>
      </c>
      <c r="I264">
        <v>942826</v>
      </c>
      <c r="J264" t="s">
        <v>59</v>
      </c>
      <c r="K264" s="32">
        <v>43528</v>
      </c>
      <c r="L264" s="32">
        <v>43528</v>
      </c>
      <c r="M264">
        <v>0</v>
      </c>
      <c r="N264">
        <v>12439.68</v>
      </c>
      <c r="O264">
        <v>66</v>
      </c>
      <c r="P264" t="s">
        <v>60</v>
      </c>
      <c r="Q264">
        <v>204401000700</v>
      </c>
      <c r="R264" t="s">
        <v>124</v>
      </c>
      <c r="S264">
        <v>49.28</v>
      </c>
      <c r="T264">
        <v>744</v>
      </c>
      <c r="U264" t="s">
        <v>17</v>
      </c>
      <c r="V264">
        <v>1.8302400000000001</v>
      </c>
      <c r="W264" t="s">
        <v>17</v>
      </c>
      <c r="X264">
        <v>36664.32</v>
      </c>
      <c r="Y264" t="s">
        <v>66</v>
      </c>
      <c r="Z264">
        <v>16</v>
      </c>
      <c r="AA264">
        <v>5057.1499999999996</v>
      </c>
      <c r="AB264">
        <v>0</v>
      </c>
      <c r="AC264">
        <v>100044192</v>
      </c>
      <c r="AE264" t="s">
        <v>962</v>
      </c>
      <c r="AF264" s="33">
        <v>43528.491064814814</v>
      </c>
      <c r="AG264" t="s">
        <v>897</v>
      </c>
    </row>
    <row r="265" spans="1:33" ht="15">
      <c r="A265" s="102" t="s">
        <v>0</v>
      </c>
      <c r="B265" t="s">
        <v>72</v>
      </c>
      <c r="C265" t="s">
        <v>909</v>
      </c>
      <c r="D265" t="s">
        <v>910</v>
      </c>
      <c r="E265">
        <v>523420</v>
      </c>
      <c r="F265" t="s">
        <v>961</v>
      </c>
      <c r="G265" t="s">
        <v>58</v>
      </c>
      <c r="H265" t="s">
        <v>61</v>
      </c>
      <c r="I265">
        <v>942826</v>
      </c>
      <c r="J265" t="s">
        <v>59</v>
      </c>
      <c r="K265" s="32">
        <v>43528</v>
      </c>
      <c r="L265" s="32">
        <v>43528</v>
      </c>
      <c r="M265">
        <v>0</v>
      </c>
      <c r="N265">
        <v>1216</v>
      </c>
      <c r="O265">
        <v>60</v>
      </c>
      <c r="P265" t="s">
        <v>60</v>
      </c>
      <c r="Q265">
        <v>204103001500</v>
      </c>
      <c r="R265" t="s">
        <v>93</v>
      </c>
      <c r="S265">
        <v>44.8</v>
      </c>
      <c r="T265">
        <v>80</v>
      </c>
      <c r="U265" t="s">
        <v>17</v>
      </c>
      <c r="V265">
        <v>0.2424</v>
      </c>
      <c r="W265" t="s">
        <v>17</v>
      </c>
      <c r="X265">
        <v>3584</v>
      </c>
      <c r="Y265" t="s">
        <v>66</v>
      </c>
      <c r="Z265">
        <v>16</v>
      </c>
      <c r="AA265">
        <v>494.34</v>
      </c>
      <c r="AB265">
        <v>0</v>
      </c>
      <c r="AC265">
        <v>100044192</v>
      </c>
      <c r="AE265" t="s">
        <v>962</v>
      </c>
      <c r="AF265" s="33">
        <v>43528.491064814814</v>
      </c>
      <c r="AG265" t="s">
        <v>897</v>
      </c>
    </row>
    <row r="266" spans="1:33" ht="15">
      <c r="A266" s="102" t="s">
        <v>0</v>
      </c>
      <c r="B266" t="s">
        <v>72</v>
      </c>
      <c r="C266" t="s">
        <v>909</v>
      </c>
      <c r="D266" t="s">
        <v>910</v>
      </c>
      <c r="E266">
        <v>523420</v>
      </c>
      <c r="F266" t="s">
        <v>961</v>
      </c>
      <c r="G266" t="s">
        <v>58</v>
      </c>
      <c r="H266" t="s">
        <v>61</v>
      </c>
      <c r="I266">
        <v>942826</v>
      </c>
      <c r="J266" t="s">
        <v>59</v>
      </c>
      <c r="K266" s="32">
        <v>43528</v>
      </c>
      <c r="L266" s="32">
        <v>43528</v>
      </c>
      <c r="M266">
        <v>0</v>
      </c>
      <c r="N266">
        <v>16197.12</v>
      </c>
      <c r="O266">
        <v>48</v>
      </c>
      <c r="P266" t="s">
        <v>60</v>
      </c>
      <c r="Q266">
        <v>204001000200</v>
      </c>
      <c r="R266" t="s">
        <v>137</v>
      </c>
      <c r="S266">
        <v>35.840000000000003</v>
      </c>
      <c r="T266">
        <v>1332</v>
      </c>
      <c r="U266" t="s">
        <v>17</v>
      </c>
      <c r="V266">
        <v>5.5411200000000003</v>
      </c>
      <c r="W266" t="s">
        <v>17</v>
      </c>
      <c r="X266">
        <v>47738.879999999997</v>
      </c>
      <c r="Y266" t="s">
        <v>67</v>
      </c>
      <c r="Z266">
        <v>10</v>
      </c>
      <c r="AA266">
        <v>4339.8999999999996</v>
      </c>
      <c r="AB266">
        <v>0</v>
      </c>
      <c r="AC266">
        <v>100044192</v>
      </c>
      <c r="AE266" t="s">
        <v>962</v>
      </c>
      <c r="AF266" s="33">
        <v>43528.491064814814</v>
      </c>
      <c r="AG266" t="s">
        <v>897</v>
      </c>
    </row>
    <row r="267" spans="1:33" ht="15">
      <c r="A267" s="102" t="s">
        <v>0</v>
      </c>
      <c r="B267" t="s">
        <v>72</v>
      </c>
      <c r="C267" t="s">
        <v>909</v>
      </c>
      <c r="D267" t="s">
        <v>910</v>
      </c>
      <c r="E267">
        <v>523420</v>
      </c>
      <c r="F267" t="s">
        <v>961</v>
      </c>
      <c r="G267" t="s">
        <v>58</v>
      </c>
      <c r="H267" t="s">
        <v>61</v>
      </c>
      <c r="I267">
        <v>942826</v>
      </c>
      <c r="J267" t="s">
        <v>59</v>
      </c>
      <c r="K267" s="32">
        <v>43528</v>
      </c>
      <c r="L267" s="32">
        <v>43528</v>
      </c>
      <c r="M267">
        <v>0</v>
      </c>
      <c r="O267">
        <v>49.8</v>
      </c>
      <c r="P267" t="s">
        <v>60</v>
      </c>
      <c r="Q267">
        <v>204013000900</v>
      </c>
      <c r="R267" t="s">
        <v>128</v>
      </c>
      <c r="S267">
        <v>49.8</v>
      </c>
      <c r="T267">
        <v>104</v>
      </c>
      <c r="U267" t="s">
        <v>17</v>
      </c>
      <c r="V267">
        <v>0.28329599999999999</v>
      </c>
      <c r="W267" t="s">
        <v>17</v>
      </c>
      <c r="X267">
        <v>5179.2</v>
      </c>
      <c r="Y267" t="s">
        <v>66</v>
      </c>
      <c r="Z267">
        <v>16</v>
      </c>
      <c r="AA267">
        <v>714.37</v>
      </c>
      <c r="AB267">
        <v>0</v>
      </c>
      <c r="AC267">
        <v>100044192</v>
      </c>
      <c r="AE267" t="s">
        <v>962</v>
      </c>
      <c r="AF267" s="33">
        <v>43528.491064814814</v>
      </c>
      <c r="AG267" t="s">
        <v>897</v>
      </c>
    </row>
    <row r="268" spans="1:33" ht="15">
      <c r="A268" s="102" t="s">
        <v>0</v>
      </c>
      <c r="B268" t="s">
        <v>72</v>
      </c>
      <c r="C268" t="s">
        <v>909</v>
      </c>
      <c r="D268" t="s">
        <v>910</v>
      </c>
      <c r="E268">
        <v>523420</v>
      </c>
      <c r="F268" t="s">
        <v>961</v>
      </c>
      <c r="G268" t="s">
        <v>58</v>
      </c>
      <c r="H268" t="s">
        <v>61</v>
      </c>
      <c r="I268">
        <v>942826</v>
      </c>
      <c r="J268" t="s">
        <v>59</v>
      </c>
      <c r="K268" s="32">
        <v>43528</v>
      </c>
      <c r="L268" s="32">
        <v>43528</v>
      </c>
      <c r="M268">
        <v>0</v>
      </c>
      <c r="O268">
        <v>88</v>
      </c>
      <c r="P268" t="s">
        <v>60</v>
      </c>
      <c r="Q268">
        <v>204002001200</v>
      </c>
      <c r="R268" t="s">
        <v>220</v>
      </c>
      <c r="S268">
        <v>88</v>
      </c>
      <c r="T268">
        <v>8</v>
      </c>
      <c r="U268" t="s">
        <v>17</v>
      </c>
      <c r="V268">
        <v>2.4767999999999998E-2</v>
      </c>
      <c r="W268" t="s">
        <v>17</v>
      </c>
      <c r="X268">
        <v>704</v>
      </c>
      <c r="Y268" t="s">
        <v>67</v>
      </c>
      <c r="Z268">
        <v>10</v>
      </c>
      <c r="AA268">
        <v>64</v>
      </c>
      <c r="AB268">
        <v>0</v>
      </c>
      <c r="AC268">
        <v>100044192</v>
      </c>
      <c r="AE268" t="s">
        <v>962</v>
      </c>
      <c r="AF268" s="33">
        <v>43528.491064814814</v>
      </c>
      <c r="AG268" t="s">
        <v>897</v>
      </c>
    </row>
    <row r="269" spans="1:33" ht="15">
      <c r="A269" s="102" t="s">
        <v>0</v>
      </c>
      <c r="B269" t="s">
        <v>72</v>
      </c>
      <c r="C269" t="s">
        <v>909</v>
      </c>
      <c r="D269" t="s">
        <v>910</v>
      </c>
      <c r="E269">
        <v>523420</v>
      </c>
      <c r="F269" t="s">
        <v>961</v>
      </c>
      <c r="G269" t="s">
        <v>58</v>
      </c>
      <c r="H269" t="s">
        <v>61</v>
      </c>
      <c r="I269">
        <v>942826</v>
      </c>
      <c r="J269" t="s">
        <v>59</v>
      </c>
      <c r="K269" s="32">
        <v>43528</v>
      </c>
      <c r="L269" s="32">
        <v>43528</v>
      </c>
      <c r="M269">
        <v>0</v>
      </c>
      <c r="O269">
        <v>50</v>
      </c>
      <c r="P269" t="s">
        <v>60</v>
      </c>
      <c r="Q269" t="s">
        <v>228</v>
      </c>
      <c r="R269" t="s">
        <v>229</v>
      </c>
      <c r="S269">
        <v>50</v>
      </c>
      <c r="T269">
        <v>44</v>
      </c>
      <c r="U269" t="s">
        <v>17</v>
      </c>
      <c r="V269">
        <v>0.14331240000000001</v>
      </c>
      <c r="W269" t="s">
        <v>17</v>
      </c>
      <c r="X269">
        <v>2200</v>
      </c>
      <c r="Y269" t="s">
        <v>66</v>
      </c>
      <c r="Z269">
        <v>16</v>
      </c>
      <c r="AA269">
        <v>303.45</v>
      </c>
      <c r="AB269">
        <v>0</v>
      </c>
      <c r="AC269">
        <v>100044192</v>
      </c>
      <c r="AE269" t="s">
        <v>962</v>
      </c>
      <c r="AF269" s="33">
        <v>43528.491064814814</v>
      </c>
      <c r="AG269" t="s">
        <v>897</v>
      </c>
    </row>
    <row r="270" spans="1:33" ht="15">
      <c r="A270" s="102" t="s">
        <v>0</v>
      </c>
      <c r="B270" t="s">
        <v>72</v>
      </c>
      <c r="C270" t="s">
        <v>909</v>
      </c>
      <c r="D270" t="s">
        <v>910</v>
      </c>
      <c r="E270">
        <v>523420</v>
      </c>
      <c r="F270" t="s">
        <v>961</v>
      </c>
      <c r="G270" t="s">
        <v>58</v>
      </c>
      <c r="H270" t="s">
        <v>61</v>
      </c>
      <c r="I270">
        <v>942826</v>
      </c>
      <c r="J270" t="s">
        <v>59</v>
      </c>
      <c r="K270" s="32">
        <v>43528</v>
      </c>
      <c r="L270" s="32">
        <v>43528</v>
      </c>
      <c r="M270">
        <v>0</v>
      </c>
      <c r="N270">
        <v>18240</v>
      </c>
      <c r="O270">
        <v>72</v>
      </c>
      <c r="P270" t="s">
        <v>60</v>
      </c>
      <c r="Q270">
        <v>204001000300</v>
      </c>
      <c r="R270" t="s">
        <v>140</v>
      </c>
      <c r="S270">
        <v>53.76</v>
      </c>
      <c r="T270">
        <v>1000</v>
      </c>
      <c r="U270" t="s">
        <v>17</v>
      </c>
      <c r="V270">
        <v>6.24</v>
      </c>
      <c r="W270" t="s">
        <v>17</v>
      </c>
      <c r="X270">
        <v>53760</v>
      </c>
      <c r="Y270" t="s">
        <v>67</v>
      </c>
      <c r="Z270">
        <v>10</v>
      </c>
      <c r="AA270">
        <v>4887.2700000000004</v>
      </c>
      <c r="AB270">
        <v>0</v>
      </c>
      <c r="AC270">
        <v>100044192</v>
      </c>
      <c r="AE270" t="s">
        <v>962</v>
      </c>
      <c r="AF270" s="33">
        <v>43528.491064814814</v>
      </c>
      <c r="AG270" t="s">
        <v>897</v>
      </c>
    </row>
    <row r="271" spans="1:33" ht="15">
      <c r="A271" s="102" t="s">
        <v>0</v>
      </c>
      <c r="B271" t="s">
        <v>72</v>
      </c>
      <c r="C271" t="s">
        <v>909</v>
      </c>
      <c r="D271" t="s">
        <v>910</v>
      </c>
      <c r="E271">
        <v>528251</v>
      </c>
      <c r="F271" t="s">
        <v>963</v>
      </c>
      <c r="G271" t="s">
        <v>58</v>
      </c>
      <c r="H271" t="s">
        <v>61</v>
      </c>
      <c r="I271">
        <v>942831</v>
      </c>
      <c r="J271" t="s">
        <v>59</v>
      </c>
      <c r="K271" s="32">
        <v>43528</v>
      </c>
      <c r="L271" s="32">
        <v>43528</v>
      </c>
      <c r="M271">
        <v>0</v>
      </c>
      <c r="N271">
        <v>60800</v>
      </c>
      <c r="O271">
        <v>48</v>
      </c>
      <c r="P271" t="s">
        <v>60</v>
      </c>
      <c r="Q271">
        <v>204001000200</v>
      </c>
      <c r="R271" t="s">
        <v>137</v>
      </c>
      <c r="S271">
        <v>35.840000000000003</v>
      </c>
      <c r="T271">
        <v>5000</v>
      </c>
      <c r="U271" t="s">
        <v>17</v>
      </c>
      <c r="V271">
        <v>20.8</v>
      </c>
      <c r="W271" t="s">
        <v>17</v>
      </c>
      <c r="X271">
        <v>179200</v>
      </c>
      <c r="Y271" t="s">
        <v>67</v>
      </c>
      <c r="Z271">
        <v>10</v>
      </c>
      <c r="AA271">
        <v>16290.91</v>
      </c>
      <c r="AB271">
        <v>0</v>
      </c>
      <c r="AC271">
        <v>100044193</v>
      </c>
      <c r="AE271" t="s">
        <v>964</v>
      </c>
      <c r="AF271" s="33">
        <v>43528.49114583333</v>
      </c>
      <c r="AG271" t="s">
        <v>897</v>
      </c>
    </row>
    <row r="272" spans="1:33" ht="15">
      <c r="A272" s="102" t="s">
        <v>0</v>
      </c>
      <c r="B272" t="s">
        <v>72</v>
      </c>
      <c r="C272" t="s">
        <v>909</v>
      </c>
      <c r="D272" t="s">
        <v>910</v>
      </c>
      <c r="E272">
        <v>528251</v>
      </c>
      <c r="F272" t="s">
        <v>963</v>
      </c>
      <c r="G272" t="s">
        <v>58</v>
      </c>
      <c r="H272" t="s">
        <v>61</v>
      </c>
      <c r="I272">
        <v>942831</v>
      </c>
      <c r="J272" t="s">
        <v>59</v>
      </c>
      <c r="K272" s="32">
        <v>43528</v>
      </c>
      <c r="L272" s="32">
        <v>43528</v>
      </c>
      <c r="M272">
        <v>0</v>
      </c>
      <c r="N272">
        <v>30667.52</v>
      </c>
      <c r="O272">
        <v>48</v>
      </c>
      <c r="P272" t="s">
        <v>60</v>
      </c>
      <c r="Q272">
        <v>204001000200</v>
      </c>
      <c r="R272" t="s">
        <v>137</v>
      </c>
      <c r="S272">
        <v>35.840000000000003</v>
      </c>
      <c r="T272">
        <v>2522</v>
      </c>
      <c r="U272" t="s">
        <v>17</v>
      </c>
      <c r="V272">
        <v>10.49152</v>
      </c>
      <c r="W272" t="s">
        <v>17</v>
      </c>
      <c r="X272">
        <v>90388.479999999996</v>
      </c>
      <c r="Y272" t="s">
        <v>67</v>
      </c>
      <c r="Z272">
        <v>10</v>
      </c>
      <c r="AA272">
        <v>8217.1299999999992</v>
      </c>
      <c r="AB272">
        <v>0</v>
      </c>
      <c r="AC272">
        <v>100044193</v>
      </c>
      <c r="AE272" t="s">
        <v>964</v>
      </c>
      <c r="AF272" s="33">
        <v>43528.49114583333</v>
      </c>
      <c r="AG272" t="s">
        <v>897</v>
      </c>
    </row>
    <row r="273" spans="1:33" ht="15">
      <c r="A273" s="102" t="s">
        <v>0</v>
      </c>
      <c r="B273" t="s">
        <v>72</v>
      </c>
      <c r="C273" t="s">
        <v>909</v>
      </c>
      <c r="D273" t="s">
        <v>910</v>
      </c>
      <c r="E273">
        <v>528251</v>
      </c>
      <c r="F273" t="s">
        <v>963</v>
      </c>
      <c r="G273" t="s">
        <v>58</v>
      </c>
      <c r="H273" t="s">
        <v>61</v>
      </c>
      <c r="I273">
        <v>942831</v>
      </c>
      <c r="J273" t="s">
        <v>59</v>
      </c>
      <c r="K273" s="32">
        <v>43528</v>
      </c>
      <c r="L273" s="32">
        <v>43528</v>
      </c>
      <c r="M273">
        <v>0</v>
      </c>
      <c r="O273">
        <v>59.8</v>
      </c>
      <c r="P273" t="s">
        <v>60</v>
      </c>
      <c r="Q273">
        <v>204006000902</v>
      </c>
      <c r="R273" t="s">
        <v>109</v>
      </c>
      <c r="S273">
        <v>59.8</v>
      </c>
      <c r="T273">
        <v>168</v>
      </c>
      <c r="U273" t="s">
        <v>17</v>
      </c>
      <c r="V273">
        <v>0.50273999999999996</v>
      </c>
      <c r="W273" t="s">
        <v>17</v>
      </c>
      <c r="X273">
        <v>10046.4</v>
      </c>
      <c r="Y273" t="s">
        <v>66</v>
      </c>
      <c r="Z273">
        <v>16</v>
      </c>
      <c r="AA273">
        <v>1385.71</v>
      </c>
      <c r="AB273">
        <v>0</v>
      </c>
      <c r="AC273">
        <v>100044193</v>
      </c>
      <c r="AE273" t="s">
        <v>964</v>
      </c>
      <c r="AF273" s="33">
        <v>43528.49114583333</v>
      </c>
      <c r="AG273" t="s">
        <v>897</v>
      </c>
    </row>
    <row r="274" spans="1:33" ht="15">
      <c r="A274" s="102" t="s">
        <v>0</v>
      </c>
      <c r="B274" t="s">
        <v>72</v>
      </c>
      <c r="C274" t="s">
        <v>909</v>
      </c>
      <c r="D274" t="s">
        <v>910</v>
      </c>
      <c r="E274">
        <v>528251</v>
      </c>
      <c r="F274" t="s">
        <v>963</v>
      </c>
      <c r="G274" t="s">
        <v>58</v>
      </c>
      <c r="H274" t="s">
        <v>61</v>
      </c>
      <c r="I274">
        <v>942831</v>
      </c>
      <c r="J274" t="s">
        <v>59</v>
      </c>
      <c r="K274" s="32">
        <v>43528</v>
      </c>
      <c r="L274" s="32">
        <v>43528</v>
      </c>
      <c r="M274">
        <v>0</v>
      </c>
      <c r="O274">
        <v>53</v>
      </c>
      <c r="P274" t="s">
        <v>60</v>
      </c>
      <c r="Q274">
        <v>204104001160</v>
      </c>
      <c r="R274" t="s">
        <v>110</v>
      </c>
      <c r="S274">
        <v>53</v>
      </c>
      <c r="T274">
        <v>240</v>
      </c>
      <c r="U274" t="s">
        <v>17</v>
      </c>
      <c r="V274">
        <v>0.71423999999999999</v>
      </c>
      <c r="W274" t="s">
        <v>17</v>
      </c>
      <c r="X274">
        <v>12720</v>
      </c>
      <c r="Y274" t="s">
        <v>66</v>
      </c>
      <c r="Z274">
        <v>16</v>
      </c>
      <c r="AA274">
        <v>1754.48</v>
      </c>
      <c r="AB274">
        <v>0</v>
      </c>
      <c r="AC274">
        <v>100044193</v>
      </c>
      <c r="AE274" t="s">
        <v>964</v>
      </c>
      <c r="AF274" s="33">
        <v>43528.49114583333</v>
      </c>
      <c r="AG274" t="s">
        <v>897</v>
      </c>
    </row>
    <row r="275" spans="1:33" ht="15">
      <c r="A275" s="102" t="s">
        <v>0</v>
      </c>
      <c r="B275" t="s">
        <v>72</v>
      </c>
      <c r="C275" t="s">
        <v>909</v>
      </c>
      <c r="D275" t="s">
        <v>910</v>
      </c>
      <c r="E275">
        <v>528251</v>
      </c>
      <c r="F275" t="s">
        <v>963</v>
      </c>
      <c r="G275" t="s">
        <v>58</v>
      </c>
      <c r="H275" t="s">
        <v>61</v>
      </c>
      <c r="I275">
        <v>942831</v>
      </c>
      <c r="J275" t="s">
        <v>59</v>
      </c>
      <c r="K275" s="32">
        <v>43528</v>
      </c>
      <c r="L275" s="32">
        <v>43528</v>
      </c>
      <c r="M275">
        <v>0</v>
      </c>
      <c r="N275">
        <v>11764.8</v>
      </c>
      <c r="O275">
        <v>60</v>
      </c>
      <c r="P275" t="s">
        <v>60</v>
      </c>
      <c r="Q275">
        <v>204103001800</v>
      </c>
      <c r="R275" t="s">
        <v>142</v>
      </c>
      <c r="S275">
        <v>44.8</v>
      </c>
      <c r="T275">
        <v>774</v>
      </c>
      <c r="U275" t="s">
        <v>17</v>
      </c>
      <c r="V275">
        <v>2.3475419999999998</v>
      </c>
      <c r="W275" t="s">
        <v>17</v>
      </c>
      <c r="X275">
        <v>34675.199999999997</v>
      </c>
      <c r="Y275" t="s">
        <v>66</v>
      </c>
      <c r="Z275">
        <v>16</v>
      </c>
      <c r="AA275">
        <v>4782.79</v>
      </c>
      <c r="AB275">
        <v>0</v>
      </c>
      <c r="AC275">
        <v>100044193</v>
      </c>
      <c r="AE275" t="s">
        <v>964</v>
      </c>
      <c r="AF275" s="33">
        <v>43528.49114583333</v>
      </c>
      <c r="AG275" t="s">
        <v>897</v>
      </c>
    </row>
    <row r="276" spans="1:33" ht="15">
      <c r="A276" s="102" t="s">
        <v>0</v>
      </c>
      <c r="B276" t="s">
        <v>72</v>
      </c>
      <c r="C276" t="s">
        <v>909</v>
      </c>
      <c r="D276" t="s">
        <v>910</v>
      </c>
      <c r="E276">
        <v>528251</v>
      </c>
      <c r="F276" t="s">
        <v>963</v>
      </c>
      <c r="G276" t="s">
        <v>58</v>
      </c>
      <c r="H276" t="s">
        <v>61</v>
      </c>
      <c r="I276">
        <v>942831</v>
      </c>
      <c r="J276" t="s">
        <v>59</v>
      </c>
      <c r="K276" s="32">
        <v>43528</v>
      </c>
      <c r="L276" s="32">
        <v>43528</v>
      </c>
      <c r="M276">
        <v>0</v>
      </c>
      <c r="N276">
        <v>3952.8</v>
      </c>
      <c r="O276">
        <v>65</v>
      </c>
      <c r="P276" t="s">
        <v>60</v>
      </c>
      <c r="Q276">
        <v>204002000100</v>
      </c>
      <c r="R276" t="s">
        <v>106</v>
      </c>
      <c r="S276">
        <v>48.53</v>
      </c>
      <c r="T276">
        <v>240</v>
      </c>
      <c r="U276" t="s">
        <v>17</v>
      </c>
      <c r="V276">
        <v>0.74880000000000002</v>
      </c>
      <c r="W276" t="s">
        <v>17</v>
      </c>
      <c r="X276">
        <v>11647.2</v>
      </c>
      <c r="Y276" t="s">
        <v>67</v>
      </c>
      <c r="Z276">
        <v>10</v>
      </c>
      <c r="AA276">
        <v>1058.8399999999999</v>
      </c>
      <c r="AB276">
        <v>0</v>
      </c>
      <c r="AC276">
        <v>100044193</v>
      </c>
      <c r="AE276" t="s">
        <v>964</v>
      </c>
      <c r="AF276" s="33">
        <v>43528.49114583333</v>
      </c>
      <c r="AG276" t="s">
        <v>897</v>
      </c>
    </row>
    <row r="277" spans="1:33" ht="15">
      <c r="A277" s="102" t="s">
        <v>0</v>
      </c>
      <c r="B277" t="s">
        <v>72</v>
      </c>
      <c r="C277" t="s">
        <v>909</v>
      </c>
      <c r="D277" t="s">
        <v>910</v>
      </c>
      <c r="E277">
        <v>528251</v>
      </c>
      <c r="F277" t="s">
        <v>963</v>
      </c>
      <c r="G277" t="s">
        <v>58</v>
      </c>
      <c r="H277" t="s">
        <v>61</v>
      </c>
      <c r="I277">
        <v>942831</v>
      </c>
      <c r="J277" t="s">
        <v>59</v>
      </c>
      <c r="K277" s="32">
        <v>43528</v>
      </c>
      <c r="L277" s="32">
        <v>43528</v>
      </c>
      <c r="M277">
        <v>0</v>
      </c>
      <c r="N277">
        <v>1094.4000000000001</v>
      </c>
      <c r="O277">
        <v>36</v>
      </c>
      <c r="P277" t="s">
        <v>60</v>
      </c>
      <c r="Q277">
        <v>204102010701</v>
      </c>
      <c r="R277" t="s">
        <v>138</v>
      </c>
      <c r="S277">
        <v>26.88</v>
      </c>
      <c r="T277">
        <v>120</v>
      </c>
      <c r="U277" t="s">
        <v>17</v>
      </c>
      <c r="V277">
        <v>0.37699199999999999</v>
      </c>
      <c r="W277" t="s">
        <v>17</v>
      </c>
      <c r="X277">
        <v>3225.6</v>
      </c>
      <c r="Y277" t="s">
        <v>66</v>
      </c>
      <c r="Z277">
        <v>16</v>
      </c>
      <c r="AA277">
        <v>444.91</v>
      </c>
      <c r="AB277">
        <v>0</v>
      </c>
      <c r="AC277">
        <v>100044193</v>
      </c>
      <c r="AE277" t="s">
        <v>964</v>
      </c>
      <c r="AF277" s="33">
        <v>43528.49114583333</v>
      </c>
      <c r="AG277" t="s">
        <v>897</v>
      </c>
    </row>
    <row r="278" spans="1:33" ht="15">
      <c r="A278" s="102" t="s">
        <v>0</v>
      </c>
      <c r="B278" t="s">
        <v>72</v>
      </c>
      <c r="C278" t="s">
        <v>909</v>
      </c>
      <c r="D278" t="s">
        <v>910</v>
      </c>
      <c r="E278">
        <v>528251</v>
      </c>
      <c r="F278" t="s">
        <v>963</v>
      </c>
      <c r="G278" t="s">
        <v>58</v>
      </c>
      <c r="H278" t="s">
        <v>61</v>
      </c>
      <c r="I278">
        <v>942831</v>
      </c>
      <c r="J278" t="s">
        <v>59</v>
      </c>
      <c r="K278" s="32">
        <v>43528</v>
      </c>
      <c r="L278" s="32">
        <v>43528</v>
      </c>
      <c r="M278">
        <v>0</v>
      </c>
      <c r="N278">
        <v>60800</v>
      </c>
      <c r="O278">
        <v>48</v>
      </c>
      <c r="P278" t="s">
        <v>60</v>
      </c>
      <c r="Q278">
        <v>204001000200</v>
      </c>
      <c r="R278" t="s">
        <v>137</v>
      </c>
      <c r="S278">
        <v>35.840000000000003</v>
      </c>
      <c r="T278">
        <v>5000</v>
      </c>
      <c r="U278" t="s">
        <v>17</v>
      </c>
      <c r="V278">
        <v>20.8</v>
      </c>
      <c r="W278" t="s">
        <v>17</v>
      </c>
      <c r="X278">
        <v>179200</v>
      </c>
      <c r="Y278" t="s">
        <v>67</v>
      </c>
      <c r="Z278">
        <v>10</v>
      </c>
      <c r="AA278">
        <v>16290.91</v>
      </c>
      <c r="AB278">
        <v>0</v>
      </c>
      <c r="AC278">
        <v>100044193</v>
      </c>
      <c r="AE278" t="s">
        <v>964</v>
      </c>
      <c r="AF278" s="33">
        <v>43528.49114583333</v>
      </c>
      <c r="AG278" t="s">
        <v>897</v>
      </c>
    </row>
    <row r="279" spans="1:33" ht="15">
      <c r="A279" s="102" t="s">
        <v>0</v>
      </c>
      <c r="B279" t="s">
        <v>72</v>
      </c>
      <c r="C279" t="s">
        <v>909</v>
      </c>
      <c r="D279" t="s">
        <v>910</v>
      </c>
      <c r="E279">
        <v>528251</v>
      </c>
      <c r="F279" t="s">
        <v>963</v>
      </c>
      <c r="G279" t="s">
        <v>58</v>
      </c>
      <c r="H279" t="s">
        <v>61</v>
      </c>
      <c r="I279">
        <v>942831</v>
      </c>
      <c r="J279" t="s">
        <v>59</v>
      </c>
      <c r="K279" s="32">
        <v>43528</v>
      </c>
      <c r="L279" s="32">
        <v>43528</v>
      </c>
      <c r="M279">
        <v>0</v>
      </c>
      <c r="O279">
        <v>50</v>
      </c>
      <c r="P279" t="s">
        <v>60</v>
      </c>
      <c r="Q279" t="s">
        <v>228</v>
      </c>
      <c r="R279" t="s">
        <v>229</v>
      </c>
      <c r="S279">
        <v>50</v>
      </c>
      <c r="T279">
        <v>100</v>
      </c>
      <c r="U279" t="s">
        <v>17</v>
      </c>
      <c r="V279">
        <v>0.32571</v>
      </c>
      <c r="W279" t="s">
        <v>17</v>
      </c>
      <c r="X279">
        <v>5000</v>
      </c>
      <c r="Y279" t="s">
        <v>66</v>
      </c>
      <c r="Z279">
        <v>16</v>
      </c>
      <c r="AA279">
        <v>689.66</v>
      </c>
      <c r="AB279">
        <v>0</v>
      </c>
      <c r="AC279">
        <v>100044193</v>
      </c>
      <c r="AE279" t="s">
        <v>964</v>
      </c>
      <c r="AF279" s="33">
        <v>43528.49114583333</v>
      </c>
      <c r="AG279" t="s">
        <v>897</v>
      </c>
    </row>
    <row r="280" spans="1:33" ht="15">
      <c r="A280" s="102" t="s">
        <v>0</v>
      </c>
      <c r="B280" t="s">
        <v>72</v>
      </c>
      <c r="C280" t="s">
        <v>909</v>
      </c>
      <c r="D280" t="s">
        <v>910</v>
      </c>
      <c r="E280">
        <v>528251</v>
      </c>
      <c r="F280" t="s">
        <v>963</v>
      </c>
      <c r="G280" t="s">
        <v>58</v>
      </c>
      <c r="H280" t="s">
        <v>61</v>
      </c>
      <c r="I280">
        <v>942831</v>
      </c>
      <c r="J280" t="s">
        <v>59</v>
      </c>
      <c r="K280" s="32">
        <v>43528</v>
      </c>
      <c r="L280" s="32">
        <v>43528</v>
      </c>
      <c r="M280">
        <v>0</v>
      </c>
      <c r="O280">
        <v>49.8</v>
      </c>
      <c r="P280" t="s">
        <v>60</v>
      </c>
      <c r="Q280">
        <v>204013000800</v>
      </c>
      <c r="R280" t="s">
        <v>99</v>
      </c>
      <c r="S280">
        <v>49.8</v>
      </c>
      <c r="T280">
        <v>4</v>
      </c>
      <c r="U280" t="s">
        <v>17</v>
      </c>
      <c r="V280">
        <v>1.0845199999999999E-2</v>
      </c>
      <c r="W280" t="s">
        <v>17</v>
      </c>
      <c r="X280">
        <v>199.2</v>
      </c>
      <c r="Y280" t="s">
        <v>66</v>
      </c>
      <c r="Z280">
        <v>16</v>
      </c>
      <c r="AA280">
        <v>27.48</v>
      </c>
      <c r="AB280">
        <v>0</v>
      </c>
      <c r="AC280">
        <v>100044193</v>
      </c>
      <c r="AE280" t="s">
        <v>964</v>
      </c>
      <c r="AF280" s="33">
        <v>43528.49114583333</v>
      </c>
      <c r="AG280" t="s">
        <v>897</v>
      </c>
    </row>
    <row r="281" spans="1:33" ht="15">
      <c r="A281" s="102" t="s">
        <v>0</v>
      </c>
      <c r="B281" t="s">
        <v>72</v>
      </c>
      <c r="C281" t="s">
        <v>909</v>
      </c>
      <c r="D281" t="s">
        <v>910</v>
      </c>
      <c r="E281">
        <v>528251</v>
      </c>
      <c r="F281" t="s">
        <v>963</v>
      </c>
      <c r="G281" t="s">
        <v>58</v>
      </c>
      <c r="H281" t="s">
        <v>61</v>
      </c>
      <c r="I281">
        <v>942831</v>
      </c>
      <c r="J281" t="s">
        <v>59</v>
      </c>
      <c r="K281" s="32">
        <v>43528</v>
      </c>
      <c r="L281" s="32">
        <v>43528</v>
      </c>
      <c r="M281">
        <v>0</v>
      </c>
      <c r="N281">
        <v>36480</v>
      </c>
      <c r="O281">
        <v>60</v>
      </c>
      <c r="P281" t="s">
        <v>60</v>
      </c>
      <c r="Q281">
        <v>204103001500</v>
      </c>
      <c r="R281" t="s">
        <v>93</v>
      </c>
      <c r="S281">
        <v>44.8</v>
      </c>
      <c r="T281">
        <v>2400</v>
      </c>
      <c r="U281" t="s">
        <v>17</v>
      </c>
      <c r="V281">
        <v>7.2720000000000002</v>
      </c>
      <c r="W281" t="s">
        <v>17</v>
      </c>
      <c r="X281">
        <v>107520</v>
      </c>
      <c r="Y281" t="s">
        <v>66</v>
      </c>
      <c r="Z281">
        <v>16</v>
      </c>
      <c r="AA281">
        <v>14830.34</v>
      </c>
      <c r="AB281">
        <v>0</v>
      </c>
      <c r="AC281">
        <v>100044193</v>
      </c>
      <c r="AE281" t="s">
        <v>964</v>
      </c>
      <c r="AF281" s="33">
        <v>43528.49114583333</v>
      </c>
      <c r="AG281" t="s">
        <v>897</v>
      </c>
    </row>
    <row r="282" spans="1:33" ht="15">
      <c r="A282" s="102" t="s">
        <v>0</v>
      </c>
      <c r="B282" t="s">
        <v>72</v>
      </c>
      <c r="C282" t="s">
        <v>909</v>
      </c>
      <c r="D282" t="s">
        <v>910</v>
      </c>
      <c r="E282">
        <v>528251</v>
      </c>
      <c r="F282" t="s">
        <v>963</v>
      </c>
      <c r="G282" t="s">
        <v>58</v>
      </c>
      <c r="H282" t="s">
        <v>61</v>
      </c>
      <c r="I282">
        <v>942831</v>
      </c>
      <c r="J282" t="s">
        <v>59</v>
      </c>
      <c r="K282" s="32">
        <v>43528</v>
      </c>
      <c r="L282" s="32">
        <v>43528</v>
      </c>
      <c r="M282">
        <v>0</v>
      </c>
      <c r="O282">
        <v>76</v>
      </c>
      <c r="P282" t="s">
        <v>60</v>
      </c>
      <c r="Q282">
        <v>204003000505</v>
      </c>
      <c r="R282" t="s">
        <v>247</v>
      </c>
      <c r="S282">
        <v>76</v>
      </c>
      <c r="T282">
        <v>1548</v>
      </c>
      <c r="U282" t="s">
        <v>17</v>
      </c>
      <c r="V282">
        <v>4.8297600000000003</v>
      </c>
      <c r="W282" t="s">
        <v>17</v>
      </c>
      <c r="X282">
        <v>117648</v>
      </c>
      <c r="Y282" t="s">
        <v>67</v>
      </c>
      <c r="Z282">
        <v>10</v>
      </c>
      <c r="AA282">
        <v>10695.27</v>
      </c>
      <c r="AB282">
        <v>0</v>
      </c>
      <c r="AC282">
        <v>100044193</v>
      </c>
      <c r="AE282" t="s">
        <v>964</v>
      </c>
      <c r="AF282" s="33">
        <v>43528.49114583333</v>
      </c>
      <c r="AG282" t="s">
        <v>897</v>
      </c>
    </row>
    <row r="283" spans="1:33" ht="15">
      <c r="A283" s="102" t="s">
        <v>0</v>
      </c>
      <c r="B283" t="s">
        <v>72</v>
      </c>
      <c r="C283" t="s">
        <v>909</v>
      </c>
      <c r="D283" t="s">
        <v>910</v>
      </c>
      <c r="E283">
        <v>528251</v>
      </c>
      <c r="F283" t="s">
        <v>963</v>
      </c>
      <c r="G283" t="s">
        <v>58</v>
      </c>
      <c r="H283" t="s">
        <v>61</v>
      </c>
      <c r="I283">
        <v>942831</v>
      </c>
      <c r="J283" t="s">
        <v>59</v>
      </c>
      <c r="K283" s="32">
        <v>43528</v>
      </c>
      <c r="L283" s="32">
        <v>43528</v>
      </c>
      <c r="M283">
        <v>0</v>
      </c>
      <c r="O283">
        <v>49.8</v>
      </c>
      <c r="P283" t="s">
        <v>60</v>
      </c>
      <c r="Q283">
        <v>204013000900</v>
      </c>
      <c r="R283" t="s">
        <v>128</v>
      </c>
      <c r="S283">
        <v>49.8</v>
      </c>
      <c r="T283">
        <v>172</v>
      </c>
      <c r="U283" t="s">
        <v>17</v>
      </c>
      <c r="V283">
        <v>0.468528</v>
      </c>
      <c r="W283" t="s">
        <v>17</v>
      </c>
      <c r="X283">
        <v>8565.6</v>
      </c>
      <c r="Y283" t="s">
        <v>66</v>
      </c>
      <c r="Z283">
        <v>16</v>
      </c>
      <c r="AA283">
        <v>1181.46</v>
      </c>
      <c r="AB283">
        <v>0</v>
      </c>
      <c r="AC283">
        <v>100044193</v>
      </c>
      <c r="AE283" t="s">
        <v>964</v>
      </c>
      <c r="AF283" s="33">
        <v>43528.49114583333</v>
      </c>
      <c r="AG283" t="s">
        <v>897</v>
      </c>
    </row>
    <row r="284" spans="1:33" ht="15">
      <c r="A284" s="102" t="s">
        <v>0</v>
      </c>
      <c r="B284" t="s">
        <v>72</v>
      </c>
      <c r="C284" t="s">
        <v>909</v>
      </c>
      <c r="D284" t="s">
        <v>910</v>
      </c>
      <c r="E284">
        <v>528251</v>
      </c>
      <c r="F284" t="s">
        <v>963</v>
      </c>
      <c r="G284" t="s">
        <v>58</v>
      </c>
      <c r="H284" t="s">
        <v>61</v>
      </c>
      <c r="I284">
        <v>942831</v>
      </c>
      <c r="J284" t="s">
        <v>59</v>
      </c>
      <c r="K284" s="32">
        <v>43528</v>
      </c>
      <c r="L284" s="32">
        <v>43528</v>
      </c>
      <c r="M284">
        <v>0</v>
      </c>
      <c r="N284">
        <v>2024.64</v>
      </c>
      <c r="O284">
        <v>36</v>
      </c>
      <c r="P284" t="s">
        <v>60</v>
      </c>
      <c r="Q284">
        <v>204102010801</v>
      </c>
      <c r="R284" t="s">
        <v>129</v>
      </c>
      <c r="S284">
        <v>26.88</v>
      </c>
      <c r="T284">
        <v>222</v>
      </c>
      <c r="U284" t="s">
        <v>17</v>
      </c>
      <c r="V284">
        <v>0.69477120000000003</v>
      </c>
      <c r="W284" t="s">
        <v>17</v>
      </c>
      <c r="X284">
        <v>5967.36</v>
      </c>
      <c r="Y284" t="s">
        <v>66</v>
      </c>
      <c r="Z284">
        <v>16</v>
      </c>
      <c r="AA284">
        <v>823.08</v>
      </c>
      <c r="AB284">
        <v>0</v>
      </c>
      <c r="AC284">
        <v>100044193</v>
      </c>
      <c r="AE284" t="s">
        <v>964</v>
      </c>
      <c r="AF284" s="33">
        <v>43528.49114583333</v>
      </c>
      <c r="AG284" t="s">
        <v>897</v>
      </c>
    </row>
    <row r="285" spans="1:33" ht="15">
      <c r="A285" s="102" t="s">
        <v>0</v>
      </c>
      <c r="B285" t="s">
        <v>72</v>
      </c>
      <c r="C285" t="s">
        <v>909</v>
      </c>
      <c r="D285" t="s">
        <v>910</v>
      </c>
      <c r="E285">
        <v>528251</v>
      </c>
      <c r="F285" t="s">
        <v>963</v>
      </c>
      <c r="G285" t="s">
        <v>58</v>
      </c>
      <c r="H285" t="s">
        <v>61</v>
      </c>
      <c r="I285">
        <v>942831</v>
      </c>
      <c r="J285" t="s">
        <v>59</v>
      </c>
      <c r="K285" s="32">
        <v>43528</v>
      </c>
      <c r="L285" s="32">
        <v>43528</v>
      </c>
      <c r="M285">
        <v>0</v>
      </c>
      <c r="O285">
        <v>50.4</v>
      </c>
      <c r="P285" t="s">
        <v>60</v>
      </c>
      <c r="Q285">
        <v>204117001000</v>
      </c>
      <c r="R285" t="s">
        <v>122</v>
      </c>
      <c r="S285">
        <v>50.4</v>
      </c>
      <c r="T285">
        <v>42</v>
      </c>
      <c r="U285" t="s">
        <v>17</v>
      </c>
      <c r="V285">
        <v>0.10483199999999999</v>
      </c>
      <c r="W285" t="s">
        <v>17</v>
      </c>
      <c r="X285">
        <v>2116.8000000000002</v>
      </c>
      <c r="Y285" t="s">
        <v>66</v>
      </c>
      <c r="Z285">
        <v>16</v>
      </c>
      <c r="AA285">
        <v>291.97000000000003</v>
      </c>
      <c r="AB285">
        <v>0</v>
      </c>
      <c r="AC285">
        <v>100044193</v>
      </c>
      <c r="AE285" t="s">
        <v>964</v>
      </c>
      <c r="AF285" s="33">
        <v>43528.49114583333</v>
      </c>
      <c r="AG285" t="s">
        <v>897</v>
      </c>
    </row>
    <row r="286" spans="1:33" ht="15">
      <c r="A286" s="102" t="s">
        <v>0</v>
      </c>
      <c r="B286" t="s">
        <v>72</v>
      </c>
      <c r="C286" t="s">
        <v>909</v>
      </c>
      <c r="D286" t="s">
        <v>910</v>
      </c>
      <c r="E286">
        <v>528251</v>
      </c>
      <c r="F286" t="s">
        <v>963</v>
      </c>
      <c r="G286" t="s">
        <v>58</v>
      </c>
      <c r="H286" t="s">
        <v>61</v>
      </c>
      <c r="I286">
        <v>942831</v>
      </c>
      <c r="J286" t="s">
        <v>59</v>
      </c>
      <c r="K286" s="32">
        <v>43528</v>
      </c>
      <c r="L286" s="32">
        <v>43528</v>
      </c>
      <c r="M286">
        <v>0</v>
      </c>
      <c r="N286">
        <v>29184</v>
      </c>
      <c r="O286">
        <v>48</v>
      </c>
      <c r="P286" t="s">
        <v>60</v>
      </c>
      <c r="Q286">
        <v>204102012100</v>
      </c>
      <c r="R286" t="s">
        <v>139</v>
      </c>
      <c r="S286">
        <v>35.840000000000003</v>
      </c>
      <c r="T286">
        <v>2400</v>
      </c>
      <c r="U286" t="s">
        <v>17</v>
      </c>
      <c r="V286">
        <v>5.9904000000000002</v>
      </c>
      <c r="W286" t="s">
        <v>17</v>
      </c>
      <c r="X286">
        <v>86016</v>
      </c>
      <c r="Y286" t="s">
        <v>66</v>
      </c>
      <c r="Z286">
        <v>16</v>
      </c>
      <c r="AA286">
        <v>11864.28</v>
      </c>
      <c r="AB286">
        <v>0</v>
      </c>
      <c r="AC286">
        <v>100044193</v>
      </c>
      <c r="AE286" t="s">
        <v>964</v>
      </c>
      <c r="AF286" s="33">
        <v>43528.49114583333</v>
      </c>
      <c r="AG286" t="s">
        <v>897</v>
      </c>
    </row>
    <row r="287" spans="1:33" ht="15">
      <c r="A287" s="102" t="s">
        <v>0</v>
      </c>
      <c r="B287" t="s">
        <v>72</v>
      </c>
      <c r="C287" t="s">
        <v>909</v>
      </c>
      <c r="D287" t="s">
        <v>910</v>
      </c>
      <c r="E287">
        <v>528251</v>
      </c>
      <c r="F287" t="s">
        <v>963</v>
      </c>
      <c r="G287" t="s">
        <v>58</v>
      </c>
      <c r="H287" t="s">
        <v>61</v>
      </c>
      <c r="I287">
        <v>942831</v>
      </c>
      <c r="J287" t="s">
        <v>59</v>
      </c>
      <c r="K287" s="32">
        <v>43528</v>
      </c>
      <c r="L287" s="32">
        <v>43528</v>
      </c>
      <c r="M287">
        <v>0</v>
      </c>
      <c r="O287">
        <v>72</v>
      </c>
      <c r="P287" t="s">
        <v>60</v>
      </c>
      <c r="Q287">
        <v>204220000100</v>
      </c>
      <c r="R287" t="s">
        <v>217</v>
      </c>
      <c r="S287">
        <v>72</v>
      </c>
      <c r="T287">
        <v>2000</v>
      </c>
      <c r="U287" t="s">
        <v>17</v>
      </c>
      <c r="V287">
        <v>11.76</v>
      </c>
      <c r="W287" t="s">
        <v>17</v>
      </c>
      <c r="X287">
        <v>144000</v>
      </c>
      <c r="Y287" t="s">
        <v>66</v>
      </c>
      <c r="Z287">
        <v>16</v>
      </c>
      <c r="AA287">
        <v>19862.07</v>
      </c>
      <c r="AB287">
        <v>0</v>
      </c>
      <c r="AC287">
        <v>100044193</v>
      </c>
      <c r="AE287" t="s">
        <v>964</v>
      </c>
      <c r="AF287" s="33">
        <v>43528.49114583333</v>
      </c>
      <c r="AG287" t="s">
        <v>897</v>
      </c>
    </row>
    <row r="288" spans="1:33" ht="15">
      <c r="A288" s="102" t="s">
        <v>0</v>
      </c>
      <c r="B288" t="s">
        <v>72</v>
      </c>
      <c r="C288" t="s">
        <v>909</v>
      </c>
      <c r="D288" t="s">
        <v>910</v>
      </c>
      <c r="E288">
        <v>528251</v>
      </c>
      <c r="F288" t="s">
        <v>963</v>
      </c>
      <c r="G288" t="s">
        <v>58</v>
      </c>
      <c r="H288" t="s">
        <v>61</v>
      </c>
      <c r="I288">
        <v>942831</v>
      </c>
      <c r="J288" t="s">
        <v>59</v>
      </c>
      <c r="K288" s="32">
        <v>43528</v>
      </c>
      <c r="L288" s="32">
        <v>43528</v>
      </c>
      <c r="M288">
        <v>0</v>
      </c>
      <c r="N288">
        <v>5289.6</v>
      </c>
      <c r="O288">
        <v>87</v>
      </c>
      <c r="P288" t="s">
        <v>60</v>
      </c>
      <c r="Q288">
        <v>204002001000</v>
      </c>
      <c r="R288" t="s">
        <v>111</v>
      </c>
      <c r="S288">
        <v>64.959999999999994</v>
      </c>
      <c r="T288">
        <v>240</v>
      </c>
      <c r="U288" t="s">
        <v>17</v>
      </c>
      <c r="V288">
        <v>0.98975999999999997</v>
      </c>
      <c r="W288" t="s">
        <v>17</v>
      </c>
      <c r="X288">
        <v>15590.4</v>
      </c>
      <c r="Y288" t="s">
        <v>67</v>
      </c>
      <c r="Z288">
        <v>10</v>
      </c>
      <c r="AA288">
        <v>1417.31</v>
      </c>
      <c r="AB288">
        <v>0</v>
      </c>
      <c r="AC288">
        <v>100044193</v>
      </c>
      <c r="AE288" t="s">
        <v>964</v>
      </c>
      <c r="AF288" s="33">
        <v>43528.49114583333</v>
      </c>
      <c r="AG288" t="s">
        <v>897</v>
      </c>
    </row>
    <row r="289" spans="1:33" ht="15">
      <c r="A289" s="102" t="s">
        <v>0</v>
      </c>
      <c r="B289" t="s">
        <v>72</v>
      </c>
      <c r="C289" t="s">
        <v>909</v>
      </c>
      <c r="D289" t="s">
        <v>910</v>
      </c>
      <c r="E289">
        <v>523424</v>
      </c>
      <c r="F289" t="s">
        <v>935</v>
      </c>
      <c r="G289" t="s">
        <v>58</v>
      </c>
      <c r="H289" t="s">
        <v>61</v>
      </c>
      <c r="I289">
        <v>942835</v>
      </c>
      <c r="J289" t="s">
        <v>59</v>
      </c>
      <c r="K289" s="32">
        <v>43528</v>
      </c>
      <c r="L289" s="32">
        <v>43528</v>
      </c>
      <c r="M289">
        <v>0</v>
      </c>
      <c r="O289">
        <v>60</v>
      </c>
      <c r="P289" t="s">
        <v>60</v>
      </c>
      <c r="Q289">
        <v>204220000200</v>
      </c>
      <c r="R289" t="s">
        <v>929</v>
      </c>
      <c r="S289">
        <v>60</v>
      </c>
      <c r="T289">
        <v>100</v>
      </c>
      <c r="U289" t="s">
        <v>17</v>
      </c>
      <c r="V289">
        <v>0.252</v>
      </c>
      <c r="W289" t="s">
        <v>17</v>
      </c>
      <c r="X289">
        <v>6000</v>
      </c>
      <c r="Y289" t="s">
        <v>66</v>
      </c>
      <c r="Z289">
        <v>16</v>
      </c>
      <c r="AA289">
        <v>827.59</v>
      </c>
      <c r="AB289">
        <v>0</v>
      </c>
      <c r="AC289">
        <v>100044194</v>
      </c>
      <c r="AE289" t="s">
        <v>936</v>
      </c>
      <c r="AF289" s="33">
        <v>43528.49119212963</v>
      </c>
      <c r="AG289" t="s">
        <v>897</v>
      </c>
    </row>
    <row r="290" spans="1:33" ht="15">
      <c r="A290" s="102" t="s">
        <v>0</v>
      </c>
      <c r="B290" t="s">
        <v>72</v>
      </c>
      <c r="C290" t="s">
        <v>909</v>
      </c>
      <c r="D290" t="s">
        <v>910</v>
      </c>
      <c r="E290">
        <v>523424</v>
      </c>
      <c r="F290" t="s">
        <v>935</v>
      </c>
      <c r="G290" t="s">
        <v>58</v>
      </c>
      <c r="H290" t="s">
        <v>61</v>
      </c>
      <c r="I290">
        <v>942835</v>
      </c>
      <c r="J290" t="s">
        <v>59</v>
      </c>
      <c r="K290" s="32">
        <v>43528</v>
      </c>
      <c r="L290" s="32">
        <v>43528</v>
      </c>
      <c r="M290">
        <v>0</v>
      </c>
      <c r="O290">
        <v>88</v>
      </c>
      <c r="P290" t="s">
        <v>60</v>
      </c>
      <c r="Q290" t="s">
        <v>222</v>
      </c>
      <c r="R290" t="s">
        <v>223</v>
      </c>
      <c r="S290">
        <v>88</v>
      </c>
      <c r="T290">
        <v>96</v>
      </c>
      <c r="U290" t="s">
        <v>17</v>
      </c>
      <c r="V290">
        <v>0.2208</v>
      </c>
      <c r="W290" t="s">
        <v>17</v>
      </c>
      <c r="X290">
        <v>8448</v>
      </c>
      <c r="Y290" t="s">
        <v>66</v>
      </c>
      <c r="Z290">
        <v>16</v>
      </c>
      <c r="AA290">
        <v>1165.24</v>
      </c>
      <c r="AB290">
        <v>0</v>
      </c>
      <c r="AC290">
        <v>100044194</v>
      </c>
      <c r="AE290" t="s">
        <v>936</v>
      </c>
      <c r="AF290" s="33">
        <v>43528.49119212963</v>
      </c>
      <c r="AG290" t="s">
        <v>897</v>
      </c>
    </row>
    <row r="291" spans="1:33" ht="15">
      <c r="A291" s="102" t="s">
        <v>0</v>
      </c>
      <c r="B291" t="s">
        <v>72</v>
      </c>
      <c r="C291" t="s">
        <v>909</v>
      </c>
      <c r="D291" t="s">
        <v>910</v>
      </c>
      <c r="E291">
        <v>523424</v>
      </c>
      <c r="F291" t="s">
        <v>935</v>
      </c>
      <c r="G291" t="s">
        <v>58</v>
      </c>
      <c r="H291" t="s">
        <v>61</v>
      </c>
      <c r="I291">
        <v>942835</v>
      </c>
      <c r="J291" t="s">
        <v>59</v>
      </c>
      <c r="K291" s="32">
        <v>43528</v>
      </c>
      <c r="L291" s="32">
        <v>43528</v>
      </c>
      <c r="M291">
        <v>0</v>
      </c>
      <c r="N291">
        <v>984.96</v>
      </c>
      <c r="O291">
        <v>36</v>
      </c>
      <c r="P291" t="s">
        <v>60</v>
      </c>
      <c r="Q291">
        <v>204207000500</v>
      </c>
      <c r="R291" t="s">
        <v>105</v>
      </c>
      <c r="S291">
        <v>26.88</v>
      </c>
      <c r="T291">
        <v>108</v>
      </c>
      <c r="U291" t="s">
        <v>17</v>
      </c>
      <c r="V291">
        <v>0.31752000000000002</v>
      </c>
      <c r="W291" t="s">
        <v>17</v>
      </c>
      <c r="X291">
        <v>2903.04</v>
      </c>
      <c r="Y291" t="s">
        <v>66</v>
      </c>
      <c r="Z291">
        <v>16</v>
      </c>
      <c r="AA291">
        <v>400.42</v>
      </c>
      <c r="AB291">
        <v>0</v>
      </c>
      <c r="AC291">
        <v>100044194</v>
      </c>
      <c r="AE291" t="s">
        <v>936</v>
      </c>
      <c r="AF291" s="33">
        <v>43528.49119212963</v>
      </c>
      <c r="AG291" t="s">
        <v>897</v>
      </c>
    </row>
    <row r="292" spans="1:33" ht="15">
      <c r="A292" s="102" t="s">
        <v>0</v>
      </c>
      <c r="B292" t="s">
        <v>72</v>
      </c>
      <c r="C292" t="s">
        <v>909</v>
      </c>
      <c r="D292" t="s">
        <v>910</v>
      </c>
      <c r="E292">
        <v>523424</v>
      </c>
      <c r="F292" t="s">
        <v>935</v>
      </c>
      <c r="G292" t="s">
        <v>58</v>
      </c>
      <c r="H292" t="s">
        <v>61</v>
      </c>
      <c r="I292">
        <v>942835</v>
      </c>
      <c r="J292" t="s">
        <v>59</v>
      </c>
      <c r="K292" s="32">
        <v>43528</v>
      </c>
      <c r="L292" s="32">
        <v>43528</v>
      </c>
      <c r="M292">
        <v>0</v>
      </c>
      <c r="O292">
        <v>53</v>
      </c>
      <c r="P292" t="s">
        <v>60</v>
      </c>
      <c r="Q292">
        <v>204104001355</v>
      </c>
      <c r="R292" t="s">
        <v>102</v>
      </c>
      <c r="S292">
        <v>53</v>
      </c>
      <c r="T292">
        <v>72</v>
      </c>
      <c r="U292" t="s">
        <v>17</v>
      </c>
      <c r="V292">
        <v>0.21427199999999999</v>
      </c>
      <c r="W292" t="s">
        <v>17</v>
      </c>
      <c r="X292">
        <v>3816</v>
      </c>
      <c r="Y292" t="s">
        <v>66</v>
      </c>
      <c r="Z292">
        <v>16</v>
      </c>
      <c r="AA292">
        <v>526.34</v>
      </c>
      <c r="AB292">
        <v>0</v>
      </c>
      <c r="AC292">
        <v>100044194</v>
      </c>
      <c r="AE292" t="s">
        <v>936</v>
      </c>
      <c r="AF292" s="33">
        <v>43528.49119212963</v>
      </c>
      <c r="AG292" t="s">
        <v>897</v>
      </c>
    </row>
    <row r="293" spans="1:33" ht="15">
      <c r="A293" s="102" t="s">
        <v>0</v>
      </c>
      <c r="B293" t="s">
        <v>72</v>
      </c>
      <c r="C293" t="s">
        <v>909</v>
      </c>
      <c r="D293" t="s">
        <v>910</v>
      </c>
      <c r="E293">
        <v>523424</v>
      </c>
      <c r="F293" t="s">
        <v>935</v>
      </c>
      <c r="G293" t="s">
        <v>58</v>
      </c>
      <c r="H293" t="s">
        <v>61</v>
      </c>
      <c r="I293">
        <v>942835</v>
      </c>
      <c r="J293" t="s">
        <v>59</v>
      </c>
      <c r="K293" s="32">
        <v>43528</v>
      </c>
      <c r="L293" s="32">
        <v>43528</v>
      </c>
      <c r="M293">
        <v>0</v>
      </c>
      <c r="N293">
        <v>2134.08</v>
      </c>
      <c r="O293">
        <v>36</v>
      </c>
      <c r="P293" t="s">
        <v>60</v>
      </c>
      <c r="Q293">
        <v>204102010801</v>
      </c>
      <c r="R293" t="s">
        <v>129</v>
      </c>
      <c r="S293">
        <v>26.88</v>
      </c>
      <c r="T293">
        <v>234</v>
      </c>
      <c r="U293" t="s">
        <v>17</v>
      </c>
      <c r="V293">
        <v>0.73232640000000004</v>
      </c>
      <c r="W293" t="s">
        <v>17</v>
      </c>
      <c r="X293">
        <v>6289.92</v>
      </c>
      <c r="Y293" t="s">
        <v>66</v>
      </c>
      <c r="Z293">
        <v>16</v>
      </c>
      <c r="AA293">
        <v>867.58</v>
      </c>
      <c r="AB293">
        <v>0</v>
      </c>
      <c r="AC293">
        <v>100044194</v>
      </c>
      <c r="AE293" t="s">
        <v>936</v>
      </c>
      <c r="AF293" s="33">
        <v>43528.49119212963</v>
      </c>
      <c r="AG293" t="s">
        <v>897</v>
      </c>
    </row>
    <row r="294" spans="1:33" ht="15">
      <c r="A294" s="102" t="s">
        <v>0</v>
      </c>
      <c r="B294" t="s">
        <v>72</v>
      </c>
      <c r="C294" t="s">
        <v>909</v>
      </c>
      <c r="D294" t="s">
        <v>910</v>
      </c>
      <c r="E294">
        <v>523424</v>
      </c>
      <c r="F294" t="s">
        <v>935</v>
      </c>
      <c r="G294" t="s">
        <v>58</v>
      </c>
      <c r="H294" t="s">
        <v>61</v>
      </c>
      <c r="I294">
        <v>942835</v>
      </c>
      <c r="J294" t="s">
        <v>59</v>
      </c>
      <c r="K294" s="32">
        <v>43528</v>
      </c>
      <c r="L294" s="32">
        <v>43528</v>
      </c>
      <c r="M294">
        <v>0</v>
      </c>
      <c r="N294">
        <v>19115.52</v>
      </c>
      <c r="O294">
        <v>48</v>
      </c>
      <c r="P294" t="s">
        <v>60</v>
      </c>
      <c r="Q294">
        <v>204001000200</v>
      </c>
      <c r="R294" t="s">
        <v>137</v>
      </c>
      <c r="S294">
        <v>35.840000000000003</v>
      </c>
      <c r="T294">
        <v>1572</v>
      </c>
      <c r="U294" t="s">
        <v>17</v>
      </c>
      <c r="V294">
        <v>6.5395200000000004</v>
      </c>
      <c r="W294" t="s">
        <v>17</v>
      </c>
      <c r="X294">
        <v>56340.480000000003</v>
      </c>
      <c r="Y294" t="s">
        <v>67</v>
      </c>
      <c r="Z294">
        <v>10</v>
      </c>
      <c r="AA294">
        <v>5121.8599999999997</v>
      </c>
      <c r="AB294">
        <v>0</v>
      </c>
      <c r="AC294">
        <v>100044194</v>
      </c>
      <c r="AE294" t="s">
        <v>936</v>
      </c>
      <c r="AF294" s="33">
        <v>43528.49119212963</v>
      </c>
      <c r="AG294" t="s">
        <v>897</v>
      </c>
    </row>
    <row r="295" spans="1:33" ht="15">
      <c r="A295" s="102" t="s">
        <v>0</v>
      </c>
      <c r="B295" t="s">
        <v>72</v>
      </c>
      <c r="C295" t="s">
        <v>909</v>
      </c>
      <c r="D295" t="s">
        <v>910</v>
      </c>
      <c r="E295">
        <v>523424</v>
      </c>
      <c r="F295" t="s">
        <v>935</v>
      </c>
      <c r="G295" t="s">
        <v>58</v>
      </c>
      <c r="H295" t="s">
        <v>61</v>
      </c>
      <c r="I295">
        <v>942835</v>
      </c>
      <c r="J295" t="s">
        <v>59</v>
      </c>
      <c r="K295" s="32">
        <v>43528</v>
      </c>
      <c r="L295" s="32">
        <v>43528</v>
      </c>
      <c r="M295">
        <v>0</v>
      </c>
      <c r="O295">
        <v>50</v>
      </c>
      <c r="P295" t="s">
        <v>60</v>
      </c>
      <c r="Q295" t="s">
        <v>228</v>
      </c>
      <c r="R295" t="s">
        <v>229</v>
      </c>
      <c r="S295">
        <v>50</v>
      </c>
      <c r="T295">
        <v>44</v>
      </c>
      <c r="U295" t="s">
        <v>17</v>
      </c>
      <c r="V295">
        <v>0.14331240000000001</v>
      </c>
      <c r="W295" t="s">
        <v>17</v>
      </c>
      <c r="X295">
        <v>2200</v>
      </c>
      <c r="Y295" t="s">
        <v>66</v>
      </c>
      <c r="Z295">
        <v>16</v>
      </c>
      <c r="AA295">
        <v>303.45</v>
      </c>
      <c r="AB295">
        <v>0</v>
      </c>
      <c r="AC295">
        <v>100044194</v>
      </c>
      <c r="AE295" t="s">
        <v>936</v>
      </c>
      <c r="AF295" s="33">
        <v>43528.49119212963</v>
      </c>
      <c r="AG295" t="s">
        <v>897</v>
      </c>
    </row>
    <row r="296" spans="1:33" ht="15">
      <c r="A296" s="102" t="s">
        <v>0</v>
      </c>
      <c r="B296" t="s">
        <v>72</v>
      </c>
      <c r="C296" t="s">
        <v>909</v>
      </c>
      <c r="D296" t="s">
        <v>910</v>
      </c>
      <c r="E296">
        <v>523424</v>
      </c>
      <c r="F296" t="s">
        <v>935</v>
      </c>
      <c r="G296" t="s">
        <v>58</v>
      </c>
      <c r="H296" t="s">
        <v>61</v>
      </c>
      <c r="I296">
        <v>942835</v>
      </c>
      <c r="J296" t="s">
        <v>59</v>
      </c>
      <c r="K296" s="32">
        <v>43528</v>
      </c>
      <c r="L296" s="32">
        <v>43528</v>
      </c>
      <c r="M296">
        <v>0</v>
      </c>
      <c r="N296">
        <v>12172.16</v>
      </c>
      <c r="O296">
        <v>66</v>
      </c>
      <c r="P296" t="s">
        <v>60</v>
      </c>
      <c r="Q296">
        <v>204401000700</v>
      </c>
      <c r="R296" t="s">
        <v>124</v>
      </c>
      <c r="S296">
        <v>49.28</v>
      </c>
      <c r="T296">
        <v>728</v>
      </c>
      <c r="U296" t="s">
        <v>17</v>
      </c>
      <c r="V296">
        <v>1.79088</v>
      </c>
      <c r="W296" t="s">
        <v>17</v>
      </c>
      <c r="X296">
        <v>35875.839999999997</v>
      </c>
      <c r="Y296" t="s">
        <v>66</v>
      </c>
      <c r="Z296">
        <v>16</v>
      </c>
      <c r="AA296">
        <v>4948.3900000000003</v>
      </c>
      <c r="AB296">
        <v>0</v>
      </c>
      <c r="AC296">
        <v>100044194</v>
      </c>
      <c r="AE296" t="s">
        <v>936</v>
      </c>
      <c r="AF296" s="33">
        <v>43528.49119212963</v>
      </c>
      <c r="AG296" t="s">
        <v>897</v>
      </c>
    </row>
    <row r="297" spans="1:33" ht="15">
      <c r="A297" s="102" t="s">
        <v>0</v>
      </c>
      <c r="B297" t="s">
        <v>72</v>
      </c>
      <c r="C297" t="s">
        <v>909</v>
      </c>
      <c r="D297" t="s">
        <v>910</v>
      </c>
      <c r="E297">
        <v>523424</v>
      </c>
      <c r="F297" t="s">
        <v>935</v>
      </c>
      <c r="G297" t="s">
        <v>58</v>
      </c>
      <c r="H297" t="s">
        <v>61</v>
      </c>
      <c r="I297">
        <v>942835</v>
      </c>
      <c r="J297" t="s">
        <v>59</v>
      </c>
      <c r="K297" s="32">
        <v>43528</v>
      </c>
      <c r="L297" s="32">
        <v>43528</v>
      </c>
      <c r="M297">
        <v>0</v>
      </c>
      <c r="N297">
        <v>1003.2</v>
      </c>
      <c r="O297">
        <v>60</v>
      </c>
      <c r="P297" t="s">
        <v>60</v>
      </c>
      <c r="Q297">
        <v>204103001500</v>
      </c>
      <c r="R297" t="s">
        <v>93</v>
      </c>
      <c r="S297">
        <v>44.8</v>
      </c>
      <c r="T297">
        <v>66</v>
      </c>
      <c r="U297" t="s">
        <v>17</v>
      </c>
      <c r="V297">
        <v>0.19997999999999999</v>
      </c>
      <c r="W297" t="s">
        <v>17</v>
      </c>
      <c r="X297">
        <v>2956.8</v>
      </c>
      <c r="Y297" t="s">
        <v>66</v>
      </c>
      <c r="Z297">
        <v>16</v>
      </c>
      <c r="AA297">
        <v>407.83</v>
      </c>
      <c r="AB297">
        <v>0</v>
      </c>
      <c r="AC297">
        <v>100044194</v>
      </c>
      <c r="AE297" t="s">
        <v>936</v>
      </c>
      <c r="AF297" s="33">
        <v>43528.49119212963</v>
      </c>
      <c r="AG297" t="s">
        <v>897</v>
      </c>
    </row>
    <row r="298" spans="1:33" ht="15">
      <c r="A298" s="102" t="s">
        <v>0</v>
      </c>
      <c r="B298" t="s">
        <v>72</v>
      </c>
      <c r="C298" t="s">
        <v>909</v>
      </c>
      <c r="D298" t="s">
        <v>910</v>
      </c>
      <c r="E298">
        <v>523424</v>
      </c>
      <c r="F298" t="s">
        <v>935</v>
      </c>
      <c r="G298" t="s">
        <v>58</v>
      </c>
      <c r="H298" t="s">
        <v>61</v>
      </c>
      <c r="I298">
        <v>942835</v>
      </c>
      <c r="J298" t="s">
        <v>59</v>
      </c>
      <c r="K298" s="32">
        <v>43528</v>
      </c>
      <c r="L298" s="32">
        <v>43528</v>
      </c>
      <c r="M298">
        <v>0</v>
      </c>
      <c r="N298">
        <v>40055.040000000001</v>
      </c>
      <c r="O298">
        <v>72</v>
      </c>
      <c r="P298" t="s">
        <v>60</v>
      </c>
      <c r="Q298">
        <v>204001000300</v>
      </c>
      <c r="R298" t="s">
        <v>140</v>
      </c>
      <c r="S298">
        <v>53.76</v>
      </c>
      <c r="T298">
        <v>2196</v>
      </c>
      <c r="U298" t="s">
        <v>17</v>
      </c>
      <c r="V298">
        <v>13.70304</v>
      </c>
      <c r="W298" t="s">
        <v>17</v>
      </c>
      <c r="X298">
        <v>118056.96000000001</v>
      </c>
      <c r="Y298" t="s">
        <v>67</v>
      </c>
      <c r="Z298">
        <v>10</v>
      </c>
      <c r="AA298">
        <v>10732.45</v>
      </c>
      <c r="AB298">
        <v>0</v>
      </c>
      <c r="AC298">
        <v>100044194</v>
      </c>
      <c r="AE298" t="s">
        <v>936</v>
      </c>
      <c r="AF298" s="33">
        <v>43528.49119212963</v>
      </c>
      <c r="AG298" t="s">
        <v>897</v>
      </c>
    </row>
    <row r="299" spans="1:33" ht="15">
      <c r="A299" s="102" t="s">
        <v>0</v>
      </c>
      <c r="B299" t="s">
        <v>72</v>
      </c>
      <c r="C299" t="s">
        <v>909</v>
      </c>
      <c r="D299" t="s">
        <v>910</v>
      </c>
      <c r="E299">
        <v>523422</v>
      </c>
      <c r="F299" t="s">
        <v>933</v>
      </c>
      <c r="G299" t="s">
        <v>58</v>
      </c>
      <c r="H299" t="s">
        <v>61</v>
      </c>
      <c r="I299">
        <v>942841</v>
      </c>
      <c r="J299" t="s">
        <v>59</v>
      </c>
      <c r="K299" s="32">
        <v>43528</v>
      </c>
      <c r="L299" s="32">
        <v>43528</v>
      </c>
      <c r="M299">
        <v>0</v>
      </c>
      <c r="O299">
        <v>88</v>
      </c>
      <c r="P299" t="s">
        <v>60</v>
      </c>
      <c r="Q299" t="s">
        <v>222</v>
      </c>
      <c r="R299" t="s">
        <v>223</v>
      </c>
      <c r="S299">
        <v>88</v>
      </c>
      <c r="T299">
        <v>96</v>
      </c>
      <c r="U299" t="s">
        <v>17</v>
      </c>
      <c r="V299">
        <v>0.2208</v>
      </c>
      <c r="W299" t="s">
        <v>17</v>
      </c>
      <c r="X299">
        <v>8448</v>
      </c>
      <c r="Y299" t="s">
        <v>66</v>
      </c>
      <c r="Z299">
        <v>16</v>
      </c>
      <c r="AA299">
        <v>1165.24</v>
      </c>
      <c r="AB299">
        <v>0</v>
      </c>
      <c r="AC299">
        <v>100044195</v>
      </c>
      <c r="AE299" t="s">
        <v>934</v>
      </c>
      <c r="AF299" s="33">
        <v>43528.491261574076</v>
      </c>
      <c r="AG299" t="s">
        <v>897</v>
      </c>
    </row>
    <row r="300" spans="1:33" ht="15">
      <c r="A300" s="102" t="s">
        <v>0</v>
      </c>
      <c r="B300" t="s">
        <v>72</v>
      </c>
      <c r="C300" t="s">
        <v>909</v>
      </c>
      <c r="D300" t="s">
        <v>910</v>
      </c>
      <c r="E300">
        <v>523422</v>
      </c>
      <c r="F300" t="s">
        <v>933</v>
      </c>
      <c r="G300" t="s">
        <v>58</v>
      </c>
      <c r="H300" t="s">
        <v>61</v>
      </c>
      <c r="I300">
        <v>942841</v>
      </c>
      <c r="J300" t="s">
        <v>59</v>
      </c>
      <c r="K300" s="32">
        <v>43528</v>
      </c>
      <c r="L300" s="32">
        <v>43528</v>
      </c>
      <c r="M300">
        <v>0</v>
      </c>
      <c r="O300">
        <v>50</v>
      </c>
      <c r="P300" t="s">
        <v>60</v>
      </c>
      <c r="Q300" t="s">
        <v>228</v>
      </c>
      <c r="R300" t="s">
        <v>229</v>
      </c>
      <c r="S300">
        <v>50</v>
      </c>
      <c r="T300">
        <v>100</v>
      </c>
      <c r="U300" t="s">
        <v>17</v>
      </c>
      <c r="V300">
        <v>0.32571</v>
      </c>
      <c r="W300" t="s">
        <v>17</v>
      </c>
      <c r="X300">
        <v>5000</v>
      </c>
      <c r="Y300" t="s">
        <v>66</v>
      </c>
      <c r="Z300">
        <v>16</v>
      </c>
      <c r="AA300">
        <v>689.66</v>
      </c>
      <c r="AB300">
        <v>0</v>
      </c>
      <c r="AC300">
        <v>100044195</v>
      </c>
      <c r="AE300" t="s">
        <v>934</v>
      </c>
      <c r="AF300" s="33">
        <v>43528.491261574076</v>
      </c>
      <c r="AG300" t="s">
        <v>897</v>
      </c>
    </row>
    <row r="301" spans="1:33" ht="15">
      <c r="A301" s="102" t="s">
        <v>0</v>
      </c>
      <c r="B301" t="s">
        <v>72</v>
      </c>
      <c r="C301" t="s">
        <v>909</v>
      </c>
      <c r="D301" t="s">
        <v>910</v>
      </c>
      <c r="E301">
        <v>523422</v>
      </c>
      <c r="F301" t="s">
        <v>933</v>
      </c>
      <c r="G301" t="s">
        <v>58</v>
      </c>
      <c r="H301" t="s">
        <v>61</v>
      </c>
      <c r="I301">
        <v>942841</v>
      </c>
      <c r="J301" t="s">
        <v>59</v>
      </c>
      <c r="K301" s="32">
        <v>43528</v>
      </c>
      <c r="L301" s="32">
        <v>43528</v>
      </c>
      <c r="M301">
        <v>0</v>
      </c>
      <c r="O301">
        <v>78</v>
      </c>
      <c r="P301" t="s">
        <v>60</v>
      </c>
      <c r="Q301" t="s">
        <v>107</v>
      </c>
      <c r="R301" t="s">
        <v>108</v>
      </c>
      <c r="S301">
        <v>78</v>
      </c>
      <c r="T301">
        <v>144</v>
      </c>
      <c r="U301" t="s">
        <v>17</v>
      </c>
      <c r="V301">
        <v>0.33119999999999999</v>
      </c>
      <c r="W301" t="s">
        <v>17</v>
      </c>
      <c r="X301">
        <v>11232</v>
      </c>
      <c r="Y301" t="s">
        <v>66</v>
      </c>
      <c r="Z301">
        <v>16</v>
      </c>
      <c r="AA301">
        <v>1549.24</v>
      </c>
      <c r="AB301">
        <v>0</v>
      </c>
      <c r="AC301">
        <v>100044195</v>
      </c>
      <c r="AE301" t="s">
        <v>934</v>
      </c>
      <c r="AF301" s="33">
        <v>43528.491261574076</v>
      </c>
      <c r="AG301" t="s">
        <v>897</v>
      </c>
    </row>
    <row r="302" spans="1:33" ht="15">
      <c r="A302" s="102" t="s">
        <v>0</v>
      </c>
      <c r="B302" t="s">
        <v>72</v>
      </c>
      <c r="C302" t="s">
        <v>909</v>
      </c>
      <c r="D302" t="s">
        <v>910</v>
      </c>
      <c r="E302">
        <v>523422</v>
      </c>
      <c r="F302" t="s">
        <v>933</v>
      </c>
      <c r="G302" t="s">
        <v>58</v>
      </c>
      <c r="H302" t="s">
        <v>61</v>
      </c>
      <c r="I302">
        <v>942841</v>
      </c>
      <c r="J302" t="s">
        <v>59</v>
      </c>
      <c r="K302" s="32">
        <v>43528</v>
      </c>
      <c r="L302" s="32">
        <v>43528</v>
      </c>
      <c r="M302">
        <v>0</v>
      </c>
      <c r="N302">
        <v>15485.76</v>
      </c>
      <c r="O302">
        <v>36</v>
      </c>
      <c r="P302" t="s">
        <v>60</v>
      </c>
      <c r="Q302">
        <v>204102010701</v>
      </c>
      <c r="R302" t="s">
        <v>138</v>
      </c>
      <c r="S302">
        <v>26.88</v>
      </c>
      <c r="T302">
        <v>1698</v>
      </c>
      <c r="U302" t="s">
        <v>17</v>
      </c>
      <c r="V302">
        <v>5.3344367999999998</v>
      </c>
      <c r="W302" t="s">
        <v>17</v>
      </c>
      <c r="X302">
        <v>45642.239999999998</v>
      </c>
      <c r="Y302" t="s">
        <v>66</v>
      </c>
      <c r="Z302">
        <v>16</v>
      </c>
      <c r="AA302">
        <v>6295.48</v>
      </c>
      <c r="AB302">
        <v>0</v>
      </c>
      <c r="AC302">
        <v>100044195</v>
      </c>
      <c r="AE302" t="s">
        <v>934</v>
      </c>
      <c r="AF302" s="33">
        <v>43528.491261574076</v>
      </c>
      <c r="AG302" t="s">
        <v>897</v>
      </c>
    </row>
    <row r="303" spans="1:33" ht="15">
      <c r="A303" s="102" t="s">
        <v>0</v>
      </c>
      <c r="B303" t="s">
        <v>72</v>
      </c>
      <c r="C303" t="s">
        <v>909</v>
      </c>
      <c r="D303" t="s">
        <v>910</v>
      </c>
      <c r="E303">
        <v>523422</v>
      </c>
      <c r="F303" t="s">
        <v>933</v>
      </c>
      <c r="G303" t="s">
        <v>58</v>
      </c>
      <c r="H303" t="s">
        <v>61</v>
      </c>
      <c r="I303">
        <v>942841</v>
      </c>
      <c r="J303" t="s">
        <v>59</v>
      </c>
      <c r="K303" s="32">
        <v>43528</v>
      </c>
      <c r="L303" s="32">
        <v>43528</v>
      </c>
      <c r="M303">
        <v>0</v>
      </c>
      <c r="N303">
        <v>1033.8</v>
      </c>
      <c r="O303">
        <v>68</v>
      </c>
      <c r="P303" t="s">
        <v>60</v>
      </c>
      <c r="Q303" t="s">
        <v>116</v>
      </c>
      <c r="R303" t="s">
        <v>117</v>
      </c>
      <c r="S303">
        <v>50.77</v>
      </c>
      <c r="T303">
        <v>60</v>
      </c>
      <c r="U303" t="s">
        <v>17</v>
      </c>
      <c r="V303">
        <v>0.12</v>
      </c>
      <c r="W303" t="s">
        <v>17</v>
      </c>
      <c r="X303">
        <v>3046.2</v>
      </c>
      <c r="Y303" t="s">
        <v>66</v>
      </c>
      <c r="Z303">
        <v>16</v>
      </c>
      <c r="AA303">
        <v>420.17</v>
      </c>
      <c r="AB303">
        <v>0</v>
      </c>
      <c r="AC303">
        <v>100044195</v>
      </c>
      <c r="AE303" t="s">
        <v>934</v>
      </c>
      <c r="AF303" s="33">
        <v>43528.491261574076</v>
      </c>
      <c r="AG303" t="s">
        <v>897</v>
      </c>
    </row>
    <row r="304" spans="1:33" ht="15">
      <c r="A304" s="102" t="s">
        <v>0</v>
      </c>
      <c r="B304" t="s">
        <v>72</v>
      </c>
      <c r="C304" t="s">
        <v>909</v>
      </c>
      <c r="D304" t="s">
        <v>910</v>
      </c>
      <c r="E304">
        <v>523422</v>
      </c>
      <c r="F304" t="s">
        <v>933</v>
      </c>
      <c r="G304" t="s">
        <v>58</v>
      </c>
      <c r="H304" t="s">
        <v>61</v>
      </c>
      <c r="I304">
        <v>942841</v>
      </c>
      <c r="J304" t="s">
        <v>59</v>
      </c>
      <c r="K304" s="32">
        <v>43528</v>
      </c>
      <c r="L304" s="32">
        <v>43528</v>
      </c>
      <c r="M304">
        <v>0</v>
      </c>
      <c r="N304">
        <v>6995.04</v>
      </c>
      <c r="O304">
        <v>78</v>
      </c>
      <c r="P304" t="s">
        <v>60</v>
      </c>
      <c r="Q304" t="s">
        <v>63</v>
      </c>
      <c r="R304" t="s">
        <v>64</v>
      </c>
      <c r="S304">
        <v>58.24</v>
      </c>
      <c r="T304">
        <v>354</v>
      </c>
      <c r="U304" t="s">
        <v>17</v>
      </c>
      <c r="V304">
        <v>0.81420000000000003</v>
      </c>
      <c r="W304" t="s">
        <v>17</v>
      </c>
      <c r="X304">
        <v>20616.96</v>
      </c>
      <c r="Y304" t="s">
        <v>66</v>
      </c>
      <c r="Z304">
        <v>16</v>
      </c>
      <c r="AA304">
        <v>2843.72</v>
      </c>
      <c r="AB304">
        <v>0</v>
      </c>
      <c r="AC304">
        <v>100044195</v>
      </c>
      <c r="AE304" t="s">
        <v>934</v>
      </c>
      <c r="AF304" s="33">
        <v>43528.491261574076</v>
      </c>
      <c r="AG304" t="s">
        <v>897</v>
      </c>
    </row>
    <row r="305" spans="1:33" ht="15">
      <c r="A305" s="102" t="s">
        <v>0</v>
      </c>
      <c r="B305" t="s">
        <v>72</v>
      </c>
      <c r="C305" t="s">
        <v>909</v>
      </c>
      <c r="D305" t="s">
        <v>910</v>
      </c>
      <c r="E305">
        <v>523422</v>
      </c>
      <c r="F305" t="s">
        <v>933</v>
      </c>
      <c r="G305" t="s">
        <v>58</v>
      </c>
      <c r="H305" t="s">
        <v>61</v>
      </c>
      <c r="I305">
        <v>942841</v>
      </c>
      <c r="J305" t="s">
        <v>59</v>
      </c>
      <c r="K305" s="32">
        <v>43528</v>
      </c>
      <c r="L305" s="32">
        <v>43528</v>
      </c>
      <c r="M305">
        <v>0</v>
      </c>
      <c r="O305">
        <v>68</v>
      </c>
      <c r="P305" t="s">
        <v>60</v>
      </c>
      <c r="Q305" t="s">
        <v>68</v>
      </c>
      <c r="R305" t="s">
        <v>69</v>
      </c>
      <c r="S305">
        <v>68</v>
      </c>
      <c r="T305">
        <v>140</v>
      </c>
      <c r="U305" t="s">
        <v>17</v>
      </c>
      <c r="V305">
        <v>0.28000000000000003</v>
      </c>
      <c r="W305" t="s">
        <v>17</v>
      </c>
      <c r="X305">
        <v>9520</v>
      </c>
      <c r="Y305" t="s">
        <v>66</v>
      </c>
      <c r="Z305">
        <v>16</v>
      </c>
      <c r="AA305">
        <v>1313.1</v>
      </c>
      <c r="AB305">
        <v>0</v>
      </c>
      <c r="AC305">
        <v>100044195</v>
      </c>
      <c r="AE305" t="s">
        <v>934</v>
      </c>
      <c r="AF305" s="33">
        <v>43528.491261574076</v>
      </c>
      <c r="AG305" t="s">
        <v>897</v>
      </c>
    </row>
    <row r="306" spans="1:33" ht="15">
      <c r="A306" s="102" t="s">
        <v>0</v>
      </c>
      <c r="B306" t="s">
        <v>72</v>
      </c>
      <c r="C306" t="s">
        <v>909</v>
      </c>
      <c r="D306" t="s">
        <v>910</v>
      </c>
      <c r="E306">
        <v>523422</v>
      </c>
      <c r="F306" t="s">
        <v>933</v>
      </c>
      <c r="G306" t="s">
        <v>58</v>
      </c>
      <c r="H306" t="s">
        <v>61</v>
      </c>
      <c r="I306">
        <v>942841</v>
      </c>
      <c r="J306" t="s">
        <v>59</v>
      </c>
      <c r="K306" s="32">
        <v>43528</v>
      </c>
      <c r="L306" s="32">
        <v>43528</v>
      </c>
      <c r="M306">
        <v>0</v>
      </c>
      <c r="O306">
        <v>50</v>
      </c>
      <c r="P306" t="s">
        <v>60</v>
      </c>
      <c r="Q306" t="s">
        <v>228</v>
      </c>
      <c r="R306" t="s">
        <v>229</v>
      </c>
      <c r="S306">
        <v>50</v>
      </c>
      <c r="T306">
        <v>280</v>
      </c>
      <c r="U306" t="s">
        <v>17</v>
      </c>
      <c r="V306">
        <v>0.91198800000000002</v>
      </c>
      <c r="W306" t="s">
        <v>17</v>
      </c>
      <c r="X306">
        <v>14000</v>
      </c>
      <c r="Y306" t="s">
        <v>66</v>
      </c>
      <c r="Z306">
        <v>16</v>
      </c>
      <c r="AA306">
        <v>1931.03</v>
      </c>
      <c r="AB306">
        <v>0</v>
      </c>
      <c r="AC306">
        <v>100044195</v>
      </c>
      <c r="AE306" t="s">
        <v>934</v>
      </c>
      <c r="AF306" s="33">
        <v>43528.491261574076</v>
      </c>
      <c r="AG306" t="s">
        <v>897</v>
      </c>
    </row>
    <row r="307" spans="1:33" ht="15">
      <c r="A307" s="102" t="s">
        <v>0</v>
      </c>
      <c r="B307" t="s">
        <v>72</v>
      </c>
      <c r="C307" t="s">
        <v>909</v>
      </c>
      <c r="D307" t="s">
        <v>910</v>
      </c>
      <c r="E307">
        <v>523422</v>
      </c>
      <c r="F307" t="s">
        <v>933</v>
      </c>
      <c r="G307" t="s">
        <v>58</v>
      </c>
      <c r="H307" t="s">
        <v>61</v>
      </c>
      <c r="I307">
        <v>942841</v>
      </c>
      <c r="J307" t="s">
        <v>59</v>
      </c>
      <c r="K307" s="32">
        <v>43528</v>
      </c>
      <c r="L307" s="32">
        <v>43528</v>
      </c>
      <c r="M307">
        <v>0</v>
      </c>
      <c r="O307">
        <v>78</v>
      </c>
      <c r="P307" t="s">
        <v>60</v>
      </c>
      <c r="Q307" t="s">
        <v>107</v>
      </c>
      <c r="R307" t="s">
        <v>108</v>
      </c>
      <c r="S307">
        <v>78</v>
      </c>
      <c r="T307">
        <v>350</v>
      </c>
      <c r="U307" t="s">
        <v>17</v>
      </c>
      <c r="V307">
        <v>0.80500000000000005</v>
      </c>
      <c r="W307" t="s">
        <v>17</v>
      </c>
      <c r="X307">
        <v>27300</v>
      </c>
      <c r="Y307" t="s">
        <v>66</v>
      </c>
      <c r="Z307">
        <v>16</v>
      </c>
      <c r="AA307">
        <v>3765.52</v>
      </c>
      <c r="AB307">
        <v>0</v>
      </c>
      <c r="AC307">
        <v>100044195</v>
      </c>
      <c r="AE307" t="s">
        <v>934</v>
      </c>
      <c r="AF307" s="33">
        <v>43528.491261574076</v>
      </c>
      <c r="AG307" t="s">
        <v>897</v>
      </c>
    </row>
    <row r="308" spans="1:33" ht="15">
      <c r="A308" s="102" t="s">
        <v>0</v>
      </c>
      <c r="B308" t="s">
        <v>72</v>
      </c>
      <c r="C308" t="s">
        <v>909</v>
      </c>
      <c r="D308" t="s">
        <v>910</v>
      </c>
      <c r="E308">
        <v>523422</v>
      </c>
      <c r="F308" t="s">
        <v>933</v>
      </c>
      <c r="G308" t="s">
        <v>58</v>
      </c>
      <c r="H308" t="s">
        <v>61</v>
      </c>
      <c r="I308">
        <v>942841</v>
      </c>
      <c r="J308" t="s">
        <v>59</v>
      </c>
      <c r="K308" s="32">
        <v>43528</v>
      </c>
      <c r="L308" s="32">
        <v>43528</v>
      </c>
      <c r="M308">
        <v>0</v>
      </c>
      <c r="N308">
        <v>46949.760000000002</v>
      </c>
      <c r="O308">
        <v>66</v>
      </c>
      <c r="P308" t="s">
        <v>60</v>
      </c>
      <c r="Q308">
        <v>204401000700</v>
      </c>
      <c r="R308" t="s">
        <v>124</v>
      </c>
      <c r="S308">
        <v>49.28</v>
      </c>
      <c r="T308">
        <v>2808</v>
      </c>
      <c r="U308" t="s">
        <v>17</v>
      </c>
      <c r="V308">
        <v>6.90768</v>
      </c>
      <c r="W308" t="s">
        <v>17</v>
      </c>
      <c r="X308">
        <v>138378.23999999999</v>
      </c>
      <c r="Y308" t="s">
        <v>66</v>
      </c>
      <c r="Z308">
        <v>16</v>
      </c>
      <c r="AA308">
        <v>19086.650000000001</v>
      </c>
      <c r="AB308">
        <v>0</v>
      </c>
      <c r="AC308">
        <v>100044195</v>
      </c>
      <c r="AE308" t="s">
        <v>934</v>
      </c>
      <c r="AF308" s="33">
        <v>43528.491261574076</v>
      </c>
      <c r="AG308" t="s">
        <v>897</v>
      </c>
    </row>
    <row r="309" spans="1:33" ht="15">
      <c r="A309" s="102" t="s">
        <v>0</v>
      </c>
      <c r="B309" t="s">
        <v>72</v>
      </c>
      <c r="C309" t="s">
        <v>909</v>
      </c>
      <c r="D309" t="s">
        <v>910</v>
      </c>
      <c r="E309">
        <v>523422</v>
      </c>
      <c r="F309" t="s">
        <v>933</v>
      </c>
      <c r="G309" t="s">
        <v>58</v>
      </c>
      <c r="H309" t="s">
        <v>61</v>
      </c>
      <c r="I309">
        <v>942841</v>
      </c>
      <c r="J309" t="s">
        <v>59</v>
      </c>
      <c r="K309" s="32">
        <v>43528</v>
      </c>
      <c r="L309" s="32">
        <v>43528</v>
      </c>
      <c r="M309">
        <v>0</v>
      </c>
      <c r="N309">
        <v>1410.56</v>
      </c>
      <c r="O309">
        <v>48</v>
      </c>
      <c r="P309" t="s">
        <v>60</v>
      </c>
      <c r="Q309">
        <v>204102012100</v>
      </c>
      <c r="R309" t="s">
        <v>139</v>
      </c>
      <c r="S309">
        <v>35.840000000000003</v>
      </c>
      <c r="T309">
        <v>116</v>
      </c>
      <c r="U309" t="s">
        <v>17</v>
      </c>
      <c r="V309">
        <v>0.28953600000000002</v>
      </c>
      <c r="W309" t="s">
        <v>17</v>
      </c>
      <c r="X309">
        <v>4157.4399999999996</v>
      </c>
      <c r="Y309" t="s">
        <v>66</v>
      </c>
      <c r="Z309">
        <v>16</v>
      </c>
      <c r="AA309">
        <v>573.44000000000005</v>
      </c>
      <c r="AB309">
        <v>0</v>
      </c>
      <c r="AC309">
        <v>100044195</v>
      </c>
      <c r="AE309" t="s">
        <v>934</v>
      </c>
      <c r="AF309" s="33">
        <v>43528.491261574076</v>
      </c>
      <c r="AG309" t="s">
        <v>897</v>
      </c>
    </row>
    <row r="310" spans="1:33" ht="15">
      <c r="A310" s="102" t="s">
        <v>0</v>
      </c>
      <c r="B310" t="s">
        <v>72</v>
      </c>
      <c r="C310" t="s">
        <v>909</v>
      </c>
      <c r="D310" t="s">
        <v>910</v>
      </c>
      <c r="E310">
        <v>523422</v>
      </c>
      <c r="F310" t="s">
        <v>933</v>
      </c>
      <c r="G310" t="s">
        <v>58</v>
      </c>
      <c r="H310" t="s">
        <v>61</v>
      </c>
      <c r="I310">
        <v>942841</v>
      </c>
      <c r="J310" t="s">
        <v>59</v>
      </c>
      <c r="K310" s="32">
        <v>43528</v>
      </c>
      <c r="L310" s="32">
        <v>43528</v>
      </c>
      <c r="M310">
        <v>0</v>
      </c>
      <c r="O310">
        <v>76</v>
      </c>
      <c r="P310" t="s">
        <v>60</v>
      </c>
      <c r="Q310">
        <v>204003000505</v>
      </c>
      <c r="R310" t="s">
        <v>247</v>
      </c>
      <c r="S310">
        <v>76</v>
      </c>
      <c r="T310">
        <v>175</v>
      </c>
      <c r="U310" t="s">
        <v>17</v>
      </c>
      <c r="V310">
        <v>0.54600000000000004</v>
      </c>
      <c r="W310" t="s">
        <v>17</v>
      </c>
      <c r="X310">
        <v>13300</v>
      </c>
      <c r="Y310" t="s">
        <v>67</v>
      </c>
      <c r="Z310">
        <v>10</v>
      </c>
      <c r="AA310">
        <v>1209.0899999999999</v>
      </c>
      <c r="AB310">
        <v>0</v>
      </c>
      <c r="AC310">
        <v>100044195</v>
      </c>
      <c r="AE310" t="s">
        <v>934</v>
      </c>
      <c r="AF310" s="33">
        <v>43528.491261574076</v>
      </c>
      <c r="AG310" t="s">
        <v>897</v>
      </c>
    </row>
    <row r="311" spans="1:33" ht="15">
      <c r="A311" s="102" t="s">
        <v>0</v>
      </c>
      <c r="B311" t="s">
        <v>72</v>
      </c>
      <c r="C311" t="s">
        <v>909</v>
      </c>
      <c r="D311" t="s">
        <v>910</v>
      </c>
      <c r="E311">
        <v>523422</v>
      </c>
      <c r="F311" t="s">
        <v>933</v>
      </c>
      <c r="G311" t="s">
        <v>58</v>
      </c>
      <c r="H311" t="s">
        <v>61</v>
      </c>
      <c r="I311">
        <v>942841</v>
      </c>
      <c r="J311" t="s">
        <v>59</v>
      </c>
      <c r="K311" s="32">
        <v>43528</v>
      </c>
      <c r="L311" s="32">
        <v>43528</v>
      </c>
      <c r="M311">
        <v>0</v>
      </c>
      <c r="N311">
        <v>6205.76</v>
      </c>
      <c r="O311">
        <v>69.599999999999994</v>
      </c>
      <c r="P311" t="s">
        <v>60</v>
      </c>
      <c r="Q311">
        <v>204401000800</v>
      </c>
      <c r="R311" t="s">
        <v>90</v>
      </c>
      <c r="S311">
        <v>51.97</v>
      </c>
      <c r="T311">
        <v>352</v>
      </c>
      <c r="U311" t="s">
        <v>17</v>
      </c>
      <c r="V311">
        <v>0.86592000000000002</v>
      </c>
      <c r="W311" t="s">
        <v>17</v>
      </c>
      <c r="X311">
        <v>18293.439999999999</v>
      </c>
      <c r="Y311" t="s">
        <v>66</v>
      </c>
      <c r="Z311">
        <v>16</v>
      </c>
      <c r="AA311">
        <v>2523.23</v>
      </c>
      <c r="AB311">
        <v>0</v>
      </c>
      <c r="AC311">
        <v>100044195</v>
      </c>
      <c r="AE311" t="s">
        <v>934</v>
      </c>
      <c r="AF311" s="33">
        <v>43528.491261574076</v>
      </c>
      <c r="AG311" t="s">
        <v>897</v>
      </c>
    </row>
    <row r="312" spans="1:33" ht="15">
      <c r="A312" s="102" t="s">
        <v>0</v>
      </c>
      <c r="B312" t="s">
        <v>72</v>
      </c>
      <c r="C312" t="s">
        <v>909</v>
      </c>
      <c r="D312" t="s">
        <v>910</v>
      </c>
      <c r="E312">
        <v>523422</v>
      </c>
      <c r="F312" t="s">
        <v>933</v>
      </c>
      <c r="G312" t="s">
        <v>58</v>
      </c>
      <c r="H312" t="s">
        <v>61</v>
      </c>
      <c r="I312">
        <v>942841</v>
      </c>
      <c r="J312" t="s">
        <v>59</v>
      </c>
      <c r="K312" s="32">
        <v>43528</v>
      </c>
      <c r="L312" s="32">
        <v>43528</v>
      </c>
      <c r="M312">
        <v>0</v>
      </c>
      <c r="N312">
        <v>1763.2</v>
      </c>
      <c r="O312">
        <v>60</v>
      </c>
      <c r="P312" t="s">
        <v>60</v>
      </c>
      <c r="Q312">
        <v>204103001500</v>
      </c>
      <c r="R312" t="s">
        <v>93</v>
      </c>
      <c r="S312">
        <v>44.8</v>
      </c>
      <c r="T312">
        <v>116</v>
      </c>
      <c r="U312" t="s">
        <v>17</v>
      </c>
      <c r="V312">
        <v>0.35148000000000001</v>
      </c>
      <c r="W312" t="s">
        <v>17</v>
      </c>
      <c r="X312">
        <v>5196.8</v>
      </c>
      <c r="Y312" t="s">
        <v>66</v>
      </c>
      <c r="Z312">
        <v>16</v>
      </c>
      <c r="AA312">
        <v>716.8</v>
      </c>
      <c r="AB312">
        <v>0</v>
      </c>
      <c r="AC312">
        <v>100044195</v>
      </c>
      <c r="AE312" t="s">
        <v>934</v>
      </c>
      <c r="AF312" s="33">
        <v>43528.491261574076</v>
      </c>
      <c r="AG312" t="s">
        <v>897</v>
      </c>
    </row>
  </sheetData>
  <phoneticPr fontId="1"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187"/>
  <sheetViews>
    <sheetView topLeftCell="AI1" workbookViewId="0">
      <pane ySplit="4" topLeftCell="A170" activePane="bottomLeft" state="frozen"/>
      <selection pane="bottomLeft" activeCell="S5" sqref="S5:AY187"/>
    </sheetView>
  </sheetViews>
  <sheetFormatPr defaultRowHeight="13.5"/>
  <sheetData>
    <row r="1" spans="1:51" ht="15">
      <c r="A1" s="102"/>
      <c r="S1" s="102" t="s">
        <v>158</v>
      </c>
    </row>
    <row r="2" spans="1:51" ht="15">
      <c r="A2" s="102"/>
      <c r="S2" s="102" t="s">
        <v>163</v>
      </c>
      <c r="T2" t="s">
        <v>892</v>
      </c>
    </row>
    <row r="3" spans="1:51" ht="15">
      <c r="A3" s="102"/>
      <c r="S3" s="102" t="s">
        <v>159</v>
      </c>
      <c r="T3" t="s">
        <v>160</v>
      </c>
    </row>
    <row r="4" spans="1:51" ht="15">
      <c r="A4" s="102"/>
      <c r="S4" s="102" t="s">
        <v>4</v>
      </c>
      <c r="T4" t="s">
        <v>5</v>
      </c>
      <c r="U4" t="s">
        <v>6</v>
      </c>
      <c r="V4" t="s">
        <v>7</v>
      </c>
      <c r="W4" t="s">
        <v>42</v>
      </c>
      <c r="X4" t="s">
        <v>43</v>
      </c>
      <c r="Y4" t="s">
        <v>44</v>
      </c>
      <c r="Z4" t="s">
        <v>45</v>
      </c>
      <c r="AA4" t="s">
        <v>46</v>
      </c>
      <c r="AB4" t="s">
        <v>47</v>
      </c>
      <c r="AC4" t="s">
        <v>48</v>
      </c>
      <c r="AD4" t="s">
        <v>161</v>
      </c>
      <c r="AE4" t="s">
        <v>49</v>
      </c>
      <c r="AF4" t="s">
        <v>50</v>
      </c>
      <c r="AG4" t="s">
        <v>51</v>
      </c>
      <c r="AH4" t="s">
        <v>52</v>
      </c>
      <c r="AI4" t="s">
        <v>8</v>
      </c>
      <c r="AJ4" t="s">
        <v>9</v>
      </c>
      <c r="AK4" t="s">
        <v>10</v>
      </c>
      <c r="AL4" t="s">
        <v>11</v>
      </c>
      <c r="AM4" t="s">
        <v>162</v>
      </c>
      <c r="AN4" t="s">
        <v>12</v>
      </c>
      <c r="AO4" t="s">
        <v>65</v>
      </c>
      <c r="AP4" t="s">
        <v>13</v>
      </c>
      <c r="AQ4" t="s">
        <v>53</v>
      </c>
      <c r="AR4" t="s">
        <v>14</v>
      </c>
      <c r="AS4" t="s">
        <v>15</v>
      </c>
      <c r="AT4" t="s">
        <v>154</v>
      </c>
      <c r="AU4" t="s">
        <v>54</v>
      </c>
      <c r="AV4" t="s">
        <v>55</v>
      </c>
      <c r="AW4" t="s">
        <v>56</v>
      </c>
      <c r="AX4" t="s">
        <v>57</v>
      </c>
      <c r="AY4" t="s">
        <v>16</v>
      </c>
    </row>
    <row r="5" spans="1:51" ht="15">
      <c r="A5" s="102"/>
      <c r="K5" s="32"/>
      <c r="L5" s="32"/>
      <c r="S5" s="102" t="s">
        <v>73</v>
      </c>
      <c r="T5" t="s">
        <v>72</v>
      </c>
      <c r="U5" t="s">
        <v>239</v>
      </c>
      <c r="V5" t="s">
        <v>240</v>
      </c>
      <c r="W5">
        <v>581535</v>
      </c>
      <c r="X5" t="s">
        <v>306</v>
      </c>
      <c r="Y5" t="s">
        <v>58</v>
      </c>
      <c r="Z5" t="s">
        <v>88</v>
      </c>
      <c r="AA5">
        <v>600899</v>
      </c>
      <c r="AB5" t="s">
        <v>59</v>
      </c>
      <c r="AC5" s="32">
        <v>43525</v>
      </c>
      <c r="AD5" s="32">
        <v>43525</v>
      </c>
      <c r="AE5">
        <v>0</v>
      </c>
      <c r="AG5">
        <v>46.13</v>
      </c>
      <c r="AH5" t="s">
        <v>60</v>
      </c>
      <c r="AI5">
        <v>204001000200</v>
      </c>
      <c r="AJ5" t="s">
        <v>137</v>
      </c>
      <c r="AK5">
        <v>46.13</v>
      </c>
      <c r="AL5">
        <v>-1089</v>
      </c>
      <c r="AM5" t="s">
        <v>17</v>
      </c>
      <c r="AN5">
        <v>-4.53024</v>
      </c>
      <c r="AO5" t="s">
        <v>17</v>
      </c>
      <c r="AP5">
        <v>-50235.57</v>
      </c>
      <c r="AQ5" t="s">
        <v>67</v>
      </c>
      <c r="AR5">
        <v>10</v>
      </c>
      <c r="AS5">
        <v>-4566.87</v>
      </c>
      <c r="AT5">
        <v>0</v>
      </c>
      <c r="AU5">
        <v>800008869</v>
      </c>
      <c r="AW5" t="s">
        <v>294</v>
      </c>
      <c r="AY5" t="s">
        <v>293</v>
      </c>
    </row>
    <row r="6" spans="1:51" ht="15">
      <c r="A6" s="102"/>
      <c r="K6" s="32"/>
      <c r="L6" s="32"/>
      <c r="S6" s="102" t="s">
        <v>73</v>
      </c>
      <c r="T6" t="s">
        <v>72</v>
      </c>
      <c r="U6" t="s">
        <v>239</v>
      </c>
      <c r="V6" t="s">
        <v>240</v>
      </c>
      <c r="W6">
        <v>581535</v>
      </c>
      <c r="X6" t="s">
        <v>306</v>
      </c>
      <c r="Y6" t="s">
        <v>58</v>
      </c>
      <c r="Z6" t="s">
        <v>88</v>
      </c>
      <c r="AA6">
        <v>600899</v>
      </c>
      <c r="AB6" t="s">
        <v>59</v>
      </c>
      <c r="AC6" s="32">
        <v>43525</v>
      </c>
      <c r="AD6" s="32">
        <v>43525</v>
      </c>
      <c r="AE6">
        <v>0</v>
      </c>
      <c r="AG6">
        <v>69.19</v>
      </c>
      <c r="AH6" t="s">
        <v>60</v>
      </c>
      <c r="AI6">
        <v>204001000300</v>
      </c>
      <c r="AJ6" t="s">
        <v>140</v>
      </c>
      <c r="AK6">
        <v>69.19</v>
      </c>
      <c r="AL6">
        <v>-2823</v>
      </c>
      <c r="AM6" t="s">
        <v>17</v>
      </c>
      <c r="AN6">
        <v>-17.61552</v>
      </c>
      <c r="AO6" t="s">
        <v>17</v>
      </c>
      <c r="AP6">
        <v>-195323.37</v>
      </c>
      <c r="AQ6" t="s">
        <v>67</v>
      </c>
      <c r="AR6">
        <v>10</v>
      </c>
      <c r="AS6">
        <v>-17756.669999999998</v>
      </c>
      <c r="AT6">
        <v>0</v>
      </c>
      <c r="AU6">
        <v>800008869</v>
      </c>
      <c r="AW6" t="s">
        <v>294</v>
      </c>
      <c r="AY6" t="s">
        <v>293</v>
      </c>
    </row>
    <row r="7" spans="1:51" ht="15">
      <c r="A7" s="102"/>
      <c r="K7" s="32"/>
      <c r="L7" s="32"/>
      <c r="S7" s="102" t="s">
        <v>73</v>
      </c>
      <c r="T7" t="s">
        <v>72</v>
      </c>
      <c r="U7" t="s">
        <v>239</v>
      </c>
      <c r="V7" t="s">
        <v>240</v>
      </c>
      <c r="W7">
        <v>581535</v>
      </c>
      <c r="X7" t="s">
        <v>306</v>
      </c>
      <c r="Y7" t="s">
        <v>58</v>
      </c>
      <c r="Z7" t="s">
        <v>88</v>
      </c>
      <c r="AA7">
        <v>600899</v>
      </c>
      <c r="AB7" t="s">
        <v>59</v>
      </c>
      <c r="AC7" s="32">
        <v>43525</v>
      </c>
      <c r="AD7" s="32">
        <v>43525</v>
      </c>
      <c r="AE7">
        <v>0</v>
      </c>
      <c r="AG7">
        <v>61.9</v>
      </c>
      <c r="AH7" t="s">
        <v>60</v>
      </c>
      <c r="AI7">
        <v>204001000800</v>
      </c>
      <c r="AJ7" t="s">
        <v>130</v>
      </c>
      <c r="AK7">
        <v>61.9</v>
      </c>
      <c r="AL7">
        <v>-35</v>
      </c>
      <c r="AM7" t="s">
        <v>17</v>
      </c>
      <c r="AN7">
        <v>-0.21840000000000001</v>
      </c>
      <c r="AO7" t="s">
        <v>17</v>
      </c>
      <c r="AP7">
        <v>-2166.5</v>
      </c>
      <c r="AQ7" t="s">
        <v>67</v>
      </c>
      <c r="AR7">
        <v>10</v>
      </c>
      <c r="AS7">
        <v>-196.95</v>
      </c>
      <c r="AT7">
        <v>0</v>
      </c>
      <c r="AU7">
        <v>800008869</v>
      </c>
      <c r="AW7" t="s">
        <v>294</v>
      </c>
      <c r="AY7" t="s">
        <v>293</v>
      </c>
    </row>
    <row r="8" spans="1:51" ht="15">
      <c r="A8" s="102"/>
      <c r="K8" s="32"/>
      <c r="L8" s="32"/>
      <c r="S8" s="102" t="s">
        <v>73</v>
      </c>
      <c r="T8" t="s">
        <v>72</v>
      </c>
      <c r="U8" t="s">
        <v>239</v>
      </c>
      <c r="V8" t="s">
        <v>240</v>
      </c>
      <c r="W8">
        <v>581535</v>
      </c>
      <c r="X8" t="s">
        <v>306</v>
      </c>
      <c r="Y8" t="s">
        <v>58</v>
      </c>
      <c r="Z8" t="s">
        <v>88</v>
      </c>
      <c r="AA8">
        <v>600899</v>
      </c>
      <c r="AB8" t="s">
        <v>59</v>
      </c>
      <c r="AC8" s="32">
        <v>43525</v>
      </c>
      <c r="AD8" s="32">
        <v>43525</v>
      </c>
      <c r="AE8">
        <v>0</v>
      </c>
      <c r="AG8">
        <v>83.6</v>
      </c>
      <c r="AH8" t="s">
        <v>60</v>
      </c>
      <c r="AI8">
        <v>204001005800</v>
      </c>
      <c r="AJ8" t="s">
        <v>19</v>
      </c>
      <c r="AK8">
        <v>83.6</v>
      </c>
      <c r="AL8">
        <v>-1893</v>
      </c>
      <c r="AM8" t="s">
        <v>17</v>
      </c>
      <c r="AN8">
        <v>-6.2090399999999999</v>
      </c>
      <c r="AO8" t="s">
        <v>17</v>
      </c>
      <c r="AP8">
        <v>-158254.79999999999</v>
      </c>
      <c r="AQ8" t="s">
        <v>66</v>
      </c>
      <c r="AR8">
        <v>16</v>
      </c>
      <c r="AS8">
        <v>-21828.25</v>
      </c>
      <c r="AT8">
        <v>0</v>
      </c>
      <c r="AU8">
        <v>800008869</v>
      </c>
      <c r="AW8" t="s">
        <v>294</v>
      </c>
      <c r="AY8" t="s">
        <v>293</v>
      </c>
    </row>
    <row r="9" spans="1:51" ht="15">
      <c r="A9" s="102"/>
      <c r="K9" s="32"/>
      <c r="L9" s="32"/>
      <c r="S9" s="102" t="s">
        <v>73</v>
      </c>
      <c r="T9" t="s">
        <v>72</v>
      </c>
      <c r="U9" t="s">
        <v>239</v>
      </c>
      <c r="V9" t="s">
        <v>240</v>
      </c>
      <c r="W9">
        <v>581535</v>
      </c>
      <c r="X9" t="s">
        <v>306</v>
      </c>
      <c r="Y9" t="s">
        <v>58</v>
      </c>
      <c r="Z9" t="s">
        <v>88</v>
      </c>
      <c r="AA9">
        <v>600899</v>
      </c>
      <c r="AB9" t="s">
        <v>59</v>
      </c>
      <c r="AC9" s="32">
        <v>43525</v>
      </c>
      <c r="AD9" s="32">
        <v>43525</v>
      </c>
      <c r="AE9">
        <v>0</v>
      </c>
      <c r="AG9">
        <v>56.55</v>
      </c>
      <c r="AH9" t="s">
        <v>60</v>
      </c>
      <c r="AI9">
        <v>204002000100</v>
      </c>
      <c r="AJ9" t="s">
        <v>106</v>
      </c>
      <c r="AK9">
        <v>56.55</v>
      </c>
      <c r="AL9">
        <v>-576</v>
      </c>
      <c r="AM9" t="s">
        <v>17</v>
      </c>
      <c r="AN9">
        <v>-1.7971200000000001</v>
      </c>
      <c r="AO9" t="s">
        <v>17</v>
      </c>
      <c r="AP9">
        <v>-32572.799999999999</v>
      </c>
      <c r="AQ9" t="s">
        <v>67</v>
      </c>
      <c r="AR9">
        <v>10</v>
      </c>
      <c r="AS9">
        <v>-2961.16</v>
      </c>
      <c r="AT9">
        <v>0</v>
      </c>
      <c r="AU9">
        <v>800008869</v>
      </c>
      <c r="AW9" t="s">
        <v>294</v>
      </c>
      <c r="AY9" t="s">
        <v>293</v>
      </c>
    </row>
    <row r="10" spans="1:51" ht="15">
      <c r="A10" s="102"/>
      <c r="K10" s="32"/>
      <c r="L10" s="32"/>
      <c r="S10" s="102" t="s">
        <v>73</v>
      </c>
      <c r="T10" t="s">
        <v>72</v>
      </c>
      <c r="U10" t="s">
        <v>239</v>
      </c>
      <c r="V10" t="s">
        <v>240</v>
      </c>
      <c r="W10">
        <v>581535</v>
      </c>
      <c r="X10" t="s">
        <v>306</v>
      </c>
      <c r="Y10" t="s">
        <v>58</v>
      </c>
      <c r="Z10" t="s">
        <v>88</v>
      </c>
      <c r="AA10">
        <v>600899</v>
      </c>
      <c r="AB10" t="s">
        <v>59</v>
      </c>
      <c r="AC10" s="32">
        <v>43525</v>
      </c>
      <c r="AD10" s="32">
        <v>43525</v>
      </c>
      <c r="AE10">
        <v>0</v>
      </c>
      <c r="AG10">
        <v>59.84</v>
      </c>
      <c r="AH10" t="s">
        <v>60</v>
      </c>
      <c r="AI10">
        <v>204002000701</v>
      </c>
      <c r="AJ10" t="s">
        <v>95</v>
      </c>
      <c r="AK10">
        <v>59.84</v>
      </c>
      <c r="AL10">
        <v>-126</v>
      </c>
      <c r="AM10" t="s">
        <v>17</v>
      </c>
      <c r="AN10">
        <v>-0.39221279999999997</v>
      </c>
      <c r="AO10" t="s">
        <v>17</v>
      </c>
      <c r="AP10">
        <v>-7539.84</v>
      </c>
      <c r="AQ10" t="s">
        <v>67</v>
      </c>
      <c r="AR10">
        <v>10</v>
      </c>
      <c r="AS10">
        <v>-685.44</v>
      </c>
      <c r="AT10">
        <v>0</v>
      </c>
      <c r="AU10">
        <v>800008869</v>
      </c>
      <c r="AW10" t="s">
        <v>294</v>
      </c>
      <c r="AY10" t="s">
        <v>293</v>
      </c>
    </row>
    <row r="11" spans="1:51" ht="15">
      <c r="A11" s="102"/>
      <c r="K11" s="32"/>
      <c r="L11" s="32"/>
      <c r="S11" s="102" t="s">
        <v>73</v>
      </c>
      <c r="T11" t="s">
        <v>72</v>
      </c>
      <c r="U11" t="s">
        <v>239</v>
      </c>
      <c r="V11" t="s">
        <v>240</v>
      </c>
      <c r="W11">
        <v>581535</v>
      </c>
      <c r="X11" t="s">
        <v>306</v>
      </c>
      <c r="Y11" t="s">
        <v>58</v>
      </c>
      <c r="Z11" t="s">
        <v>88</v>
      </c>
      <c r="AA11">
        <v>600899</v>
      </c>
      <c r="AB11" t="s">
        <v>59</v>
      </c>
      <c r="AC11" s="32">
        <v>43525</v>
      </c>
      <c r="AD11" s="32">
        <v>43525</v>
      </c>
      <c r="AE11">
        <v>0</v>
      </c>
      <c r="AG11">
        <v>80.040000000000006</v>
      </c>
      <c r="AH11" t="s">
        <v>60</v>
      </c>
      <c r="AI11">
        <v>204002001000</v>
      </c>
      <c r="AJ11" t="s">
        <v>111</v>
      </c>
      <c r="AK11">
        <v>80.040000000000006</v>
      </c>
      <c r="AL11">
        <v>-180</v>
      </c>
      <c r="AM11" t="s">
        <v>17</v>
      </c>
      <c r="AN11">
        <v>-0.74231999999999998</v>
      </c>
      <c r="AO11" t="s">
        <v>17</v>
      </c>
      <c r="AP11">
        <v>-14407.2</v>
      </c>
      <c r="AQ11" t="s">
        <v>67</v>
      </c>
      <c r="AR11">
        <v>10</v>
      </c>
      <c r="AS11">
        <v>-1309.75</v>
      </c>
      <c r="AT11">
        <v>0</v>
      </c>
      <c r="AU11">
        <v>800008869</v>
      </c>
      <c r="AW11" t="s">
        <v>294</v>
      </c>
      <c r="AY11" t="s">
        <v>293</v>
      </c>
    </row>
    <row r="12" spans="1:51" ht="15">
      <c r="A12" s="102"/>
      <c r="K12" s="32"/>
      <c r="L12" s="32"/>
      <c r="S12" s="102" t="s">
        <v>73</v>
      </c>
      <c r="T12" t="s">
        <v>72</v>
      </c>
      <c r="U12" t="s">
        <v>239</v>
      </c>
      <c r="V12" t="s">
        <v>240</v>
      </c>
      <c r="W12">
        <v>581535</v>
      </c>
      <c r="X12" t="s">
        <v>306</v>
      </c>
      <c r="Y12" t="s">
        <v>58</v>
      </c>
      <c r="Z12" t="s">
        <v>88</v>
      </c>
      <c r="AA12">
        <v>600899</v>
      </c>
      <c r="AB12" t="s">
        <v>59</v>
      </c>
      <c r="AC12" s="32">
        <v>43525</v>
      </c>
      <c r="AD12" s="32">
        <v>43525</v>
      </c>
      <c r="AE12">
        <v>0</v>
      </c>
      <c r="AG12">
        <v>80.959999999999994</v>
      </c>
      <c r="AH12" t="s">
        <v>60</v>
      </c>
      <c r="AI12">
        <v>204002001200</v>
      </c>
      <c r="AJ12" t="s">
        <v>220</v>
      </c>
      <c r="AK12">
        <v>80.959999999999994</v>
      </c>
      <c r="AL12">
        <v>-24</v>
      </c>
      <c r="AM12" t="s">
        <v>17</v>
      </c>
      <c r="AN12">
        <v>-7.4303999999999995E-2</v>
      </c>
      <c r="AO12" t="s">
        <v>17</v>
      </c>
      <c r="AP12">
        <v>-1943.04</v>
      </c>
      <c r="AQ12" t="s">
        <v>67</v>
      </c>
      <c r="AR12">
        <v>10</v>
      </c>
      <c r="AS12">
        <v>-176.64</v>
      </c>
      <c r="AT12">
        <v>0</v>
      </c>
      <c r="AU12">
        <v>800008869</v>
      </c>
      <c r="AW12" t="s">
        <v>294</v>
      </c>
      <c r="AY12" t="s">
        <v>293</v>
      </c>
    </row>
    <row r="13" spans="1:51" ht="15">
      <c r="A13" s="102"/>
      <c r="K13" s="32"/>
      <c r="L13" s="32"/>
      <c r="S13" s="102" t="s">
        <v>73</v>
      </c>
      <c r="T13" t="s">
        <v>72</v>
      </c>
      <c r="U13" t="s">
        <v>239</v>
      </c>
      <c r="V13" t="s">
        <v>240</v>
      </c>
      <c r="W13">
        <v>581535</v>
      </c>
      <c r="X13" t="s">
        <v>306</v>
      </c>
      <c r="Y13" t="s">
        <v>58</v>
      </c>
      <c r="Z13" t="s">
        <v>88</v>
      </c>
      <c r="AA13">
        <v>600899</v>
      </c>
      <c r="AB13" t="s">
        <v>59</v>
      </c>
      <c r="AC13" s="32">
        <v>43525</v>
      </c>
      <c r="AD13" s="32">
        <v>43525</v>
      </c>
      <c r="AE13">
        <v>0</v>
      </c>
      <c r="AG13">
        <v>71.760000000000005</v>
      </c>
      <c r="AH13" t="s">
        <v>60</v>
      </c>
      <c r="AI13">
        <v>204003000600</v>
      </c>
      <c r="AJ13" t="s">
        <v>232</v>
      </c>
      <c r="AK13">
        <v>71.760000000000005</v>
      </c>
      <c r="AL13">
        <v>-24</v>
      </c>
      <c r="AM13" t="s">
        <v>17</v>
      </c>
      <c r="AN13">
        <v>-5.8125599999999999E-2</v>
      </c>
      <c r="AO13" t="s">
        <v>17</v>
      </c>
      <c r="AP13">
        <v>-1722.24</v>
      </c>
      <c r="AQ13" t="s">
        <v>66</v>
      </c>
      <c r="AR13">
        <v>16</v>
      </c>
      <c r="AS13">
        <v>-237.55</v>
      </c>
      <c r="AT13">
        <v>0</v>
      </c>
      <c r="AU13">
        <v>800008869</v>
      </c>
      <c r="AW13" t="s">
        <v>294</v>
      </c>
      <c r="AY13" t="s">
        <v>293</v>
      </c>
    </row>
    <row r="14" spans="1:51" ht="15">
      <c r="A14" s="102"/>
      <c r="K14" s="32"/>
      <c r="L14" s="32"/>
      <c r="S14" s="102" t="s">
        <v>73</v>
      </c>
      <c r="T14" t="s">
        <v>72</v>
      </c>
      <c r="U14" t="s">
        <v>239</v>
      </c>
      <c r="V14" t="s">
        <v>240</v>
      </c>
      <c r="W14">
        <v>581535</v>
      </c>
      <c r="X14" t="s">
        <v>306</v>
      </c>
      <c r="Y14" t="s">
        <v>58</v>
      </c>
      <c r="Z14" t="s">
        <v>88</v>
      </c>
      <c r="AA14">
        <v>600899</v>
      </c>
      <c r="AB14" t="s">
        <v>59</v>
      </c>
      <c r="AC14" s="32">
        <v>43525</v>
      </c>
      <c r="AD14" s="32">
        <v>43525</v>
      </c>
      <c r="AE14">
        <v>0</v>
      </c>
      <c r="AG14">
        <v>89.76</v>
      </c>
      <c r="AH14" t="s">
        <v>60</v>
      </c>
      <c r="AI14">
        <v>204003000700</v>
      </c>
      <c r="AJ14" t="s">
        <v>125</v>
      </c>
      <c r="AK14">
        <v>89.76</v>
      </c>
      <c r="AL14">
        <v>-68</v>
      </c>
      <c r="AM14" t="s">
        <v>17</v>
      </c>
      <c r="AN14">
        <v>-0.28043200000000001</v>
      </c>
      <c r="AO14" t="s">
        <v>17</v>
      </c>
      <c r="AP14">
        <v>-6103.68</v>
      </c>
      <c r="AQ14" t="s">
        <v>67</v>
      </c>
      <c r="AR14">
        <v>10</v>
      </c>
      <c r="AS14">
        <v>-554.88</v>
      </c>
      <c r="AT14">
        <v>0</v>
      </c>
      <c r="AU14">
        <v>800008869</v>
      </c>
      <c r="AW14" t="s">
        <v>294</v>
      </c>
      <c r="AY14" t="s">
        <v>293</v>
      </c>
    </row>
    <row r="15" spans="1:51" ht="15">
      <c r="A15" s="102"/>
      <c r="K15" s="32"/>
      <c r="L15" s="32"/>
      <c r="S15" s="102" t="s">
        <v>73</v>
      </c>
      <c r="T15" t="s">
        <v>72</v>
      </c>
      <c r="U15" t="s">
        <v>239</v>
      </c>
      <c r="V15" t="s">
        <v>240</v>
      </c>
      <c r="W15">
        <v>581535</v>
      </c>
      <c r="X15" t="s">
        <v>306</v>
      </c>
      <c r="Y15" t="s">
        <v>58</v>
      </c>
      <c r="Z15" t="s">
        <v>88</v>
      </c>
      <c r="AA15">
        <v>600899</v>
      </c>
      <c r="AB15" t="s">
        <v>59</v>
      </c>
      <c r="AC15" s="32">
        <v>43525</v>
      </c>
      <c r="AD15" s="32">
        <v>43525</v>
      </c>
      <c r="AE15">
        <v>0</v>
      </c>
      <c r="AG15">
        <v>71.42</v>
      </c>
      <c r="AH15" t="s">
        <v>60</v>
      </c>
      <c r="AI15">
        <v>204004000400</v>
      </c>
      <c r="AJ15" t="s">
        <v>236</v>
      </c>
      <c r="AK15">
        <v>71.42</v>
      </c>
      <c r="AL15">
        <v>-990</v>
      </c>
      <c r="AM15" t="s">
        <v>17</v>
      </c>
      <c r="AN15">
        <v>-6.1776</v>
      </c>
      <c r="AO15" t="s">
        <v>17</v>
      </c>
      <c r="AP15">
        <v>-70705.8</v>
      </c>
      <c r="AQ15" t="s">
        <v>66</v>
      </c>
      <c r="AR15">
        <v>16</v>
      </c>
      <c r="AS15">
        <v>-9752.52</v>
      </c>
      <c r="AT15">
        <v>0</v>
      </c>
      <c r="AU15">
        <v>800008869</v>
      </c>
      <c r="AW15" t="s">
        <v>294</v>
      </c>
      <c r="AY15" t="s">
        <v>293</v>
      </c>
    </row>
    <row r="16" spans="1:51" ht="15">
      <c r="A16" s="102"/>
      <c r="K16" s="32"/>
      <c r="L16" s="32"/>
      <c r="S16" s="102" t="s">
        <v>73</v>
      </c>
      <c r="T16" t="s">
        <v>72</v>
      </c>
      <c r="U16" t="s">
        <v>239</v>
      </c>
      <c r="V16" t="s">
        <v>240</v>
      </c>
      <c r="W16">
        <v>581535</v>
      </c>
      <c r="X16" t="s">
        <v>306</v>
      </c>
      <c r="Y16" t="s">
        <v>58</v>
      </c>
      <c r="Z16" t="s">
        <v>88</v>
      </c>
      <c r="AA16">
        <v>600899</v>
      </c>
      <c r="AB16" t="s">
        <v>59</v>
      </c>
      <c r="AC16" s="32">
        <v>43525</v>
      </c>
      <c r="AD16" s="32">
        <v>43525</v>
      </c>
      <c r="AE16">
        <v>0</v>
      </c>
      <c r="AG16">
        <v>48.77</v>
      </c>
      <c r="AH16" t="s">
        <v>60</v>
      </c>
      <c r="AI16">
        <v>204005001700</v>
      </c>
      <c r="AJ16" t="s">
        <v>141</v>
      </c>
      <c r="AK16">
        <v>48.77</v>
      </c>
      <c r="AL16">
        <v>-126</v>
      </c>
      <c r="AM16" t="s">
        <v>17</v>
      </c>
      <c r="AN16">
        <v>-0.38941559999999997</v>
      </c>
      <c r="AO16" t="s">
        <v>17</v>
      </c>
      <c r="AP16">
        <v>-6145.02</v>
      </c>
      <c r="AQ16" t="s">
        <v>66</v>
      </c>
      <c r="AR16">
        <v>16</v>
      </c>
      <c r="AS16">
        <v>-847.59</v>
      </c>
      <c r="AT16">
        <v>0</v>
      </c>
      <c r="AU16">
        <v>800008869</v>
      </c>
      <c r="AW16" t="s">
        <v>294</v>
      </c>
      <c r="AY16" t="s">
        <v>293</v>
      </c>
    </row>
    <row r="17" spans="1:51" ht="15">
      <c r="A17" s="102"/>
      <c r="K17" s="32"/>
      <c r="L17" s="32"/>
      <c r="S17" s="102" t="s">
        <v>73</v>
      </c>
      <c r="T17" t="s">
        <v>72</v>
      </c>
      <c r="U17" t="s">
        <v>239</v>
      </c>
      <c r="V17" t="s">
        <v>240</v>
      </c>
      <c r="W17">
        <v>581535</v>
      </c>
      <c r="X17" t="s">
        <v>306</v>
      </c>
      <c r="Y17" t="s">
        <v>58</v>
      </c>
      <c r="Z17" t="s">
        <v>88</v>
      </c>
      <c r="AA17">
        <v>600899</v>
      </c>
      <c r="AB17" t="s">
        <v>59</v>
      </c>
      <c r="AC17" s="32">
        <v>43525</v>
      </c>
      <c r="AD17" s="32">
        <v>43525</v>
      </c>
      <c r="AE17">
        <v>0</v>
      </c>
      <c r="AG17">
        <v>48.85</v>
      </c>
      <c r="AH17" t="s">
        <v>60</v>
      </c>
      <c r="AI17">
        <v>204006000802</v>
      </c>
      <c r="AJ17" t="s">
        <v>120</v>
      </c>
      <c r="AK17">
        <v>48.85</v>
      </c>
      <c r="AL17">
        <v>-120</v>
      </c>
      <c r="AM17" t="s">
        <v>17</v>
      </c>
      <c r="AN17">
        <v>-0.31512000000000001</v>
      </c>
      <c r="AO17" t="s">
        <v>17</v>
      </c>
      <c r="AP17">
        <v>-5862</v>
      </c>
      <c r="AQ17" t="s">
        <v>66</v>
      </c>
      <c r="AR17">
        <v>16</v>
      </c>
      <c r="AS17">
        <v>-808.55</v>
      </c>
      <c r="AT17">
        <v>0</v>
      </c>
      <c r="AU17">
        <v>800008869</v>
      </c>
      <c r="AW17" t="s">
        <v>294</v>
      </c>
      <c r="AY17" t="s">
        <v>293</v>
      </c>
    </row>
    <row r="18" spans="1:51" ht="15">
      <c r="A18" s="102"/>
      <c r="K18" s="32"/>
      <c r="L18" s="32"/>
      <c r="S18" s="102" t="s">
        <v>73</v>
      </c>
      <c r="T18" t="s">
        <v>72</v>
      </c>
      <c r="U18" t="s">
        <v>239</v>
      </c>
      <c r="V18" t="s">
        <v>240</v>
      </c>
      <c r="W18">
        <v>581535</v>
      </c>
      <c r="X18" t="s">
        <v>306</v>
      </c>
      <c r="Y18" t="s">
        <v>58</v>
      </c>
      <c r="Z18" t="s">
        <v>88</v>
      </c>
      <c r="AA18">
        <v>600899</v>
      </c>
      <c r="AB18" t="s">
        <v>59</v>
      </c>
      <c r="AC18" s="32">
        <v>43525</v>
      </c>
      <c r="AD18" s="32">
        <v>43525</v>
      </c>
      <c r="AE18">
        <v>0</v>
      </c>
      <c r="AG18">
        <v>54.7</v>
      </c>
      <c r="AH18" t="s">
        <v>60</v>
      </c>
      <c r="AI18">
        <v>204006000902</v>
      </c>
      <c r="AJ18" t="s">
        <v>109</v>
      </c>
      <c r="AK18">
        <v>54.7</v>
      </c>
      <c r="AL18">
        <v>-48</v>
      </c>
      <c r="AM18" t="s">
        <v>17</v>
      </c>
      <c r="AN18">
        <v>-0.14363999999999999</v>
      </c>
      <c r="AO18" t="s">
        <v>17</v>
      </c>
      <c r="AP18">
        <v>-2625.6</v>
      </c>
      <c r="AQ18" t="s">
        <v>66</v>
      </c>
      <c r="AR18">
        <v>16</v>
      </c>
      <c r="AS18">
        <v>-362.15</v>
      </c>
      <c r="AT18">
        <v>0</v>
      </c>
      <c r="AU18">
        <v>800008869</v>
      </c>
      <c r="AW18" t="s">
        <v>294</v>
      </c>
      <c r="AY18" t="s">
        <v>293</v>
      </c>
    </row>
    <row r="19" spans="1:51" ht="15">
      <c r="A19" s="102"/>
      <c r="K19" s="32"/>
      <c r="L19" s="32"/>
      <c r="S19" s="102" t="s">
        <v>73</v>
      </c>
      <c r="T19" t="s">
        <v>72</v>
      </c>
      <c r="U19" t="s">
        <v>239</v>
      </c>
      <c r="V19" t="s">
        <v>240</v>
      </c>
      <c r="W19">
        <v>581535</v>
      </c>
      <c r="X19" t="s">
        <v>306</v>
      </c>
      <c r="Y19" t="s">
        <v>58</v>
      </c>
      <c r="Z19" t="s">
        <v>88</v>
      </c>
      <c r="AA19">
        <v>600899</v>
      </c>
      <c r="AB19" t="s">
        <v>59</v>
      </c>
      <c r="AC19" s="32">
        <v>43525</v>
      </c>
      <c r="AD19" s="32">
        <v>43525</v>
      </c>
      <c r="AE19">
        <v>0</v>
      </c>
      <c r="AG19">
        <v>44.16</v>
      </c>
      <c r="AH19" t="s">
        <v>60</v>
      </c>
      <c r="AI19">
        <v>204101007400</v>
      </c>
      <c r="AJ19" t="s">
        <v>219</v>
      </c>
      <c r="AK19">
        <v>44.16</v>
      </c>
      <c r="AL19">
        <v>-30</v>
      </c>
      <c r="AM19" t="s">
        <v>17</v>
      </c>
      <c r="AN19">
        <v>-9.3329999999999996E-2</v>
      </c>
      <c r="AO19" t="s">
        <v>17</v>
      </c>
      <c r="AP19">
        <v>-1324.8</v>
      </c>
      <c r="AQ19" t="s">
        <v>66</v>
      </c>
      <c r="AR19">
        <v>16</v>
      </c>
      <c r="AS19">
        <v>-182.73</v>
      </c>
      <c r="AT19">
        <v>0</v>
      </c>
      <c r="AU19">
        <v>800008869</v>
      </c>
      <c r="AW19" t="s">
        <v>294</v>
      </c>
      <c r="AY19" t="s">
        <v>293</v>
      </c>
    </row>
    <row r="20" spans="1:51" ht="15">
      <c r="A20" s="102"/>
      <c r="K20" s="32"/>
      <c r="L20" s="32"/>
      <c r="S20" s="102" t="s">
        <v>73</v>
      </c>
      <c r="T20" t="s">
        <v>72</v>
      </c>
      <c r="U20" t="s">
        <v>239</v>
      </c>
      <c r="V20" t="s">
        <v>240</v>
      </c>
      <c r="W20">
        <v>581535</v>
      </c>
      <c r="X20" t="s">
        <v>306</v>
      </c>
      <c r="Y20" t="s">
        <v>58</v>
      </c>
      <c r="Z20" t="s">
        <v>88</v>
      </c>
      <c r="AA20">
        <v>600899</v>
      </c>
      <c r="AB20" t="s">
        <v>59</v>
      </c>
      <c r="AC20" s="32">
        <v>43525</v>
      </c>
      <c r="AD20" s="32">
        <v>43525</v>
      </c>
      <c r="AE20">
        <v>0</v>
      </c>
      <c r="AG20">
        <v>33.479999999999997</v>
      </c>
      <c r="AH20" t="s">
        <v>60</v>
      </c>
      <c r="AI20">
        <v>204102010701</v>
      </c>
      <c r="AJ20" t="s">
        <v>138</v>
      </c>
      <c r="AK20">
        <v>33.479999999999997</v>
      </c>
      <c r="AL20">
        <v>-1002</v>
      </c>
      <c r="AM20" t="s">
        <v>17</v>
      </c>
      <c r="AN20">
        <v>-3.1478831999999999</v>
      </c>
      <c r="AO20" t="s">
        <v>17</v>
      </c>
      <c r="AP20">
        <v>-33546.959999999999</v>
      </c>
      <c r="AQ20" t="s">
        <v>66</v>
      </c>
      <c r="AR20">
        <v>16</v>
      </c>
      <c r="AS20">
        <v>-4627.17</v>
      </c>
      <c r="AT20">
        <v>0</v>
      </c>
      <c r="AU20">
        <v>800008869</v>
      </c>
      <c r="AW20" t="s">
        <v>294</v>
      </c>
      <c r="AY20" t="s">
        <v>293</v>
      </c>
    </row>
    <row r="21" spans="1:51" ht="15">
      <c r="A21" s="102"/>
      <c r="K21" s="32"/>
      <c r="L21" s="32"/>
      <c r="S21" s="102" t="s">
        <v>73</v>
      </c>
      <c r="T21" t="s">
        <v>72</v>
      </c>
      <c r="U21" t="s">
        <v>239</v>
      </c>
      <c r="V21" t="s">
        <v>240</v>
      </c>
      <c r="W21">
        <v>581535</v>
      </c>
      <c r="X21" t="s">
        <v>306</v>
      </c>
      <c r="Y21" t="s">
        <v>58</v>
      </c>
      <c r="Z21" t="s">
        <v>88</v>
      </c>
      <c r="AA21">
        <v>600899</v>
      </c>
      <c r="AB21" t="s">
        <v>59</v>
      </c>
      <c r="AC21" s="32">
        <v>43525</v>
      </c>
      <c r="AD21" s="32">
        <v>43525</v>
      </c>
      <c r="AE21">
        <v>0</v>
      </c>
      <c r="AG21">
        <v>33.479999999999997</v>
      </c>
      <c r="AH21" t="s">
        <v>60</v>
      </c>
      <c r="AI21">
        <v>204102010801</v>
      </c>
      <c r="AJ21" t="s">
        <v>129</v>
      </c>
      <c r="AK21">
        <v>33.479999999999997</v>
      </c>
      <c r="AL21">
        <v>-228</v>
      </c>
      <c r="AM21" t="s">
        <v>17</v>
      </c>
      <c r="AN21">
        <v>-0.71354879999999998</v>
      </c>
      <c r="AO21" t="s">
        <v>17</v>
      </c>
      <c r="AP21">
        <v>-7633.44</v>
      </c>
      <c r="AQ21" t="s">
        <v>66</v>
      </c>
      <c r="AR21">
        <v>16</v>
      </c>
      <c r="AS21">
        <v>-1052.8900000000001</v>
      </c>
      <c r="AT21">
        <v>0</v>
      </c>
      <c r="AU21">
        <v>800008869</v>
      </c>
      <c r="AW21" t="s">
        <v>294</v>
      </c>
      <c r="AY21" t="s">
        <v>293</v>
      </c>
    </row>
    <row r="22" spans="1:51" ht="15">
      <c r="A22" s="102"/>
      <c r="K22" s="32"/>
      <c r="L22" s="32"/>
      <c r="S22" s="102" t="s">
        <v>73</v>
      </c>
      <c r="T22" t="s">
        <v>72</v>
      </c>
      <c r="U22" t="s">
        <v>239</v>
      </c>
      <c r="V22" t="s">
        <v>240</v>
      </c>
      <c r="W22">
        <v>581535</v>
      </c>
      <c r="X22" t="s">
        <v>306</v>
      </c>
      <c r="Y22" t="s">
        <v>58</v>
      </c>
      <c r="Z22" t="s">
        <v>88</v>
      </c>
      <c r="AA22">
        <v>600899</v>
      </c>
      <c r="AB22" t="s">
        <v>59</v>
      </c>
      <c r="AC22" s="32">
        <v>43525</v>
      </c>
      <c r="AD22" s="32">
        <v>43525</v>
      </c>
      <c r="AE22">
        <v>0</v>
      </c>
      <c r="AG22">
        <v>44.16</v>
      </c>
      <c r="AH22" t="s">
        <v>60</v>
      </c>
      <c r="AI22">
        <v>204102012100</v>
      </c>
      <c r="AJ22" t="s">
        <v>139</v>
      </c>
      <c r="AK22">
        <v>44.16</v>
      </c>
      <c r="AL22">
        <v>-2202</v>
      </c>
      <c r="AM22" t="s">
        <v>17</v>
      </c>
      <c r="AN22">
        <v>-5.4961919999999997</v>
      </c>
      <c r="AO22" t="s">
        <v>17</v>
      </c>
      <c r="AP22">
        <v>-97240.320000000007</v>
      </c>
      <c r="AQ22" t="s">
        <v>66</v>
      </c>
      <c r="AR22">
        <v>16</v>
      </c>
      <c r="AS22">
        <v>-13412.46</v>
      </c>
      <c r="AT22">
        <v>0</v>
      </c>
      <c r="AU22">
        <v>800008869</v>
      </c>
      <c r="AW22" t="s">
        <v>294</v>
      </c>
      <c r="AY22" t="s">
        <v>293</v>
      </c>
    </row>
    <row r="23" spans="1:51" ht="15">
      <c r="A23" s="102"/>
      <c r="K23" s="32"/>
      <c r="L23" s="32"/>
      <c r="S23" s="102" t="s">
        <v>73</v>
      </c>
      <c r="T23" t="s">
        <v>72</v>
      </c>
      <c r="U23" t="s">
        <v>239</v>
      </c>
      <c r="V23" t="s">
        <v>240</v>
      </c>
      <c r="W23">
        <v>581535</v>
      </c>
      <c r="X23" t="s">
        <v>306</v>
      </c>
      <c r="Y23" t="s">
        <v>58</v>
      </c>
      <c r="Z23" t="s">
        <v>88</v>
      </c>
      <c r="AA23">
        <v>600899</v>
      </c>
      <c r="AB23" t="s">
        <v>59</v>
      </c>
      <c r="AC23" s="32">
        <v>43525</v>
      </c>
      <c r="AD23" s="32">
        <v>43525</v>
      </c>
      <c r="AE23">
        <v>0</v>
      </c>
      <c r="AG23">
        <v>55.2</v>
      </c>
      <c r="AH23" t="s">
        <v>60</v>
      </c>
      <c r="AI23">
        <v>204103001500</v>
      </c>
      <c r="AJ23" t="s">
        <v>93</v>
      </c>
      <c r="AK23">
        <v>55.2</v>
      </c>
      <c r="AL23">
        <v>-246</v>
      </c>
      <c r="AM23" t="s">
        <v>17</v>
      </c>
      <c r="AN23">
        <v>-0.74538000000000004</v>
      </c>
      <c r="AO23" t="s">
        <v>17</v>
      </c>
      <c r="AP23">
        <v>-13579.2</v>
      </c>
      <c r="AQ23" t="s">
        <v>66</v>
      </c>
      <c r="AR23">
        <v>16</v>
      </c>
      <c r="AS23">
        <v>-1872.99</v>
      </c>
      <c r="AT23">
        <v>0</v>
      </c>
      <c r="AU23">
        <v>800008869</v>
      </c>
      <c r="AW23" t="s">
        <v>294</v>
      </c>
      <c r="AY23" t="s">
        <v>293</v>
      </c>
    </row>
    <row r="24" spans="1:51" ht="15">
      <c r="A24" s="102"/>
      <c r="K24" s="32"/>
      <c r="L24" s="32"/>
      <c r="S24" s="102" t="s">
        <v>73</v>
      </c>
      <c r="T24" t="s">
        <v>72</v>
      </c>
      <c r="U24" t="s">
        <v>239</v>
      </c>
      <c r="V24" t="s">
        <v>240</v>
      </c>
      <c r="W24">
        <v>581535</v>
      </c>
      <c r="X24" t="s">
        <v>306</v>
      </c>
      <c r="Y24" t="s">
        <v>58</v>
      </c>
      <c r="Z24" t="s">
        <v>88</v>
      </c>
      <c r="AA24">
        <v>600899</v>
      </c>
      <c r="AB24" t="s">
        <v>59</v>
      </c>
      <c r="AC24" s="32">
        <v>43525</v>
      </c>
      <c r="AD24" s="32">
        <v>43525</v>
      </c>
      <c r="AE24">
        <v>0</v>
      </c>
      <c r="AG24">
        <v>55.2</v>
      </c>
      <c r="AH24" t="s">
        <v>60</v>
      </c>
      <c r="AI24">
        <v>204103001800</v>
      </c>
      <c r="AJ24" t="s">
        <v>142</v>
      </c>
      <c r="AK24">
        <v>55.2</v>
      </c>
      <c r="AL24">
        <v>-48</v>
      </c>
      <c r="AM24" t="s">
        <v>17</v>
      </c>
      <c r="AN24">
        <v>-0.14558399999999999</v>
      </c>
      <c r="AO24" t="s">
        <v>17</v>
      </c>
      <c r="AP24">
        <v>-2649.6</v>
      </c>
      <c r="AQ24" t="s">
        <v>66</v>
      </c>
      <c r="AR24">
        <v>16</v>
      </c>
      <c r="AS24">
        <v>-365.46</v>
      </c>
      <c r="AT24">
        <v>0</v>
      </c>
      <c r="AU24">
        <v>800008869</v>
      </c>
      <c r="AW24" t="s">
        <v>294</v>
      </c>
      <c r="AY24" t="s">
        <v>293</v>
      </c>
    </row>
    <row r="25" spans="1:51" ht="15">
      <c r="A25" s="102"/>
      <c r="K25" s="32"/>
      <c r="L25" s="32"/>
      <c r="S25" s="102" t="s">
        <v>73</v>
      </c>
      <c r="T25" t="s">
        <v>72</v>
      </c>
      <c r="U25" t="s">
        <v>239</v>
      </c>
      <c r="V25" t="s">
        <v>240</v>
      </c>
      <c r="W25">
        <v>581535</v>
      </c>
      <c r="X25" t="s">
        <v>306</v>
      </c>
      <c r="Y25" t="s">
        <v>58</v>
      </c>
      <c r="Z25" t="s">
        <v>88</v>
      </c>
      <c r="AA25">
        <v>600899</v>
      </c>
      <c r="AB25" t="s">
        <v>59</v>
      </c>
      <c r="AC25" s="32">
        <v>43525</v>
      </c>
      <c r="AD25" s="32">
        <v>43525</v>
      </c>
      <c r="AE25">
        <v>0</v>
      </c>
      <c r="AG25">
        <v>44.65</v>
      </c>
      <c r="AH25" t="s">
        <v>60</v>
      </c>
      <c r="AI25">
        <v>204104001060</v>
      </c>
      <c r="AJ25" t="s">
        <v>123</v>
      </c>
      <c r="AK25">
        <v>44.65</v>
      </c>
      <c r="AL25">
        <v>-32</v>
      </c>
      <c r="AM25" t="s">
        <v>17</v>
      </c>
      <c r="AN25">
        <v>-8.3519999999999997E-2</v>
      </c>
      <c r="AO25" t="s">
        <v>17</v>
      </c>
      <c r="AP25">
        <v>-1428.8</v>
      </c>
      <c r="AQ25" t="s">
        <v>66</v>
      </c>
      <c r="AR25">
        <v>16</v>
      </c>
      <c r="AS25">
        <v>-197.08</v>
      </c>
      <c r="AT25">
        <v>0</v>
      </c>
      <c r="AU25">
        <v>800008869</v>
      </c>
      <c r="AW25" t="s">
        <v>294</v>
      </c>
      <c r="AY25" t="s">
        <v>293</v>
      </c>
    </row>
    <row r="26" spans="1:51" ht="15">
      <c r="A26" s="102"/>
      <c r="K26" s="32"/>
      <c r="L26" s="32"/>
      <c r="S26" s="102" t="s">
        <v>73</v>
      </c>
      <c r="T26" t="s">
        <v>72</v>
      </c>
      <c r="U26" t="s">
        <v>239</v>
      </c>
      <c r="V26" t="s">
        <v>240</v>
      </c>
      <c r="W26">
        <v>581535</v>
      </c>
      <c r="X26" t="s">
        <v>306</v>
      </c>
      <c r="Y26" t="s">
        <v>58</v>
      </c>
      <c r="Z26" t="s">
        <v>88</v>
      </c>
      <c r="AA26">
        <v>600899</v>
      </c>
      <c r="AB26" t="s">
        <v>59</v>
      </c>
      <c r="AC26" s="32">
        <v>43525</v>
      </c>
      <c r="AD26" s="32">
        <v>43525</v>
      </c>
      <c r="AE26">
        <v>0</v>
      </c>
      <c r="AG26">
        <v>48.44</v>
      </c>
      <c r="AH26" t="s">
        <v>60</v>
      </c>
      <c r="AI26">
        <v>204104001160</v>
      </c>
      <c r="AJ26" t="s">
        <v>110</v>
      </c>
      <c r="AK26">
        <v>48.44</v>
      </c>
      <c r="AL26">
        <v>-42</v>
      </c>
      <c r="AM26" t="s">
        <v>17</v>
      </c>
      <c r="AN26">
        <v>-0.12499200000000001</v>
      </c>
      <c r="AO26" t="s">
        <v>17</v>
      </c>
      <c r="AP26">
        <v>-2034.48</v>
      </c>
      <c r="AQ26" t="s">
        <v>66</v>
      </c>
      <c r="AR26">
        <v>16</v>
      </c>
      <c r="AS26">
        <v>-280.62</v>
      </c>
      <c r="AT26">
        <v>0</v>
      </c>
      <c r="AU26">
        <v>800008869</v>
      </c>
      <c r="AW26" t="s">
        <v>294</v>
      </c>
      <c r="AY26" t="s">
        <v>293</v>
      </c>
    </row>
    <row r="27" spans="1:51" ht="15">
      <c r="A27" s="102"/>
      <c r="K27" s="32"/>
      <c r="L27" s="32"/>
      <c r="S27" s="102" t="s">
        <v>73</v>
      </c>
      <c r="T27" t="s">
        <v>72</v>
      </c>
      <c r="U27" t="s">
        <v>239</v>
      </c>
      <c r="V27" t="s">
        <v>240</v>
      </c>
      <c r="W27">
        <v>581535</v>
      </c>
      <c r="X27" t="s">
        <v>306</v>
      </c>
      <c r="Y27" t="s">
        <v>58</v>
      </c>
      <c r="Z27" t="s">
        <v>88</v>
      </c>
      <c r="AA27">
        <v>600899</v>
      </c>
      <c r="AB27" t="s">
        <v>59</v>
      </c>
      <c r="AC27" s="32">
        <v>43525</v>
      </c>
      <c r="AD27" s="32">
        <v>43525</v>
      </c>
      <c r="AE27">
        <v>0</v>
      </c>
      <c r="AG27">
        <v>48.44</v>
      </c>
      <c r="AH27" t="s">
        <v>60</v>
      </c>
      <c r="AI27">
        <v>204104001355</v>
      </c>
      <c r="AJ27" t="s">
        <v>102</v>
      </c>
      <c r="AK27">
        <v>48.44</v>
      </c>
      <c r="AL27">
        <v>-30</v>
      </c>
      <c r="AM27" t="s">
        <v>17</v>
      </c>
      <c r="AN27">
        <v>-8.9279999999999998E-2</v>
      </c>
      <c r="AO27" t="s">
        <v>17</v>
      </c>
      <c r="AP27">
        <v>-1453.2</v>
      </c>
      <c r="AQ27" t="s">
        <v>66</v>
      </c>
      <c r="AR27">
        <v>16</v>
      </c>
      <c r="AS27">
        <v>-200.44</v>
      </c>
      <c r="AT27">
        <v>0</v>
      </c>
      <c r="AU27">
        <v>800008869</v>
      </c>
      <c r="AW27" t="s">
        <v>294</v>
      </c>
      <c r="AY27" t="s">
        <v>293</v>
      </c>
    </row>
    <row r="28" spans="1:51" ht="15">
      <c r="A28" s="102"/>
      <c r="K28" s="32"/>
      <c r="L28" s="32"/>
      <c r="S28" s="102" t="s">
        <v>73</v>
      </c>
      <c r="T28" t="s">
        <v>72</v>
      </c>
      <c r="U28" t="s">
        <v>239</v>
      </c>
      <c r="V28" t="s">
        <v>240</v>
      </c>
      <c r="W28">
        <v>581535</v>
      </c>
      <c r="X28" t="s">
        <v>306</v>
      </c>
      <c r="Y28" t="s">
        <v>58</v>
      </c>
      <c r="Z28" t="s">
        <v>88</v>
      </c>
      <c r="AA28">
        <v>600899</v>
      </c>
      <c r="AB28" t="s">
        <v>59</v>
      </c>
      <c r="AC28" s="32">
        <v>43525</v>
      </c>
      <c r="AD28" s="32">
        <v>43525</v>
      </c>
      <c r="AE28">
        <v>0</v>
      </c>
      <c r="AG28">
        <v>46</v>
      </c>
      <c r="AH28" t="s">
        <v>60</v>
      </c>
      <c r="AI28">
        <v>204117000900</v>
      </c>
      <c r="AJ28" t="s">
        <v>136</v>
      </c>
      <c r="AK28">
        <v>46</v>
      </c>
      <c r="AL28">
        <v>-18</v>
      </c>
      <c r="AM28" t="s">
        <v>17</v>
      </c>
      <c r="AN28">
        <v>-4.4928000000000003E-2</v>
      </c>
      <c r="AO28" t="s">
        <v>17</v>
      </c>
      <c r="AP28">
        <v>-828</v>
      </c>
      <c r="AQ28" t="s">
        <v>66</v>
      </c>
      <c r="AR28">
        <v>16</v>
      </c>
      <c r="AS28">
        <v>-114.21</v>
      </c>
      <c r="AT28">
        <v>0</v>
      </c>
      <c r="AU28">
        <v>800008869</v>
      </c>
      <c r="AW28" t="s">
        <v>294</v>
      </c>
      <c r="AY28" t="s">
        <v>293</v>
      </c>
    </row>
    <row r="29" spans="1:51" ht="15">
      <c r="A29" s="102"/>
      <c r="K29" s="32"/>
      <c r="L29" s="32"/>
      <c r="S29" s="102" t="s">
        <v>73</v>
      </c>
      <c r="T29" t="s">
        <v>72</v>
      </c>
      <c r="U29" t="s">
        <v>239</v>
      </c>
      <c r="V29" t="s">
        <v>240</v>
      </c>
      <c r="W29">
        <v>581535</v>
      </c>
      <c r="X29" t="s">
        <v>306</v>
      </c>
      <c r="Y29" t="s">
        <v>58</v>
      </c>
      <c r="Z29" t="s">
        <v>88</v>
      </c>
      <c r="AA29">
        <v>600899</v>
      </c>
      <c r="AB29" t="s">
        <v>59</v>
      </c>
      <c r="AC29" s="32">
        <v>43525</v>
      </c>
      <c r="AD29" s="32">
        <v>43525</v>
      </c>
      <c r="AE29">
        <v>0</v>
      </c>
      <c r="AG29">
        <v>55.2</v>
      </c>
      <c r="AH29" t="s">
        <v>60</v>
      </c>
      <c r="AI29">
        <v>204201010400</v>
      </c>
      <c r="AJ29" t="s">
        <v>104</v>
      </c>
      <c r="AK29">
        <v>55.2</v>
      </c>
      <c r="AL29">
        <v>-15</v>
      </c>
      <c r="AM29" t="s">
        <v>17</v>
      </c>
      <c r="AN29">
        <v>-3.78E-2</v>
      </c>
      <c r="AO29" t="s">
        <v>17</v>
      </c>
      <c r="AP29">
        <v>-828</v>
      </c>
      <c r="AQ29" t="s">
        <v>66</v>
      </c>
      <c r="AR29">
        <v>16</v>
      </c>
      <c r="AS29">
        <v>-114.21</v>
      </c>
      <c r="AT29">
        <v>0</v>
      </c>
      <c r="AU29">
        <v>800008869</v>
      </c>
      <c r="AW29" t="s">
        <v>294</v>
      </c>
      <c r="AY29" t="s">
        <v>293</v>
      </c>
    </row>
    <row r="30" spans="1:51" ht="15">
      <c r="A30" s="102"/>
      <c r="K30" s="32"/>
      <c r="L30" s="32"/>
      <c r="S30" s="102" t="s">
        <v>73</v>
      </c>
      <c r="T30" t="s">
        <v>72</v>
      </c>
      <c r="U30" t="s">
        <v>239</v>
      </c>
      <c r="V30" t="s">
        <v>240</v>
      </c>
      <c r="W30">
        <v>581535</v>
      </c>
      <c r="X30" t="s">
        <v>306</v>
      </c>
      <c r="Y30" t="s">
        <v>58</v>
      </c>
      <c r="Z30" t="s">
        <v>88</v>
      </c>
      <c r="AA30">
        <v>600899</v>
      </c>
      <c r="AB30" t="s">
        <v>59</v>
      </c>
      <c r="AC30" s="32">
        <v>43525</v>
      </c>
      <c r="AD30" s="32">
        <v>43525</v>
      </c>
      <c r="AE30">
        <v>0</v>
      </c>
      <c r="AG30">
        <v>33.119999999999997</v>
      </c>
      <c r="AH30" t="s">
        <v>60</v>
      </c>
      <c r="AI30">
        <v>204207000500</v>
      </c>
      <c r="AJ30" t="s">
        <v>105</v>
      </c>
      <c r="AK30">
        <v>33.119999999999997</v>
      </c>
      <c r="AL30">
        <v>-138</v>
      </c>
      <c r="AM30" t="s">
        <v>17</v>
      </c>
      <c r="AN30">
        <v>-0.40572000000000003</v>
      </c>
      <c r="AO30" t="s">
        <v>17</v>
      </c>
      <c r="AP30">
        <v>-4570.5600000000004</v>
      </c>
      <c r="AQ30" t="s">
        <v>66</v>
      </c>
      <c r="AR30">
        <v>16</v>
      </c>
      <c r="AS30">
        <v>-630.41999999999996</v>
      </c>
      <c r="AT30">
        <v>0</v>
      </c>
      <c r="AU30">
        <v>800008869</v>
      </c>
      <c r="AW30" t="s">
        <v>294</v>
      </c>
      <c r="AY30" t="s">
        <v>293</v>
      </c>
    </row>
    <row r="31" spans="1:51" ht="15">
      <c r="A31" s="102"/>
      <c r="K31" s="32"/>
      <c r="L31" s="32"/>
      <c r="S31" s="102" t="s">
        <v>73</v>
      </c>
      <c r="T31" t="s">
        <v>72</v>
      </c>
      <c r="U31" t="s">
        <v>239</v>
      </c>
      <c r="V31" t="s">
        <v>240</v>
      </c>
      <c r="W31">
        <v>581535</v>
      </c>
      <c r="X31" t="s">
        <v>306</v>
      </c>
      <c r="Y31" t="s">
        <v>58</v>
      </c>
      <c r="Z31" t="s">
        <v>88</v>
      </c>
      <c r="AA31">
        <v>600899</v>
      </c>
      <c r="AB31" t="s">
        <v>59</v>
      </c>
      <c r="AC31" s="32">
        <v>43525</v>
      </c>
      <c r="AD31" s="32">
        <v>43525</v>
      </c>
      <c r="AE31">
        <v>0</v>
      </c>
      <c r="AG31">
        <v>33.119999999999997</v>
      </c>
      <c r="AH31" t="s">
        <v>60</v>
      </c>
      <c r="AI31">
        <v>204207000600</v>
      </c>
      <c r="AJ31" t="s">
        <v>216</v>
      </c>
      <c r="AK31">
        <v>33.119999999999997</v>
      </c>
      <c r="AL31">
        <v>-84</v>
      </c>
      <c r="AM31" t="s">
        <v>17</v>
      </c>
      <c r="AN31">
        <v>-0.24696000000000001</v>
      </c>
      <c r="AO31" t="s">
        <v>17</v>
      </c>
      <c r="AP31">
        <v>-2782.08</v>
      </c>
      <c r="AQ31" t="s">
        <v>66</v>
      </c>
      <c r="AR31">
        <v>16</v>
      </c>
      <c r="AS31">
        <v>-383.74</v>
      </c>
      <c r="AT31">
        <v>0</v>
      </c>
      <c r="AU31">
        <v>800008869</v>
      </c>
      <c r="AW31" t="s">
        <v>294</v>
      </c>
      <c r="AY31" t="s">
        <v>293</v>
      </c>
    </row>
    <row r="32" spans="1:51" ht="15">
      <c r="A32" s="102"/>
      <c r="K32" s="32"/>
      <c r="L32" s="32"/>
      <c r="S32" s="102" t="s">
        <v>73</v>
      </c>
      <c r="T32" t="s">
        <v>72</v>
      </c>
      <c r="U32" t="s">
        <v>239</v>
      </c>
      <c r="V32" t="s">
        <v>240</v>
      </c>
      <c r="W32">
        <v>581535</v>
      </c>
      <c r="X32" t="s">
        <v>306</v>
      </c>
      <c r="Y32" t="s">
        <v>58</v>
      </c>
      <c r="Z32" t="s">
        <v>88</v>
      </c>
      <c r="AA32">
        <v>600899</v>
      </c>
      <c r="AB32" t="s">
        <v>59</v>
      </c>
      <c r="AC32" s="32">
        <v>43525</v>
      </c>
      <c r="AD32" s="32">
        <v>43525</v>
      </c>
      <c r="AE32">
        <v>0</v>
      </c>
      <c r="AG32">
        <v>62.7</v>
      </c>
      <c r="AH32" t="s">
        <v>60</v>
      </c>
      <c r="AI32">
        <v>204401000700</v>
      </c>
      <c r="AJ32" t="s">
        <v>124</v>
      </c>
      <c r="AK32">
        <v>62.7</v>
      </c>
      <c r="AL32">
        <v>-1064</v>
      </c>
      <c r="AM32" t="s">
        <v>17</v>
      </c>
      <c r="AN32">
        <v>-2.6174400000000002</v>
      </c>
      <c r="AO32" t="s">
        <v>17</v>
      </c>
      <c r="AP32">
        <v>-66712.800000000003</v>
      </c>
      <c r="AQ32" t="s">
        <v>66</v>
      </c>
      <c r="AR32">
        <v>16</v>
      </c>
      <c r="AS32">
        <v>-9201.77</v>
      </c>
      <c r="AT32">
        <v>0</v>
      </c>
      <c r="AU32">
        <v>800008869</v>
      </c>
      <c r="AW32" t="s">
        <v>294</v>
      </c>
      <c r="AY32" t="s">
        <v>293</v>
      </c>
    </row>
    <row r="33" spans="1:51" ht="15">
      <c r="A33" s="102"/>
      <c r="K33" s="32"/>
      <c r="L33" s="32"/>
      <c r="S33" s="102" t="s">
        <v>73</v>
      </c>
      <c r="T33" t="s">
        <v>72</v>
      </c>
      <c r="U33" t="s">
        <v>239</v>
      </c>
      <c r="V33" t="s">
        <v>240</v>
      </c>
      <c r="W33">
        <v>581535</v>
      </c>
      <c r="X33" t="s">
        <v>306</v>
      </c>
      <c r="Y33" t="s">
        <v>58</v>
      </c>
      <c r="Z33" t="s">
        <v>88</v>
      </c>
      <c r="AA33">
        <v>600899</v>
      </c>
      <c r="AB33" t="s">
        <v>59</v>
      </c>
      <c r="AC33" s="32">
        <v>43525</v>
      </c>
      <c r="AD33" s="32">
        <v>43525</v>
      </c>
      <c r="AE33">
        <v>0</v>
      </c>
      <c r="AG33">
        <v>66.12</v>
      </c>
      <c r="AH33" t="s">
        <v>60</v>
      </c>
      <c r="AI33">
        <v>204401000800</v>
      </c>
      <c r="AJ33" t="s">
        <v>90</v>
      </c>
      <c r="AK33">
        <v>66.12</v>
      </c>
      <c r="AL33">
        <v>-280</v>
      </c>
      <c r="AM33" t="s">
        <v>17</v>
      </c>
      <c r="AN33">
        <v>-0.68879999999999997</v>
      </c>
      <c r="AO33" t="s">
        <v>17</v>
      </c>
      <c r="AP33">
        <v>-18513.599999999999</v>
      </c>
      <c r="AQ33" t="s">
        <v>66</v>
      </c>
      <c r="AR33">
        <v>16</v>
      </c>
      <c r="AS33">
        <v>-2553.6</v>
      </c>
      <c r="AT33">
        <v>0</v>
      </c>
      <c r="AU33">
        <v>800008869</v>
      </c>
      <c r="AW33" t="s">
        <v>294</v>
      </c>
      <c r="AY33" t="s">
        <v>293</v>
      </c>
    </row>
    <row r="34" spans="1:51" ht="15">
      <c r="A34" s="102"/>
      <c r="K34" s="32"/>
      <c r="L34" s="32"/>
      <c r="S34" s="102" t="s">
        <v>73</v>
      </c>
      <c r="T34" t="s">
        <v>72</v>
      </c>
      <c r="U34" t="s">
        <v>239</v>
      </c>
      <c r="V34" t="s">
        <v>240</v>
      </c>
      <c r="W34">
        <v>581535</v>
      </c>
      <c r="X34" t="s">
        <v>306</v>
      </c>
      <c r="Y34" t="s">
        <v>58</v>
      </c>
      <c r="Z34" t="s">
        <v>88</v>
      </c>
      <c r="AA34">
        <v>600899</v>
      </c>
      <c r="AB34" t="s">
        <v>59</v>
      </c>
      <c r="AC34" s="32">
        <v>43525</v>
      </c>
      <c r="AD34" s="32">
        <v>43525</v>
      </c>
      <c r="AE34">
        <v>0</v>
      </c>
      <c r="AG34">
        <v>64.599999999999994</v>
      </c>
      <c r="AH34" t="s">
        <v>60</v>
      </c>
      <c r="AI34" t="s">
        <v>116</v>
      </c>
      <c r="AJ34" t="s">
        <v>117</v>
      </c>
      <c r="AK34">
        <v>64.599999999999994</v>
      </c>
      <c r="AL34">
        <v>-312</v>
      </c>
      <c r="AM34" t="s">
        <v>17</v>
      </c>
      <c r="AN34">
        <v>-0.624</v>
      </c>
      <c r="AO34" t="s">
        <v>17</v>
      </c>
      <c r="AP34">
        <v>-20155.2</v>
      </c>
      <c r="AQ34" t="s">
        <v>66</v>
      </c>
      <c r="AR34">
        <v>16</v>
      </c>
      <c r="AS34">
        <v>-2780.03</v>
      </c>
      <c r="AT34">
        <v>0</v>
      </c>
      <c r="AU34">
        <v>800008869</v>
      </c>
      <c r="AW34" t="s">
        <v>294</v>
      </c>
      <c r="AY34" t="s">
        <v>293</v>
      </c>
    </row>
    <row r="35" spans="1:51" ht="15">
      <c r="A35" s="102"/>
      <c r="K35" s="32"/>
      <c r="L35" s="32"/>
      <c r="S35" s="102" t="s">
        <v>73</v>
      </c>
      <c r="T35" t="s">
        <v>72</v>
      </c>
      <c r="U35" t="s">
        <v>239</v>
      </c>
      <c r="V35" t="s">
        <v>240</v>
      </c>
      <c r="W35">
        <v>581535</v>
      </c>
      <c r="X35" t="s">
        <v>306</v>
      </c>
      <c r="Y35" t="s">
        <v>58</v>
      </c>
      <c r="Z35" t="s">
        <v>88</v>
      </c>
      <c r="AA35">
        <v>600899</v>
      </c>
      <c r="AB35" t="s">
        <v>59</v>
      </c>
      <c r="AC35" s="32">
        <v>43525</v>
      </c>
      <c r="AD35" s="32">
        <v>43525</v>
      </c>
      <c r="AE35">
        <v>0</v>
      </c>
      <c r="AG35">
        <v>74.099999999999994</v>
      </c>
      <c r="AH35" t="s">
        <v>60</v>
      </c>
      <c r="AI35" t="s">
        <v>63</v>
      </c>
      <c r="AJ35" t="s">
        <v>64</v>
      </c>
      <c r="AK35">
        <v>74.099999999999994</v>
      </c>
      <c r="AL35">
        <v>-738</v>
      </c>
      <c r="AM35" t="s">
        <v>17</v>
      </c>
      <c r="AN35">
        <v>-1.6974</v>
      </c>
      <c r="AO35" t="s">
        <v>17</v>
      </c>
      <c r="AP35">
        <v>-54685.8</v>
      </c>
      <c r="AQ35" t="s">
        <v>66</v>
      </c>
      <c r="AR35">
        <v>16</v>
      </c>
      <c r="AS35">
        <v>-7542.87</v>
      </c>
      <c r="AT35">
        <v>0</v>
      </c>
      <c r="AU35">
        <v>800008869</v>
      </c>
      <c r="AW35" t="s">
        <v>294</v>
      </c>
      <c r="AY35" t="s">
        <v>293</v>
      </c>
    </row>
    <row r="36" spans="1:51" ht="15">
      <c r="A36" s="102"/>
      <c r="K36" s="32"/>
      <c r="L36" s="32"/>
      <c r="S36" s="102" t="s">
        <v>73</v>
      </c>
      <c r="T36" t="s">
        <v>72</v>
      </c>
      <c r="U36" t="s">
        <v>239</v>
      </c>
      <c r="V36" t="s">
        <v>240</v>
      </c>
      <c r="W36">
        <v>581535</v>
      </c>
      <c r="X36" t="s">
        <v>306</v>
      </c>
      <c r="Y36" t="s">
        <v>58</v>
      </c>
      <c r="Z36" t="s">
        <v>88</v>
      </c>
      <c r="AA36">
        <v>600899</v>
      </c>
      <c r="AB36" t="s">
        <v>59</v>
      </c>
      <c r="AC36" s="32">
        <v>43525</v>
      </c>
      <c r="AD36" s="32">
        <v>43525</v>
      </c>
      <c r="AE36">
        <v>0</v>
      </c>
      <c r="AG36">
        <v>64.599999999999994</v>
      </c>
      <c r="AH36" t="s">
        <v>60</v>
      </c>
      <c r="AI36" t="s">
        <v>68</v>
      </c>
      <c r="AJ36" t="s">
        <v>69</v>
      </c>
      <c r="AK36">
        <v>64.599999999999994</v>
      </c>
      <c r="AL36">
        <v>-36</v>
      </c>
      <c r="AM36" t="s">
        <v>17</v>
      </c>
      <c r="AN36">
        <v>-7.1999999999999995E-2</v>
      </c>
      <c r="AO36" t="s">
        <v>17</v>
      </c>
      <c r="AP36">
        <v>-2325.6</v>
      </c>
      <c r="AQ36" t="s">
        <v>66</v>
      </c>
      <c r="AR36">
        <v>16</v>
      </c>
      <c r="AS36">
        <v>-320.77</v>
      </c>
      <c r="AT36">
        <v>0</v>
      </c>
      <c r="AU36">
        <v>800008869</v>
      </c>
      <c r="AW36" t="s">
        <v>294</v>
      </c>
      <c r="AY36" t="s">
        <v>293</v>
      </c>
    </row>
    <row r="37" spans="1:51" ht="15">
      <c r="A37" s="102"/>
      <c r="K37" s="32"/>
      <c r="L37" s="32"/>
      <c r="S37" s="102" t="s">
        <v>73</v>
      </c>
      <c r="T37" t="s">
        <v>72</v>
      </c>
      <c r="U37" t="s">
        <v>239</v>
      </c>
      <c r="V37" t="s">
        <v>240</v>
      </c>
      <c r="W37">
        <v>581535</v>
      </c>
      <c r="X37" t="s">
        <v>306</v>
      </c>
      <c r="Y37" t="s">
        <v>58</v>
      </c>
      <c r="Z37" t="s">
        <v>88</v>
      </c>
      <c r="AA37">
        <v>600899</v>
      </c>
      <c r="AB37" t="s">
        <v>59</v>
      </c>
      <c r="AC37" s="32">
        <v>43525</v>
      </c>
      <c r="AD37" s="32">
        <v>43525</v>
      </c>
      <c r="AE37">
        <v>0</v>
      </c>
      <c r="AG37">
        <v>50.6</v>
      </c>
      <c r="AH37" t="s">
        <v>60</v>
      </c>
      <c r="AI37" t="s">
        <v>97</v>
      </c>
      <c r="AJ37" t="s">
        <v>98</v>
      </c>
      <c r="AK37">
        <v>50.6</v>
      </c>
      <c r="AL37">
        <v>-18</v>
      </c>
      <c r="AM37" t="s">
        <v>17</v>
      </c>
      <c r="AN37">
        <v>-5.6160000000000002E-2</v>
      </c>
      <c r="AO37" t="s">
        <v>17</v>
      </c>
      <c r="AP37">
        <v>-910.8</v>
      </c>
      <c r="AQ37" t="s">
        <v>66</v>
      </c>
      <c r="AR37">
        <v>16</v>
      </c>
      <c r="AS37">
        <v>-125.63</v>
      </c>
      <c r="AT37">
        <v>0</v>
      </c>
      <c r="AU37">
        <v>800008869</v>
      </c>
      <c r="AW37" t="s">
        <v>294</v>
      </c>
      <c r="AY37" t="s">
        <v>293</v>
      </c>
    </row>
    <row r="38" spans="1:51" ht="15">
      <c r="A38" s="102"/>
      <c r="K38" s="32"/>
      <c r="L38" s="32"/>
      <c r="S38" s="102" t="s">
        <v>73</v>
      </c>
      <c r="T38" t="s">
        <v>72</v>
      </c>
      <c r="U38" t="s">
        <v>239</v>
      </c>
      <c r="V38" t="s">
        <v>240</v>
      </c>
      <c r="W38">
        <v>581535</v>
      </c>
      <c r="X38" t="s">
        <v>306</v>
      </c>
      <c r="Y38" t="s">
        <v>58</v>
      </c>
      <c r="Z38" t="s">
        <v>88</v>
      </c>
      <c r="AA38">
        <v>600899</v>
      </c>
      <c r="AB38" t="s">
        <v>59</v>
      </c>
      <c r="AC38" s="32">
        <v>43525</v>
      </c>
      <c r="AD38" s="32">
        <v>43525</v>
      </c>
      <c r="AE38">
        <v>0</v>
      </c>
      <c r="AG38">
        <v>46</v>
      </c>
      <c r="AH38" t="s">
        <v>60</v>
      </c>
      <c r="AI38" t="s">
        <v>228</v>
      </c>
      <c r="AJ38" t="s">
        <v>229</v>
      </c>
      <c r="AK38">
        <v>46</v>
      </c>
      <c r="AL38">
        <v>-80</v>
      </c>
      <c r="AM38" t="s">
        <v>17</v>
      </c>
      <c r="AN38">
        <v>-0.26056800000000002</v>
      </c>
      <c r="AO38" t="s">
        <v>17</v>
      </c>
      <c r="AP38">
        <v>-3680</v>
      </c>
      <c r="AQ38" t="s">
        <v>66</v>
      </c>
      <c r="AR38">
        <v>16</v>
      </c>
      <c r="AS38">
        <v>-507.59</v>
      </c>
      <c r="AT38">
        <v>0</v>
      </c>
      <c r="AU38">
        <v>800008869</v>
      </c>
      <c r="AW38" t="s">
        <v>294</v>
      </c>
      <c r="AY38" t="s">
        <v>293</v>
      </c>
    </row>
    <row r="39" spans="1:51" ht="15">
      <c r="A39" s="102"/>
      <c r="K39" s="32"/>
      <c r="L39" s="32"/>
      <c r="S39" s="102" t="s">
        <v>73</v>
      </c>
      <c r="T39" t="s">
        <v>72</v>
      </c>
      <c r="U39" t="s">
        <v>239</v>
      </c>
      <c r="V39" t="s">
        <v>240</v>
      </c>
      <c r="W39">
        <v>581548</v>
      </c>
      <c r="X39" t="s">
        <v>392</v>
      </c>
      <c r="Y39" t="s">
        <v>58</v>
      </c>
      <c r="Z39" t="s">
        <v>88</v>
      </c>
      <c r="AA39">
        <v>600898</v>
      </c>
      <c r="AB39" t="s">
        <v>59</v>
      </c>
      <c r="AC39" s="32">
        <v>43525</v>
      </c>
      <c r="AD39" s="32">
        <v>43525</v>
      </c>
      <c r="AE39">
        <v>0</v>
      </c>
      <c r="AF39">
        <v>-20085.259999999998</v>
      </c>
      <c r="AG39">
        <v>46.13</v>
      </c>
      <c r="AH39" t="s">
        <v>60</v>
      </c>
      <c r="AI39">
        <v>204001000200</v>
      </c>
      <c r="AJ39" t="s">
        <v>137</v>
      </c>
      <c r="AK39">
        <v>34.6</v>
      </c>
      <c r="AL39">
        <v>-1742</v>
      </c>
      <c r="AM39" t="s">
        <v>17</v>
      </c>
      <c r="AN39">
        <v>-7.2467199999999998</v>
      </c>
      <c r="AO39" t="s">
        <v>17</v>
      </c>
      <c r="AP39">
        <v>-60273.2</v>
      </c>
      <c r="AQ39" t="s">
        <v>67</v>
      </c>
      <c r="AR39">
        <v>10</v>
      </c>
      <c r="AS39">
        <v>-5479.38</v>
      </c>
      <c r="AT39">
        <v>0</v>
      </c>
      <c r="AU39">
        <v>800008874</v>
      </c>
      <c r="AV39" t="s">
        <v>890</v>
      </c>
      <c r="AW39" t="s">
        <v>307</v>
      </c>
      <c r="AY39" t="s">
        <v>293</v>
      </c>
    </row>
    <row r="40" spans="1:51" ht="15">
      <c r="A40" s="102"/>
      <c r="K40" s="32"/>
      <c r="L40" s="32"/>
      <c r="S40" s="102" t="s">
        <v>73</v>
      </c>
      <c r="T40" t="s">
        <v>72</v>
      </c>
      <c r="U40" t="s">
        <v>239</v>
      </c>
      <c r="V40" t="s">
        <v>240</v>
      </c>
      <c r="W40">
        <v>581548</v>
      </c>
      <c r="X40" t="s">
        <v>392</v>
      </c>
      <c r="Y40" t="s">
        <v>58</v>
      </c>
      <c r="Z40" t="s">
        <v>88</v>
      </c>
      <c r="AA40">
        <v>600898</v>
      </c>
      <c r="AB40" t="s">
        <v>59</v>
      </c>
      <c r="AC40" s="32">
        <v>43525</v>
      </c>
      <c r="AD40" s="32">
        <v>43525</v>
      </c>
      <c r="AE40">
        <v>0</v>
      </c>
      <c r="AF40">
        <v>-17438.400000000001</v>
      </c>
      <c r="AG40">
        <v>69.19</v>
      </c>
      <c r="AH40" t="s">
        <v>60</v>
      </c>
      <c r="AI40">
        <v>204001000300</v>
      </c>
      <c r="AJ40" t="s">
        <v>140</v>
      </c>
      <c r="AK40">
        <v>51.89</v>
      </c>
      <c r="AL40">
        <v>-1008</v>
      </c>
      <c r="AM40" t="s">
        <v>17</v>
      </c>
      <c r="AN40">
        <v>-6.2899200000000004</v>
      </c>
      <c r="AO40" t="s">
        <v>17</v>
      </c>
      <c r="AP40">
        <v>-52305.120000000003</v>
      </c>
      <c r="AQ40" t="s">
        <v>67</v>
      </c>
      <c r="AR40">
        <v>10</v>
      </c>
      <c r="AS40">
        <v>-4755.01</v>
      </c>
      <c r="AT40">
        <v>0</v>
      </c>
      <c r="AU40">
        <v>800008874</v>
      </c>
      <c r="AV40" t="s">
        <v>890</v>
      </c>
      <c r="AW40" t="s">
        <v>307</v>
      </c>
      <c r="AY40" t="s">
        <v>293</v>
      </c>
    </row>
    <row r="41" spans="1:51" ht="15">
      <c r="A41" s="102"/>
      <c r="K41" s="32"/>
      <c r="L41" s="32"/>
      <c r="S41" s="102" t="s">
        <v>73</v>
      </c>
      <c r="T41" t="s">
        <v>72</v>
      </c>
      <c r="U41" t="s">
        <v>239</v>
      </c>
      <c r="V41" t="s">
        <v>240</v>
      </c>
      <c r="W41">
        <v>581548</v>
      </c>
      <c r="X41" t="s">
        <v>392</v>
      </c>
      <c r="Y41" t="s">
        <v>58</v>
      </c>
      <c r="Z41" t="s">
        <v>88</v>
      </c>
      <c r="AA41">
        <v>600898</v>
      </c>
      <c r="AB41" t="s">
        <v>59</v>
      </c>
      <c r="AC41" s="32">
        <v>43525</v>
      </c>
      <c r="AD41" s="32">
        <v>43525</v>
      </c>
      <c r="AE41">
        <v>0</v>
      </c>
      <c r="AF41">
        <v>-6017.28</v>
      </c>
      <c r="AG41">
        <v>62.7</v>
      </c>
      <c r="AH41" t="s">
        <v>60</v>
      </c>
      <c r="AI41">
        <v>204001005300</v>
      </c>
      <c r="AJ41" t="s">
        <v>100</v>
      </c>
      <c r="AK41">
        <v>47.03</v>
      </c>
      <c r="AL41">
        <v>-384</v>
      </c>
      <c r="AM41" t="s">
        <v>17</v>
      </c>
      <c r="AN41">
        <v>-0.94464000000000004</v>
      </c>
      <c r="AO41" t="s">
        <v>17</v>
      </c>
      <c r="AP41">
        <v>-18059.52</v>
      </c>
      <c r="AQ41" t="s">
        <v>66</v>
      </c>
      <c r="AR41">
        <v>16</v>
      </c>
      <c r="AS41">
        <v>-2490.9699999999998</v>
      </c>
      <c r="AT41">
        <v>0</v>
      </c>
      <c r="AU41">
        <v>800008874</v>
      </c>
      <c r="AV41" t="s">
        <v>890</v>
      </c>
      <c r="AW41" t="s">
        <v>307</v>
      </c>
      <c r="AY41" t="s">
        <v>293</v>
      </c>
    </row>
    <row r="42" spans="1:51" ht="15">
      <c r="A42" s="102"/>
      <c r="K42" s="32"/>
      <c r="L42" s="32"/>
      <c r="S42" s="102" t="s">
        <v>73</v>
      </c>
      <c r="T42" t="s">
        <v>72</v>
      </c>
      <c r="U42" t="s">
        <v>239</v>
      </c>
      <c r="V42" t="s">
        <v>240</v>
      </c>
      <c r="W42">
        <v>581548</v>
      </c>
      <c r="X42" t="s">
        <v>392</v>
      </c>
      <c r="Y42" t="s">
        <v>58</v>
      </c>
      <c r="Z42" t="s">
        <v>88</v>
      </c>
      <c r="AA42">
        <v>600898</v>
      </c>
      <c r="AB42" t="s">
        <v>59</v>
      </c>
      <c r="AC42" s="32">
        <v>43525</v>
      </c>
      <c r="AD42" s="32">
        <v>43525</v>
      </c>
      <c r="AE42">
        <v>0</v>
      </c>
      <c r="AF42">
        <v>-67465.2</v>
      </c>
      <c r="AG42">
        <v>83.6</v>
      </c>
      <c r="AH42" t="s">
        <v>60</v>
      </c>
      <c r="AI42">
        <v>204001005800</v>
      </c>
      <c r="AJ42" t="s">
        <v>19</v>
      </c>
      <c r="AK42">
        <v>62.7</v>
      </c>
      <c r="AL42">
        <v>-3228</v>
      </c>
      <c r="AM42" t="s">
        <v>17</v>
      </c>
      <c r="AN42">
        <v>-10.58784</v>
      </c>
      <c r="AO42" t="s">
        <v>17</v>
      </c>
      <c r="AP42">
        <v>-202395.6</v>
      </c>
      <c r="AQ42" t="s">
        <v>66</v>
      </c>
      <c r="AR42">
        <v>16</v>
      </c>
      <c r="AS42">
        <v>-27916.63</v>
      </c>
      <c r="AT42">
        <v>0</v>
      </c>
      <c r="AU42">
        <v>800008874</v>
      </c>
      <c r="AV42" t="s">
        <v>890</v>
      </c>
      <c r="AW42" t="s">
        <v>307</v>
      </c>
      <c r="AY42" t="s">
        <v>293</v>
      </c>
    </row>
    <row r="43" spans="1:51" ht="15">
      <c r="A43" s="102"/>
      <c r="K43" s="32"/>
      <c r="L43" s="32"/>
      <c r="S43" s="102" t="s">
        <v>73</v>
      </c>
      <c r="T43" t="s">
        <v>72</v>
      </c>
      <c r="U43" t="s">
        <v>239</v>
      </c>
      <c r="V43" t="s">
        <v>240</v>
      </c>
      <c r="W43">
        <v>581548</v>
      </c>
      <c r="X43" t="s">
        <v>392</v>
      </c>
      <c r="Y43" t="s">
        <v>58</v>
      </c>
      <c r="Z43" t="s">
        <v>88</v>
      </c>
      <c r="AA43">
        <v>600898</v>
      </c>
      <c r="AB43" t="s">
        <v>59</v>
      </c>
      <c r="AC43" s="32">
        <v>43525</v>
      </c>
      <c r="AD43" s="32">
        <v>43525</v>
      </c>
      <c r="AE43">
        <v>0</v>
      </c>
      <c r="AF43">
        <v>-6433.7</v>
      </c>
      <c r="AG43">
        <v>56.55</v>
      </c>
      <c r="AH43" t="s">
        <v>60</v>
      </c>
      <c r="AI43">
        <v>204002000100</v>
      </c>
      <c r="AJ43" t="s">
        <v>106</v>
      </c>
      <c r="AK43">
        <v>42.41</v>
      </c>
      <c r="AL43">
        <v>-455</v>
      </c>
      <c r="AM43" t="s">
        <v>17</v>
      </c>
      <c r="AN43">
        <v>-1.4196</v>
      </c>
      <c r="AO43" t="s">
        <v>17</v>
      </c>
      <c r="AP43">
        <v>-19296.55</v>
      </c>
      <c r="AQ43" t="s">
        <v>67</v>
      </c>
      <c r="AR43">
        <v>10</v>
      </c>
      <c r="AS43">
        <v>-1754.23</v>
      </c>
      <c r="AT43">
        <v>0</v>
      </c>
      <c r="AU43">
        <v>800008874</v>
      </c>
      <c r="AV43" t="s">
        <v>890</v>
      </c>
      <c r="AW43" t="s">
        <v>307</v>
      </c>
      <c r="AY43" t="s">
        <v>293</v>
      </c>
    </row>
    <row r="44" spans="1:51" ht="15">
      <c r="A44" s="102"/>
      <c r="K44" s="32"/>
      <c r="L44" s="32"/>
      <c r="S44" s="102" t="s">
        <v>73</v>
      </c>
      <c r="T44" t="s">
        <v>72</v>
      </c>
      <c r="U44" t="s">
        <v>239</v>
      </c>
      <c r="V44" t="s">
        <v>240</v>
      </c>
      <c r="W44">
        <v>581548</v>
      </c>
      <c r="X44" t="s">
        <v>392</v>
      </c>
      <c r="Y44" t="s">
        <v>58</v>
      </c>
      <c r="Z44" t="s">
        <v>88</v>
      </c>
      <c r="AA44">
        <v>600898</v>
      </c>
      <c r="AB44" t="s">
        <v>59</v>
      </c>
      <c r="AC44" s="32">
        <v>43525</v>
      </c>
      <c r="AD44" s="32">
        <v>43525</v>
      </c>
      <c r="AE44">
        <v>0</v>
      </c>
      <c r="AF44">
        <v>-4577.76</v>
      </c>
      <c r="AG44">
        <v>59.84</v>
      </c>
      <c r="AH44" t="s">
        <v>60</v>
      </c>
      <c r="AI44">
        <v>204002000701</v>
      </c>
      <c r="AJ44" t="s">
        <v>95</v>
      </c>
      <c r="AK44">
        <v>44.88</v>
      </c>
      <c r="AL44">
        <v>-306</v>
      </c>
      <c r="AM44" t="s">
        <v>17</v>
      </c>
      <c r="AN44">
        <v>-0.95251680000000005</v>
      </c>
      <c r="AO44" t="s">
        <v>17</v>
      </c>
      <c r="AP44">
        <v>-13733.28</v>
      </c>
      <c r="AQ44" t="s">
        <v>67</v>
      </c>
      <c r="AR44">
        <v>10</v>
      </c>
      <c r="AS44">
        <v>-1248.48</v>
      </c>
      <c r="AT44">
        <v>0</v>
      </c>
      <c r="AU44">
        <v>800008874</v>
      </c>
      <c r="AV44" t="s">
        <v>890</v>
      </c>
      <c r="AW44" t="s">
        <v>307</v>
      </c>
      <c r="AY44" t="s">
        <v>293</v>
      </c>
    </row>
    <row r="45" spans="1:51" ht="15">
      <c r="A45" s="102"/>
      <c r="K45" s="32"/>
      <c r="L45" s="32"/>
      <c r="S45" s="102" t="s">
        <v>73</v>
      </c>
      <c r="T45" t="s">
        <v>72</v>
      </c>
      <c r="U45" t="s">
        <v>239</v>
      </c>
      <c r="V45" t="s">
        <v>240</v>
      </c>
      <c r="W45">
        <v>581548</v>
      </c>
      <c r="X45" t="s">
        <v>392</v>
      </c>
      <c r="Y45" t="s">
        <v>58</v>
      </c>
      <c r="Z45" t="s">
        <v>88</v>
      </c>
      <c r="AA45">
        <v>600898</v>
      </c>
      <c r="AB45" t="s">
        <v>59</v>
      </c>
      <c r="AC45" s="32">
        <v>43525</v>
      </c>
      <c r="AD45" s="32">
        <v>43525</v>
      </c>
      <c r="AE45">
        <v>0</v>
      </c>
      <c r="AF45">
        <v>-4162.08</v>
      </c>
      <c r="AG45">
        <v>80.040000000000006</v>
      </c>
      <c r="AH45" t="s">
        <v>60</v>
      </c>
      <c r="AI45">
        <v>204002001000</v>
      </c>
      <c r="AJ45" t="s">
        <v>111</v>
      </c>
      <c r="AK45">
        <v>60.03</v>
      </c>
      <c r="AL45">
        <v>-208</v>
      </c>
      <c r="AM45" t="s">
        <v>17</v>
      </c>
      <c r="AN45">
        <v>-0.857792</v>
      </c>
      <c r="AO45" t="s">
        <v>17</v>
      </c>
      <c r="AP45">
        <v>-12486.24</v>
      </c>
      <c r="AQ45" t="s">
        <v>67</v>
      </c>
      <c r="AR45">
        <v>10</v>
      </c>
      <c r="AS45">
        <v>-1135.1099999999999</v>
      </c>
      <c r="AT45">
        <v>0</v>
      </c>
      <c r="AU45">
        <v>800008874</v>
      </c>
      <c r="AV45" t="s">
        <v>890</v>
      </c>
      <c r="AW45" t="s">
        <v>307</v>
      </c>
      <c r="AY45" t="s">
        <v>293</v>
      </c>
    </row>
    <row r="46" spans="1:51" ht="15">
      <c r="A46" s="102"/>
      <c r="K46" s="32"/>
      <c r="L46" s="32"/>
      <c r="S46" s="102" t="s">
        <v>73</v>
      </c>
      <c r="T46" t="s">
        <v>72</v>
      </c>
      <c r="U46" t="s">
        <v>239</v>
      </c>
      <c r="V46" t="s">
        <v>240</v>
      </c>
      <c r="W46">
        <v>581548</v>
      </c>
      <c r="X46" t="s">
        <v>392</v>
      </c>
      <c r="Y46" t="s">
        <v>58</v>
      </c>
      <c r="Z46" t="s">
        <v>88</v>
      </c>
      <c r="AA46">
        <v>600898</v>
      </c>
      <c r="AB46" t="s">
        <v>59</v>
      </c>
      <c r="AC46" s="32">
        <v>43525</v>
      </c>
      <c r="AD46" s="32">
        <v>43525</v>
      </c>
      <c r="AE46">
        <v>0</v>
      </c>
      <c r="AF46">
        <v>-971.52</v>
      </c>
      <c r="AG46">
        <v>80.959999999999994</v>
      </c>
      <c r="AH46" t="s">
        <v>60</v>
      </c>
      <c r="AI46">
        <v>204002001200</v>
      </c>
      <c r="AJ46" t="s">
        <v>220</v>
      </c>
      <c r="AK46">
        <v>60.72</v>
      </c>
      <c r="AL46">
        <v>-48</v>
      </c>
      <c r="AM46" t="s">
        <v>17</v>
      </c>
      <c r="AN46">
        <v>-0.14860799999999999</v>
      </c>
      <c r="AO46" t="s">
        <v>17</v>
      </c>
      <c r="AP46">
        <v>-2914.56</v>
      </c>
      <c r="AQ46" t="s">
        <v>67</v>
      </c>
      <c r="AR46">
        <v>10</v>
      </c>
      <c r="AS46">
        <v>-264.95999999999998</v>
      </c>
      <c r="AT46">
        <v>0</v>
      </c>
      <c r="AU46">
        <v>800008874</v>
      </c>
      <c r="AV46" t="s">
        <v>890</v>
      </c>
      <c r="AW46" t="s">
        <v>307</v>
      </c>
      <c r="AY46" t="s">
        <v>293</v>
      </c>
    </row>
    <row r="47" spans="1:51" ht="15">
      <c r="A47" s="102"/>
      <c r="K47" s="32"/>
      <c r="L47" s="32"/>
      <c r="S47" s="102" t="s">
        <v>73</v>
      </c>
      <c r="T47" t="s">
        <v>72</v>
      </c>
      <c r="U47" t="s">
        <v>239</v>
      </c>
      <c r="V47" t="s">
        <v>240</v>
      </c>
      <c r="W47">
        <v>581548</v>
      </c>
      <c r="X47" t="s">
        <v>392</v>
      </c>
      <c r="Y47" t="s">
        <v>58</v>
      </c>
      <c r="Z47" t="s">
        <v>88</v>
      </c>
      <c r="AA47">
        <v>600898</v>
      </c>
      <c r="AB47" t="s">
        <v>59</v>
      </c>
      <c r="AC47" s="32">
        <v>43525</v>
      </c>
      <c r="AD47" s="32">
        <v>43525</v>
      </c>
      <c r="AE47">
        <v>0</v>
      </c>
      <c r="AF47">
        <v>-11704</v>
      </c>
      <c r="AG47">
        <v>66.88</v>
      </c>
      <c r="AH47" t="s">
        <v>60</v>
      </c>
      <c r="AI47">
        <v>204003000500</v>
      </c>
      <c r="AJ47" t="s">
        <v>92</v>
      </c>
      <c r="AK47">
        <v>50.16</v>
      </c>
      <c r="AL47">
        <v>-700</v>
      </c>
      <c r="AM47" t="s">
        <v>17</v>
      </c>
      <c r="AN47">
        <v>-2.1840000000000002</v>
      </c>
      <c r="AO47" t="s">
        <v>17</v>
      </c>
      <c r="AP47">
        <v>-35112</v>
      </c>
      <c r="AQ47" t="s">
        <v>67</v>
      </c>
      <c r="AR47">
        <v>10</v>
      </c>
      <c r="AS47">
        <v>-3192</v>
      </c>
      <c r="AT47">
        <v>0</v>
      </c>
      <c r="AU47">
        <v>800008874</v>
      </c>
      <c r="AV47" t="s">
        <v>890</v>
      </c>
      <c r="AW47" t="s">
        <v>307</v>
      </c>
      <c r="AY47" t="s">
        <v>293</v>
      </c>
    </row>
    <row r="48" spans="1:51" ht="15">
      <c r="A48" s="102"/>
      <c r="K48" s="32"/>
      <c r="L48" s="32"/>
      <c r="S48" s="102" t="s">
        <v>73</v>
      </c>
      <c r="T48" t="s">
        <v>72</v>
      </c>
      <c r="U48" t="s">
        <v>239</v>
      </c>
      <c r="V48" t="s">
        <v>240</v>
      </c>
      <c r="W48">
        <v>581548</v>
      </c>
      <c r="X48" t="s">
        <v>392</v>
      </c>
      <c r="Y48" t="s">
        <v>58</v>
      </c>
      <c r="Z48" t="s">
        <v>88</v>
      </c>
      <c r="AA48">
        <v>600898</v>
      </c>
      <c r="AB48" t="s">
        <v>59</v>
      </c>
      <c r="AC48" s="32">
        <v>43525</v>
      </c>
      <c r="AD48" s="32">
        <v>43525</v>
      </c>
      <c r="AE48">
        <v>0</v>
      </c>
      <c r="AF48">
        <v>-861.12</v>
      </c>
      <c r="AG48">
        <v>71.760000000000005</v>
      </c>
      <c r="AH48" t="s">
        <v>60</v>
      </c>
      <c r="AI48">
        <v>204003000600</v>
      </c>
      <c r="AJ48" t="s">
        <v>232</v>
      </c>
      <c r="AK48">
        <v>53.82</v>
      </c>
      <c r="AL48">
        <v>-48</v>
      </c>
      <c r="AM48" t="s">
        <v>17</v>
      </c>
      <c r="AN48">
        <v>-0.1162512</v>
      </c>
      <c r="AO48" t="s">
        <v>17</v>
      </c>
      <c r="AP48">
        <v>-2583.36</v>
      </c>
      <c r="AQ48" t="s">
        <v>66</v>
      </c>
      <c r="AR48">
        <v>16</v>
      </c>
      <c r="AS48">
        <v>-356.33</v>
      </c>
      <c r="AT48">
        <v>0</v>
      </c>
      <c r="AU48">
        <v>800008874</v>
      </c>
      <c r="AV48" t="s">
        <v>890</v>
      </c>
      <c r="AW48" t="s">
        <v>307</v>
      </c>
      <c r="AY48" t="s">
        <v>293</v>
      </c>
    </row>
    <row r="49" spans="1:51" ht="15">
      <c r="A49" s="102"/>
      <c r="K49" s="32"/>
      <c r="L49" s="32"/>
      <c r="S49" s="102" t="s">
        <v>73</v>
      </c>
      <c r="T49" t="s">
        <v>72</v>
      </c>
      <c r="U49" t="s">
        <v>239</v>
      </c>
      <c r="V49" t="s">
        <v>240</v>
      </c>
      <c r="W49">
        <v>581548</v>
      </c>
      <c r="X49" t="s">
        <v>392</v>
      </c>
      <c r="Y49" t="s">
        <v>58</v>
      </c>
      <c r="Z49" t="s">
        <v>88</v>
      </c>
      <c r="AA49">
        <v>600898</v>
      </c>
      <c r="AB49" t="s">
        <v>59</v>
      </c>
      <c r="AC49" s="32">
        <v>43525</v>
      </c>
      <c r="AD49" s="32">
        <v>43525</v>
      </c>
      <c r="AE49">
        <v>0</v>
      </c>
      <c r="AF49">
        <v>-897.6</v>
      </c>
      <c r="AG49">
        <v>89.76</v>
      </c>
      <c r="AH49" t="s">
        <v>60</v>
      </c>
      <c r="AI49">
        <v>204003000700</v>
      </c>
      <c r="AJ49" t="s">
        <v>125</v>
      </c>
      <c r="AK49">
        <v>67.319999999999993</v>
      </c>
      <c r="AL49">
        <v>-40</v>
      </c>
      <c r="AM49" t="s">
        <v>17</v>
      </c>
      <c r="AN49">
        <v>-0.16496</v>
      </c>
      <c r="AO49" t="s">
        <v>17</v>
      </c>
      <c r="AP49">
        <v>-2692.8</v>
      </c>
      <c r="AQ49" t="s">
        <v>67</v>
      </c>
      <c r="AR49">
        <v>10</v>
      </c>
      <c r="AS49">
        <v>-244.8</v>
      </c>
      <c r="AT49">
        <v>0</v>
      </c>
      <c r="AU49">
        <v>800008874</v>
      </c>
      <c r="AV49" t="s">
        <v>890</v>
      </c>
      <c r="AW49" t="s">
        <v>307</v>
      </c>
      <c r="AY49" t="s">
        <v>293</v>
      </c>
    </row>
    <row r="50" spans="1:51" ht="15">
      <c r="A50" s="102"/>
      <c r="K50" s="32"/>
      <c r="L50" s="32"/>
      <c r="S50" s="102" t="s">
        <v>73</v>
      </c>
      <c r="T50" t="s">
        <v>72</v>
      </c>
      <c r="U50" t="s">
        <v>239</v>
      </c>
      <c r="V50" t="s">
        <v>240</v>
      </c>
      <c r="W50">
        <v>581548</v>
      </c>
      <c r="X50" t="s">
        <v>392</v>
      </c>
      <c r="Y50" t="s">
        <v>58</v>
      </c>
      <c r="Z50" t="s">
        <v>88</v>
      </c>
      <c r="AA50">
        <v>600898</v>
      </c>
      <c r="AB50" t="s">
        <v>59</v>
      </c>
      <c r="AC50" s="32">
        <v>43525</v>
      </c>
      <c r="AD50" s="32">
        <v>43525</v>
      </c>
      <c r="AE50">
        <v>0</v>
      </c>
      <c r="AF50">
        <v>-25599</v>
      </c>
      <c r="AG50">
        <v>48.77</v>
      </c>
      <c r="AH50" t="s">
        <v>60</v>
      </c>
      <c r="AI50">
        <v>204005001700</v>
      </c>
      <c r="AJ50" t="s">
        <v>141</v>
      </c>
      <c r="AK50">
        <v>36.58</v>
      </c>
      <c r="AL50">
        <v>-2100</v>
      </c>
      <c r="AM50" t="s">
        <v>17</v>
      </c>
      <c r="AN50">
        <v>-6.4902600000000001</v>
      </c>
      <c r="AO50" t="s">
        <v>17</v>
      </c>
      <c r="AP50">
        <v>-76818</v>
      </c>
      <c r="AQ50" t="s">
        <v>66</v>
      </c>
      <c r="AR50">
        <v>16</v>
      </c>
      <c r="AS50">
        <v>-10595.59</v>
      </c>
      <c r="AT50">
        <v>0</v>
      </c>
      <c r="AU50">
        <v>800008874</v>
      </c>
      <c r="AV50" t="s">
        <v>890</v>
      </c>
      <c r="AW50" t="s">
        <v>307</v>
      </c>
      <c r="AY50" t="s">
        <v>293</v>
      </c>
    </row>
    <row r="51" spans="1:51" ht="15">
      <c r="A51" s="102"/>
      <c r="K51" s="32"/>
      <c r="L51" s="32"/>
      <c r="S51" s="102" t="s">
        <v>73</v>
      </c>
      <c r="T51" t="s">
        <v>72</v>
      </c>
      <c r="U51" t="s">
        <v>239</v>
      </c>
      <c r="V51" t="s">
        <v>240</v>
      </c>
      <c r="W51">
        <v>581548</v>
      </c>
      <c r="X51" t="s">
        <v>392</v>
      </c>
      <c r="Y51" t="s">
        <v>58</v>
      </c>
      <c r="Z51" t="s">
        <v>88</v>
      </c>
      <c r="AA51">
        <v>600898</v>
      </c>
      <c r="AB51" t="s">
        <v>59</v>
      </c>
      <c r="AC51" s="32">
        <v>43525</v>
      </c>
      <c r="AD51" s="32">
        <v>43525</v>
      </c>
      <c r="AE51">
        <v>0</v>
      </c>
      <c r="AF51">
        <v>-4688.6400000000003</v>
      </c>
      <c r="AG51">
        <v>48.85</v>
      </c>
      <c r="AH51" t="s">
        <v>60</v>
      </c>
      <c r="AI51">
        <v>204006000802</v>
      </c>
      <c r="AJ51" t="s">
        <v>120</v>
      </c>
      <c r="AK51">
        <v>36.64</v>
      </c>
      <c r="AL51">
        <v>-384</v>
      </c>
      <c r="AM51" t="s">
        <v>17</v>
      </c>
      <c r="AN51">
        <v>-1.0083839999999999</v>
      </c>
      <c r="AO51" t="s">
        <v>17</v>
      </c>
      <c r="AP51">
        <v>-14069.76</v>
      </c>
      <c r="AQ51" t="s">
        <v>66</v>
      </c>
      <c r="AR51">
        <v>16</v>
      </c>
      <c r="AS51">
        <v>-1940.66</v>
      </c>
      <c r="AT51">
        <v>0</v>
      </c>
      <c r="AU51">
        <v>800008874</v>
      </c>
      <c r="AV51" t="s">
        <v>890</v>
      </c>
      <c r="AW51" t="s">
        <v>307</v>
      </c>
      <c r="AY51" t="s">
        <v>293</v>
      </c>
    </row>
    <row r="52" spans="1:51" ht="15">
      <c r="A52" s="102"/>
      <c r="K52" s="32"/>
      <c r="L52" s="32"/>
      <c r="S52" s="102" t="s">
        <v>73</v>
      </c>
      <c r="T52" t="s">
        <v>72</v>
      </c>
      <c r="U52" t="s">
        <v>239</v>
      </c>
      <c r="V52" t="s">
        <v>240</v>
      </c>
      <c r="W52">
        <v>581548</v>
      </c>
      <c r="X52" t="s">
        <v>392</v>
      </c>
      <c r="Y52" t="s">
        <v>58</v>
      </c>
      <c r="Z52" t="s">
        <v>88</v>
      </c>
      <c r="AA52">
        <v>600898</v>
      </c>
      <c r="AB52" t="s">
        <v>59</v>
      </c>
      <c r="AC52" s="32">
        <v>43525</v>
      </c>
      <c r="AD52" s="32">
        <v>43525</v>
      </c>
      <c r="AE52">
        <v>0</v>
      </c>
      <c r="AF52">
        <v>-14362.92</v>
      </c>
      <c r="AG52">
        <v>33.479999999999997</v>
      </c>
      <c r="AH52" t="s">
        <v>60</v>
      </c>
      <c r="AI52">
        <v>204102010701</v>
      </c>
      <c r="AJ52" t="s">
        <v>138</v>
      </c>
      <c r="AK52">
        <v>25.11</v>
      </c>
      <c r="AL52">
        <v>-1716</v>
      </c>
      <c r="AM52" t="s">
        <v>17</v>
      </c>
      <c r="AN52">
        <v>-5.3909855999999996</v>
      </c>
      <c r="AO52" t="s">
        <v>17</v>
      </c>
      <c r="AP52">
        <v>-43088.76</v>
      </c>
      <c r="AQ52" t="s">
        <v>66</v>
      </c>
      <c r="AR52">
        <v>16</v>
      </c>
      <c r="AS52">
        <v>-5943.28</v>
      </c>
      <c r="AT52">
        <v>0</v>
      </c>
      <c r="AU52">
        <v>800008874</v>
      </c>
      <c r="AV52" t="s">
        <v>890</v>
      </c>
      <c r="AW52" t="s">
        <v>307</v>
      </c>
      <c r="AY52" t="s">
        <v>293</v>
      </c>
    </row>
    <row r="53" spans="1:51" ht="15">
      <c r="A53" s="102"/>
      <c r="K53" s="32"/>
      <c r="L53" s="32"/>
      <c r="S53" s="102" t="s">
        <v>73</v>
      </c>
      <c r="T53" t="s">
        <v>72</v>
      </c>
      <c r="U53" t="s">
        <v>239</v>
      </c>
      <c r="V53" t="s">
        <v>240</v>
      </c>
      <c r="W53">
        <v>581548</v>
      </c>
      <c r="X53" t="s">
        <v>392</v>
      </c>
      <c r="Y53" t="s">
        <v>58</v>
      </c>
      <c r="Z53" t="s">
        <v>88</v>
      </c>
      <c r="AA53">
        <v>600898</v>
      </c>
      <c r="AB53" t="s">
        <v>59</v>
      </c>
      <c r="AC53" s="32">
        <v>43525</v>
      </c>
      <c r="AD53" s="32">
        <v>43525</v>
      </c>
      <c r="AE53">
        <v>0</v>
      </c>
      <c r="AF53">
        <v>-1908.36</v>
      </c>
      <c r="AG53">
        <v>33.479999999999997</v>
      </c>
      <c r="AH53" t="s">
        <v>60</v>
      </c>
      <c r="AI53">
        <v>204102010801</v>
      </c>
      <c r="AJ53" t="s">
        <v>129</v>
      </c>
      <c r="AK53">
        <v>25.11</v>
      </c>
      <c r="AL53">
        <v>-228</v>
      </c>
      <c r="AM53" t="s">
        <v>17</v>
      </c>
      <c r="AN53">
        <v>-0.71354879999999998</v>
      </c>
      <c r="AO53" t="s">
        <v>17</v>
      </c>
      <c r="AP53">
        <v>-5725.08</v>
      </c>
      <c r="AQ53" t="s">
        <v>66</v>
      </c>
      <c r="AR53">
        <v>16</v>
      </c>
      <c r="AS53">
        <v>-789.67</v>
      </c>
      <c r="AT53">
        <v>0</v>
      </c>
      <c r="AU53">
        <v>800008874</v>
      </c>
      <c r="AV53" t="s">
        <v>890</v>
      </c>
      <c r="AW53" t="s">
        <v>307</v>
      </c>
      <c r="AY53" t="s">
        <v>293</v>
      </c>
    </row>
    <row r="54" spans="1:51" ht="15">
      <c r="A54" s="102"/>
      <c r="K54" s="32"/>
      <c r="L54" s="32"/>
      <c r="S54" s="102" t="s">
        <v>73</v>
      </c>
      <c r="T54" t="s">
        <v>72</v>
      </c>
      <c r="U54" t="s">
        <v>239</v>
      </c>
      <c r="V54" t="s">
        <v>240</v>
      </c>
      <c r="W54">
        <v>581548</v>
      </c>
      <c r="X54" t="s">
        <v>392</v>
      </c>
      <c r="Y54" t="s">
        <v>58</v>
      </c>
      <c r="Z54" t="s">
        <v>88</v>
      </c>
      <c r="AA54">
        <v>600898</v>
      </c>
      <c r="AB54" t="s">
        <v>59</v>
      </c>
      <c r="AC54" s="32">
        <v>43525</v>
      </c>
      <c r="AD54" s="32">
        <v>43525</v>
      </c>
      <c r="AE54">
        <v>0</v>
      </c>
      <c r="AF54">
        <v>-18547.2</v>
      </c>
      <c r="AG54">
        <v>44.16</v>
      </c>
      <c r="AH54" t="s">
        <v>60</v>
      </c>
      <c r="AI54">
        <v>204102012100</v>
      </c>
      <c r="AJ54" t="s">
        <v>139</v>
      </c>
      <c r="AK54">
        <v>33.119999999999997</v>
      </c>
      <c r="AL54">
        <v>-1680</v>
      </c>
      <c r="AM54" t="s">
        <v>17</v>
      </c>
      <c r="AN54">
        <v>-4.1932799999999997</v>
      </c>
      <c r="AO54" t="s">
        <v>17</v>
      </c>
      <c r="AP54">
        <v>-55641.599999999999</v>
      </c>
      <c r="AQ54" t="s">
        <v>66</v>
      </c>
      <c r="AR54">
        <v>16</v>
      </c>
      <c r="AS54">
        <v>-7674.7</v>
      </c>
      <c r="AT54">
        <v>0</v>
      </c>
      <c r="AU54">
        <v>800008874</v>
      </c>
      <c r="AV54" t="s">
        <v>890</v>
      </c>
      <c r="AW54" t="s">
        <v>307</v>
      </c>
      <c r="AY54" t="s">
        <v>293</v>
      </c>
    </row>
    <row r="55" spans="1:51" ht="15">
      <c r="A55" s="102"/>
      <c r="K55" s="32"/>
      <c r="L55" s="32"/>
      <c r="S55" s="102" t="s">
        <v>73</v>
      </c>
      <c r="T55" t="s">
        <v>72</v>
      </c>
      <c r="U55" t="s">
        <v>239</v>
      </c>
      <c r="V55" t="s">
        <v>240</v>
      </c>
      <c r="W55">
        <v>581548</v>
      </c>
      <c r="X55" t="s">
        <v>392</v>
      </c>
      <c r="Y55" t="s">
        <v>58</v>
      </c>
      <c r="Z55" t="s">
        <v>88</v>
      </c>
      <c r="AA55">
        <v>600898</v>
      </c>
      <c r="AB55" t="s">
        <v>59</v>
      </c>
      <c r="AC55" s="32">
        <v>43525</v>
      </c>
      <c r="AD55" s="32">
        <v>43525</v>
      </c>
      <c r="AE55">
        <v>0</v>
      </c>
      <c r="AF55">
        <v>-3808.8</v>
      </c>
      <c r="AG55">
        <v>55.2</v>
      </c>
      <c r="AH55" t="s">
        <v>60</v>
      </c>
      <c r="AI55">
        <v>204103001500</v>
      </c>
      <c r="AJ55" t="s">
        <v>93</v>
      </c>
      <c r="AK55">
        <v>41.4</v>
      </c>
      <c r="AL55">
        <v>-276</v>
      </c>
      <c r="AM55" t="s">
        <v>17</v>
      </c>
      <c r="AN55">
        <v>-0.83628000000000002</v>
      </c>
      <c r="AO55" t="s">
        <v>17</v>
      </c>
      <c r="AP55">
        <v>-11426.4</v>
      </c>
      <c r="AQ55" t="s">
        <v>66</v>
      </c>
      <c r="AR55">
        <v>16</v>
      </c>
      <c r="AS55">
        <v>-1576.06</v>
      </c>
      <c r="AT55">
        <v>0</v>
      </c>
      <c r="AU55">
        <v>800008874</v>
      </c>
      <c r="AV55" t="s">
        <v>890</v>
      </c>
      <c r="AW55" t="s">
        <v>307</v>
      </c>
      <c r="AY55" t="s">
        <v>293</v>
      </c>
    </row>
    <row r="56" spans="1:51" ht="15">
      <c r="A56" s="102"/>
      <c r="K56" s="32"/>
      <c r="L56" s="32"/>
      <c r="S56" s="102" t="s">
        <v>73</v>
      </c>
      <c r="T56" t="s">
        <v>72</v>
      </c>
      <c r="U56" t="s">
        <v>239</v>
      </c>
      <c r="V56" t="s">
        <v>240</v>
      </c>
      <c r="W56">
        <v>581548</v>
      </c>
      <c r="X56" t="s">
        <v>392</v>
      </c>
      <c r="Y56" t="s">
        <v>58</v>
      </c>
      <c r="Z56" t="s">
        <v>88</v>
      </c>
      <c r="AA56">
        <v>600898</v>
      </c>
      <c r="AB56" t="s">
        <v>59</v>
      </c>
      <c r="AC56" s="32">
        <v>43525</v>
      </c>
      <c r="AD56" s="32">
        <v>43525</v>
      </c>
      <c r="AE56">
        <v>0</v>
      </c>
      <c r="AF56">
        <v>-2566.8000000000002</v>
      </c>
      <c r="AG56">
        <v>55.2</v>
      </c>
      <c r="AH56" t="s">
        <v>60</v>
      </c>
      <c r="AI56">
        <v>204103001800</v>
      </c>
      <c r="AJ56" t="s">
        <v>142</v>
      </c>
      <c r="AK56">
        <v>41.4</v>
      </c>
      <c r="AL56">
        <v>-186</v>
      </c>
      <c r="AM56" t="s">
        <v>17</v>
      </c>
      <c r="AN56">
        <v>-0.56413800000000003</v>
      </c>
      <c r="AO56" t="s">
        <v>17</v>
      </c>
      <c r="AP56">
        <v>-7700.4</v>
      </c>
      <c r="AQ56" t="s">
        <v>66</v>
      </c>
      <c r="AR56">
        <v>16</v>
      </c>
      <c r="AS56">
        <v>-1062.1199999999999</v>
      </c>
      <c r="AT56">
        <v>0</v>
      </c>
      <c r="AU56">
        <v>800008874</v>
      </c>
      <c r="AV56" t="s">
        <v>890</v>
      </c>
      <c r="AW56" t="s">
        <v>307</v>
      </c>
      <c r="AY56" t="s">
        <v>293</v>
      </c>
    </row>
    <row r="57" spans="1:51" ht="15">
      <c r="A57" s="102"/>
      <c r="K57" s="32"/>
      <c r="L57" s="32"/>
      <c r="S57" s="102" t="s">
        <v>73</v>
      </c>
      <c r="T57" t="s">
        <v>72</v>
      </c>
      <c r="U57" t="s">
        <v>239</v>
      </c>
      <c r="V57" t="s">
        <v>240</v>
      </c>
      <c r="W57">
        <v>581548</v>
      </c>
      <c r="X57" t="s">
        <v>392</v>
      </c>
      <c r="Y57" t="s">
        <v>58</v>
      </c>
      <c r="Z57" t="s">
        <v>88</v>
      </c>
      <c r="AA57">
        <v>600898</v>
      </c>
      <c r="AB57" t="s">
        <v>59</v>
      </c>
      <c r="AC57" s="32">
        <v>43525</v>
      </c>
      <c r="AD57" s="32">
        <v>43525</v>
      </c>
      <c r="AE57">
        <v>0</v>
      </c>
      <c r="AF57">
        <v>-435.96</v>
      </c>
      <c r="AG57">
        <v>48.44</v>
      </c>
      <c r="AH57" t="s">
        <v>60</v>
      </c>
      <c r="AI57">
        <v>204104001160</v>
      </c>
      <c r="AJ57" t="s">
        <v>110</v>
      </c>
      <c r="AK57">
        <v>36.33</v>
      </c>
      <c r="AL57">
        <v>-36</v>
      </c>
      <c r="AM57" t="s">
        <v>17</v>
      </c>
      <c r="AN57">
        <v>-0.107136</v>
      </c>
      <c r="AO57" t="s">
        <v>17</v>
      </c>
      <c r="AP57">
        <v>-1307.8800000000001</v>
      </c>
      <c r="AQ57" t="s">
        <v>66</v>
      </c>
      <c r="AR57">
        <v>16</v>
      </c>
      <c r="AS57">
        <v>-180.4</v>
      </c>
      <c r="AT57">
        <v>0</v>
      </c>
      <c r="AU57">
        <v>800008874</v>
      </c>
      <c r="AV57" t="s">
        <v>890</v>
      </c>
      <c r="AW57" t="s">
        <v>307</v>
      </c>
      <c r="AY57" t="s">
        <v>293</v>
      </c>
    </row>
    <row r="58" spans="1:51" ht="15">
      <c r="A58" s="102"/>
      <c r="K58" s="32"/>
      <c r="L58" s="32"/>
      <c r="S58" s="102" t="s">
        <v>73</v>
      </c>
      <c r="T58" t="s">
        <v>72</v>
      </c>
      <c r="U58" t="s">
        <v>239</v>
      </c>
      <c r="V58" t="s">
        <v>240</v>
      </c>
      <c r="W58">
        <v>581548</v>
      </c>
      <c r="X58" t="s">
        <v>392</v>
      </c>
      <c r="Y58" t="s">
        <v>58</v>
      </c>
      <c r="Z58" t="s">
        <v>88</v>
      </c>
      <c r="AA58">
        <v>600898</v>
      </c>
      <c r="AB58" t="s">
        <v>59</v>
      </c>
      <c r="AC58" s="32">
        <v>43525</v>
      </c>
      <c r="AD58" s="32">
        <v>43525</v>
      </c>
      <c r="AE58">
        <v>0</v>
      </c>
      <c r="AF58">
        <v>-552</v>
      </c>
      <c r="AG58">
        <v>46</v>
      </c>
      <c r="AH58" t="s">
        <v>60</v>
      </c>
      <c r="AI58">
        <v>204117000900</v>
      </c>
      <c r="AJ58" t="s">
        <v>136</v>
      </c>
      <c r="AK58">
        <v>34.5</v>
      </c>
      <c r="AL58">
        <v>-48</v>
      </c>
      <c r="AM58" t="s">
        <v>17</v>
      </c>
      <c r="AN58">
        <v>-0.119808</v>
      </c>
      <c r="AO58" t="s">
        <v>17</v>
      </c>
      <c r="AP58">
        <v>-1656</v>
      </c>
      <c r="AQ58" t="s">
        <v>66</v>
      </c>
      <c r="AR58">
        <v>16</v>
      </c>
      <c r="AS58">
        <v>-228.41</v>
      </c>
      <c r="AT58">
        <v>0</v>
      </c>
      <c r="AU58">
        <v>800008874</v>
      </c>
      <c r="AV58" t="s">
        <v>890</v>
      </c>
      <c r="AW58" t="s">
        <v>307</v>
      </c>
      <c r="AY58" t="s">
        <v>293</v>
      </c>
    </row>
    <row r="59" spans="1:51" ht="15">
      <c r="A59" s="102"/>
      <c r="K59" s="32"/>
      <c r="L59" s="32"/>
      <c r="S59" s="102" t="s">
        <v>73</v>
      </c>
      <c r="T59" t="s">
        <v>72</v>
      </c>
      <c r="U59" t="s">
        <v>239</v>
      </c>
      <c r="V59" t="s">
        <v>240</v>
      </c>
      <c r="W59">
        <v>581548</v>
      </c>
      <c r="X59" t="s">
        <v>392</v>
      </c>
      <c r="Y59" t="s">
        <v>58</v>
      </c>
      <c r="Z59" t="s">
        <v>88</v>
      </c>
      <c r="AA59">
        <v>600898</v>
      </c>
      <c r="AB59" t="s">
        <v>59</v>
      </c>
      <c r="AC59" s="32">
        <v>43525</v>
      </c>
      <c r="AD59" s="32">
        <v>43525</v>
      </c>
      <c r="AE59">
        <v>0</v>
      </c>
      <c r="AF59">
        <v>-3521.76</v>
      </c>
      <c r="AG59">
        <v>44.16</v>
      </c>
      <c r="AH59" t="s">
        <v>60</v>
      </c>
      <c r="AI59">
        <v>204201000200</v>
      </c>
      <c r="AJ59" t="s">
        <v>221</v>
      </c>
      <c r="AK59">
        <v>33.119999999999997</v>
      </c>
      <c r="AL59">
        <v>-319</v>
      </c>
      <c r="AM59" t="s">
        <v>17</v>
      </c>
      <c r="AN59">
        <v>-2.0173559999999999</v>
      </c>
      <c r="AO59" t="s">
        <v>17</v>
      </c>
      <c r="AP59">
        <v>-10565.28</v>
      </c>
      <c r="AQ59" t="s">
        <v>66</v>
      </c>
      <c r="AR59">
        <v>16</v>
      </c>
      <c r="AS59">
        <v>-1457.28</v>
      </c>
      <c r="AT59">
        <v>0</v>
      </c>
      <c r="AU59">
        <v>800008874</v>
      </c>
      <c r="AV59" t="s">
        <v>890</v>
      </c>
      <c r="AW59" t="s">
        <v>307</v>
      </c>
      <c r="AY59" t="s">
        <v>293</v>
      </c>
    </row>
    <row r="60" spans="1:51" ht="15">
      <c r="A60" s="102"/>
      <c r="K60" s="32"/>
      <c r="L60" s="32"/>
      <c r="S60" s="102" t="s">
        <v>73</v>
      </c>
      <c r="T60" t="s">
        <v>72</v>
      </c>
      <c r="U60" t="s">
        <v>239</v>
      </c>
      <c r="V60" t="s">
        <v>240</v>
      </c>
      <c r="W60">
        <v>581548</v>
      </c>
      <c r="X60" t="s">
        <v>392</v>
      </c>
      <c r="Y60" t="s">
        <v>58</v>
      </c>
      <c r="Z60" t="s">
        <v>88</v>
      </c>
      <c r="AA60">
        <v>600898</v>
      </c>
      <c r="AB60" t="s">
        <v>59</v>
      </c>
      <c r="AC60" s="32">
        <v>43525</v>
      </c>
      <c r="AD60" s="32">
        <v>43525</v>
      </c>
      <c r="AE60">
        <v>0</v>
      </c>
      <c r="AG60">
        <v>55.2</v>
      </c>
      <c r="AH60" t="s">
        <v>60</v>
      </c>
      <c r="AI60">
        <v>204201010400</v>
      </c>
      <c r="AJ60" t="s">
        <v>104</v>
      </c>
      <c r="AK60">
        <v>55.2</v>
      </c>
      <c r="AL60">
        <v>-30</v>
      </c>
      <c r="AM60" t="s">
        <v>17</v>
      </c>
      <c r="AN60">
        <v>-7.5600000000000001E-2</v>
      </c>
      <c r="AO60" t="s">
        <v>17</v>
      </c>
      <c r="AP60">
        <v>-1656</v>
      </c>
      <c r="AQ60" t="s">
        <v>66</v>
      </c>
      <c r="AR60">
        <v>16</v>
      </c>
      <c r="AS60">
        <v>-228.41</v>
      </c>
      <c r="AT60">
        <v>0</v>
      </c>
      <c r="AU60">
        <v>800008874</v>
      </c>
      <c r="AV60" t="s">
        <v>890</v>
      </c>
      <c r="AW60" t="s">
        <v>307</v>
      </c>
      <c r="AY60" t="s">
        <v>293</v>
      </c>
    </row>
    <row r="61" spans="1:51" ht="15">
      <c r="A61" s="102"/>
      <c r="K61" s="32"/>
      <c r="L61" s="32"/>
      <c r="S61" s="102" t="s">
        <v>73</v>
      </c>
      <c r="T61" t="s">
        <v>72</v>
      </c>
      <c r="U61" t="s">
        <v>239</v>
      </c>
      <c r="V61" t="s">
        <v>240</v>
      </c>
      <c r="W61">
        <v>581548</v>
      </c>
      <c r="X61" t="s">
        <v>392</v>
      </c>
      <c r="Y61" t="s">
        <v>58</v>
      </c>
      <c r="Z61" t="s">
        <v>88</v>
      </c>
      <c r="AA61">
        <v>600898</v>
      </c>
      <c r="AB61" t="s">
        <v>59</v>
      </c>
      <c r="AC61" s="32">
        <v>43525</v>
      </c>
      <c r="AD61" s="32">
        <v>43525</v>
      </c>
      <c r="AE61">
        <v>0</v>
      </c>
      <c r="AF61">
        <v>-1490.4</v>
      </c>
      <c r="AG61">
        <v>33.119999999999997</v>
      </c>
      <c r="AH61" t="s">
        <v>60</v>
      </c>
      <c r="AI61">
        <v>204207000500</v>
      </c>
      <c r="AJ61" t="s">
        <v>105</v>
      </c>
      <c r="AK61">
        <v>24.84</v>
      </c>
      <c r="AL61">
        <v>-180</v>
      </c>
      <c r="AM61" t="s">
        <v>17</v>
      </c>
      <c r="AN61">
        <v>-0.5292</v>
      </c>
      <c r="AO61" t="s">
        <v>17</v>
      </c>
      <c r="AP61">
        <v>-4471.2</v>
      </c>
      <c r="AQ61" t="s">
        <v>66</v>
      </c>
      <c r="AR61">
        <v>16</v>
      </c>
      <c r="AS61">
        <v>-616.72</v>
      </c>
      <c r="AT61">
        <v>0</v>
      </c>
      <c r="AU61">
        <v>800008874</v>
      </c>
      <c r="AV61" t="s">
        <v>890</v>
      </c>
      <c r="AW61" t="s">
        <v>307</v>
      </c>
      <c r="AY61" t="s">
        <v>293</v>
      </c>
    </row>
    <row r="62" spans="1:51" ht="15">
      <c r="A62" s="102"/>
      <c r="K62" s="32"/>
      <c r="L62" s="32"/>
      <c r="S62" s="102" t="s">
        <v>73</v>
      </c>
      <c r="T62" t="s">
        <v>72</v>
      </c>
      <c r="U62" t="s">
        <v>239</v>
      </c>
      <c r="V62" t="s">
        <v>240</v>
      </c>
      <c r="W62">
        <v>581548</v>
      </c>
      <c r="X62" t="s">
        <v>392</v>
      </c>
      <c r="Y62" t="s">
        <v>58</v>
      </c>
      <c r="Z62" t="s">
        <v>88</v>
      </c>
      <c r="AA62">
        <v>600898</v>
      </c>
      <c r="AB62" t="s">
        <v>59</v>
      </c>
      <c r="AC62" s="32">
        <v>43525</v>
      </c>
      <c r="AD62" s="32">
        <v>43525</v>
      </c>
      <c r="AE62">
        <v>0</v>
      </c>
      <c r="AF62">
        <v>-1391.04</v>
      </c>
      <c r="AG62">
        <v>33.119999999999997</v>
      </c>
      <c r="AH62" t="s">
        <v>60</v>
      </c>
      <c r="AI62">
        <v>204207000600</v>
      </c>
      <c r="AJ62" t="s">
        <v>216</v>
      </c>
      <c r="AK62">
        <v>24.84</v>
      </c>
      <c r="AL62">
        <v>-168</v>
      </c>
      <c r="AM62" t="s">
        <v>17</v>
      </c>
      <c r="AN62">
        <v>-0.49392000000000003</v>
      </c>
      <c r="AO62" t="s">
        <v>17</v>
      </c>
      <c r="AP62">
        <v>-4173.12</v>
      </c>
      <c r="AQ62" t="s">
        <v>66</v>
      </c>
      <c r="AR62">
        <v>16</v>
      </c>
      <c r="AS62">
        <v>-575.6</v>
      </c>
      <c r="AT62">
        <v>0</v>
      </c>
      <c r="AU62">
        <v>800008874</v>
      </c>
      <c r="AV62" t="s">
        <v>890</v>
      </c>
      <c r="AW62" t="s">
        <v>307</v>
      </c>
      <c r="AY62" t="s">
        <v>293</v>
      </c>
    </row>
    <row r="63" spans="1:51" ht="15">
      <c r="A63" s="102"/>
      <c r="K63" s="32"/>
      <c r="L63" s="32"/>
      <c r="S63" s="102" t="s">
        <v>73</v>
      </c>
      <c r="T63" t="s">
        <v>72</v>
      </c>
      <c r="U63" t="s">
        <v>239</v>
      </c>
      <c r="V63" t="s">
        <v>240</v>
      </c>
      <c r="W63">
        <v>581548</v>
      </c>
      <c r="X63" t="s">
        <v>392</v>
      </c>
      <c r="Y63" t="s">
        <v>58</v>
      </c>
      <c r="Z63" t="s">
        <v>88</v>
      </c>
      <c r="AA63">
        <v>600898</v>
      </c>
      <c r="AB63" t="s">
        <v>59</v>
      </c>
      <c r="AC63" s="32">
        <v>43525</v>
      </c>
      <c r="AD63" s="32">
        <v>43525</v>
      </c>
      <c r="AE63">
        <v>0</v>
      </c>
      <c r="AF63">
        <v>-101165.52</v>
      </c>
      <c r="AG63">
        <v>62.7</v>
      </c>
      <c r="AH63" t="s">
        <v>60</v>
      </c>
      <c r="AI63">
        <v>204401000700</v>
      </c>
      <c r="AJ63" t="s">
        <v>124</v>
      </c>
      <c r="AK63">
        <v>47.03</v>
      </c>
      <c r="AL63">
        <v>-6456</v>
      </c>
      <c r="AM63" t="s">
        <v>17</v>
      </c>
      <c r="AN63">
        <v>-15.88176</v>
      </c>
      <c r="AO63" t="s">
        <v>17</v>
      </c>
      <c r="AP63">
        <v>-303625.68</v>
      </c>
      <c r="AQ63" t="s">
        <v>66</v>
      </c>
      <c r="AR63">
        <v>16</v>
      </c>
      <c r="AS63">
        <v>-41879.4</v>
      </c>
      <c r="AT63">
        <v>0</v>
      </c>
      <c r="AU63">
        <v>800008874</v>
      </c>
      <c r="AV63" t="s">
        <v>890</v>
      </c>
      <c r="AW63" t="s">
        <v>307</v>
      </c>
      <c r="AY63" t="s">
        <v>293</v>
      </c>
    </row>
    <row r="64" spans="1:51" ht="15">
      <c r="A64" s="102"/>
      <c r="K64" s="32"/>
      <c r="L64" s="32"/>
      <c r="S64" s="102" t="s">
        <v>73</v>
      </c>
      <c r="T64" t="s">
        <v>72</v>
      </c>
      <c r="U64" t="s">
        <v>239</v>
      </c>
      <c r="V64" t="s">
        <v>240</v>
      </c>
      <c r="W64">
        <v>581548</v>
      </c>
      <c r="X64" t="s">
        <v>392</v>
      </c>
      <c r="Y64" t="s">
        <v>58</v>
      </c>
      <c r="Z64" t="s">
        <v>88</v>
      </c>
      <c r="AA64">
        <v>600898</v>
      </c>
      <c r="AB64" t="s">
        <v>59</v>
      </c>
      <c r="AC64" s="32">
        <v>43525</v>
      </c>
      <c r="AD64" s="32">
        <v>43525</v>
      </c>
      <c r="AE64">
        <v>0</v>
      </c>
      <c r="AF64">
        <v>-6083.04</v>
      </c>
      <c r="AG64">
        <v>66.12</v>
      </c>
      <c r="AH64" t="s">
        <v>60</v>
      </c>
      <c r="AI64">
        <v>204401000800</v>
      </c>
      <c r="AJ64" t="s">
        <v>90</v>
      </c>
      <c r="AK64">
        <v>49.59</v>
      </c>
      <c r="AL64">
        <v>-368</v>
      </c>
      <c r="AM64" t="s">
        <v>17</v>
      </c>
      <c r="AN64">
        <v>-0.90527999999999997</v>
      </c>
      <c r="AO64" t="s">
        <v>17</v>
      </c>
      <c r="AP64">
        <v>-18249.12</v>
      </c>
      <c r="AQ64" t="s">
        <v>66</v>
      </c>
      <c r="AR64">
        <v>16</v>
      </c>
      <c r="AS64">
        <v>-2517.12</v>
      </c>
      <c r="AT64">
        <v>0</v>
      </c>
      <c r="AU64">
        <v>800008874</v>
      </c>
      <c r="AV64" t="s">
        <v>890</v>
      </c>
      <c r="AW64" t="s">
        <v>307</v>
      </c>
      <c r="AY64" t="s">
        <v>293</v>
      </c>
    </row>
    <row r="65" spans="1:51" ht="15">
      <c r="A65" s="102"/>
      <c r="K65" s="32"/>
      <c r="L65" s="32"/>
      <c r="S65" s="102" t="s">
        <v>73</v>
      </c>
      <c r="T65" t="s">
        <v>72</v>
      </c>
      <c r="U65" t="s">
        <v>239</v>
      </c>
      <c r="V65" t="s">
        <v>240</v>
      </c>
      <c r="W65">
        <v>581548</v>
      </c>
      <c r="X65" t="s">
        <v>392</v>
      </c>
      <c r="Y65" t="s">
        <v>58</v>
      </c>
      <c r="Z65" t="s">
        <v>88</v>
      </c>
      <c r="AA65">
        <v>600898</v>
      </c>
      <c r="AB65" t="s">
        <v>59</v>
      </c>
      <c r="AC65" s="32">
        <v>43525</v>
      </c>
      <c r="AD65" s="32">
        <v>43525</v>
      </c>
      <c r="AE65">
        <v>0</v>
      </c>
      <c r="AG65">
        <v>41.4</v>
      </c>
      <c r="AH65" t="s">
        <v>60</v>
      </c>
      <c r="AI65">
        <v>284217000500</v>
      </c>
      <c r="AJ65" t="s">
        <v>230</v>
      </c>
      <c r="AK65">
        <v>41.4</v>
      </c>
      <c r="AL65">
        <v>-116</v>
      </c>
      <c r="AM65" t="s">
        <v>17</v>
      </c>
      <c r="AN65">
        <v>-0.373056</v>
      </c>
      <c r="AO65" t="s">
        <v>17</v>
      </c>
      <c r="AP65">
        <v>-4802.3999999999996</v>
      </c>
      <c r="AQ65" t="s">
        <v>66</v>
      </c>
      <c r="AR65">
        <v>16</v>
      </c>
      <c r="AS65">
        <v>-662.4</v>
      </c>
      <c r="AT65">
        <v>0</v>
      </c>
      <c r="AU65">
        <v>800008874</v>
      </c>
      <c r="AV65" t="s">
        <v>890</v>
      </c>
      <c r="AW65" t="s">
        <v>307</v>
      </c>
      <c r="AY65" t="s">
        <v>293</v>
      </c>
    </row>
    <row r="66" spans="1:51" ht="15">
      <c r="A66" s="102"/>
      <c r="K66" s="32"/>
      <c r="L66" s="32"/>
      <c r="S66" s="102" t="s">
        <v>73</v>
      </c>
      <c r="T66" t="s">
        <v>72</v>
      </c>
      <c r="U66" t="s">
        <v>239</v>
      </c>
      <c r="V66" t="s">
        <v>240</v>
      </c>
      <c r="W66">
        <v>581548</v>
      </c>
      <c r="X66" t="s">
        <v>392</v>
      </c>
      <c r="Y66" t="s">
        <v>58</v>
      </c>
      <c r="Z66" t="s">
        <v>88</v>
      </c>
      <c r="AA66">
        <v>600898</v>
      </c>
      <c r="AB66" t="s">
        <v>59</v>
      </c>
      <c r="AC66" s="32">
        <v>43525</v>
      </c>
      <c r="AD66" s="32">
        <v>43525</v>
      </c>
      <c r="AE66">
        <v>0</v>
      </c>
      <c r="AF66">
        <v>-12445.44</v>
      </c>
      <c r="AG66">
        <v>74.099999999999994</v>
      </c>
      <c r="AH66" t="s">
        <v>60</v>
      </c>
      <c r="AI66" t="s">
        <v>63</v>
      </c>
      <c r="AJ66" t="s">
        <v>64</v>
      </c>
      <c r="AK66">
        <v>55.58</v>
      </c>
      <c r="AL66">
        <v>-672</v>
      </c>
      <c r="AM66" t="s">
        <v>17</v>
      </c>
      <c r="AN66">
        <v>-1.5456000000000001</v>
      </c>
      <c r="AO66" t="s">
        <v>17</v>
      </c>
      <c r="AP66">
        <v>-37349.760000000002</v>
      </c>
      <c r="AQ66" t="s">
        <v>66</v>
      </c>
      <c r="AR66">
        <v>16</v>
      </c>
      <c r="AS66">
        <v>-5151.6899999999996</v>
      </c>
      <c r="AT66">
        <v>0</v>
      </c>
      <c r="AU66">
        <v>800008874</v>
      </c>
      <c r="AV66" t="s">
        <v>890</v>
      </c>
      <c r="AW66" t="s">
        <v>307</v>
      </c>
      <c r="AY66" t="s">
        <v>293</v>
      </c>
    </row>
    <row r="67" spans="1:51" ht="15">
      <c r="A67" s="102"/>
      <c r="K67" s="32"/>
      <c r="L67" s="32"/>
      <c r="S67" s="102" t="s">
        <v>73</v>
      </c>
      <c r="T67" t="s">
        <v>72</v>
      </c>
      <c r="U67" t="s">
        <v>239</v>
      </c>
      <c r="V67" t="s">
        <v>240</v>
      </c>
      <c r="W67">
        <v>581548</v>
      </c>
      <c r="X67" t="s">
        <v>392</v>
      </c>
      <c r="Y67" t="s">
        <v>58</v>
      </c>
      <c r="Z67" t="s">
        <v>88</v>
      </c>
      <c r="AA67">
        <v>600898</v>
      </c>
      <c r="AB67" t="s">
        <v>59</v>
      </c>
      <c r="AC67" s="32">
        <v>43525</v>
      </c>
      <c r="AD67" s="32">
        <v>43525</v>
      </c>
      <c r="AE67">
        <v>0</v>
      </c>
      <c r="AF67">
        <v>-1290.3</v>
      </c>
      <c r="AG67">
        <v>50.6</v>
      </c>
      <c r="AH67" t="s">
        <v>60</v>
      </c>
      <c r="AI67" t="s">
        <v>97</v>
      </c>
      <c r="AJ67" t="s">
        <v>98</v>
      </c>
      <c r="AK67">
        <v>37.950000000000003</v>
      </c>
      <c r="AL67">
        <v>-102</v>
      </c>
      <c r="AM67" t="s">
        <v>17</v>
      </c>
      <c r="AN67">
        <v>-0.31824000000000002</v>
      </c>
      <c r="AO67" t="s">
        <v>17</v>
      </c>
      <c r="AP67">
        <v>-3870.9</v>
      </c>
      <c r="AQ67" t="s">
        <v>66</v>
      </c>
      <c r="AR67">
        <v>16</v>
      </c>
      <c r="AS67">
        <v>-533.91999999999996</v>
      </c>
      <c r="AT67">
        <v>0</v>
      </c>
      <c r="AU67">
        <v>800008874</v>
      </c>
      <c r="AV67" t="s">
        <v>890</v>
      </c>
      <c r="AW67" t="s">
        <v>307</v>
      </c>
      <c r="AY67" t="s">
        <v>293</v>
      </c>
    </row>
    <row r="68" spans="1:51" ht="15">
      <c r="A68" s="102"/>
      <c r="K68" s="32"/>
      <c r="L68" s="32"/>
      <c r="S68" s="102" t="s">
        <v>73</v>
      </c>
      <c r="T68" t="s">
        <v>72</v>
      </c>
      <c r="U68" t="s">
        <v>239</v>
      </c>
      <c r="V68" t="s">
        <v>240</v>
      </c>
      <c r="W68">
        <v>581548</v>
      </c>
      <c r="X68" t="s">
        <v>392</v>
      </c>
      <c r="Y68" t="s">
        <v>58</v>
      </c>
      <c r="Z68" t="s">
        <v>88</v>
      </c>
      <c r="AA68">
        <v>600898</v>
      </c>
      <c r="AB68" t="s">
        <v>59</v>
      </c>
      <c r="AC68" s="32">
        <v>43525</v>
      </c>
      <c r="AD68" s="32">
        <v>43525</v>
      </c>
      <c r="AE68">
        <v>0</v>
      </c>
      <c r="AF68">
        <v>-1840</v>
      </c>
      <c r="AG68">
        <v>46</v>
      </c>
      <c r="AH68" t="s">
        <v>60</v>
      </c>
      <c r="AI68" t="s">
        <v>228</v>
      </c>
      <c r="AJ68" t="s">
        <v>229</v>
      </c>
      <c r="AK68">
        <v>34.5</v>
      </c>
      <c r="AL68">
        <v>-160</v>
      </c>
      <c r="AM68" t="s">
        <v>17</v>
      </c>
      <c r="AN68">
        <v>-0.52113600000000004</v>
      </c>
      <c r="AO68" t="s">
        <v>17</v>
      </c>
      <c r="AP68">
        <v>-5520</v>
      </c>
      <c r="AQ68" t="s">
        <v>66</v>
      </c>
      <c r="AR68">
        <v>16</v>
      </c>
      <c r="AS68">
        <v>-761.38</v>
      </c>
      <c r="AT68">
        <v>0</v>
      </c>
      <c r="AU68">
        <v>800008874</v>
      </c>
      <c r="AV68" t="s">
        <v>890</v>
      </c>
      <c r="AW68" t="s">
        <v>307</v>
      </c>
      <c r="AY68" t="s">
        <v>293</v>
      </c>
    </row>
    <row r="69" spans="1:51" ht="15">
      <c r="A69" s="102"/>
      <c r="K69" s="32"/>
      <c r="L69" s="32"/>
      <c r="S69" s="102" t="s">
        <v>73</v>
      </c>
      <c r="T69" t="s">
        <v>72</v>
      </c>
      <c r="U69" t="s">
        <v>239</v>
      </c>
      <c r="V69" t="s">
        <v>240</v>
      </c>
      <c r="W69">
        <v>581550</v>
      </c>
      <c r="X69" t="s">
        <v>303</v>
      </c>
      <c r="Y69" t="s">
        <v>58</v>
      </c>
      <c r="Z69" t="s">
        <v>88</v>
      </c>
      <c r="AA69">
        <v>600900</v>
      </c>
      <c r="AB69" t="s">
        <v>59</v>
      </c>
      <c r="AC69" s="32">
        <v>43525</v>
      </c>
      <c r="AD69" s="32">
        <v>43525</v>
      </c>
      <c r="AE69">
        <v>0</v>
      </c>
      <c r="AF69">
        <v>-178.56</v>
      </c>
      <c r="AG69">
        <v>44.65</v>
      </c>
      <c r="AH69" t="s">
        <v>60</v>
      </c>
      <c r="AI69">
        <v>204104001060</v>
      </c>
      <c r="AJ69" t="s">
        <v>123</v>
      </c>
      <c r="AK69">
        <v>33.49</v>
      </c>
      <c r="AL69">
        <v>-16</v>
      </c>
      <c r="AM69" t="s">
        <v>17</v>
      </c>
      <c r="AN69">
        <v>-4.1759999999999999E-2</v>
      </c>
      <c r="AO69" t="s">
        <v>17</v>
      </c>
      <c r="AP69">
        <v>-535.84</v>
      </c>
      <c r="AQ69" t="s">
        <v>66</v>
      </c>
      <c r="AR69">
        <v>16</v>
      </c>
      <c r="AS69">
        <v>-73.91</v>
      </c>
      <c r="AT69">
        <v>0</v>
      </c>
      <c r="AU69">
        <v>800008879</v>
      </c>
      <c r="AV69">
        <v>50085524</v>
      </c>
      <c r="AW69" t="s">
        <v>304</v>
      </c>
      <c r="AY69" t="s">
        <v>293</v>
      </c>
    </row>
    <row r="70" spans="1:51" ht="15">
      <c r="A70" s="102"/>
      <c r="K70" s="32"/>
      <c r="L70" s="32"/>
      <c r="S70" s="102" t="s">
        <v>73</v>
      </c>
      <c r="T70" t="s">
        <v>72</v>
      </c>
      <c r="U70" t="s">
        <v>239</v>
      </c>
      <c r="V70" t="s">
        <v>240</v>
      </c>
      <c r="W70">
        <v>581550</v>
      </c>
      <c r="X70" t="s">
        <v>303</v>
      </c>
      <c r="Y70" t="s">
        <v>58</v>
      </c>
      <c r="Z70" t="s">
        <v>88</v>
      </c>
      <c r="AA70">
        <v>600900</v>
      </c>
      <c r="AB70" t="s">
        <v>59</v>
      </c>
      <c r="AC70" s="32">
        <v>43525</v>
      </c>
      <c r="AD70" s="32">
        <v>43525</v>
      </c>
      <c r="AE70">
        <v>0</v>
      </c>
      <c r="AF70">
        <v>-149.04</v>
      </c>
      <c r="AG70">
        <v>33.119999999999997</v>
      </c>
      <c r="AH70" t="s">
        <v>60</v>
      </c>
      <c r="AI70">
        <v>204207000500</v>
      </c>
      <c r="AJ70" t="s">
        <v>105</v>
      </c>
      <c r="AK70">
        <v>24.84</v>
      </c>
      <c r="AL70">
        <v>-18</v>
      </c>
      <c r="AM70" t="s">
        <v>17</v>
      </c>
      <c r="AN70">
        <v>-5.2920000000000002E-2</v>
      </c>
      <c r="AO70" t="s">
        <v>17</v>
      </c>
      <c r="AP70">
        <v>-447.12</v>
      </c>
      <c r="AQ70" t="s">
        <v>66</v>
      </c>
      <c r="AR70">
        <v>16</v>
      </c>
      <c r="AS70">
        <v>-61.67</v>
      </c>
      <c r="AT70">
        <v>0</v>
      </c>
      <c r="AU70">
        <v>800008879</v>
      </c>
      <c r="AV70">
        <v>50085524</v>
      </c>
      <c r="AW70" t="s">
        <v>304</v>
      </c>
      <c r="AY70" t="s">
        <v>293</v>
      </c>
    </row>
    <row r="71" spans="1:51" ht="15">
      <c r="A71" s="102"/>
      <c r="K71" s="32"/>
      <c r="L71" s="32"/>
      <c r="S71" s="102" t="s">
        <v>73</v>
      </c>
      <c r="T71" t="s">
        <v>72</v>
      </c>
      <c r="U71" t="s">
        <v>239</v>
      </c>
      <c r="V71" t="s">
        <v>240</v>
      </c>
      <c r="W71">
        <v>581550</v>
      </c>
      <c r="X71" t="s">
        <v>303</v>
      </c>
      <c r="Y71" t="s">
        <v>58</v>
      </c>
      <c r="Z71" t="s">
        <v>88</v>
      </c>
      <c r="AA71">
        <v>600900</v>
      </c>
      <c r="AB71" t="s">
        <v>59</v>
      </c>
      <c r="AC71" s="32">
        <v>43525</v>
      </c>
      <c r="AD71" s="32">
        <v>43525</v>
      </c>
      <c r="AE71">
        <v>0</v>
      </c>
      <c r="AF71">
        <v>-1166.8800000000001</v>
      </c>
      <c r="AG71">
        <v>59.84</v>
      </c>
      <c r="AH71" t="s">
        <v>60</v>
      </c>
      <c r="AI71">
        <v>204002000701</v>
      </c>
      <c r="AJ71" t="s">
        <v>95</v>
      </c>
      <c r="AK71">
        <v>44.88</v>
      </c>
      <c r="AL71">
        <v>-78</v>
      </c>
      <c r="AM71" t="s">
        <v>17</v>
      </c>
      <c r="AN71">
        <v>-0.2427984</v>
      </c>
      <c r="AO71" t="s">
        <v>17</v>
      </c>
      <c r="AP71">
        <v>-3500.64</v>
      </c>
      <c r="AQ71" t="s">
        <v>67</v>
      </c>
      <c r="AR71">
        <v>10</v>
      </c>
      <c r="AS71">
        <v>-318.24</v>
      </c>
      <c r="AT71">
        <v>0</v>
      </c>
      <c r="AU71">
        <v>800008879</v>
      </c>
      <c r="AV71">
        <v>50085524</v>
      </c>
      <c r="AW71" t="s">
        <v>304</v>
      </c>
      <c r="AY71" t="s">
        <v>293</v>
      </c>
    </row>
    <row r="72" spans="1:51" ht="15">
      <c r="A72" s="102"/>
      <c r="K72" s="32"/>
      <c r="L72" s="32"/>
      <c r="S72" s="102" t="s">
        <v>73</v>
      </c>
      <c r="T72" t="s">
        <v>72</v>
      </c>
      <c r="U72" t="s">
        <v>239</v>
      </c>
      <c r="V72" t="s">
        <v>240</v>
      </c>
      <c r="W72">
        <v>581535</v>
      </c>
      <c r="X72" t="s">
        <v>306</v>
      </c>
      <c r="Y72" t="s">
        <v>58</v>
      </c>
      <c r="Z72" t="s">
        <v>61</v>
      </c>
      <c r="AA72">
        <v>600896</v>
      </c>
      <c r="AB72" t="s">
        <v>59</v>
      </c>
      <c r="AC72" s="32">
        <v>43525</v>
      </c>
      <c r="AD72" s="32">
        <v>43525</v>
      </c>
      <c r="AE72">
        <v>0</v>
      </c>
      <c r="AF72" s="33"/>
      <c r="AG72">
        <v>46.13</v>
      </c>
      <c r="AH72" t="s">
        <v>60</v>
      </c>
      <c r="AI72">
        <v>204001000200</v>
      </c>
      <c r="AJ72" t="s">
        <v>137</v>
      </c>
      <c r="AK72">
        <v>46.13</v>
      </c>
      <c r="AL72">
        <v>1089</v>
      </c>
      <c r="AM72" t="s">
        <v>17</v>
      </c>
      <c r="AN72">
        <v>4.53024</v>
      </c>
      <c r="AO72" t="s">
        <v>17</v>
      </c>
      <c r="AP72">
        <v>50235.57</v>
      </c>
      <c r="AQ72" t="s">
        <v>67</v>
      </c>
      <c r="AR72">
        <v>10</v>
      </c>
      <c r="AS72">
        <v>4566.87</v>
      </c>
      <c r="AT72">
        <v>0</v>
      </c>
      <c r="AU72">
        <v>100044150</v>
      </c>
      <c r="AW72" t="s">
        <v>294</v>
      </c>
      <c r="AX72" s="33">
        <v>43525.580787037034</v>
      </c>
      <c r="AY72" t="s">
        <v>293</v>
      </c>
    </row>
    <row r="73" spans="1:51" ht="15">
      <c r="A73" s="102"/>
      <c r="K73" s="32"/>
      <c r="L73" s="32"/>
      <c r="S73" s="102" t="s">
        <v>73</v>
      </c>
      <c r="T73" t="s">
        <v>72</v>
      </c>
      <c r="U73" t="s">
        <v>239</v>
      </c>
      <c r="V73" t="s">
        <v>240</v>
      </c>
      <c r="W73">
        <v>581535</v>
      </c>
      <c r="X73" t="s">
        <v>306</v>
      </c>
      <c r="Y73" t="s">
        <v>58</v>
      </c>
      <c r="Z73" t="s">
        <v>61</v>
      </c>
      <c r="AA73">
        <v>600896</v>
      </c>
      <c r="AB73" t="s">
        <v>59</v>
      </c>
      <c r="AC73" s="32">
        <v>43525</v>
      </c>
      <c r="AD73" s="32">
        <v>43525</v>
      </c>
      <c r="AE73">
        <v>0</v>
      </c>
      <c r="AF73" s="33"/>
      <c r="AG73">
        <v>69.19</v>
      </c>
      <c r="AH73" t="s">
        <v>60</v>
      </c>
      <c r="AI73">
        <v>204001000300</v>
      </c>
      <c r="AJ73" t="s">
        <v>140</v>
      </c>
      <c r="AK73">
        <v>69.19</v>
      </c>
      <c r="AL73">
        <v>2823</v>
      </c>
      <c r="AM73" t="s">
        <v>17</v>
      </c>
      <c r="AN73">
        <v>17.61552</v>
      </c>
      <c r="AO73" t="s">
        <v>17</v>
      </c>
      <c r="AP73">
        <v>195323.37</v>
      </c>
      <c r="AQ73" t="s">
        <v>67</v>
      </c>
      <c r="AR73">
        <v>10</v>
      </c>
      <c r="AS73">
        <v>17756.669999999998</v>
      </c>
      <c r="AT73">
        <v>0</v>
      </c>
      <c r="AU73">
        <v>100044150</v>
      </c>
      <c r="AW73" t="s">
        <v>294</v>
      </c>
      <c r="AX73" s="33">
        <v>43525.580787037034</v>
      </c>
      <c r="AY73" t="s">
        <v>293</v>
      </c>
    </row>
    <row r="74" spans="1:51" ht="15">
      <c r="A74" s="102"/>
      <c r="K74" s="32"/>
      <c r="L74" s="32"/>
      <c r="S74" s="102" t="s">
        <v>73</v>
      </c>
      <c r="T74" t="s">
        <v>72</v>
      </c>
      <c r="U74" t="s">
        <v>239</v>
      </c>
      <c r="V74" t="s">
        <v>240</v>
      </c>
      <c r="W74">
        <v>581535</v>
      </c>
      <c r="X74" t="s">
        <v>306</v>
      </c>
      <c r="Y74" t="s">
        <v>58</v>
      </c>
      <c r="Z74" t="s">
        <v>61</v>
      </c>
      <c r="AA74">
        <v>600896</v>
      </c>
      <c r="AB74" t="s">
        <v>59</v>
      </c>
      <c r="AC74" s="32">
        <v>43525</v>
      </c>
      <c r="AD74" s="32">
        <v>43525</v>
      </c>
      <c r="AE74">
        <v>0</v>
      </c>
      <c r="AF74" s="33"/>
      <c r="AG74">
        <v>61.9</v>
      </c>
      <c r="AH74" t="s">
        <v>60</v>
      </c>
      <c r="AI74">
        <v>204001000800</v>
      </c>
      <c r="AJ74" t="s">
        <v>130</v>
      </c>
      <c r="AK74">
        <v>61.9</v>
      </c>
      <c r="AL74">
        <v>35</v>
      </c>
      <c r="AM74" t="s">
        <v>17</v>
      </c>
      <c r="AN74">
        <v>0.21840000000000001</v>
      </c>
      <c r="AO74" t="s">
        <v>17</v>
      </c>
      <c r="AP74">
        <v>2166.5</v>
      </c>
      <c r="AQ74" t="s">
        <v>67</v>
      </c>
      <c r="AR74">
        <v>10</v>
      </c>
      <c r="AS74">
        <v>196.95</v>
      </c>
      <c r="AT74">
        <v>0</v>
      </c>
      <c r="AU74">
        <v>100044150</v>
      </c>
      <c r="AW74" t="s">
        <v>294</v>
      </c>
      <c r="AX74" s="33">
        <v>43525.580787037034</v>
      </c>
      <c r="AY74" t="s">
        <v>293</v>
      </c>
    </row>
    <row r="75" spans="1:51" ht="15">
      <c r="A75" s="102"/>
      <c r="K75" s="32"/>
      <c r="L75" s="32"/>
      <c r="S75" s="102" t="s">
        <v>73</v>
      </c>
      <c r="T75" t="s">
        <v>72</v>
      </c>
      <c r="U75" t="s">
        <v>239</v>
      </c>
      <c r="V75" t="s">
        <v>240</v>
      </c>
      <c r="W75">
        <v>581535</v>
      </c>
      <c r="X75" t="s">
        <v>306</v>
      </c>
      <c r="Y75" t="s">
        <v>58</v>
      </c>
      <c r="Z75" t="s">
        <v>61</v>
      </c>
      <c r="AA75">
        <v>600896</v>
      </c>
      <c r="AB75" t="s">
        <v>59</v>
      </c>
      <c r="AC75" s="32">
        <v>43525</v>
      </c>
      <c r="AD75" s="32">
        <v>43525</v>
      </c>
      <c r="AE75">
        <v>0</v>
      </c>
      <c r="AF75" s="33"/>
      <c r="AG75">
        <v>83.6</v>
      </c>
      <c r="AH75" t="s">
        <v>60</v>
      </c>
      <c r="AI75">
        <v>204001005800</v>
      </c>
      <c r="AJ75" t="s">
        <v>19</v>
      </c>
      <c r="AK75">
        <v>83.6</v>
      </c>
      <c r="AL75">
        <v>1893</v>
      </c>
      <c r="AM75" t="s">
        <v>17</v>
      </c>
      <c r="AN75">
        <v>6.2090399999999999</v>
      </c>
      <c r="AO75" t="s">
        <v>17</v>
      </c>
      <c r="AP75">
        <v>158254.79999999999</v>
      </c>
      <c r="AQ75" t="s">
        <v>66</v>
      </c>
      <c r="AR75">
        <v>16</v>
      </c>
      <c r="AS75">
        <v>21828.25</v>
      </c>
      <c r="AT75">
        <v>0</v>
      </c>
      <c r="AU75">
        <v>100044150</v>
      </c>
      <c r="AW75" t="s">
        <v>294</v>
      </c>
      <c r="AX75" s="33">
        <v>43525.580787037034</v>
      </c>
      <c r="AY75" t="s">
        <v>293</v>
      </c>
    </row>
    <row r="76" spans="1:51" ht="15">
      <c r="A76" s="102"/>
      <c r="K76" s="32"/>
      <c r="L76" s="32"/>
      <c r="S76" s="102" t="s">
        <v>73</v>
      </c>
      <c r="T76" t="s">
        <v>72</v>
      </c>
      <c r="U76" t="s">
        <v>239</v>
      </c>
      <c r="V76" t="s">
        <v>240</v>
      </c>
      <c r="W76">
        <v>581535</v>
      </c>
      <c r="X76" t="s">
        <v>306</v>
      </c>
      <c r="Y76" t="s">
        <v>58</v>
      </c>
      <c r="Z76" t="s">
        <v>61</v>
      </c>
      <c r="AA76">
        <v>600896</v>
      </c>
      <c r="AB76" t="s">
        <v>59</v>
      </c>
      <c r="AC76" s="32">
        <v>43525</v>
      </c>
      <c r="AD76" s="32">
        <v>43525</v>
      </c>
      <c r="AE76">
        <v>0</v>
      </c>
      <c r="AF76" s="33"/>
      <c r="AG76">
        <v>56.55</v>
      </c>
      <c r="AH76" t="s">
        <v>60</v>
      </c>
      <c r="AI76">
        <v>204002000100</v>
      </c>
      <c r="AJ76" t="s">
        <v>106</v>
      </c>
      <c r="AK76">
        <v>56.55</v>
      </c>
      <c r="AL76">
        <v>576</v>
      </c>
      <c r="AM76" t="s">
        <v>17</v>
      </c>
      <c r="AN76">
        <v>1.7971200000000001</v>
      </c>
      <c r="AO76" t="s">
        <v>17</v>
      </c>
      <c r="AP76">
        <v>32572.799999999999</v>
      </c>
      <c r="AQ76" t="s">
        <v>67</v>
      </c>
      <c r="AR76">
        <v>10</v>
      </c>
      <c r="AS76">
        <v>2961.16</v>
      </c>
      <c r="AT76">
        <v>0</v>
      </c>
      <c r="AU76">
        <v>100044150</v>
      </c>
      <c r="AW76" t="s">
        <v>294</v>
      </c>
      <c r="AX76" s="33">
        <v>43525.580787037034</v>
      </c>
      <c r="AY76" t="s">
        <v>293</v>
      </c>
    </row>
    <row r="77" spans="1:51" ht="15">
      <c r="A77" s="102"/>
      <c r="K77" s="32"/>
      <c r="L77" s="32"/>
      <c r="S77" s="102" t="s">
        <v>73</v>
      </c>
      <c r="T77" t="s">
        <v>72</v>
      </c>
      <c r="U77" t="s">
        <v>239</v>
      </c>
      <c r="V77" t="s">
        <v>240</v>
      </c>
      <c r="W77">
        <v>581535</v>
      </c>
      <c r="X77" t="s">
        <v>306</v>
      </c>
      <c r="Y77" t="s">
        <v>58</v>
      </c>
      <c r="Z77" t="s">
        <v>61</v>
      </c>
      <c r="AA77">
        <v>600896</v>
      </c>
      <c r="AB77" t="s">
        <v>59</v>
      </c>
      <c r="AC77" s="32">
        <v>43525</v>
      </c>
      <c r="AD77" s="32">
        <v>43525</v>
      </c>
      <c r="AE77">
        <v>0</v>
      </c>
      <c r="AF77" s="33"/>
      <c r="AG77">
        <v>59.84</v>
      </c>
      <c r="AH77" t="s">
        <v>60</v>
      </c>
      <c r="AI77">
        <v>204002000701</v>
      </c>
      <c r="AJ77" t="s">
        <v>95</v>
      </c>
      <c r="AK77">
        <v>59.84</v>
      </c>
      <c r="AL77">
        <v>126</v>
      </c>
      <c r="AM77" t="s">
        <v>17</v>
      </c>
      <c r="AN77">
        <v>0.39221279999999997</v>
      </c>
      <c r="AO77" t="s">
        <v>17</v>
      </c>
      <c r="AP77">
        <v>7539.84</v>
      </c>
      <c r="AQ77" t="s">
        <v>67</v>
      </c>
      <c r="AR77">
        <v>10</v>
      </c>
      <c r="AS77">
        <v>685.44</v>
      </c>
      <c r="AT77">
        <v>0</v>
      </c>
      <c r="AU77">
        <v>100044150</v>
      </c>
      <c r="AW77" t="s">
        <v>294</v>
      </c>
      <c r="AX77" s="33">
        <v>43525.580787037034</v>
      </c>
      <c r="AY77" t="s">
        <v>293</v>
      </c>
    </row>
    <row r="78" spans="1:51" ht="15">
      <c r="A78" s="102"/>
      <c r="K78" s="32"/>
      <c r="L78" s="32"/>
      <c r="S78" s="102" t="s">
        <v>73</v>
      </c>
      <c r="T78" t="s">
        <v>72</v>
      </c>
      <c r="U78" t="s">
        <v>239</v>
      </c>
      <c r="V78" t="s">
        <v>240</v>
      </c>
      <c r="W78">
        <v>581535</v>
      </c>
      <c r="X78" t="s">
        <v>306</v>
      </c>
      <c r="Y78" t="s">
        <v>58</v>
      </c>
      <c r="Z78" t="s">
        <v>61</v>
      </c>
      <c r="AA78">
        <v>600896</v>
      </c>
      <c r="AB78" t="s">
        <v>59</v>
      </c>
      <c r="AC78" s="32">
        <v>43525</v>
      </c>
      <c r="AD78" s="32">
        <v>43525</v>
      </c>
      <c r="AE78">
        <v>0</v>
      </c>
      <c r="AF78" s="33"/>
      <c r="AG78">
        <v>80.040000000000006</v>
      </c>
      <c r="AH78" t="s">
        <v>60</v>
      </c>
      <c r="AI78">
        <v>204002001000</v>
      </c>
      <c r="AJ78" t="s">
        <v>111</v>
      </c>
      <c r="AK78">
        <v>80.040000000000006</v>
      </c>
      <c r="AL78">
        <v>180</v>
      </c>
      <c r="AM78" t="s">
        <v>17</v>
      </c>
      <c r="AN78">
        <v>0.74231999999999998</v>
      </c>
      <c r="AO78" t="s">
        <v>17</v>
      </c>
      <c r="AP78">
        <v>14407.2</v>
      </c>
      <c r="AQ78" t="s">
        <v>67</v>
      </c>
      <c r="AR78">
        <v>10</v>
      </c>
      <c r="AS78">
        <v>1309.75</v>
      </c>
      <c r="AT78">
        <v>0</v>
      </c>
      <c r="AU78">
        <v>100044150</v>
      </c>
      <c r="AW78" t="s">
        <v>294</v>
      </c>
      <c r="AX78" s="33">
        <v>43525.580787037034</v>
      </c>
      <c r="AY78" t="s">
        <v>293</v>
      </c>
    </row>
    <row r="79" spans="1:51" ht="15">
      <c r="A79" s="102"/>
      <c r="K79" s="32"/>
      <c r="L79" s="32"/>
      <c r="S79" s="102" t="s">
        <v>73</v>
      </c>
      <c r="T79" t="s">
        <v>72</v>
      </c>
      <c r="U79" t="s">
        <v>239</v>
      </c>
      <c r="V79" t="s">
        <v>240</v>
      </c>
      <c r="W79">
        <v>581535</v>
      </c>
      <c r="X79" t="s">
        <v>306</v>
      </c>
      <c r="Y79" t="s">
        <v>58</v>
      </c>
      <c r="Z79" t="s">
        <v>61</v>
      </c>
      <c r="AA79">
        <v>600896</v>
      </c>
      <c r="AB79" t="s">
        <v>59</v>
      </c>
      <c r="AC79" s="32">
        <v>43525</v>
      </c>
      <c r="AD79" s="32">
        <v>43525</v>
      </c>
      <c r="AE79">
        <v>0</v>
      </c>
      <c r="AF79" s="33"/>
      <c r="AG79">
        <v>80.959999999999994</v>
      </c>
      <c r="AH79" t="s">
        <v>60</v>
      </c>
      <c r="AI79">
        <v>204002001200</v>
      </c>
      <c r="AJ79" t="s">
        <v>220</v>
      </c>
      <c r="AK79">
        <v>80.959999999999994</v>
      </c>
      <c r="AL79">
        <v>24</v>
      </c>
      <c r="AM79" t="s">
        <v>17</v>
      </c>
      <c r="AN79">
        <v>7.4303999999999995E-2</v>
      </c>
      <c r="AO79" t="s">
        <v>17</v>
      </c>
      <c r="AP79">
        <v>1943.04</v>
      </c>
      <c r="AQ79" t="s">
        <v>67</v>
      </c>
      <c r="AR79">
        <v>10</v>
      </c>
      <c r="AS79">
        <v>176.64</v>
      </c>
      <c r="AT79">
        <v>0</v>
      </c>
      <c r="AU79">
        <v>100044150</v>
      </c>
      <c r="AW79" t="s">
        <v>294</v>
      </c>
      <c r="AX79" s="33">
        <v>43525.580787037034</v>
      </c>
      <c r="AY79" t="s">
        <v>293</v>
      </c>
    </row>
    <row r="80" spans="1:51" ht="15">
      <c r="A80" s="102"/>
      <c r="K80" s="32"/>
      <c r="L80" s="32"/>
      <c r="S80" s="102" t="s">
        <v>73</v>
      </c>
      <c r="T80" t="s">
        <v>72</v>
      </c>
      <c r="U80" t="s">
        <v>239</v>
      </c>
      <c r="V80" t="s">
        <v>240</v>
      </c>
      <c r="W80">
        <v>581535</v>
      </c>
      <c r="X80" t="s">
        <v>306</v>
      </c>
      <c r="Y80" t="s">
        <v>58</v>
      </c>
      <c r="Z80" t="s">
        <v>61</v>
      </c>
      <c r="AA80">
        <v>600896</v>
      </c>
      <c r="AB80" t="s">
        <v>59</v>
      </c>
      <c r="AC80" s="32">
        <v>43525</v>
      </c>
      <c r="AD80" s="32">
        <v>43525</v>
      </c>
      <c r="AE80">
        <v>0</v>
      </c>
      <c r="AF80" s="33"/>
      <c r="AG80">
        <v>71.760000000000005</v>
      </c>
      <c r="AH80" t="s">
        <v>60</v>
      </c>
      <c r="AI80">
        <v>204003000600</v>
      </c>
      <c r="AJ80" t="s">
        <v>232</v>
      </c>
      <c r="AK80">
        <v>71.760000000000005</v>
      </c>
      <c r="AL80">
        <v>24</v>
      </c>
      <c r="AM80" t="s">
        <v>17</v>
      </c>
      <c r="AN80">
        <v>5.8125599999999999E-2</v>
      </c>
      <c r="AO80" t="s">
        <v>17</v>
      </c>
      <c r="AP80">
        <v>1722.24</v>
      </c>
      <c r="AQ80" t="s">
        <v>66</v>
      </c>
      <c r="AR80">
        <v>16</v>
      </c>
      <c r="AS80">
        <v>237.55</v>
      </c>
      <c r="AT80">
        <v>0</v>
      </c>
      <c r="AU80">
        <v>100044150</v>
      </c>
      <c r="AW80" t="s">
        <v>294</v>
      </c>
      <c r="AX80" s="33">
        <v>43525.580787037034</v>
      </c>
      <c r="AY80" t="s">
        <v>293</v>
      </c>
    </row>
    <row r="81" spans="1:51" ht="15">
      <c r="A81" s="102"/>
      <c r="K81" s="32"/>
      <c r="L81" s="32"/>
      <c r="S81" s="102" t="s">
        <v>73</v>
      </c>
      <c r="T81" t="s">
        <v>72</v>
      </c>
      <c r="U81" t="s">
        <v>239</v>
      </c>
      <c r="V81" t="s">
        <v>240</v>
      </c>
      <c r="W81">
        <v>581535</v>
      </c>
      <c r="X81" t="s">
        <v>306</v>
      </c>
      <c r="Y81" t="s">
        <v>58</v>
      </c>
      <c r="Z81" t="s">
        <v>61</v>
      </c>
      <c r="AA81">
        <v>600896</v>
      </c>
      <c r="AB81" t="s">
        <v>59</v>
      </c>
      <c r="AC81" s="32">
        <v>43525</v>
      </c>
      <c r="AD81" s="32">
        <v>43525</v>
      </c>
      <c r="AE81">
        <v>0</v>
      </c>
      <c r="AF81" s="33"/>
      <c r="AG81">
        <v>89.76</v>
      </c>
      <c r="AH81" t="s">
        <v>60</v>
      </c>
      <c r="AI81">
        <v>204003000700</v>
      </c>
      <c r="AJ81" t="s">
        <v>125</v>
      </c>
      <c r="AK81">
        <v>89.76</v>
      </c>
      <c r="AL81">
        <v>68</v>
      </c>
      <c r="AM81" t="s">
        <v>17</v>
      </c>
      <c r="AN81">
        <v>0.28043200000000001</v>
      </c>
      <c r="AO81" t="s">
        <v>17</v>
      </c>
      <c r="AP81">
        <v>6103.68</v>
      </c>
      <c r="AQ81" t="s">
        <v>67</v>
      </c>
      <c r="AR81">
        <v>10</v>
      </c>
      <c r="AS81">
        <v>554.88</v>
      </c>
      <c r="AT81">
        <v>0</v>
      </c>
      <c r="AU81">
        <v>100044150</v>
      </c>
      <c r="AW81" t="s">
        <v>294</v>
      </c>
      <c r="AX81" s="33">
        <v>43525.580787037034</v>
      </c>
      <c r="AY81" t="s">
        <v>293</v>
      </c>
    </row>
    <row r="82" spans="1:51" ht="15">
      <c r="A82" s="102"/>
      <c r="K82" s="32"/>
      <c r="L82" s="32"/>
      <c r="S82" s="102" t="s">
        <v>73</v>
      </c>
      <c r="T82" t="s">
        <v>72</v>
      </c>
      <c r="U82" t="s">
        <v>239</v>
      </c>
      <c r="V82" t="s">
        <v>240</v>
      </c>
      <c r="W82">
        <v>581535</v>
      </c>
      <c r="X82" t="s">
        <v>306</v>
      </c>
      <c r="Y82" t="s">
        <v>58</v>
      </c>
      <c r="Z82" t="s">
        <v>61</v>
      </c>
      <c r="AA82">
        <v>600896</v>
      </c>
      <c r="AB82" t="s">
        <v>59</v>
      </c>
      <c r="AC82" s="32">
        <v>43525</v>
      </c>
      <c r="AD82" s="32">
        <v>43525</v>
      </c>
      <c r="AE82">
        <v>0</v>
      </c>
      <c r="AF82" s="33"/>
      <c r="AG82">
        <v>71.42</v>
      </c>
      <c r="AH82" t="s">
        <v>60</v>
      </c>
      <c r="AI82">
        <v>204004000400</v>
      </c>
      <c r="AJ82" t="s">
        <v>236</v>
      </c>
      <c r="AK82">
        <v>71.42</v>
      </c>
      <c r="AL82">
        <v>990</v>
      </c>
      <c r="AM82" t="s">
        <v>17</v>
      </c>
      <c r="AN82">
        <v>6.1776</v>
      </c>
      <c r="AO82" t="s">
        <v>17</v>
      </c>
      <c r="AP82">
        <v>70705.8</v>
      </c>
      <c r="AQ82" t="s">
        <v>66</v>
      </c>
      <c r="AR82">
        <v>16</v>
      </c>
      <c r="AS82">
        <v>9752.52</v>
      </c>
      <c r="AT82">
        <v>0</v>
      </c>
      <c r="AU82">
        <v>100044150</v>
      </c>
      <c r="AW82" t="s">
        <v>294</v>
      </c>
      <c r="AX82" s="33">
        <v>43525.580787037034</v>
      </c>
      <c r="AY82" t="s">
        <v>293</v>
      </c>
    </row>
    <row r="83" spans="1:51" ht="15">
      <c r="A83" s="102"/>
      <c r="K83" s="32"/>
      <c r="L83" s="32"/>
      <c r="S83" s="102" t="s">
        <v>73</v>
      </c>
      <c r="T83" t="s">
        <v>72</v>
      </c>
      <c r="U83" t="s">
        <v>239</v>
      </c>
      <c r="V83" t="s">
        <v>240</v>
      </c>
      <c r="W83">
        <v>581535</v>
      </c>
      <c r="X83" t="s">
        <v>306</v>
      </c>
      <c r="Y83" t="s">
        <v>58</v>
      </c>
      <c r="Z83" t="s">
        <v>61</v>
      </c>
      <c r="AA83">
        <v>600896</v>
      </c>
      <c r="AB83" t="s">
        <v>59</v>
      </c>
      <c r="AC83" s="32">
        <v>43525</v>
      </c>
      <c r="AD83" s="32">
        <v>43525</v>
      </c>
      <c r="AE83">
        <v>0</v>
      </c>
      <c r="AF83" s="33"/>
      <c r="AG83">
        <v>48.77</v>
      </c>
      <c r="AH83" t="s">
        <v>60</v>
      </c>
      <c r="AI83">
        <v>204005001700</v>
      </c>
      <c r="AJ83" t="s">
        <v>141</v>
      </c>
      <c r="AK83">
        <v>48.77</v>
      </c>
      <c r="AL83">
        <v>126</v>
      </c>
      <c r="AM83" t="s">
        <v>17</v>
      </c>
      <c r="AN83">
        <v>0.38941559999999997</v>
      </c>
      <c r="AO83" t="s">
        <v>17</v>
      </c>
      <c r="AP83">
        <v>6145.02</v>
      </c>
      <c r="AQ83" t="s">
        <v>66</v>
      </c>
      <c r="AR83">
        <v>16</v>
      </c>
      <c r="AS83">
        <v>847.59</v>
      </c>
      <c r="AT83">
        <v>0</v>
      </c>
      <c r="AU83">
        <v>100044150</v>
      </c>
      <c r="AW83" t="s">
        <v>294</v>
      </c>
      <c r="AX83" s="33">
        <v>43525.580787037034</v>
      </c>
      <c r="AY83" t="s">
        <v>293</v>
      </c>
    </row>
    <row r="84" spans="1:51" ht="15">
      <c r="A84" s="102"/>
      <c r="K84" s="32"/>
      <c r="L84" s="32"/>
      <c r="S84" s="102" t="s">
        <v>73</v>
      </c>
      <c r="T84" t="s">
        <v>72</v>
      </c>
      <c r="U84" t="s">
        <v>239</v>
      </c>
      <c r="V84" t="s">
        <v>240</v>
      </c>
      <c r="W84">
        <v>581535</v>
      </c>
      <c r="X84" t="s">
        <v>306</v>
      </c>
      <c r="Y84" t="s">
        <v>58</v>
      </c>
      <c r="Z84" t="s">
        <v>61</v>
      </c>
      <c r="AA84">
        <v>600896</v>
      </c>
      <c r="AB84" t="s">
        <v>59</v>
      </c>
      <c r="AC84" s="32">
        <v>43525</v>
      </c>
      <c r="AD84" s="32">
        <v>43525</v>
      </c>
      <c r="AE84">
        <v>0</v>
      </c>
      <c r="AF84" s="33"/>
      <c r="AG84">
        <v>48.85</v>
      </c>
      <c r="AH84" t="s">
        <v>60</v>
      </c>
      <c r="AI84">
        <v>204006000802</v>
      </c>
      <c r="AJ84" t="s">
        <v>120</v>
      </c>
      <c r="AK84">
        <v>48.85</v>
      </c>
      <c r="AL84">
        <v>120</v>
      </c>
      <c r="AM84" t="s">
        <v>17</v>
      </c>
      <c r="AN84">
        <v>0.31512000000000001</v>
      </c>
      <c r="AO84" t="s">
        <v>17</v>
      </c>
      <c r="AP84">
        <v>5862</v>
      </c>
      <c r="AQ84" t="s">
        <v>66</v>
      </c>
      <c r="AR84">
        <v>16</v>
      </c>
      <c r="AS84">
        <v>808.55</v>
      </c>
      <c r="AT84">
        <v>0</v>
      </c>
      <c r="AU84">
        <v>100044150</v>
      </c>
      <c r="AW84" t="s">
        <v>294</v>
      </c>
      <c r="AX84" s="33">
        <v>43525.580787037034</v>
      </c>
      <c r="AY84" t="s">
        <v>293</v>
      </c>
    </row>
    <row r="85" spans="1:51" ht="15">
      <c r="A85" s="102"/>
      <c r="K85" s="32"/>
      <c r="L85" s="32"/>
      <c r="S85" s="102" t="s">
        <v>73</v>
      </c>
      <c r="T85" t="s">
        <v>72</v>
      </c>
      <c r="U85" t="s">
        <v>239</v>
      </c>
      <c r="V85" t="s">
        <v>240</v>
      </c>
      <c r="W85">
        <v>581535</v>
      </c>
      <c r="X85" t="s">
        <v>306</v>
      </c>
      <c r="Y85" t="s">
        <v>58</v>
      </c>
      <c r="Z85" t="s">
        <v>61</v>
      </c>
      <c r="AA85">
        <v>600896</v>
      </c>
      <c r="AB85" t="s">
        <v>59</v>
      </c>
      <c r="AC85" s="32">
        <v>43525</v>
      </c>
      <c r="AD85" s="32">
        <v>43525</v>
      </c>
      <c r="AE85">
        <v>0</v>
      </c>
      <c r="AF85" s="33"/>
      <c r="AG85">
        <v>54.7</v>
      </c>
      <c r="AH85" t="s">
        <v>60</v>
      </c>
      <c r="AI85">
        <v>204006000902</v>
      </c>
      <c r="AJ85" t="s">
        <v>109</v>
      </c>
      <c r="AK85">
        <v>54.7</v>
      </c>
      <c r="AL85">
        <v>48</v>
      </c>
      <c r="AM85" t="s">
        <v>17</v>
      </c>
      <c r="AN85">
        <v>0.14363999999999999</v>
      </c>
      <c r="AO85" t="s">
        <v>17</v>
      </c>
      <c r="AP85">
        <v>2625.6</v>
      </c>
      <c r="AQ85" t="s">
        <v>66</v>
      </c>
      <c r="AR85">
        <v>16</v>
      </c>
      <c r="AS85">
        <v>362.15</v>
      </c>
      <c r="AT85">
        <v>0</v>
      </c>
      <c r="AU85">
        <v>100044150</v>
      </c>
      <c r="AW85" t="s">
        <v>294</v>
      </c>
      <c r="AX85" s="33">
        <v>43525.580787037034</v>
      </c>
      <c r="AY85" t="s">
        <v>293</v>
      </c>
    </row>
    <row r="86" spans="1:51" ht="15">
      <c r="A86" s="102"/>
      <c r="K86" s="32"/>
      <c r="L86" s="32"/>
      <c r="S86" s="102" t="s">
        <v>73</v>
      </c>
      <c r="T86" t="s">
        <v>72</v>
      </c>
      <c r="U86" t="s">
        <v>239</v>
      </c>
      <c r="V86" t="s">
        <v>240</v>
      </c>
      <c r="W86">
        <v>581535</v>
      </c>
      <c r="X86" t="s">
        <v>306</v>
      </c>
      <c r="Y86" t="s">
        <v>58</v>
      </c>
      <c r="Z86" t="s">
        <v>61</v>
      </c>
      <c r="AA86">
        <v>600896</v>
      </c>
      <c r="AB86" t="s">
        <v>59</v>
      </c>
      <c r="AC86" s="32">
        <v>43525</v>
      </c>
      <c r="AD86" s="32">
        <v>43525</v>
      </c>
      <c r="AE86">
        <v>0</v>
      </c>
      <c r="AF86" s="33"/>
      <c r="AG86">
        <v>44.16</v>
      </c>
      <c r="AH86" t="s">
        <v>60</v>
      </c>
      <c r="AI86">
        <v>204101007400</v>
      </c>
      <c r="AJ86" t="s">
        <v>219</v>
      </c>
      <c r="AK86">
        <v>44.16</v>
      </c>
      <c r="AL86">
        <v>30</v>
      </c>
      <c r="AM86" t="s">
        <v>17</v>
      </c>
      <c r="AN86">
        <v>9.3329999999999996E-2</v>
      </c>
      <c r="AO86" t="s">
        <v>17</v>
      </c>
      <c r="AP86">
        <v>1324.8</v>
      </c>
      <c r="AQ86" t="s">
        <v>66</v>
      </c>
      <c r="AR86">
        <v>16</v>
      </c>
      <c r="AS86">
        <v>182.73</v>
      </c>
      <c r="AT86">
        <v>0</v>
      </c>
      <c r="AU86">
        <v>100044150</v>
      </c>
      <c r="AW86" t="s">
        <v>294</v>
      </c>
      <c r="AX86" s="33">
        <v>43525.580787037034</v>
      </c>
      <c r="AY86" t="s">
        <v>293</v>
      </c>
    </row>
    <row r="87" spans="1:51" ht="15">
      <c r="A87" s="102"/>
      <c r="K87" s="32"/>
      <c r="L87" s="32"/>
      <c r="S87" s="102" t="s">
        <v>73</v>
      </c>
      <c r="T87" t="s">
        <v>72</v>
      </c>
      <c r="U87" t="s">
        <v>239</v>
      </c>
      <c r="V87" t="s">
        <v>240</v>
      </c>
      <c r="W87">
        <v>581535</v>
      </c>
      <c r="X87" t="s">
        <v>306</v>
      </c>
      <c r="Y87" t="s">
        <v>58</v>
      </c>
      <c r="Z87" t="s">
        <v>61</v>
      </c>
      <c r="AA87">
        <v>600896</v>
      </c>
      <c r="AB87" t="s">
        <v>59</v>
      </c>
      <c r="AC87" s="32">
        <v>43525</v>
      </c>
      <c r="AD87" s="32">
        <v>43525</v>
      </c>
      <c r="AE87">
        <v>0</v>
      </c>
      <c r="AF87" s="33"/>
      <c r="AG87">
        <v>33.479999999999997</v>
      </c>
      <c r="AH87" t="s">
        <v>60</v>
      </c>
      <c r="AI87">
        <v>204102010701</v>
      </c>
      <c r="AJ87" t="s">
        <v>138</v>
      </c>
      <c r="AK87">
        <v>33.479999999999997</v>
      </c>
      <c r="AL87">
        <v>1002</v>
      </c>
      <c r="AM87" t="s">
        <v>17</v>
      </c>
      <c r="AN87">
        <v>3.1478831999999999</v>
      </c>
      <c r="AO87" t="s">
        <v>17</v>
      </c>
      <c r="AP87">
        <v>33546.959999999999</v>
      </c>
      <c r="AQ87" t="s">
        <v>66</v>
      </c>
      <c r="AR87">
        <v>16</v>
      </c>
      <c r="AS87">
        <v>4627.17</v>
      </c>
      <c r="AT87">
        <v>0</v>
      </c>
      <c r="AU87">
        <v>100044150</v>
      </c>
      <c r="AW87" t="s">
        <v>294</v>
      </c>
      <c r="AX87" s="33">
        <v>43525.580787037034</v>
      </c>
      <c r="AY87" t="s">
        <v>293</v>
      </c>
    </row>
    <row r="88" spans="1:51" ht="15">
      <c r="A88" s="102"/>
      <c r="K88" s="32"/>
      <c r="L88" s="32"/>
      <c r="S88" s="102" t="s">
        <v>73</v>
      </c>
      <c r="T88" t="s">
        <v>72</v>
      </c>
      <c r="U88" t="s">
        <v>239</v>
      </c>
      <c r="V88" t="s">
        <v>240</v>
      </c>
      <c r="W88">
        <v>581535</v>
      </c>
      <c r="X88" t="s">
        <v>306</v>
      </c>
      <c r="Y88" t="s">
        <v>58</v>
      </c>
      <c r="Z88" t="s">
        <v>61</v>
      </c>
      <c r="AA88">
        <v>600896</v>
      </c>
      <c r="AB88" t="s">
        <v>59</v>
      </c>
      <c r="AC88" s="32">
        <v>43525</v>
      </c>
      <c r="AD88" s="32">
        <v>43525</v>
      </c>
      <c r="AE88">
        <v>0</v>
      </c>
      <c r="AF88" s="33"/>
      <c r="AG88">
        <v>33.479999999999997</v>
      </c>
      <c r="AH88" t="s">
        <v>60</v>
      </c>
      <c r="AI88">
        <v>204102010801</v>
      </c>
      <c r="AJ88" t="s">
        <v>129</v>
      </c>
      <c r="AK88">
        <v>33.479999999999997</v>
      </c>
      <c r="AL88">
        <v>228</v>
      </c>
      <c r="AM88" t="s">
        <v>17</v>
      </c>
      <c r="AN88">
        <v>0.71354879999999998</v>
      </c>
      <c r="AO88" t="s">
        <v>17</v>
      </c>
      <c r="AP88">
        <v>7633.44</v>
      </c>
      <c r="AQ88" t="s">
        <v>66</v>
      </c>
      <c r="AR88">
        <v>16</v>
      </c>
      <c r="AS88">
        <v>1052.8900000000001</v>
      </c>
      <c r="AT88">
        <v>0</v>
      </c>
      <c r="AU88">
        <v>100044150</v>
      </c>
      <c r="AW88" t="s">
        <v>294</v>
      </c>
      <c r="AX88" s="33">
        <v>43525.580787037034</v>
      </c>
      <c r="AY88" t="s">
        <v>293</v>
      </c>
    </row>
    <row r="89" spans="1:51" ht="15">
      <c r="A89" s="102"/>
      <c r="K89" s="32"/>
      <c r="L89" s="32"/>
      <c r="S89" s="102" t="s">
        <v>73</v>
      </c>
      <c r="T89" t="s">
        <v>72</v>
      </c>
      <c r="U89" t="s">
        <v>239</v>
      </c>
      <c r="V89" t="s">
        <v>240</v>
      </c>
      <c r="W89">
        <v>581535</v>
      </c>
      <c r="X89" t="s">
        <v>306</v>
      </c>
      <c r="Y89" t="s">
        <v>58</v>
      </c>
      <c r="Z89" t="s">
        <v>61</v>
      </c>
      <c r="AA89">
        <v>600896</v>
      </c>
      <c r="AB89" t="s">
        <v>59</v>
      </c>
      <c r="AC89" s="32">
        <v>43525</v>
      </c>
      <c r="AD89" s="32">
        <v>43525</v>
      </c>
      <c r="AE89">
        <v>0</v>
      </c>
      <c r="AF89" s="33"/>
      <c r="AG89">
        <v>44.16</v>
      </c>
      <c r="AH89" t="s">
        <v>60</v>
      </c>
      <c r="AI89">
        <v>204102012100</v>
      </c>
      <c r="AJ89" t="s">
        <v>139</v>
      </c>
      <c r="AK89">
        <v>44.16</v>
      </c>
      <c r="AL89">
        <v>2202</v>
      </c>
      <c r="AM89" t="s">
        <v>17</v>
      </c>
      <c r="AN89">
        <v>5.4961919999999997</v>
      </c>
      <c r="AO89" t="s">
        <v>17</v>
      </c>
      <c r="AP89">
        <v>97240.320000000007</v>
      </c>
      <c r="AQ89" t="s">
        <v>66</v>
      </c>
      <c r="AR89">
        <v>16</v>
      </c>
      <c r="AS89">
        <v>13412.46</v>
      </c>
      <c r="AT89">
        <v>0</v>
      </c>
      <c r="AU89">
        <v>100044150</v>
      </c>
      <c r="AW89" t="s">
        <v>294</v>
      </c>
      <c r="AX89" s="33">
        <v>43525.580787037034</v>
      </c>
      <c r="AY89" t="s">
        <v>293</v>
      </c>
    </row>
    <row r="90" spans="1:51" ht="15">
      <c r="A90" s="102"/>
      <c r="K90" s="32"/>
      <c r="L90" s="32"/>
      <c r="S90" s="102" t="s">
        <v>73</v>
      </c>
      <c r="T90" t="s">
        <v>72</v>
      </c>
      <c r="U90" t="s">
        <v>239</v>
      </c>
      <c r="V90" t="s">
        <v>240</v>
      </c>
      <c r="W90">
        <v>581535</v>
      </c>
      <c r="X90" t="s">
        <v>306</v>
      </c>
      <c r="Y90" t="s">
        <v>58</v>
      </c>
      <c r="Z90" t="s">
        <v>61</v>
      </c>
      <c r="AA90">
        <v>600896</v>
      </c>
      <c r="AB90" t="s">
        <v>59</v>
      </c>
      <c r="AC90" s="32">
        <v>43525</v>
      </c>
      <c r="AD90" s="32">
        <v>43525</v>
      </c>
      <c r="AE90">
        <v>0</v>
      </c>
      <c r="AF90" s="33"/>
      <c r="AG90">
        <v>55.2</v>
      </c>
      <c r="AH90" t="s">
        <v>60</v>
      </c>
      <c r="AI90">
        <v>204103001500</v>
      </c>
      <c r="AJ90" t="s">
        <v>93</v>
      </c>
      <c r="AK90">
        <v>55.2</v>
      </c>
      <c r="AL90">
        <v>246</v>
      </c>
      <c r="AM90" t="s">
        <v>17</v>
      </c>
      <c r="AN90">
        <v>0.74538000000000004</v>
      </c>
      <c r="AO90" t="s">
        <v>17</v>
      </c>
      <c r="AP90">
        <v>13579.2</v>
      </c>
      <c r="AQ90" t="s">
        <v>66</v>
      </c>
      <c r="AR90">
        <v>16</v>
      </c>
      <c r="AS90">
        <v>1872.99</v>
      </c>
      <c r="AT90">
        <v>0</v>
      </c>
      <c r="AU90">
        <v>100044150</v>
      </c>
      <c r="AW90" t="s">
        <v>294</v>
      </c>
      <c r="AX90" s="33">
        <v>43525.580787037034</v>
      </c>
      <c r="AY90" t="s">
        <v>293</v>
      </c>
    </row>
    <row r="91" spans="1:51" ht="15">
      <c r="A91" s="102"/>
      <c r="K91" s="32"/>
      <c r="L91" s="32"/>
      <c r="S91" s="102" t="s">
        <v>73</v>
      </c>
      <c r="T91" t="s">
        <v>72</v>
      </c>
      <c r="U91" t="s">
        <v>239</v>
      </c>
      <c r="V91" t="s">
        <v>240</v>
      </c>
      <c r="W91">
        <v>581535</v>
      </c>
      <c r="X91" t="s">
        <v>306</v>
      </c>
      <c r="Y91" t="s">
        <v>58</v>
      </c>
      <c r="Z91" t="s">
        <v>61</v>
      </c>
      <c r="AA91">
        <v>600896</v>
      </c>
      <c r="AB91" t="s">
        <v>59</v>
      </c>
      <c r="AC91" s="32">
        <v>43525</v>
      </c>
      <c r="AD91" s="32">
        <v>43525</v>
      </c>
      <c r="AE91">
        <v>0</v>
      </c>
      <c r="AF91" s="33"/>
      <c r="AG91">
        <v>55.2</v>
      </c>
      <c r="AH91" t="s">
        <v>60</v>
      </c>
      <c r="AI91">
        <v>204103001800</v>
      </c>
      <c r="AJ91" t="s">
        <v>142</v>
      </c>
      <c r="AK91">
        <v>55.2</v>
      </c>
      <c r="AL91">
        <v>48</v>
      </c>
      <c r="AM91" t="s">
        <v>17</v>
      </c>
      <c r="AN91">
        <v>0.14558399999999999</v>
      </c>
      <c r="AO91" t="s">
        <v>17</v>
      </c>
      <c r="AP91">
        <v>2649.6</v>
      </c>
      <c r="AQ91" t="s">
        <v>66</v>
      </c>
      <c r="AR91">
        <v>16</v>
      </c>
      <c r="AS91">
        <v>365.46</v>
      </c>
      <c r="AT91">
        <v>0</v>
      </c>
      <c r="AU91">
        <v>100044150</v>
      </c>
      <c r="AW91" t="s">
        <v>294</v>
      </c>
      <c r="AX91" s="33">
        <v>43525.580787037034</v>
      </c>
      <c r="AY91" t="s">
        <v>293</v>
      </c>
    </row>
    <row r="92" spans="1:51" ht="15">
      <c r="A92" s="102"/>
      <c r="K92" s="32"/>
      <c r="L92" s="32"/>
      <c r="S92" s="102" t="s">
        <v>73</v>
      </c>
      <c r="T92" t="s">
        <v>72</v>
      </c>
      <c r="U92" t="s">
        <v>239</v>
      </c>
      <c r="V92" t="s">
        <v>240</v>
      </c>
      <c r="W92">
        <v>581535</v>
      </c>
      <c r="X92" t="s">
        <v>306</v>
      </c>
      <c r="Y92" t="s">
        <v>58</v>
      </c>
      <c r="Z92" t="s">
        <v>61</v>
      </c>
      <c r="AA92">
        <v>600896</v>
      </c>
      <c r="AB92" t="s">
        <v>59</v>
      </c>
      <c r="AC92" s="32">
        <v>43525</v>
      </c>
      <c r="AD92" s="32">
        <v>43525</v>
      </c>
      <c r="AE92">
        <v>0</v>
      </c>
      <c r="AF92" s="33"/>
      <c r="AG92">
        <v>44.65</v>
      </c>
      <c r="AH92" t="s">
        <v>60</v>
      </c>
      <c r="AI92">
        <v>204104001060</v>
      </c>
      <c r="AJ92" t="s">
        <v>123</v>
      </c>
      <c r="AK92">
        <v>44.65</v>
      </c>
      <c r="AL92">
        <v>32</v>
      </c>
      <c r="AM92" t="s">
        <v>17</v>
      </c>
      <c r="AN92">
        <v>8.3519999999999997E-2</v>
      </c>
      <c r="AO92" t="s">
        <v>17</v>
      </c>
      <c r="AP92">
        <v>1428.8</v>
      </c>
      <c r="AQ92" t="s">
        <v>66</v>
      </c>
      <c r="AR92">
        <v>16</v>
      </c>
      <c r="AS92">
        <v>197.08</v>
      </c>
      <c r="AT92">
        <v>0</v>
      </c>
      <c r="AU92">
        <v>100044150</v>
      </c>
      <c r="AW92" t="s">
        <v>294</v>
      </c>
      <c r="AX92" s="33">
        <v>43525.580787037034</v>
      </c>
      <c r="AY92" t="s">
        <v>293</v>
      </c>
    </row>
    <row r="93" spans="1:51" ht="15">
      <c r="A93" s="102"/>
      <c r="K93" s="32"/>
      <c r="L93" s="32"/>
      <c r="S93" s="102" t="s">
        <v>73</v>
      </c>
      <c r="T93" t="s">
        <v>72</v>
      </c>
      <c r="U93" t="s">
        <v>239</v>
      </c>
      <c r="V93" t="s">
        <v>240</v>
      </c>
      <c r="W93">
        <v>581535</v>
      </c>
      <c r="X93" t="s">
        <v>306</v>
      </c>
      <c r="Y93" t="s">
        <v>58</v>
      </c>
      <c r="Z93" t="s">
        <v>61</v>
      </c>
      <c r="AA93">
        <v>600896</v>
      </c>
      <c r="AB93" t="s">
        <v>59</v>
      </c>
      <c r="AC93" s="32">
        <v>43525</v>
      </c>
      <c r="AD93" s="32">
        <v>43525</v>
      </c>
      <c r="AE93">
        <v>0</v>
      </c>
      <c r="AF93" s="33"/>
      <c r="AG93">
        <v>48.44</v>
      </c>
      <c r="AH93" t="s">
        <v>60</v>
      </c>
      <c r="AI93">
        <v>204104001160</v>
      </c>
      <c r="AJ93" t="s">
        <v>110</v>
      </c>
      <c r="AK93">
        <v>48.44</v>
      </c>
      <c r="AL93">
        <v>42</v>
      </c>
      <c r="AM93" t="s">
        <v>17</v>
      </c>
      <c r="AN93">
        <v>0.12499200000000001</v>
      </c>
      <c r="AO93" t="s">
        <v>17</v>
      </c>
      <c r="AP93">
        <v>2034.48</v>
      </c>
      <c r="AQ93" t="s">
        <v>66</v>
      </c>
      <c r="AR93">
        <v>16</v>
      </c>
      <c r="AS93">
        <v>280.62</v>
      </c>
      <c r="AT93">
        <v>0</v>
      </c>
      <c r="AU93">
        <v>100044150</v>
      </c>
      <c r="AW93" t="s">
        <v>294</v>
      </c>
      <c r="AX93" s="33">
        <v>43525.580787037034</v>
      </c>
      <c r="AY93" t="s">
        <v>293</v>
      </c>
    </row>
    <row r="94" spans="1:51" ht="15">
      <c r="A94" s="102"/>
      <c r="K94" s="32"/>
      <c r="L94" s="32"/>
      <c r="S94" s="102" t="s">
        <v>73</v>
      </c>
      <c r="T94" t="s">
        <v>72</v>
      </c>
      <c r="U94" t="s">
        <v>239</v>
      </c>
      <c r="V94" t="s">
        <v>240</v>
      </c>
      <c r="W94">
        <v>581535</v>
      </c>
      <c r="X94" t="s">
        <v>306</v>
      </c>
      <c r="Y94" t="s">
        <v>58</v>
      </c>
      <c r="Z94" t="s">
        <v>61</v>
      </c>
      <c r="AA94">
        <v>600896</v>
      </c>
      <c r="AB94" t="s">
        <v>59</v>
      </c>
      <c r="AC94" s="32">
        <v>43525</v>
      </c>
      <c r="AD94" s="32">
        <v>43525</v>
      </c>
      <c r="AE94">
        <v>0</v>
      </c>
      <c r="AF94" s="33"/>
      <c r="AG94">
        <v>48.44</v>
      </c>
      <c r="AH94" t="s">
        <v>60</v>
      </c>
      <c r="AI94">
        <v>204104001355</v>
      </c>
      <c r="AJ94" t="s">
        <v>102</v>
      </c>
      <c r="AK94">
        <v>48.44</v>
      </c>
      <c r="AL94">
        <v>30</v>
      </c>
      <c r="AM94" t="s">
        <v>17</v>
      </c>
      <c r="AN94">
        <v>8.9279999999999998E-2</v>
      </c>
      <c r="AO94" t="s">
        <v>17</v>
      </c>
      <c r="AP94">
        <v>1453.2</v>
      </c>
      <c r="AQ94" t="s">
        <v>66</v>
      </c>
      <c r="AR94">
        <v>16</v>
      </c>
      <c r="AS94">
        <v>200.44</v>
      </c>
      <c r="AT94">
        <v>0</v>
      </c>
      <c r="AU94">
        <v>100044150</v>
      </c>
      <c r="AW94" t="s">
        <v>294</v>
      </c>
      <c r="AX94" s="33">
        <v>43525.580787037034</v>
      </c>
      <c r="AY94" t="s">
        <v>293</v>
      </c>
    </row>
    <row r="95" spans="1:51" ht="15">
      <c r="A95" s="102"/>
      <c r="K95" s="32"/>
      <c r="L95" s="32"/>
      <c r="S95" s="102" t="s">
        <v>73</v>
      </c>
      <c r="T95" t="s">
        <v>72</v>
      </c>
      <c r="U95" t="s">
        <v>239</v>
      </c>
      <c r="V95" t="s">
        <v>240</v>
      </c>
      <c r="W95">
        <v>581535</v>
      </c>
      <c r="X95" t="s">
        <v>306</v>
      </c>
      <c r="Y95" t="s">
        <v>58</v>
      </c>
      <c r="Z95" t="s">
        <v>61</v>
      </c>
      <c r="AA95">
        <v>600896</v>
      </c>
      <c r="AB95" t="s">
        <v>59</v>
      </c>
      <c r="AC95" s="32">
        <v>43525</v>
      </c>
      <c r="AD95" s="32">
        <v>43525</v>
      </c>
      <c r="AE95">
        <v>0</v>
      </c>
      <c r="AF95" s="33"/>
      <c r="AG95">
        <v>46</v>
      </c>
      <c r="AH95" t="s">
        <v>60</v>
      </c>
      <c r="AI95">
        <v>204117000900</v>
      </c>
      <c r="AJ95" t="s">
        <v>136</v>
      </c>
      <c r="AK95">
        <v>46</v>
      </c>
      <c r="AL95">
        <v>18</v>
      </c>
      <c r="AM95" t="s">
        <v>17</v>
      </c>
      <c r="AN95">
        <v>4.4928000000000003E-2</v>
      </c>
      <c r="AO95" t="s">
        <v>17</v>
      </c>
      <c r="AP95">
        <v>828</v>
      </c>
      <c r="AQ95" t="s">
        <v>66</v>
      </c>
      <c r="AR95">
        <v>16</v>
      </c>
      <c r="AS95">
        <v>114.21</v>
      </c>
      <c r="AT95">
        <v>0</v>
      </c>
      <c r="AU95">
        <v>100044150</v>
      </c>
      <c r="AW95" t="s">
        <v>294</v>
      </c>
      <c r="AX95" s="33">
        <v>43525.580787037034</v>
      </c>
      <c r="AY95" t="s">
        <v>293</v>
      </c>
    </row>
    <row r="96" spans="1:51" ht="15">
      <c r="A96" s="102"/>
      <c r="K96" s="32"/>
      <c r="L96" s="32"/>
      <c r="S96" s="102" t="s">
        <v>73</v>
      </c>
      <c r="T96" t="s">
        <v>72</v>
      </c>
      <c r="U96" t="s">
        <v>239</v>
      </c>
      <c r="V96" t="s">
        <v>240</v>
      </c>
      <c r="W96">
        <v>581535</v>
      </c>
      <c r="X96" t="s">
        <v>306</v>
      </c>
      <c r="Y96" t="s">
        <v>58</v>
      </c>
      <c r="Z96" t="s">
        <v>61</v>
      </c>
      <c r="AA96">
        <v>600896</v>
      </c>
      <c r="AB96" t="s">
        <v>59</v>
      </c>
      <c r="AC96" s="32">
        <v>43525</v>
      </c>
      <c r="AD96" s="32">
        <v>43525</v>
      </c>
      <c r="AE96">
        <v>0</v>
      </c>
      <c r="AF96" s="33"/>
      <c r="AG96">
        <v>55.2</v>
      </c>
      <c r="AH96" t="s">
        <v>60</v>
      </c>
      <c r="AI96">
        <v>204201010400</v>
      </c>
      <c r="AJ96" t="s">
        <v>104</v>
      </c>
      <c r="AK96">
        <v>55.2</v>
      </c>
      <c r="AL96">
        <v>15</v>
      </c>
      <c r="AM96" t="s">
        <v>17</v>
      </c>
      <c r="AN96">
        <v>3.78E-2</v>
      </c>
      <c r="AO96" t="s">
        <v>17</v>
      </c>
      <c r="AP96">
        <v>828</v>
      </c>
      <c r="AQ96" t="s">
        <v>66</v>
      </c>
      <c r="AR96">
        <v>16</v>
      </c>
      <c r="AS96">
        <v>114.21</v>
      </c>
      <c r="AT96">
        <v>0</v>
      </c>
      <c r="AU96">
        <v>100044150</v>
      </c>
      <c r="AW96" t="s">
        <v>294</v>
      </c>
      <c r="AX96" s="33">
        <v>43525.580787037034</v>
      </c>
      <c r="AY96" t="s">
        <v>293</v>
      </c>
    </row>
    <row r="97" spans="1:51" ht="15">
      <c r="A97" s="102"/>
      <c r="K97" s="32"/>
      <c r="L97" s="32"/>
      <c r="S97" s="102" t="s">
        <v>73</v>
      </c>
      <c r="T97" t="s">
        <v>72</v>
      </c>
      <c r="U97" t="s">
        <v>239</v>
      </c>
      <c r="V97" t="s">
        <v>240</v>
      </c>
      <c r="W97">
        <v>581535</v>
      </c>
      <c r="X97" t="s">
        <v>306</v>
      </c>
      <c r="Y97" t="s">
        <v>58</v>
      </c>
      <c r="Z97" t="s">
        <v>61</v>
      </c>
      <c r="AA97">
        <v>600896</v>
      </c>
      <c r="AB97" t="s">
        <v>59</v>
      </c>
      <c r="AC97" s="32">
        <v>43525</v>
      </c>
      <c r="AD97" s="32">
        <v>43525</v>
      </c>
      <c r="AE97">
        <v>0</v>
      </c>
      <c r="AF97" s="33"/>
      <c r="AG97">
        <v>33.119999999999997</v>
      </c>
      <c r="AH97" t="s">
        <v>60</v>
      </c>
      <c r="AI97">
        <v>204207000500</v>
      </c>
      <c r="AJ97" t="s">
        <v>105</v>
      </c>
      <c r="AK97">
        <v>33.119999999999997</v>
      </c>
      <c r="AL97">
        <v>138</v>
      </c>
      <c r="AM97" t="s">
        <v>17</v>
      </c>
      <c r="AN97">
        <v>0.40572000000000003</v>
      </c>
      <c r="AO97" t="s">
        <v>17</v>
      </c>
      <c r="AP97">
        <v>4570.5600000000004</v>
      </c>
      <c r="AQ97" t="s">
        <v>66</v>
      </c>
      <c r="AR97">
        <v>16</v>
      </c>
      <c r="AS97">
        <v>630.41999999999996</v>
      </c>
      <c r="AT97">
        <v>0</v>
      </c>
      <c r="AU97">
        <v>100044150</v>
      </c>
      <c r="AW97" t="s">
        <v>294</v>
      </c>
      <c r="AX97" s="33">
        <v>43525.580787037034</v>
      </c>
      <c r="AY97" t="s">
        <v>293</v>
      </c>
    </row>
    <row r="98" spans="1:51" ht="15">
      <c r="A98" s="102"/>
      <c r="K98" s="32"/>
      <c r="L98" s="32"/>
      <c r="S98" s="102" t="s">
        <v>73</v>
      </c>
      <c r="T98" t="s">
        <v>72</v>
      </c>
      <c r="U98" t="s">
        <v>239</v>
      </c>
      <c r="V98" t="s">
        <v>240</v>
      </c>
      <c r="W98">
        <v>581535</v>
      </c>
      <c r="X98" t="s">
        <v>306</v>
      </c>
      <c r="Y98" t="s">
        <v>58</v>
      </c>
      <c r="Z98" t="s">
        <v>61</v>
      </c>
      <c r="AA98">
        <v>600896</v>
      </c>
      <c r="AB98" t="s">
        <v>59</v>
      </c>
      <c r="AC98" s="32">
        <v>43525</v>
      </c>
      <c r="AD98" s="32">
        <v>43525</v>
      </c>
      <c r="AE98">
        <v>0</v>
      </c>
      <c r="AF98" s="33"/>
      <c r="AG98">
        <v>33.119999999999997</v>
      </c>
      <c r="AH98" t="s">
        <v>60</v>
      </c>
      <c r="AI98">
        <v>204207000600</v>
      </c>
      <c r="AJ98" t="s">
        <v>216</v>
      </c>
      <c r="AK98">
        <v>33.119999999999997</v>
      </c>
      <c r="AL98">
        <v>84</v>
      </c>
      <c r="AM98" t="s">
        <v>17</v>
      </c>
      <c r="AN98">
        <v>0.24696000000000001</v>
      </c>
      <c r="AO98" t="s">
        <v>17</v>
      </c>
      <c r="AP98">
        <v>2782.08</v>
      </c>
      <c r="AQ98" t="s">
        <v>66</v>
      </c>
      <c r="AR98">
        <v>16</v>
      </c>
      <c r="AS98">
        <v>383.74</v>
      </c>
      <c r="AT98">
        <v>0</v>
      </c>
      <c r="AU98">
        <v>100044150</v>
      </c>
      <c r="AW98" t="s">
        <v>294</v>
      </c>
      <c r="AX98" s="33">
        <v>43525.580787037034</v>
      </c>
      <c r="AY98" t="s">
        <v>293</v>
      </c>
    </row>
    <row r="99" spans="1:51" ht="15">
      <c r="A99" s="102"/>
      <c r="K99" s="32"/>
      <c r="L99" s="32"/>
      <c r="S99" s="102" t="s">
        <v>73</v>
      </c>
      <c r="T99" t="s">
        <v>72</v>
      </c>
      <c r="U99" t="s">
        <v>239</v>
      </c>
      <c r="V99" t="s">
        <v>240</v>
      </c>
      <c r="W99">
        <v>581535</v>
      </c>
      <c r="X99" t="s">
        <v>306</v>
      </c>
      <c r="Y99" t="s">
        <v>58</v>
      </c>
      <c r="Z99" t="s">
        <v>61</v>
      </c>
      <c r="AA99">
        <v>600896</v>
      </c>
      <c r="AB99" t="s">
        <v>59</v>
      </c>
      <c r="AC99" s="32">
        <v>43525</v>
      </c>
      <c r="AD99" s="32">
        <v>43525</v>
      </c>
      <c r="AE99">
        <v>0</v>
      </c>
      <c r="AF99" s="33"/>
      <c r="AG99">
        <v>62.7</v>
      </c>
      <c r="AH99" t="s">
        <v>60</v>
      </c>
      <c r="AI99">
        <v>204401000700</v>
      </c>
      <c r="AJ99" t="s">
        <v>124</v>
      </c>
      <c r="AK99">
        <v>62.7</v>
      </c>
      <c r="AL99">
        <v>1064</v>
      </c>
      <c r="AM99" t="s">
        <v>17</v>
      </c>
      <c r="AN99">
        <v>2.6174400000000002</v>
      </c>
      <c r="AO99" t="s">
        <v>17</v>
      </c>
      <c r="AP99">
        <v>66712.800000000003</v>
      </c>
      <c r="AQ99" t="s">
        <v>66</v>
      </c>
      <c r="AR99">
        <v>16</v>
      </c>
      <c r="AS99">
        <v>9201.77</v>
      </c>
      <c r="AT99">
        <v>0</v>
      </c>
      <c r="AU99">
        <v>100044150</v>
      </c>
      <c r="AW99" t="s">
        <v>294</v>
      </c>
      <c r="AX99" s="33">
        <v>43525.580787037034</v>
      </c>
      <c r="AY99" t="s">
        <v>293</v>
      </c>
    </row>
    <row r="100" spans="1:51" ht="15">
      <c r="A100" s="102"/>
      <c r="K100" s="32"/>
      <c r="L100" s="32"/>
      <c r="S100" s="102" t="s">
        <v>73</v>
      </c>
      <c r="T100" t="s">
        <v>72</v>
      </c>
      <c r="U100" t="s">
        <v>239</v>
      </c>
      <c r="V100" t="s">
        <v>240</v>
      </c>
      <c r="W100">
        <v>581535</v>
      </c>
      <c r="X100" t="s">
        <v>306</v>
      </c>
      <c r="Y100" t="s">
        <v>58</v>
      </c>
      <c r="Z100" t="s">
        <v>61</v>
      </c>
      <c r="AA100">
        <v>600896</v>
      </c>
      <c r="AB100" t="s">
        <v>59</v>
      </c>
      <c r="AC100" s="32">
        <v>43525</v>
      </c>
      <c r="AD100" s="32">
        <v>43525</v>
      </c>
      <c r="AE100">
        <v>0</v>
      </c>
      <c r="AF100" s="33"/>
      <c r="AG100">
        <v>66.12</v>
      </c>
      <c r="AH100" t="s">
        <v>60</v>
      </c>
      <c r="AI100">
        <v>204401000800</v>
      </c>
      <c r="AJ100" t="s">
        <v>90</v>
      </c>
      <c r="AK100">
        <v>66.12</v>
      </c>
      <c r="AL100">
        <v>280</v>
      </c>
      <c r="AM100" t="s">
        <v>17</v>
      </c>
      <c r="AN100">
        <v>0.68879999999999997</v>
      </c>
      <c r="AO100" t="s">
        <v>17</v>
      </c>
      <c r="AP100">
        <v>18513.599999999999</v>
      </c>
      <c r="AQ100" t="s">
        <v>66</v>
      </c>
      <c r="AR100">
        <v>16</v>
      </c>
      <c r="AS100">
        <v>2553.6</v>
      </c>
      <c r="AT100">
        <v>0</v>
      </c>
      <c r="AU100">
        <v>100044150</v>
      </c>
      <c r="AW100" t="s">
        <v>294</v>
      </c>
      <c r="AX100" s="33">
        <v>43525.580787037034</v>
      </c>
      <c r="AY100" t="s">
        <v>293</v>
      </c>
    </row>
    <row r="101" spans="1:51" ht="15">
      <c r="A101" s="102"/>
      <c r="K101" s="32"/>
      <c r="L101" s="32"/>
      <c r="S101" s="102" t="s">
        <v>73</v>
      </c>
      <c r="T101" t="s">
        <v>72</v>
      </c>
      <c r="U101" t="s">
        <v>239</v>
      </c>
      <c r="V101" t="s">
        <v>240</v>
      </c>
      <c r="W101">
        <v>581535</v>
      </c>
      <c r="X101" t="s">
        <v>306</v>
      </c>
      <c r="Y101" t="s">
        <v>58</v>
      </c>
      <c r="Z101" t="s">
        <v>61</v>
      </c>
      <c r="AA101">
        <v>600896</v>
      </c>
      <c r="AB101" t="s">
        <v>59</v>
      </c>
      <c r="AC101" s="32">
        <v>43525</v>
      </c>
      <c r="AD101" s="32">
        <v>43525</v>
      </c>
      <c r="AE101">
        <v>0</v>
      </c>
      <c r="AF101" s="33"/>
      <c r="AG101">
        <v>64.599999999999994</v>
      </c>
      <c r="AH101" t="s">
        <v>60</v>
      </c>
      <c r="AI101" t="s">
        <v>116</v>
      </c>
      <c r="AJ101" t="s">
        <v>117</v>
      </c>
      <c r="AK101">
        <v>64.599999999999994</v>
      </c>
      <c r="AL101">
        <v>312</v>
      </c>
      <c r="AM101" t="s">
        <v>17</v>
      </c>
      <c r="AN101">
        <v>0.624</v>
      </c>
      <c r="AO101" t="s">
        <v>17</v>
      </c>
      <c r="AP101">
        <v>20155.2</v>
      </c>
      <c r="AQ101" t="s">
        <v>66</v>
      </c>
      <c r="AR101">
        <v>16</v>
      </c>
      <c r="AS101">
        <v>2780.03</v>
      </c>
      <c r="AT101">
        <v>0</v>
      </c>
      <c r="AU101">
        <v>100044150</v>
      </c>
      <c r="AW101" t="s">
        <v>294</v>
      </c>
      <c r="AX101" s="33">
        <v>43525.580787037034</v>
      </c>
      <c r="AY101" t="s">
        <v>293</v>
      </c>
    </row>
    <row r="102" spans="1:51" ht="15">
      <c r="A102" s="102"/>
      <c r="K102" s="32"/>
      <c r="L102" s="32"/>
      <c r="S102" s="102" t="s">
        <v>73</v>
      </c>
      <c r="T102" t="s">
        <v>72</v>
      </c>
      <c r="U102" t="s">
        <v>239</v>
      </c>
      <c r="V102" t="s">
        <v>240</v>
      </c>
      <c r="W102">
        <v>581535</v>
      </c>
      <c r="X102" t="s">
        <v>306</v>
      </c>
      <c r="Y102" t="s">
        <v>58</v>
      </c>
      <c r="Z102" t="s">
        <v>61</v>
      </c>
      <c r="AA102">
        <v>600896</v>
      </c>
      <c r="AB102" t="s">
        <v>59</v>
      </c>
      <c r="AC102" s="32">
        <v>43525</v>
      </c>
      <c r="AD102" s="32">
        <v>43525</v>
      </c>
      <c r="AE102">
        <v>0</v>
      </c>
      <c r="AF102" s="33"/>
      <c r="AG102">
        <v>74.099999999999994</v>
      </c>
      <c r="AH102" t="s">
        <v>60</v>
      </c>
      <c r="AI102" t="s">
        <v>63</v>
      </c>
      <c r="AJ102" t="s">
        <v>64</v>
      </c>
      <c r="AK102">
        <v>74.099999999999994</v>
      </c>
      <c r="AL102">
        <v>738</v>
      </c>
      <c r="AM102" t="s">
        <v>17</v>
      </c>
      <c r="AN102">
        <v>1.6974</v>
      </c>
      <c r="AO102" t="s">
        <v>17</v>
      </c>
      <c r="AP102">
        <v>54685.8</v>
      </c>
      <c r="AQ102" t="s">
        <v>66</v>
      </c>
      <c r="AR102">
        <v>16</v>
      </c>
      <c r="AS102">
        <v>7542.87</v>
      </c>
      <c r="AT102">
        <v>0</v>
      </c>
      <c r="AU102">
        <v>100044150</v>
      </c>
      <c r="AW102" t="s">
        <v>294</v>
      </c>
      <c r="AX102" s="33">
        <v>43525.580787037034</v>
      </c>
      <c r="AY102" t="s">
        <v>293</v>
      </c>
    </row>
    <row r="103" spans="1:51" ht="15">
      <c r="A103" s="102"/>
      <c r="K103" s="32"/>
      <c r="L103" s="32"/>
      <c r="S103" s="102" t="s">
        <v>73</v>
      </c>
      <c r="T103" t="s">
        <v>72</v>
      </c>
      <c r="U103" t="s">
        <v>239</v>
      </c>
      <c r="V103" t="s">
        <v>240</v>
      </c>
      <c r="W103">
        <v>581535</v>
      </c>
      <c r="X103" t="s">
        <v>306</v>
      </c>
      <c r="Y103" t="s">
        <v>58</v>
      </c>
      <c r="Z103" t="s">
        <v>61</v>
      </c>
      <c r="AA103">
        <v>600896</v>
      </c>
      <c r="AB103" t="s">
        <v>59</v>
      </c>
      <c r="AC103" s="32">
        <v>43525</v>
      </c>
      <c r="AD103" s="32">
        <v>43525</v>
      </c>
      <c r="AE103">
        <v>0</v>
      </c>
      <c r="AF103" s="33"/>
      <c r="AG103">
        <v>64.599999999999994</v>
      </c>
      <c r="AH103" t="s">
        <v>60</v>
      </c>
      <c r="AI103" t="s">
        <v>68</v>
      </c>
      <c r="AJ103" t="s">
        <v>69</v>
      </c>
      <c r="AK103">
        <v>64.599999999999994</v>
      </c>
      <c r="AL103">
        <v>36</v>
      </c>
      <c r="AM103" t="s">
        <v>17</v>
      </c>
      <c r="AN103">
        <v>7.1999999999999995E-2</v>
      </c>
      <c r="AO103" t="s">
        <v>17</v>
      </c>
      <c r="AP103">
        <v>2325.6</v>
      </c>
      <c r="AQ103" t="s">
        <v>66</v>
      </c>
      <c r="AR103">
        <v>16</v>
      </c>
      <c r="AS103">
        <v>320.77</v>
      </c>
      <c r="AT103">
        <v>0</v>
      </c>
      <c r="AU103">
        <v>100044150</v>
      </c>
      <c r="AW103" t="s">
        <v>294</v>
      </c>
      <c r="AX103" s="33">
        <v>43525.580787037034</v>
      </c>
      <c r="AY103" t="s">
        <v>293</v>
      </c>
    </row>
    <row r="104" spans="1:51" ht="15">
      <c r="A104" s="102"/>
      <c r="K104" s="32"/>
      <c r="L104" s="32"/>
      <c r="S104" s="102" t="s">
        <v>73</v>
      </c>
      <c r="T104" t="s">
        <v>72</v>
      </c>
      <c r="U104" t="s">
        <v>239</v>
      </c>
      <c r="V104" t="s">
        <v>240</v>
      </c>
      <c r="W104">
        <v>581535</v>
      </c>
      <c r="X104" t="s">
        <v>306</v>
      </c>
      <c r="Y104" t="s">
        <v>58</v>
      </c>
      <c r="Z104" t="s">
        <v>61</v>
      </c>
      <c r="AA104">
        <v>600896</v>
      </c>
      <c r="AB104" t="s">
        <v>59</v>
      </c>
      <c r="AC104" s="32">
        <v>43525</v>
      </c>
      <c r="AD104" s="32">
        <v>43525</v>
      </c>
      <c r="AE104">
        <v>0</v>
      </c>
      <c r="AF104" s="33"/>
      <c r="AG104">
        <v>50.6</v>
      </c>
      <c r="AH104" t="s">
        <v>60</v>
      </c>
      <c r="AI104" t="s">
        <v>97</v>
      </c>
      <c r="AJ104" t="s">
        <v>98</v>
      </c>
      <c r="AK104">
        <v>50.6</v>
      </c>
      <c r="AL104">
        <v>18</v>
      </c>
      <c r="AM104" t="s">
        <v>17</v>
      </c>
      <c r="AN104">
        <v>5.6160000000000002E-2</v>
      </c>
      <c r="AO104" t="s">
        <v>17</v>
      </c>
      <c r="AP104">
        <v>910.8</v>
      </c>
      <c r="AQ104" t="s">
        <v>66</v>
      </c>
      <c r="AR104">
        <v>16</v>
      </c>
      <c r="AS104">
        <v>125.63</v>
      </c>
      <c r="AT104">
        <v>0</v>
      </c>
      <c r="AU104">
        <v>100044150</v>
      </c>
      <c r="AW104" t="s">
        <v>294</v>
      </c>
      <c r="AX104" s="33">
        <v>43525.580787037034</v>
      </c>
      <c r="AY104" t="s">
        <v>293</v>
      </c>
    </row>
    <row r="105" spans="1:51" ht="15">
      <c r="A105" s="102"/>
      <c r="K105" s="32"/>
      <c r="L105" s="32"/>
      <c r="S105" s="102" t="s">
        <v>73</v>
      </c>
      <c r="T105" t="s">
        <v>72</v>
      </c>
      <c r="U105" t="s">
        <v>239</v>
      </c>
      <c r="V105" t="s">
        <v>240</v>
      </c>
      <c r="W105">
        <v>581535</v>
      </c>
      <c r="X105" t="s">
        <v>306</v>
      </c>
      <c r="Y105" t="s">
        <v>58</v>
      </c>
      <c r="Z105" t="s">
        <v>61</v>
      </c>
      <c r="AA105">
        <v>600896</v>
      </c>
      <c r="AB105" t="s">
        <v>59</v>
      </c>
      <c r="AC105" s="32">
        <v>43525</v>
      </c>
      <c r="AD105" s="32">
        <v>43525</v>
      </c>
      <c r="AE105">
        <v>0</v>
      </c>
      <c r="AF105" s="33"/>
      <c r="AG105">
        <v>46</v>
      </c>
      <c r="AH105" t="s">
        <v>60</v>
      </c>
      <c r="AI105" t="s">
        <v>228</v>
      </c>
      <c r="AJ105" t="s">
        <v>229</v>
      </c>
      <c r="AK105">
        <v>46</v>
      </c>
      <c r="AL105">
        <v>80</v>
      </c>
      <c r="AM105" t="s">
        <v>17</v>
      </c>
      <c r="AN105">
        <v>0.26056800000000002</v>
      </c>
      <c r="AO105" t="s">
        <v>17</v>
      </c>
      <c r="AP105">
        <v>3680</v>
      </c>
      <c r="AQ105" t="s">
        <v>66</v>
      </c>
      <c r="AR105">
        <v>16</v>
      </c>
      <c r="AS105">
        <v>507.59</v>
      </c>
      <c r="AT105">
        <v>0</v>
      </c>
      <c r="AU105">
        <v>100044150</v>
      </c>
      <c r="AW105" t="s">
        <v>294</v>
      </c>
      <c r="AX105" s="33">
        <v>43525.580787037034</v>
      </c>
      <c r="AY105" t="s">
        <v>293</v>
      </c>
    </row>
    <row r="106" spans="1:51" ht="15">
      <c r="A106" s="102"/>
      <c r="K106" s="32"/>
      <c r="L106" s="32"/>
      <c r="S106" s="102" t="s">
        <v>73</v>
      </c>
      <c r="T106" t="s">
        <v>72</v>
      </c>
      <c r="U106" t="s">
        <v>239</v>
      </c>
      <c r="V106" t="s">
        <v>240</v>
      </c>
      <c r="W106">
        <v>581549</v>
      </c>
      <c r="X106" t="s">
        <v>305</v>
      </c>
      <c r="Y106" t="s">
        <v>58</v>
      </c>
      <c r="Z106" t="s">
        <v>61</v>
      </c>
      <c r="AA106">
        <v>600897</v>
      </c>
      <c r="AB106" t="s">
        <v>59</v>
      </c>
      <c r="AC106" s="32">
        <v>43525</v>
      </c>
      <c r="AD106" s="32">
        <v>43525</v>
      </c>
      <c r="AE106">
        <v>0</v>
      </c>
      <c r="AF106" s="33">
        <v>6729.7</v>
      </c>
      <c r="AG106">
        <v>69.19</v>
      </c>
      <c r="AH106" t="s">
        <v>60</v>
      </c>
      <c r="AI106">
        <v>204001000300</v>
      </c>
      <c r="AJ106" t="s">
        <v>140</v>
      </c>
      <c r="AK106">
        <v>51.89</v>
      </c>
      <c r="AL106">
        <v>389</v>
      </c>
      <c r="AM106" t="s">
        <v>17</v>
      </c>
      <c r="AN106">
        <v>2.4273600000000002</v>
      </c>
      <c r="AO106" t="s">
        <v>17</v>
      </c>
      <c r="AP106">
        <v>20185.21</v>
      </c>
      <c r="AQ106" t="s">
        <v>67</v>
      </c>
      <c r="AR106">
        <v>10</v>
      </c>
      <c r="AS106">
        <v>1835.02</v>
      </c>
      <c r="AT106">
        <v>0</v>
      </c>
      <c r="AU106">
        <v>100044151</v>
      </c>
      <c r="AW106" t="s">
        <v>295</v>
      </c>
      <c r="AX106" s="33">
        <v>43525.620219907411</v>
      </c>
      <c r="AY106" t="s">
        <v>293</v>
      </c>
    </row>
    <row r="107" spans="1:51" ht="15">
      <c r="A107" s="102"/>
      <c r="K107" s="32"/>
      <c r="L107" s="32"/>
      <c r="S107" s="102" t="s">
        <v>73</v>
      </c>
      <c r="T107" t="s">
        <v>72</v>
      </c>
      <c r="U107" t="s">
        <v>239</v>
      </c>
      <c r="V107" t="s">
        <v>240</v>
      </c>
      <c r="W107">
        <v>581549</v>
      </c>
      <c r="X107" t="s">
        <v>305</v>
      </c>
      <c r="Y107" t="s">
        <v>58</v>
      </c>
      <c r="Z107" t="s">
        <v>61</v>
      </c>
      <c r="AA107">
        <v>600897</v>
      </c>
      <c r="AB107" t="s">
        <v>59</v>
      </c>
      <c r="AC107" s="32">
        <v>43525</v>
      </c>
      <c r="AD107" s="32">
        <v>43525</v>
      </c>
      <c r="AE107">
        <v>0</v>
      </c>
      <c r="AF107" s="33">
        <v>928.2</v>
      </c>
      <c r="AG107">
        <v>61.9</v>
      </c>
      <c r="AH107" t="s">
        <v>60</v>
      </c>
      <c r="AI107">
        <v>204001000800</v>
      </c>
      <c r="AJ107" t="s">
        <v>130</v>
      </c>
      <c r="AK107">
        <v>46.43</v>
      </c>
      <c r="AL107">
        <v>60</v>
      </c>
      <c r="AM107" t="s">
        <v>17</v>
      </c>
      <c r="AN107">
        <v>0.37440000000000001</v>
      </c>
      <c r="AO107" t="s">
        <v>17</v>
      </c>
      <c r="AP107">
        <v>2785.8</v>
      </c>
      <c r="AQ107" t="s">
        <v>67</v>
      </c>
      <c r="AR107">
        <v>10</v>
      </c>
      <c r="AS107">
        <v>253.25</v>
      </c>
      <c r="AT107">
        <v>0</v>
      </c>
      <c r="AU107">
        <v>100044151</v>
      </c>
      <c r="AW107" t="s">
        <v>295</v>
      </c>
      <c r="AX107" s="33">
        <v>43525.620219907411</v>
      </c>
      <c r="AY107" t="s">
        <v>293</v>
      </c>
    </row>
    <row r="108" spans="1:51" ht="15">
      <c r="A108" s="102"/>
      <c r="K108" s="32"/>
      <c r="L108" s="32"/>
      <c r="S108" s="102" t="s">
        <v>73</v>
      </c>
      <c r="T108" t="s">
        <v>72</v>
      </c>
      <c r="U108" t="s">
        <v>239</v>
      </c>
      <c r="V108" t="s">
        <v>240</v>
      </c>
      <c r="W108">
        <v>581549</v>
      </c>
      <c r="X108" t="s">
        <v>305</v>
      </c>
      <c r="Y108" t="s">
        <v>58</v>
      </c>
      <c r="Z108" t="s">
        <v>61</v>
      </c>
      <c r="AA108">
        <v>600897</v>
      </c>
      <c r="AB108" t="s">
        <v>59</v>
      </c>
      <c r="AC108" s="32">
        <v>43525</v>
      </c>
      <c r="AD108" s="32">
        <v>43525</v>
      </c>
      <c r="AE108">
        <v>0</v>
      </c>
      <c r="AF108" s="33">
        <v>2256.48</v>
      </c>
      <c r="AG108">
        <v>62.7</v>
      </c>
      <c r="AH108" t="s">
        <v>60</v>
      </c>
      <c r="AI108">
        <v>204001005300</v>
      </c>
      <c r="AJ108" t="s">
        <v>100</v>
      </c>
      <c r="AK108">
        <v>47.03</v>
      </c>
      <c r="AL108">
        <v>144</v>
      </c>
      <c r="AM108" t="s">
        <v>17</v>
      </c>
      <c r="AN108">
        <v>0.35424</v>
      </c>
      <c r="AO108" t="s">
        <v>17</v>
      </c>
      <c r="AP108">
        <v>6772.32</v>
      </c>
      <c r="AQ108" t="s">
        <v>66</v>
      </c>
      <c r="AR108">
        <v>16</v>
      </c>
      <c r="AS108">
        <v>934.11</v>
      </c>
      <c r="AT108">
        <v>0</v>
      </c>
      <c r="AU108">
        <v>100044151</v>
      </c>
      <c r="AW108" t="s">
        <v>295</v>
      </c>
      <c r="AX108" s="33">
        <v>43525.620219907411</v>
      </c>
      <c r="AY108" t="s">
        <v>293</v>
      </c>
    </row>
    <row r="109" spans="1:51" ht="15">
      <c r="A109" s="102"/>
      <c r="K109" s="32"/>
      <c r="L109" s="32"/>
      <c r="S109" s="102" t="s">
        <v>73</v>
      </c>
      <c r="T109" t="s">
        <v>72</v>
      </c>
      <c r="U109" t="s">
        <v>239</v>
      </c>
      <c r="V109" t="s">
        <v>240</v>
      </c>
      <c r="W109">
        <v>581549</v>
      </c>
      <c r="X109" t="s">
        <v>305</v>
      </c>
      <c r="Y109" t="s">
        <v>58</v>
      </c>
      <c r="Z109" t="s">
        <v>61</v>
      </c>
      <c r="AA109">
        <v>600897</v>
      </c>
      <c r="AB109" t="s">
        <v>59</v>
      </c>
      <c r="AC109" s="32">
        <v>43525</v>
      </c>
      <c r="AD109" s="32">
        <v>43525</v>
      </c>
      <c r="AE109">
        <v>0</v>
      </c>
      <c r="AF109" s="33">
        <v>18559.2</v>
      </c>
      <c r="AG109">
        <v>83.6</v>
      </c>
      <c r="AH109" t="s">
        <v>60</v>
      </c>
      <c r="AI109">
        <v>204001005800</v>
      </c>
      <c r="AJ109" t="s">
        <v>19</v>
      </c>
      <c r="AK109">
        <v>62.7</v>
      </c>
      <c r="AL109">
        <v>888</v>
      </c>
      <c r="AM109" t="s">
        <v>17</v>
      </c>
      <c r="AN109">
        <v>2.9126400000000001</v>
      </c>
      <c r="AO109" t="s">
        <v>17</v>
      </c>
      <c r="AP109">
        <v>55677.599999999999</v>
      </c>
      <c r="AQ109" t="s">
        <v>66</v>
      </c>
      <c r="AR109">
        <v>16</v>
      </c>
      <c r="AS109">
        <v>7679.67</v>
      </c>
      <c r="AT109">
        <v>0</v>
      </c>
      <c r="AU109">
        <v>100044151</v>
      </c>
      <c r="AW109" t="s">
        <v>295</v>
      </c>
      <c r="AX109" s="33">
        <v>43525.620219907411</v>
      </c>
      <c r="AY109" t="s">
        <v>293</v>
      </c>
    </row>
    <row r="110" spans="1:51" ht="15">
      <c r="A110" s="102"/>
      <c r="K110" s="32"/>
      <c r="L110" s="32"/>
      <c r="S110" s="102" t="s">
        <v>73</v>
      </c>
      <c r="T110" t="s">
        <v>72</v>
      </c>
      <c r="U110" t="s">
        <v>239</v>
      </c>
      <c r="V110" t="s">
        <v>240</v>
      </c>
      <c r="W110">
        <v>581549</v>
      </c>
      <c r="X110" t="s">
        <v>305</v>
      </c>
      <c r="Y110" t="s">
        <v>58</v>
      </c>
      <c r="Z110" t="s">
        <v>61</v>
      </c>
      <c r="AA110">
        <v>600897</v>
      </c>
      <c r="AB110" t="s">
        <v>59</v>
      </c>
      <c r="AC110" s="32">
        <v>43525</v>
      </c>
      <c r="AD110" s="32">
        <v>43525</v>
      </c>
      <c r="AE110">
        <v>0</v>
      </c>
      <c r="AF110" s="33">
        <v>2205.84</v>
      </c>
      <c r="AG110">
        <v>56.55</v>
      </c>
      <c r="AH110" t="s">
        <v>60</v>
      </c>
      <c r="AI110">
        <v>204002000100</v>
      </c>
      <c r="AJ110" t="s">
        <v>106</v>
      </c>
      <c r="AK110">
        <v>42.41</v>
      </c>
      <c r="AL110">
        <v>156</v>
      </c>
      <c r="AM110" t="s">
        <v>17</v>
      </c>
      <c r="AN110">
        <v>0.48671999999999999</v>
      </c>
      <c r="AO110" t="s">
        <v>17</v>
      </c>
      <c r="AP110">
        <v>6615.96</v>
      </c>
      <c r="AQ110" t="s">
        <v>67</v>
      </c>
      <c r="AR110">
        <v>10</v>
      </c>
      <c r="AS110">
        <v>601.45000000000005</v>
      </c>
      <c r="AT110">
        <v>0</v>
      </c>
      <c r="AU110">
        <v>100044151</v>
      </c>
      <c r="AW110" t="s">
        <v>295</v>
      </c>
      <c r="AX110" s="33">
        <v>43525.620219907411</v>
      </c>
      <c r="AY110" t="s">
        <v>293</v>
      </c>
    </row>
    <row r="111" spans="1:51" ht="15">
      <c r="A111" s="102"/>
      <c r="K111" s="32"/>
      <c r="L111" s="32"/>
      <c r="S111" s="102" t="s">
        <v>73</v>
      </c>
      <c r="T111" t="s">
        <v>72</v>
      </c>
      <c r="U111" t="s">
        <v>239</v>
      </c>
      <c r="V111" t="s">
        <v>240</v>
      </c>
      <c r="W111">
        <v>581549</v>
      </c>
      <c r="X111" t="s">
        <v>305</v>
      </c>
      <c r="Y111" t="s">
        <v>58</v>
      </c>
      <c r="Z111" t="s">
        <v>61</v>
      </c>
      <c r="AA111">
        <v>600897</v>
      </c>
      <c r="AB111" t="s">
        <v>59</v>
      </c>
      <c r="AC111" s="32">
        <v>43525</v>
      </c>
      <c r="AD111" s="32">
        <v>43525</v>
      </c>
      <c r="AE111">
        <v>0</v>
      </c>
      <c r="AF111" s="33">
        <v>1795.2</v>
      </c>
      <c r="AG111">
        <v>59.84</v>
      </c>
      <c r="AH111" t="s">
        <v>60</v>
      </c>
      <c r="AI111">
        <v>204002000701</v>
      </c>
      <c r="AJ111" t="s">
        <v>95</v>
      </c>
      <c r="AK111">
        <v>44.88</v>
      </c>
      <c r="AL111">
        <v>120</v>
      </c>
      <c r="AM111" t="s">
        <v>17</v>
      </c>
      <c r="AN111">
        <v>0.37353599999999998</v>
      </c>
      <c r="AO111" t="s">
        <v>17</v>
      </c>
      <c r="AP111">
        <v>5385.6</v>
      </c>
      <c r="AQ111" t="s">
        <v>67</v>
      </c>
      <c r="AR111">
        <v>10</v>
      </c>
      <c r="AS111">
        <v>489.6</v>
      </c>
      <c r="AT111">
        <v>0</v>
      </c>
      <c r="AU111">
        <v>100044151</v>
      </c>
      <c r="AW111" t="s">
        <v>295</v>
      </c>
      <c r="AX111" s="33">
        <v>43525.620219907411</v>
      </c>
      <c r="AY111" t="s">
        <v>293</v>
      </c>
    </row>
    <row r="112" spans="1:51" ht="15">
      <c r="A112" s="102"/>
      <c r="K112" s="32"/>
      <c r="L112" s="32"/>
      <c r="S112" s="102" t="s">
        <v>73</v>
      </c>
      <c r="T112" t="s">
        <v>72</v>
      </c>
      <c r="U112" t="s">
        <v>239</v>
      </c>
      <c r="V112" t="s">
        <v>240</v>
      </c>
      <c r="W112">
        <v>581549</v>
      </c>
      <c r="X112" t="s">
        <v>305</v>
      </c>
      <c r="Y112" t="s">
        <v>58</v>
      </c>
      <c r="Z112" t="s">
        <v>61</v>
      </c>
      <c r="AA112">
        <v>600897</v>
      </c>
      <c r="AB112" t="s">
        <v>59</v>
      </c>
      <c r="AC112" s="32">
        <v>43525</v>
      </c>
      <c r="AD112" s="32">
        <v>43525</v>
      </c>
      <c r="AE112">
        <v>0</v>
      </c>
      <c r="AF112" s="33">
        <v>987.36</v>
      </c>
      <c r="AG112">
        <v>89.76</v>
      </c>
      <c r="AH112" t="s">
        <v>60</v>
      </c>
      <c r="AI112">
        <v>204003000700</v>
      </c>
      <c r="AJ112" t="s">
        <v>125</v>
      </c>
      <c r="AK112">
        <v>67.319999999999993</v>
      </c>
      <c r="AL112">
        <v>44</v>
      </c>
      <c r="AM112" t="s">
        <v>17</v>
      </c>
      <c r="AN112">
        <v>0.18145600000000001</v>
      </c>
      <c r="AO112" t="s">
        <v>17</v>
      </c>
      <c r="AP112">
        <v>2962.08</v>
      </c>
      <c r="AQ112" t="s">
        <v>67</v>
      </c>
      <c r="AR112">
        <v>10</v>
      </c>
      <c r="AS112">
        <v>269.27999999999997</v>
      </c>
      <c r="AT112">
        <v>0</v>
      </c>
      <c r="AU112">
        <v>100044151</v>
      </c>
      <c r="AW112" t="s">
        <v>295</v>
      </c>
      <c r="AX112" s="33">
        <v>43525.620219907411</v>
      </c>
      <c r="AY112" t="s">
        <v>293</v>
      </c>
    </row>
    <row r="113" spans="1:51" ht="15">
      <c r="A113" s="102"/>
      <c r="K113" s="32"/>
      <c r="L113" s="32"/>
      <c r="S113" s="102" t="s">
        <v>73</v>
      </c>
      <c r="T113" t="s">
        <v>72</v>
      </c>
      <c r="U113" t="s">
        <v>239</v>
      </c>
      <c r="V113" t="s">
        <v>240</v>
      </c>
      <c r="W113">
        <v>581549</v>
      </c>
      <c r="X113" t="s">
        <v>305</v>
      </c>
      <c r="Y113" t="s">
        <v>58</v>
      </c>
      <c r="Z113" t="s">
        <v>61</v>
      </c>
      <c r="AA113">
        <v>600897</v>
      </c>
      <c r="AB113" t="s">
        <v>59</v>
      </c>
      <c r="AC113" s="32">
        <v>43525</v>
      </c>
      <c r="AD113" s="32">
        <v>43525</v>
      </c>
      <c r="AE113">
        <v>0</v>
      </c>
      <c r="AF113" s="33">
        <v>20332.919999999998</v>
      </c>
      <c r="AG113">
        <v>48.77</v>
      </c>
      <c r="AH113" t="s">
        <v>60</v>
      </c>
      <c r="AI113">
        <v>204005001700</v>
      </c>
      <c r="AJ113" t="s">
        <v>141</v>
      </c>
      <c r="AK113">
        <v>36.58</v>
      </c>
      <c r="AL113">
        <v>1668</v>
      </c>
      <c r="AM113" t="s">
        <v>17</v>
      </c>
      <c r="AN113">
        <v>5.1551207999999997</v>
      </c>
      <c r="AO113" t="s">
        <v>17</v>
      </c>
      <c r="AP113">
        <v>61015.44</v>
      </c>
      <c r="AQ113" t="s">
        <v>66</v>
      </c>
      <c r="AR113">
        <v>16</v>
      </c>
      <c r="AS113">
        <v>8415.92</v>
      </c>
      <c r="AT113">
        <v>0</v>
      </c>
      <c r="AU113">
        <v>100044151</v>
      </c>
      <c r="AW113" t="s">
        <v>295</v>
      </c>
      <c r="AX113" s="33">
        <v>43525.620219907411</v>
      </c>
      <c r="AY113" t="s">
        <v>293</v>
      </c>
    </row>
    <row r="114" spans="1:51" ht="15">
      <c r="A114" s="102"/>
      <c r="K114" s="32"/>
      <c r="L114" s="32"/>
      <c r="S114" s="102" t="s">
        <v>73</v>
      </c>
      <c r="T114" t="s">
        <v>72</v>
      </c>
      <c r="U114" t="s">
        <v>239</v>
      </c>
      <c r="V114" t="s">
        <v>240</v>
      </c>
      <c r="W114">
        <v>581549</v>
      </c>
      <c r="X114" t="s">
        <v>305</v>
      </c>
      <c r="Y114" t="s">
        <v>58</v>
      </c>
      <c r="Z114" t="s">
        <v>61</v>
      </c>
      <c r="AA114">
        <v>600897</v>
      </c>
      <c r="AB114" t="s">
        <v>59</v>
      </c>
      <c r="AC114" s="32">
        <v>43525</v>
      </c>
      <c r="AD114" s="32">
        <v>43525</v>
      </c>
      <c r="AE114">
        <v>0</v>
      </c>
      <c r="AF114" s="33">
        <v>1074.48</v>
      </c>
      <c r="AG114">
        <v>48.85</v>
      </c>
      <c r="AH114" t="s">
        <v>60</v>
      </c>
      <c r="AI114">
        <v>204006000802</v>
      </c>
      <c r="AJ114" t="s">
        <v>120</v>
      </c>
      <c r="AK114">
        <v>36.64</v>
      </c>
      <c r="AL114">
        <v>88</v>
      </c>
      <c r="AM114" t="s">
        <v>17</v>
      </c>
      <c r="AN114">
        <v>0.23108799999999999</v>
      </c>
      <c r="AO114" t="s">
        <v>17</v>
      </c>
      <c r="AP114">
        <v>3224.32</v>
      </c>
      <c r="AQ114" t="s">
        <v>66</v>
      </c>
      <c r="AR114">
        <v>16</v>
      </c>
      <c r="AS114">
        <v>444.73</v>
      </c>
      <c r="AT114">
        <v>0</v>
      </c>
      <c r="AU114">
        <v>100044151</v>
      </c>
      <c r="AW114" t="s">
        <v>295</v>
      </c>
      <c r="AX114" s="33">
        <v>43525.620219907411</v>
      </c>
      <c r="AY114" t="s">
        <v>293</v>
      </c>
    </row>
    <row r="115" spans="1:51" ht="15">
      <c r="A115" s="102"/>
      <c r="K115" s="32"/>
      <c r="L115" s="32"/>
      <c r="S115" s="102" t="s">
        <v>73</v>
      </c>
      <c r="T115" t="s">
        <v>72</v>
      </c>
      <c r="U115" t="s">
        <v>239</v>
      </c>
      <c r="V115" t="s">
        <v>240</v>
      </c>
      <c r="W115">
        <v>581549</v>
      </c>
      <c r="X115" t="s">
        <v>305</v>
      </c>
      <c r="Y115" t="s">
        <v>58</v>
      </c>
      <c r="Z115" t="s">
        <v>61</v>
      </c>
      <c r="AA115">
        <v>600897</v>
      </c>
      <c r="AB115" t="s">
        <v>59</v>
      </c>
      <c r="AC115" s="32">
        <v>43525</v>
      </c>
      <c r="AD115" s="32">
        <v>43525</v>
      </c>
      <c r="AE115">
        <v>0</v>
      </c>
      <c r="AF115" s="33">
        <v>410.1</v>
      </c>
      <c r="AG115">
        <v>54.7</v>
      </c>
      <c r="AH115" t="s">
        <v>60</v>
      </c>
      <c r="AI115">
        <v>204006000902</v>
      </c>
      <c r="AJ115" t="s">
        <v>109</v>
      </c>
      <c r="AK115">
        <v>41.03</v>
      </c>
      <c r="AL115">
        <v>30</v>
      </c>
      <c r="AM115" t="s">
        <v>17</v>
      </c>
      <c r="AN115">
        <v>8.9774999999999994E-2</v>
      </c>
      <c r="AO115" t="s">
        <v>17</v>
      </c>
      <c r="AP115">
        <v>1230.9000000000001</v>
      </c>
      <c r="AQ115" t="s">
        <v>66</v>
      </c>
      <c r="AR115">
        <v>16</v>
      </c>
      <c r="AS115">
        <v>169.78</v>
      </c>
      <c r="AT115">
        <v>0</v>
      </c>
      <c r="AU115">
        <v>100044151</v>
      </c>
      <c r="AW115" t="s">
        <v>295</v>
      </c>
      <c r="AX115" s="33">
        <v>43525.620219907411</v>
      </c>
      <c r="AY115" t="s">
        <v>293</v>
      </c>
    </row>
    <row r="116" spans="1:51" ht="15">
      <c r="A116" s="102"/>
      <c r="K116" s="32"/>
      <c r="L116" s="32"/>
      <c r="S116" s="102" t="s">
        <v>73</v>
      </c>
      <c r="T116" t="s">
        <v>72</v>
      </c>
      <c r="U116" t="s">
        <v>239</v>
      </c>
      <c r="V116" t="s">
        <v>240</v>
      </c>
      <c r="W116">
        <v>581549</v>
      </c>
      <c r="X116" t="s">
        <v>305</v>
      </c>
      <c r="Y116" t="s">
        <v>58</v>
      </c>
      <c r="Z116" t="s">
        <v>61</v>
      </c>
      <c r="AA116">
        <v>600897</v>
      </c>
      <c r="AB116" t="s">
        <v>59</v>
      </c>
      <c r="AC116" s="32">
        <v>43525</v>
      </c>
      <c r="AD116" s="32">
        <v>43525</v>
      </c>
      <c r="AE116">
        <v>0</v>
      </c>
      <c r="AF116" s="33">
        <v>596.16</v>
      </c>
      <c r="AG116">
        <v>44.16</v>
      </c>
      <c r="AH116" t="s">
        <v>60</v>
      </c>
      <c r="AI116">
        <v>204101007400</v>
      </c>
      <c r="AJ116" t="s">
        <v>219</v>
      </c>
      <c r="AK116">
        <v>33.119999999999997</v>
      </c>
      <c r="AL116">
        <v>54</v>
      </c>
      <c r="AM116" t="s">
        <v>17</v>
      </c>
      <c r="AN116">
        <v>0.167994</v>
      </c>
      <c r="AO116" t="s">
        <v>17</v>
      </c>
      <c r="AP116">
        <v>1788.48</v>
      </c>
      <c r="AQ116" t="s">
        <v>66</v>
      </c>
      <c r="AR116">
        <v>16</v>
      </c>
      <c r="AS116">
        <v>246.69</v>
      </c>
      <c r="AT116">
        <v>0</v>
      </c>
      <c r="AU116">
        <v>100044151</v>
      </c>
      <c r="AW116" t="s">
        <v>295</v>
      </c>
      <c r="AX116" s="33">
        <v>43525.620219907411</v>
      </c>
      <c r="AY116" t="s">
        <v>293</v>
      </c>
    </row>
    <row r="117" spans="1:51" ht="15">
      <c r="A117" s="102"/>
      <c r="K117" s="32"/>
      <c r="L117" s="32"/>
      <c r="S117" s="102" t="s">
        <v>73</v>
      </c>
      <c r="T117" t="s">
        <v>72</v>
      </c>
      <c r="U117" t="s">
        <v>239</v>
      </c>
      <c r="V117" t="s">
        <v>240</v>
      </c>
      <c r="W117">
        <v>581549</v>
      </c>
      <c r="X117" t="s">
        <v>305</v>
      </c>
      <c r="Y117" t="s">
        <v>58</v>
      </c>
      <c r="Z117" t="s">
        <v>61</v>
      </c>
      <c r="AA117">
        <v>600897</v>
      </c>
      <c r="AB117" t="s">
        <v>59</v>
      </c>
      <c r="AC117" s="32">
        <v>43525</v>
      </c>
      <c r="AD117" s="32">
        <v>43525</v>
      </c>
      <c r="AE117">
        <v>0</v>
      </c>
      <c r="AF117" s="33">
        <v>4218.4799999999996</v>
      </c>
      <c r="AG117">
        <v>33.479999999999997</v>
      </c>
      <c r="AH117" t="s">
        <v>60</v>
      </c>
      <c r="AI117">
        <v>204102010701</v>
      </c>
      <c r="AJ117" t="s">
        <v>138</v>
      </c>
      <c r="AK117">
        <v>25.11</v>
      </c>
      <c r="AL117">
        <v>504</v>
      </c>
      <c r="AM117" t="s">
        <v>17</v>
      </c>
      <c r="AN117">
        <v>1.5833664000000001</v>
      </c>
      <c r="AO117" t="s">
        <v>17</v>
      </c>
      <c r="AP117">
        <v>12655.44</v>
      </c>
      <c r="AQ117" t="s">
        <v>66</v>
      </c>
      <c r="AR117">
        <v>16</v>
      </c>
      <c r="AS117">
        <v>1745.58</v>
      </c>
      <c r="AT117">
        <v>0</v>
      </c>
      <c r="AU117">
        <v>100044151</v>
      </c>
      <c r="AW117" t="s">
        <v>295</v>
      </c>
      <c r="AX117" s="33">
        <v>43525.620219907411</v>
      </c>
      <c r="AY117" t="s">
        <v>293</v>
      </c>
    </row>
    <row r="118" spans="1:51" ht="15">
      <c r="A118" s="102"/>
      <c r="K118" s="32"/>
      <c r="L118" s="32"/>
      <c r="S118" s="102" t="s">
        <v>73</v>
      </c>
      <c r="T118" t="s">
        <v>72</v>
      </c>
      <c r="U118" t="s">
        <v>239</v>
      </c>
      <c r="V118" t="s">
        <v>240</v>
      </c>
      <c r="W118">
        <v>581549</v>
      </c>
      <c r="X118" t="s">
        <v>305</v>
      </c>
      <c r="Y118" t="s">
        <v>58</v>
      </c>
      <c r="Z118" t="s">
        <v>61</v>
      </c>
      <c r="AA118">
        <v>600897</v>
      </c>
      <c r="AB118" t="s">
        <v>59</v>
      </c>
      <c r="AC118" s="32">
        <v>43525</v>
      </c>
      <c r="AD118" s="32">
        <v>43525</v>
      </c>
      <c r="AE118">
        <v>0</v>
      </c>
      <c r="AF118" s="33">
        <v>6955.2</v>
      </c>
      <c r="AG118">
        <v>44.16</v>
      </c>
      <c r="AH118" t="s">
        <v>60</v>
      </c>
      <c r="AI118">
        <v>204102012100</v>
      </c>
      <c r="AJ118" t="s">
        <v>139</v>
      </c>
      <c r="AK118">
        <v>33.119999999999997</v>
      </c>
      <c r="AL118">
        <v>630</v>
      </c>
      <c r="AM118" t="s">
        <v>17</v>
      </c>
      <c r="AN118">
        <v>1.5724800000000001</v>
      </c>
      <c r="AO118" t="s">
        <v>17</v>
      </c>
      <c r="AP118">
        <v>20865.599999999999</v>
      </c>
      <c r="AQ118" t="s">
        <v>66</v>
      </c>
      <c r="AR118">
        <v>16</v>
      </c>
      <c r="AS118">
        <v>2878.01</v>
      </c>
      <c r="AT118">
        <v>0</v>
      </c>
      <c r="AU118">
        <v>100044151</v>
      </c>
      <c r="AW118" t="s">
        <v>295</v>
      </c>
      <c r="AX118" s="33">
        <v>43525.620219907411</v>
      </c>
      <c r="AY118" t="s">
        <v>293</v>
      </c>
    </row>
    <row r="119" spans="1:51" ht="15">
      <c r="A119" s="102"/>
      <c r="K119" s="32"/>
      <c r="L119" s="32"/>
      <c r="S119" s="102" t="s">
        <v>73</v>
      </c>
      <c r="T119" t="s">
        <v>72</v>
      </c>
      <c r="U119" t="s">
        <v>239</v>
      </c>
      <c r="V119" t="s">
        <v>240</v>
      </c>
      <c r="W119">
        <v>581549</v>
      </c>
      <c r="X119" t="s">
        <v>305</v>
      </c>
      <c r="Y119" t="s">
        <v>58</v>
      </c>
      <c r="Z119" t="s">
        <v>61</v>
      </c>
      <c r="AA119">
        <v>600897</v>
      </c>
      <c r="AB119" t="s">
        <v>59</v>
      </c>
      <c r="AC119" s="32">
        <v>43525</v>
      </c>
      <c r="AD119" s="32">
        <v>43525</v>
      </c>
      <c r="AE119">
        <v>0</v>
      </c>
      <c r="AF119" s="33">
        <v>1987.2</v>
      </c>
      <c r="AG119">
        <v>55.2</v>
      </c>
      <c r="AH119" t="s">
        <v>60</v>
      </c>
      <c r="AI119">
        <v>204103001500</v>
      </c>
      <c r="AJ119" t="s">
        <v>93</v>
      </c>
      <c r="AK119">
        <v>41.4</v>
      </c>
      <c r="AL119">
        <v>144</v>
      </c>
      <c r="AM119" t="s">
        <v>17</v>
      </c>
      <c r="AN119">
        <v>0.43631999999999999</v>
      </c>
      <c r="AO119" t="s">
        <v>17</v>
      </c>
      <c r="AP119">
        <v>5961.6</v>
      </c>
      <c r="AQ119" t="s">
        <v>66</v>
      </c>
      <c r="AR119">
        <v>16</v>
      </c>
      <c r="AS119">
        <v>822.29</v>
      </c>
      <c r="AT119">
        <v>0</v>
      </c>
      <c r="AU119">
        <v>100044151</v>
      </c>
      <c r="AW119" t="s">
        <v>295</v>
      </c>
      <c r="AX119" s="33">
        <v>43525.620219907411</v>
      </c>
      <c r="AY119" t="s">
        <v>293</v>
      </c>
    </row>
    <row r="120" spans="1:51" ht="15">
      <c r="A120" s="102"/>
      <c r="K120" s="32"/>
      <c r="L120" s="32"/>
      <c r="S120" s="102" t="s">
        <v>73</v>
      </c>
      <c r="T120" t="s">
        <v>72</v>
      </c>
      <c r="U120" t="s">
        <v>239</v>
      </c>
      <c r="V120" t="s">
        <v>240</v>
      </c>
      <c r="W120">
        <v>581549</v>
      </c>
      <c r="X120" t="s">
        <v>305</v>
      </c>
      <c r="Y120" t="s">
        <v>58</v>
      </c>
      <c r="Z120" t="s">
        <v>61</v>
      </c>
      <c r="AA120">
        <v>600897</v>
      </c>
      <c r="AB120" t="s">
        <v>59</v>
      </c>
      <c r="AC120" s="32">
        <v>43525</v>
      </c>
      <c r="AD120" s="32">
        <v>43525</v>
      </c>
      <c r="AE120">
        <v>0</v>
      </c>
      <c r="AF120" s="33">
        <v>662.4</v>
      </c>
      <c r="AG120">
        <v>55.2</v>
      </c>
      <c r="AH120" t="s">
        <v>60</v>
      </c>
      <c r="AI120">
        <v>204103001800</v>
      </c>
      <c r="AJ120" t="s">
        <v>142</v>
      </c>
      <c r="AK120">
        <v>41.4</v>
      </c>
      <c r="AL120">
        <v>48</v>
      </c>
      <c r="AM120" t="s">
        <v>17</v>
      </c>
      <c r="AN120">
        <v>0.14558399999999999</v>
      </c>
      <c r="AO120" t="s">
        <v>17</v>
      </c>
      <c r="AP120">
        <v>1987.2</v>
      </c>
      <c r="AQ120" t="s">
        <v>66</v>
      </c>
      <c r="AR120">
        <v>16</v>
      </c>
      <c r="AS120">
        <v>274.10000000000002</v>
      </c>
      <c r="AT120">
        <v>0</v>
      </c>
      <c r="AU120">
        <v>100044151</v>
      </c>
      <c r="AW120" t="s">
        <v>295</v>
      </c>
      <c r="AX120" s="33">
        <v>43525.620219907411</v>
      </c>
      <c r="AY120" t="s">
        <v>293</v>
      </c>
    </row>
    <row r="121" spans="1:51" ht="15">
      <c r="A121" s="102"/>
      <c r="K121" s="32"/>
      <c r="L121" s="32"/>
      <c r="S121" s="102" t="s">
        <v>73</v>
      </c>
      <c r="T121" t="s">
        <v>72</v>
      </c>
      <c r="U121" t="s">
        <v>239</v>
      </c>
      <c r="V121" t="s">
        <v>240</v>
      </c>
      <c r="W121">
        <v>581549</v>
      </c>
      <c r="X121" t="s">
        <v>305</v>
      </c>
      <c r="Y121" t="s">
        <v>58</v>
      </c>
      <c r="Z121" t="s">
        <v>61</v>
      </c>
      <c r="AA121">
        <v>600897</v>
      </c>
      <c r="AB121" t="s">
        <v>59</v>
      </c>
      <c r="AC121" s="32">
        <v>43525</v>
      </c>
      <c r="AD121" s="32">
        <v>43525</v>
      </c>
      <c r="AE121">
        <v>0</v>
      </c>
      <c r="AF121" s="33">
        <v>714.24</v>
      </c>
      <c r="AG121">
        <v>44.65</v>
      </c>
      <c r="AH121" t="s">
        <v>60</v>
      </c>
      <c r="AI121">
        <v>204104001060</v>
      </c>
      <c r="AJ121" t="s">
        <v>123</v>
      </c>
      <c r="AK121">
        <v>33.49</v>
      </c>
      <c r="AL121">
        <v>64</v>
      </c>
      <c r="AM121" t="s">
        <v>17</v>
      </c>
      <c r="AN121">
        <v>0.16703999999999999</v>
      </c>
      <c r="AO121" t="s">
        <v>17</v>
      </c>
      <c r="AP121">
        <v>2143.36</v>
      </c>
      <c r="AQ121" t="s">
        <v>66</v>
      </c>
      <c r="AR121">
        <v>16</v>
      </c>
      <c r="AS121">
        <v>295.64</v>
      </c>
      <c r="AT121">
        <v>0</v>
      </c>
      <c r="AU121">
        <v>100044151</v>
      </c>
      <c r="AW121" t="s">
        <v>295</v>
      </c>
      <c r="AX121" s="33">
        <v>43525.620219907411</v>
      </c>
      <c r="AY121" t="s">
        <v>293</v>
      </c>
    </row>
    <row r="122" spans="1:51" ht="15">
      <c r="A122" s="102"/>
      <c r="K122" s="32"/>
      <c r="L122" s="32"/>
      <c r="S122" s="102" t="s">
        <v>73</v>
      </c>
      <c r="T122" t="s">
        <v>72</v>
      </c>
      <c r="U122" t="s">
        <v>239</v>
      </c>
      <c r="V122" t="s">
        <v>240</v>
      </c>
      <c r="W122">
        <v>581549</v>
      </c>
      <c r="X122" t="s">
        <v>305</v>
      </c>
      <c r="Y122" t="s">
        <v>58</v>
      </c>
      <c r="Z122" t="s">
        <v>61</v>
      </c>
      <c r="AA122">
        <v>600897</v>
      </c>
      <c r="AB122" t="s">
        <v>59</v>
      </c>
      <c r="AC122" s="32">
        <v>43525</v>
      </c>
      <c r="AD122" s="32">
        <v>43525</v>
      </c>
      <c r="AE122">
        <v>0</v>
      </c>
      <c r="AF122" s="33">
        <v>290.64</v>
      </c>
      <c r="AG122">
        <v>48.44</v>
      </c>
      <c r="AH122" t="s">
        <v>60</v>
      </c>
      <c r="AI122">
        <v>204104001160</v>
      </c>
      <c r="AJ122" t="s">
        <v>110</v>
      </c>
      <c r="AK122">
        <v>36.33</v>
      </c>
      <c r="AL122">
        <v>24</v>
      </c>
      <c r="AM122" t="s">
        <v>17</v>
      </c>
      <c r="AN122">
        <v>7.1424000000000001E-2</v>
      </c>
      <c r="AO122" t="s">
        <v>17</v>
      </c>
      <c r="AP122">
        <v>871.92</v>
      </c>
      <c r="AQ122" t="s">
        <v>66</v>
      </c>
      <c r="AR122">
        <v>16</v>
      </c>
      <c r="AS122">
        <v>120.26</v>
      </c>
      <c r="AT122">
        <v>0</v>
      </c>
      <c r="AU122">
        <v>100044151</v>
      </c>
      <c r="AW122" t="s">
        <v>295</v>
      </c>
      <c r="AX122" s="33">
        <v>43525.620219907411</v>
      </c>
      <c r="AY122" t="s">
        <v>293</v>
      </c>
    </row>
    <row r="123" spans="1:51" ht="15">
      <c r="A123" s="102"/>
      <c r="K123" s="32"/>
      <c r="L123" s="32"/>
      <c r="S123" s="102" t="s">
        <v>73</v>
      </c>
      <c r="T123" t="s">
        <v>72</v>
      </c>
      <c r="U123" t="s">
        <v>239</v>
      </c>
      <c r="V123" t="s">
        <v>240</v>
      </c>
      <c r="W123">
        <v>581549</v>
      </c>
      <c r="X123" t="s">
        <v>305</v>
      </c>
      <c r="Y123" t="s">
        <v>58</v>
      </c>
      <c r="Z123" t="s">
        <v>61</v>
      </c>
      <c r="AA123">
        <v>600897</v>
      </c>
      <c r="AB123" t="s">
        <v>59</v>
      </c>
      <c r="AC123" s="32">
        <v>43525</v>
      </c>
      <c r="AD123" s="32">
        <v>43525</v>
      </c>
      <c r="AE123">
        <v>0</v>
      </c>
      <c r="AF123" s="33">
        <v>714.24</v>
      </c>
      <c r="AG123">
        <v>44.65</v>
      </c>
      <c r="AH123" t="s">
        <v>60</v>
      </c>
      <c r="AI123">
        <v>204104001260</v>
      </c>
      <c r="AJ123" t="s">
        <v>114</v>
      </c>
      <c r="AK123">
        <v>33.49</v>
      </c>
      <c r="AL123">
        <v>64</v>
      </c>
      <c r="AM123" t="s">
        <v>17</v>
      </c>
      <c r="AN123">
        <v>0.16703999999999999</v>
      </c>
      <c r="AO123" t="s">
        <v>17</v>
      </c>
      <c r="AP123">
        <v>2143.36</v>
      </c>
      <c r="AQ123" t="s">
        <v>66</v>
      </c>
      <c r="AR123">
        <v>16</v>
      </c>
      <c r="AS123">
        <v>295.64</v>
      </c>
      <c r="AT123">
        <v>0</v>
      </c>
      <c r="AU123">
        <v>100044151</v>
      </c>
      <c r="AW123" t="s">
        <v>295</v>
      </c>
      <c r="AX123" s="33">
        <v>43525.620219907411</v>
      </c>
      <c r="AY123" t="s">
        <v>293</v>
      </c>
    </row>
    <row r="124" spans="1:51" ht="15">
      <c r="A124" s="102"/>
      <c r="K124" s="32"/>
      <c r="L124" s="32"/>
      <c r="S124" s="102" t="s">
        <v>73</v>
      </c>
      <c r="T124" t="s">
        <v>72</v>
      </c>
      <c r="U124" t="s">
        <v>239</v>
      </c>
      <c r="V124" t="s">
        <v>240</v>
      </c>
      <c r="W124">
        <v>581549</v>
      </c>
      <c r="X124" t="s">
        <v>305</v>
      </c>
      <c r="Y124" t="s">
        <v>58</v>
      </c>
      <c r="Z124" t="s">
        <v>61</v>
      </c>
      <c r="AA124">
        <v>600897</v>
      </c>
      <c r="AB124" t="s">
        <v>59</v>
      </c>
      <c r="AC124" s="32">
        <v>43525</v>
      </c>
      <c r="AD124" s="32">
        <v>43525</v>
      </c>
      <c r="AE124">
        <v>0</v>
      </c>
      <c r="AF124" s="33">
        <v>290.64</v>
      </c>
      <c r="AG124">
        <v>48.44</v>
      </c>
      <c r="AH124" t="s">
        <v>60</v>
      </c>
      <c r="AI124">
        <v>204104001355</v>
      </c>
      <c r="AJ124" t="s">
        <v>102</v>
      </c>
      <c r="AK124">
        <v>36.33</v>
      </c>
      <c r="AL124">
        <v>24</v>
      </c>
      <c r="AM124" t="s">
        <v>17</v>
      </c>
      <c r="AN124">
        <v>7.1424000000000001E-2</v>
      </c>
      <c r="AO124" t="s">
        <v>17</v>
      </c>
      <c r="AP124">
        <v>871.92</v>
      </c>
      <c r="AQ124" t="s">
        <v>66</v>
      </c>
      <c r="AR124">
        <v>16</v>
      </c>
      <c r="AS124">
        <v>120.26</v>
      </c>
      <c r="AT124">
        <v>0</v>
      </c>
      <c r="AU124">
        <v>100044151</v>
      </c>
      <c r="AW124" t="s">
        <v>295</v>
      </c>
      <c r="AX124" s="33">
        <v>43525.620219907411</v>
      </c>
      <c r="AY124" t="s">
        <v>293</v>
      </c>
    </row>
    <row r="125" spans="1:51" ht="15">
      <c r="A125" s="102"/>
      <c r="K125" s="32"/>
      <c r="L125" s="32"/>
      <c r="S125" s="102" t="s">
        <v>73</v>
      </c>
      <c r="T125" t="s">
        <v>72</v>
      </c>
      <c r="U125" t="s">
        <v>239</v>
      </c>
      <c r="V125" t="s">
        <v>240</v>
      </c>
      <c r="W125">
        <v>581549</v>
      </c>
      <c r="X125" t="s">
        <v>305</v>
      </c>
      <c r="Y125" t="s">
        <v>58</v>
      </c>
      <c r="Z125" t="s">
        <v>61</v>
      </c>
      <c r="AA125">
        <v>600897</v>
      </c>
      <c r="AB125" t="s">
        <v>59</v>
      </c>
      <c r="AC125" s="32">
        <v>43525</v>
      </c>
      <c r="AD125" s="32">
        <v>43525</v>
      </c>
      <c r="AE125">
        <v>0</v>
      </c>
      <c r="AF125" s="33">
        <v>695.52</v>
      </c>
      <c r="AG125">
        <v>33.119999999999997</v>
      </c>
      <c r="AH125" t="s">
        <v>60</v>
      </c>
      <c r="AI125">
        <v>204207000500</v>
      </c>
      <c r="AJ125" t="s">
        <v>105</v>
      </c>
      <c r="AK125">
        <v>24.84</v>
      </c>
      <c r="AL125">
        <v>84</v>
      </c>
      <c r="AM125" t="s">
        <v>17</v>
      </c>
      <c r="AN125">
        <v>0.24696000000000001</v>
      </c>
      <c r="AO125" t="s">
        <v>17</v>
      </c>
      <c r="AP125">
        <v>2086.56</v>
      </c>
      <c r="AQ125" t="s">
        <v>66</v>
      </c>
      <c r="AR125">
        <v>16</v>
      </c>
      <c r="AS125">
        <v>287.8</v>
      </c>
      <c r="AT125">
        <v>0</v>
      </c>
      <c r="AU125">
        <v>100044151</v>
      </c>
      <c r="AW125" t="s">
        <v>295</v>
      </c>
      <c r="AX125" s="33">
        <v>43525.620219907411</v>
      </c>
      <c r="AY125" t="s">
        <v>293</v>
      </c>
    </row>
    <row r="126" spans="1:51" ht="15">
      <c r="A126" s="102"/>
      <c r="K126" s="32"/>
      <c r="L126" s="32"/>
      <c r="S126" s="102" t="s">
        <v>73</v>
      </c>
      <c r="T126" t="s">
        <v>72</v>
      </c>
      <c r="U126" t="s">
        <v>239</v>
      </c>
      <c r="V126" t="s">
        <v>240</v>
      </c>
      <c r="W126">
        <v>581549</v>
      </c>
      <c r="X126" t="s">
        <v>305</v>
      </c>
      <c r="Y126" t="s">
        <v>58</v>
      </c>
      <c r="Z126" t="s">
        <v>61</v>
      </c>
      <c r="AA126">
        <v>600897</v>
      </c>
      <c r="AB126" t="s">
        <v>59</v>
      </c>
      <c r="AC126" s="32">
        <v>43525</v>
      </c>
      <c r="AD126" s="32">
        <v>43525</v>
      </c>
      <c r="AE126">
        <v>0</v>
      </c>
      <c r="AF126" s="33">
        <v>695.52</v>
      </c>
      <c r="AG126">
        <v>33.119999999999997</v>
      </c>
      <c r="AH126" t="s">
        <v>60</v>
      </c>
      <c r="AI126">
        <v>204207000600</v>
      </c>
      <c r="AJ126" t="s">
        <v>216</v>
      </c>
      <c r="AK126">
        <v>24.84</v>
      </c>
      <c r="AL126">
        <v>84</v>
      </c>
      <c r="AM126" t="s">
        <v>17</v>
      </c>
      <c r="AN126">
        <v>0.24696000000000001</v>
      </c>
      <c r="AO126" t="s">
        <v>17</v>
      </c>
      <c r="AP126">
        <v>2086.56</v>
      </c>
      <c r="AQ126" t="s">
        <v>66</v>
      </c>
      <c r="AR126">
        <v>16</v>
      </c>
      <c r="AS126">
        <v>287.8</v>
      </c>
      <c r="AT126">
        <v>0</v>
      </c>
      <c r="AU126">
        <v>100044151</v>
      </c>
      <c r="AW126" t="s">
        <v>295</v>
      </c>
      <c r="AX126" s="33">
        <v>43525.620219907411</v>
      </c>
      <c r="AY126" t="s">
        <v>293</v>
      </c>
    </row>
    <row r="127" spans="1:51" ht="15">
      <c r="A127" s="102"/>
      <c r="K127" s="32"/>
      <c r="L127" s="32"/>
      <c r="S127" s="102" t="s">
        <v>73</v>
      </c>
      <c r="T127" t="s">
        <v>72</v>
      </c>
      <c r="U127" t="s">
        <v>239</v>
      </c>
      <c r="V127" t="s">
        <v>240</v>
      </c>
      <c r="W127">
        <v>581549</v>
      </c>
      <c r="X127" t="s">
        <v>305</v>
      </c>
      <c r="Y127" t="s">
        <v>58</v>
      </c>
      <c r="Z127" t="s">
        <v>61</v>
      </c>
      <c r="AA127">
        <v>600897</v>
      </c>
      <c r="AB127" t="s">
        <v>59</v>
      </c>
      <c r="AC127" s="32">
        <v>43525</v>
      </c>
      <c r="AD127" s="32">
        <v>43525</v>
      </c>
      <c r="AE127">
        <v>0</v>
      </c>
      <c r="AF127" s="33">
        <v>9276.64</v>
      </c>
      <c r="AG127">
        <v>62.7</v>
      </c>
      <c r="AH127" t="s">
        <v>60</v>
      </c>
      <c r="AI127">
        <v>204401000700</v>
      </c>
      <c r="AJ127" t="s">
        <v>124</v>
      </c>
      <c r="AK127">
        <v>47.03</v>
      </c>
      <c r="AL127">
        <v>592</v>
      </c>
      <c r="AM127" t="s">
        <v>17</v>
      </c>
      <c r="AN127">
        <v>1.4563200000000001</v>
      </c>
      <c r="AO127" t="s">
        <v>17</v>
      </c>
      <c r="AP127">
        <v>27841.759999999998</v>
      </c>
      <c r="AQ127" t="s">
        <v>66</v>
      </c>
      <c r="AR127">
        <v>16</v>
      </c>
      <c r="AS127">
        <v>3840.24</v>
      </c>
      <c r="AT127">
        <v>0</v>
      </c>
      <c r="AU127">
        <v>100044151</v>
      </c>
      <c r="AW127" t="s">
        <v>295</v>
      </c>
      <c r="AX127" s="33">
        <v>43525.620219907411</v>
      </c>
      <c r="AY127" t="s">
        <v>293</v>
      </c>
    </row>
    <row r="128" spans="1:51" ht="15">
      <c r="A128" s="102"/>
      <c r="K128" s="32"/>
      <c r="L128" s="32"/>
      <c r="S128" s="102" t="s">
        <v>73</v>
      </c>
      <c r="T128" t="s">
        <v>72</v>
      </c>
      <c r="U128" t="s">
        <v>239</v>
      </c>
      <c r="V128" t="s">
        <v>240</v>
      </c>
      <c r="W128">
        <v>581549</v>
      </c>
      <c r="X128" t="s">
        <v>305</v>
      </c>
      <c r="Y128" t="s">
        <v>58</v>
      </c>
      <c r="Z128" t="s">
        <v>61</v>
      </c>
      <c r="AA128">
        <v>600897</v>
      </c>
      <c r="AB128" t="s">
        <v>59</v>
      </c>
      <c r="AC128" s="32">
        <v>43525</v>
      </c>
      <c r="AD128" s="32">
        <v>43525</v>
      </c>
      <c r="AE128">
        <v>0</v>
      </c>
      <c r="AF128" s="33">
        <v>1190.1600000000001</v>
      </c>
      <c r="AG128">
        <v>66.12</v>
      </c>
      <c r="AH128" t="s">
        <v>60</v>
      </c>
      <c r="AI128">
        <v>204401000800</v>
      </c>
      <c r="AJ128" t="s">
        <v>90</v>
      </c>
      <c r="AK128">
        <v>49.59</v>
      </c>
      <c r="AL128">
        <v>72</v>
      </c>
      <c r="AM128" t="s">
        <v>17</v>
      </c>
      <c r="AN128">
        <v>0.17712</v>
      </c>
      <c r="AO128" t="s">
        <v>17</v>
      </c>
      <c r="AP128">
        <v>3570.48</v>
      </c>
      <c r="AQ128" t="s">
        <v>66</v>
      </c>
      <c r="AR128">
        <v>16</v>
      </c>
      <c r="AS128">
        <v>492.48</v>
      </c>
      <c r="AT128">
        <v>0</v>
      </c>
      <c r="AU128">
        <v>100044151</v>
      </c>
      <c r="AW128" t="s">
        <v>295</v>
      </c>
      <c r="AX128" s="33">
        <v>43525.620219907411</v>
      </c>
      <c r="AY128" t="s">
        <v>293</v>
      </c>
    </row>
    <row r="129" spans="1:51" ht="15">
      <c r="A129" s="102"/>
      <c r="K129" s="32"/>
      <c r="L129" s="32"/>
      <c r="S129" s="102" t="s">
        <v>73</v>
      </c>
      <c r="T129" t="s">
        <v>72</v>
      </c>
      <c r="U129" t="s">
        <v>239</v>
      </c>
      <c r="V129" t="s">
        <v>240</v>
      </c>
      <c r="W129">
        <v>581549</v>
      </c>
      <c r="X129" t="s">
        <v>305</v>
      </c>
      <c r="Y129" t="s">
        <v>58</v>
      </c>
      <c r="Z129" t="s">
        <v>61</v>
      </c>
      <c r="AA129">
        <v>600897</v>
      </c>
      <c r="AB129" t="s">
        <v>59</v>
      </c>
      <c r="AC129" s="32">
        <v>43525</v>
      </c>
      <c r="AD129" s="32">
        <v>43525</v>
      </c>
      <c r="AE129">
        <v>0</v>
      </c>
      <c r="AF129" s="33">
        <v>9889.68</v>
      </c>
      <c r="AG129">
        <v>74.099999999999994</v>
      </c>
      <c r="AH129" t="s">
        <v>60</v>
      </c>
      <c r="AI129" t="s">
        <v>63</v>
      </c>
      <c r="AJ129" t="s">
        <v>64</v>
      </c>
      <c r="AK129">
        <v>55.58</v>
      </c>
      <c r="AL129">
        <v>534</v>
      </c>
      <c r="AM129" t="s">
        <v>17</v>
      </c>
      <c r="AN129">
        <v>1.2282</v>
      </c>
      <c r="AO129" t="s">
        <v>17</v>
      </c>
      <c r="AP129">
        <v>29679.72</v>
      </c>
      <c r="AQ129" t="s">
        <v>66</v>
      </c>
      <c r="AR129">
        <v>16</v>
      </c>
      <c r="AS129">
        <v>4093.75</v>
      </c>
      <c r="AT129">
        <v>0</v>
      </c>
      <c r="AU129">
        <v>100044151</v>
      </c>
      <c r="AW129" t="s">
        <v>295</v>
      </c>
      <c r="AX129" s="33">
        <v>43525.620219907411</v>
      </c>
      <c r="AY129" t="s">
        <v>293</v>
      </c>
    </row>
    <row r="130" spans="1:51" ht="15">
      <c r="A130" s="102"/>
      <c r="K130" s="32"/>
      <c r="L130" s="32"/>
      <c r="S130" s="102" t="s">
        <v>73</v>
      </c>
      <c r="T130" t="s">
        <v>72</v>
      </c>
      <c r="U130" t="s">
        <v>239</v>
      </c>
      <c r="V130" t="s">
        <v>240</v>
      </c>
      <c r="W130">
        <v>581549</v>
      </c>
      <c r="X130" t="s">
        <v>305</v>
      </c>
      <c r="Y130" t="s">
        <v>58</v>
      </c>
      <c r="Z130" t="s">
        <v>61</v>
      </c>
      <c r="AA130">
        <v>600897</v>
      </c>
      <c r="AB130" t="s">
        <v>59</v>
      </c>
      <c r="AC130" s="32">
        <v>43525</v>
      </c>
      <c r="AD130" s="32">
        <v>43525</v>
      </c>
      <c r="AE130">
        <v>0</v>
      </c>
      <c r="AF130" s="33">
        <v>151.80000000000001</v>
      </c>
      <c r="AG130">
        <v>50.6</v>
      </c>
      <c r="AH130" t="s">
        <v>60</v>
      </c>
      <c r="AI130" t="s">
        <v>97</v>
      </c>
      <c r="AJ130" t="s">
        <v>98</v>
      </c>
      <c r="AK130">
        <v>37.950000000000003</v>
      </c>
      <c r="AL130">
        <v>12</v>
      </c>
      <c r="AM130" t="s">
        <v>17</v>
      </c>
      <c r="AN130">
        <v>3.7440000000000001E-2</v>
      </c>
      <c r="AO130" t="s">
        <v>17</v>
      </c>
      <c r="AP130">
        <v>455.4</v>
      </c>
      <c r="AQ130" t="s">
        <v>66</v>
      </c>
      <c r="AR130">
        <v>16</v>
      </c>
      <c r="AS130">
        <v>62.81</v>
      </c>
      <c r="AT130">
        <v>0</v>
      </c>
      <c r="AU130">
        <v>100044151</v>
      </c>
      <c r="AW130" t="s">
        <v>295</v>
      </c>
      <c r="AX130" s="33">
        <v>43525.620219907411</v>
      </c>
      <c r="AY130" t="s">
        <v>293</v>
      </c>
    </row>
    <row r="131" spans="1:51" ht="15">
      <c r="A131" s="102"/>
      <c r="K131" s="32"/>
      <c r="L131" s="32"/>
      <c r="S131" s="102" t="s">
        <v>73</v>
      </c>
      <c r="T131" t="s">
        <v>72</v>
      </c>
      <c r="U131" t="s">
        <v>239</v>
      </c>
      <c r="V131" t="s">
        <v>240</v>
      </c>
      <c r="W131">
        <v>581549</v>
      </c>
      <c r="X131" t="s">
        <v>305</v>
      </c>
      <c r="Y131" t="s">
        <v>58</v>
      </c>
      <c r="Z131" t="s">
        <v>61</v>
      </c>
      <c r="AA131">
        <v>600897</v>
      </c>
      <c r="AB131" t="s">
        <v>59</v>
      </c>
      <c r="AC131" s="32">
        <v>43525</v>
      </c>
      <c r="AD131" s="32">
        <v>43525</v>
      </c>
      <c r="AE131">
        <v>0</v>
      </c>
      <c r="AF131" s="33">
        <v>12556.17</v>
      </c>
      <c r="AG131">
        <v>46.13</v>
      </c>
      <c r="AH131" t="s">
        <v>60</v>
      </c>
      <c r="AI131">
        <v>204001000200</v>
      </c>
      <c r="AJ131" t="s">
        <v>137</v>
      </c>
      <c r="AK131">
        <v>34.6</v>
      </c>
      <c r="AL131">
        <v>1089</v>
      </c>
      <c r="AM131" t="s">
        <v>17</v>
      </c>
      <c r="AN131">
        <v>4.53024</v>
      </c>
      <c r="AO131" t="s">
        <v>17</v>
      </c>
      <c r="AP131">
        <v>37679.4</v>
      </c>
      <c r="AQ131" t="s">
        <v>67</v>
      </c>
      <c r="AR131">
        <v>10</v>
      </c>
      <c r="AS131">
        <v>3425.4</v>
      </c>
      <c r="AT131">
        <v>0</v>
      </c>
      <c r="AU131">
        <v>100044151</v>
      </c>
      <c r="AW131" t="s">
        <v>295</v>
      </c>
      <c r="AX131" s="33">
        <v>43525.620219907411</v>
      </c>
      <c r="AY131" t="s">
        <v>293</v>
      </c>
    </row>
    <row r="132" spans="1:51" ht="15">
      <c r="A132" s="102"/>
      <c r="K132" s="32"/>
      <c r="L132" s="32"/>
      <c r="S132" s="102" t="s">
        <v>73</v>
      </c>
      <c r="T132" t="s">
        <v>72</v>
      </c>
      <c r="U132" t="s">
        <v>239</v>
      </c>
      <c r="V132" t="s">
        <v>240</v>
      </c>
      <c r="W132">
        <v>581549</v>
      </c>
      <c r="X132" t="s">
        <v>305</v>
      </c>
      <c r="Y132" t="s">
        <v>58</v>
      </c>
      <c r="Z132" t="s">
        <v>61</v>
      </c>
      <c r="AA132">
        <v>600897</v>
      </c>
      <c r="AB132" t="s">
        <v>59</v>
      </c>
      <c r="AC132" s="32">
        <v>43525</v>
      </c>
      <c r="AD132" s="32">
        <v>43525</v>
      </c>
      <c r="AE132">
        <v>0</v>
      </c>
      <c r="AF132" s="33">
        <v>48837.9</v>
      </c>
      <c r="AG132">
        <v>69.19</v>
      </c>
      <c r="AH132" t="s">
        <v>60</v>
      </c>
      <c r="AI132">
        <v>204001000300</v>
      </c>
      <c r="AJ132" t="s">
        <v>140</v>
      </c>
      <c r="AK132">
        <v>51.89</v>
      </c>
      <c r="AL132">
        <v>2823</v>
      </c>
      <c r="AM132" t="s">
        <v>17</v>
      </c>
      <c r="AN132">
        <v>17.61552</v>
      </c>
      <c r="AO132" t="s">
        <v>17</v>
      </c>
      <c r="AP132">
        <v>146485.47</v>
      </c>
      <c r="AQ132" t="s">
        <v>67</v>
      </c>
      <c r="AR132">
        <v>10</v>
      </c>
      <c r="AS132">
        <v>13316.86</v>
      </c>
      <c r="AT132">
        <v>0</v>
      </c>
      <c r="AU132">
        <v>100044151</v>
      </c>
      <c r="AW132" t="s">
        <v>295</v>
      </c>
      <c r="AX132" s="33">
        <v>43525.620219907411</v>
      </c>
      <c r="AY132" t="s">
        <v>293</v>
      </c>
    </row>
    <row r="133" spans="1:51" ht="15">
      <c r="A133" s="102"/>
      <c r="K133" s="32"/>
      <c r="L133" s="32"/>
      <c r="S133" s="102" t="s">
        <v>73</v>
      </c>
      <c r="T133" t="s">
        <v>72</v>
      </c>
      <c r="U133" t="s">
        <v>239</v>
      </c>
      <c r="V133" t="s">
        <v>240</v>
      </c>
      <c r="W133">
        <v>581549</v>
      </c>
      <c r="X133" t="s">
        <v>305</v>
      </c>
      <c r="Y133" t="s">
        <v>58</v>
      </c>
      <c r="Z133" t="s">
        <v>61</v>
      </c>
      <c r="AA133">
        <v>600897</v>
      </c>
      <c r="AB133" t="s">
        <v>59</v>
      </c>
      <c r="AC133" s="32">
        <v>43525</v>
      </c>
      <c r="AD133" s="32">
        <v>43525</v>
      </c>
      <c r="AE133">
        <v>0</v>
      </c>
      <c r="AF133" s="33">
        <v>541.45000000000005</v>
      </c>
      <c r="AG133">
        <v>61.9</v>
      </c>
      <c r="AH133" t="s">
        <v>60</v>
      </c>
      <c r="AI133">
        <v>204001000800</v>
      </c>
      <c r="AJ133" t="s">
        <v>130</v>
      </c>
      <c r="AK133">
        <v>46.43</v>
      </c>
      <c r="AL133">
        <v>35</v>
      </c>
      <c r="AM133" t="s">
        <v>17</v>
      </c>
      <c r="AN133">
        <v>0.21840000000000001</v>
      </c>
      <c r="AO133" t="s">
        <v>17</v>
      </c>
      <c r="AP133">
        <v>1625.05</v>
      </c>
      <c r="AQ133" t="s">
        <v>67</v>
      </c>
      <c r="AR133">
        <v>10</v>
      </c>
      <c r="AS133">
        <v>147.72999999999999</v>
      </c>
      <c r="AT133">
        <v>0</v>
      </c>
      <c r="AU133">
        <v>100044151</v>
      </c>
      <c r="AW133" t="s">
        <v>295</v>
      </c>
      <c r="AX133" s="33">
        <v>43525.620219907411</v>
      </c>
      <c r="AY133" t="s">
        <v>293</v>
      </c>
    </row>
    <row r="134" spans="1:51" ht="15">
      <c r="A134" s="102"/>
      <c r="K134" s="32"/>
      <c r="L134" s="32"/>
      <c r="S134" s="102" t="s">
        <v>73</v>
      </c>
      <c r="T134" t="s">
        <v>72</v>
      </c>
      <c r="U134" t="s">
        <v>239</v>
      </c>
      <c r="V134" t="s">
        <v>240</v>
      </c>
      <c r="W134">
        <v>581549</v>
      </c>
      <c r="X134" t="s">
        <v>305</v>
      </c>
      <c r="Y134" t="s">
        <v>58</v>
      </c>
      <c r="Z134" t="s">
        <v>61</v>
      </c>
      <c r="AA134">
        <v>600897</v>
      </c>
      <c r="AB134" t="s">
        <v>59</v>
      </c>
      <c r="AC134" s="32">
        <v>43525</v>
      </c>
      <c r="AD134" s="32">
        <v>43525</v>
      </c>
      <c r="AE134">
        <v>0</v>
      </c>
      <c r="AF134" s="33">
        <v>39563.699999999997</v>
      </c>
      <c r="AG134">
        <v>83.6</v>
      </c>
      <c r="AH134" t="s">
        <v>60</v>
      </c>
      <c r="AI134">
        <v>204001005800</v>
      </c>
      <c r="AJ134" t="s">
        <v>19</v>
      </c>
      <c r="AK134">
        <v>62.7</v>
      </c>
      <c r="AL134">
        <v>1893</v>
      </c>
      <c r="AM134" t="s">
        <v>17</v>
      </c>
      <c r="AN134">
        <v>6.2090399999999999</v>
      </c>
      <c r="AO134" t="s">
        <v>17</v>
      </c>
      <c r="AP134">
        <v>118691.1</v>
      </c>
      <c r="AQ134" t="s">
        <v>66</v>
      </c>
      <c r="AR134">
        <v>16</v>
      </c>
      <c r="AS134">
        <v>16371.19</v>
      </c>
      <c r="AT134">
        <v>0</v>
      </c>
      <c r="AU134">
        <v>100044151</v>
      </c>
      <c r="AW134" t="s">
        <v>295</v>
      </c>
      <c r="AX134" s="33">
        <v>43525.620219907411</v>
      </c>
      <c r="AY134" t="s">
        <v>293</v>
      </c>
    </row>
    <row r="135" spans="1:51" ht="15">
      <c r="A135" s="102"/>
      <c r="K135" s="32"/>
      <c r="L135" s="32"/>
      <c r="S135" s="102" t="s">
        <v>73</v>
      </c>
      <c r="T135" t="s">
        <v>72</v>
      </c>
      <c r="U135" t="s">
        <v>239</v>
      </c>
      <c r="V135" t="s">
        <v>240</v>
      </c>
      <c r="W135">
        <v>581549</v>
      </c>
      <c r="X135" t="s">
        <v>305</v>
      </c>
      <c r="Y135" t="s">
        <v>58</v>
      </c>
      <c r="Z135" t="s">
        <v>61</v>
      </c>
      <c r="AA135">
        <v>600897</v>
      </c>
      <c r="AB135" t="s">
        <v>59</v>
      </c>
      <c r="AC135" s="32">
        <v>43525</v>
      </c>
      <c r="AD135" s="32">
        <v>43525</v>
      </c>
      <c r="AE135">
        <v>0</v>
      </c>
      <c r="AF135" s="33">
        <v>8144.64</v>
      </c>
      <c r="AG135">
        <v>56.55</v>
      </c>
      <c r="AH135" t="s">
        <v>60</v>
      </c>
      <c r="AI135">
        <v>204002000100</v>
      </c>
      <c r="AJ135" t="s">
        <v>106</v>
      </c>
      <c r="AK135">
        <v>42.41</v>
      </c>
      <c r="AL135">
        <v>576</v>
      </c>
      <c r="AM135" t="s">
        <v>17</v>
      </c>
      <c r="AN135">
        <v>1.7971200000000001</v>
      </c>
      <c r="AO135" t="s">
        <v>17</v>
      </c>
      <c r="AP135">
        <v>24428.16</v>
      </c>
      <c r="AQ135" t="s">
        <v>67</v>
      </c>
      <c r="AR135">
        <v>10</v>
      </c>
      <c r="AS135">
        <v>2220.7399999999998</v>
      </c>
      <c r="AT135">
        <v>0</v>
      </c>
      <c r="AU135">
        <v>100044151</v>
      </c>
      <c r="AW135" t="s">
        <v>295</v>
      </c>
      <c r="AX135" s="33">
        <v>43525.620219907411</v>
      </c>
      <c r="AY135" t="s">
        <v>293</v>
      </c>
    </row>
    <row r="136" spans="1:51" ht="15">
      <c r="A136" s="102"/>
      <c r="K136" s="32"/>
      <c r="L136" s="32"/>
      <c r="S136" s="102" t="s">
        <v>73</v>
      </c>
      <c r="T136" t="s">
        <v>72</v>
      </c>
      <c r="U136" t="s">
        <v>239</v>
      </c>
      <c r="V136" t="s">
        <v>240</v>
      </c>
      <c r="W136">
        <v>581549</v>
      </c>
      <c r="X136" t="s">
        <v>305</v>
      </c>
      <c r="Y136" t="s">
        <v>58</v>
      </c>
      <c r="Z136" t="s">
        <v>61</v>
      </c>
      <c r="AA136">
        <v>600897</v>
      </c>
      <c r="AB136" t="s">
        <v>59</v>
      </c>
      <c r="AC136" s="32">
        <v>43525</v>
      </c>
      <c r="AD136" s="32">
        <v>43525</v>
      </c>
      <c r="AE136">
        <v>0</v>
      </c>
      <c r="AF136" s="33">
        <v>1884.96</v>
      </c>
      <c r="AG136">
        <v>59.84</v>
      </c>
      <c r="AH136" t="s">
        <v>60</v>
      </c>
      <c r="AI136">
        <v>204002000701</v>
      </c>
      <c r="AJ136" t="s">
        <v>95</v>
      </c>
      <c r="AK136">
        <v>44.88</v>
      </c>
      <c r="AL136">
        <v>126</v>
      </c>
      <c r="AM136" t="s">
        <v>17</v>
      </c>
      <c r="AN136">
        <v>0.39221279999999997</v>
      </c>
      <c r="AO136" t="s">
        <v>17</v>
      </c>
      <c r="AP136">
        <v>5654.88</v>
      </c>
      <c r="AQ136" t="s">
        <v>67</v>
      </c>
      <c r="AR136">
        <v>10</v>
      </c>
      <c r="AS136">
        <v>514.08000000000004</v>
      </c>
      <c r="AT136">
        <v>0</v>
      </c>
      <c r="AU136">
        <v>100044151</v>
      </c>
      <c r="AW136" t="s">
        <v>295</v>
      </c>
      <c r="AX136" s="33">
        <v>43525.620219907411</v>
      </c>
      <c r="AY136" t="s">
        <v>293</v>
      </c>
    </row>
    <row r="137" spans="1:51" ht="15">
      <c r="A137" s="102"/>
      <c r="K137" s="32"/>
      <c r="L137" s="32"/>
      <c r="S137" s="102" t="s">
        <v>73</v>
      </c>
      <c r="T137" t="s">
        <v>72</v>
      </c>
      <c r="U137" t="s">
        <v>239</v>
      </c>
      <c r="V137" t="s">
        <v>240</v>
      </c>
      <c r="W137">
        <v>581549</v>
      </c>
      <c r="X137" t="s">
        <v>305</v>
      </c>
      <c r="Y137" t="s">
        <v>58</v>
      </c>
      <c r="Z137" t="s">
        <v>61</v>
      </c>
      <c r="AA137">
        <v>600897</v>
      </c>
      <c r="AB137" t="s">
        <v>59</v>
      </c>
      <c r="AC137" s="32">
        <v>43525</v>
      </c>
      <c r="AD137" s="32">
        <v>43525</v>
      </c>
      <c r="AE137">
        <v>0</v>
      </c>
      <c r="AF137" s="33">
        <v>3601.8</v>
      </c>
      <c r="AG137">
        <v>80.040000000000006</v>
      </c>
      <c r="AH137" t="s">
        <v>60</v>
      </c>
      <c r="AI137">
        <v>204002001000</v>
      </c>
      <c r="AJ137" t="s">
        <v>111</v>
      </c>
      <c r="AK137">
        <v>60.03</v>
      </c>
      <c r="AL137">
        <v>180</v>
      </c>
      <c r="AM137" t="s">
        <v>17</v>
      </c>
      <c r="AN137">
        <v>0.74231999999999998</v>
      </c>
      <c r="AO137" t="s">
        <v>17</v>
      </c>
      <c r="AP137">
        <v>10805.4</v>
      </c>
      <c r="AQ137" t="s">
        <v>67</v>
      </c>
      <c r="AR137">
        <v>10</v>
      </c>
      <c r="AS137">
        <v>982.31</v>
      </c>
      <c r="AT137">
        <v>0</v>
      </c>
      <c r="AU137">
        <v>100044151</v>
      </c>
      <c r="AW137" t="s">
        <v>295</v>
      </c>
      <c r="AX137" s="33">
        <v>43525.620219907411</v>
      </c>
      <c r="AY137" t="s">
        <v>293</v>
      </c>
    </row>
    <row r="138" spans="1:51" ht="15">
      <c r="A138" s="102"/>
      <c r="K138" s="32"/>
      <c r="L138" s="32"/>
      <c r="S138" s="102" t="s">
        <v>73</v>
      </c>
      <c r="T138" t="s">
        <v>72</v>
      </c>
      <c r="U138" t="s">
        <v>239</v>
      </c>
      <c r="V138" t="s">
        <v>240</v>
      </c>
      <c r="W138">
        <v>581549</v>
      </c>
      <c r="X138" t="s">
        <v>305</v>
      </c>
      <c r="Y138" t="s">
        <v>58</v>
      </c>
      <c r="Z138" t="s">
        <v>61</v>
      </c>
      <c r="AA138">
        <v>600897</v>
      </c>
      <c r="AB138" t="s">
        <v>59</v>
      </c>
      <c r="AC138" s="32">
        <v>43525</v>
      </c>
      <c r="AD138" s="32">
        <v>43525</v>
      </c>
      <c r="AE138">
        <v>0</v>
      </c>
      <c r="AF138" s="33">
        <v>485.76</v>
      </c>
      <c r="AG138">
        <v>80.959999999999994</v>
      </c>
      <c r="AH138" t="s">
        <v>60</v>
      </c>
      <c r="AI138">
        <v>204002001200</v>
      </c>
      <c r="AJ138" t="s">
        <v>220</v>
      </c>
      <c r="AK138">
        <v>60.72</v>
      </c>
      <c r="AL138">
        <v>24</v>
      </c>
      <c r="AM138" t="s">
        <v>17</v>
      </c>
      <c r="AN138">
        <v>7.4303999999999995E-2</v>
      </c>
      <c r="AO138" t="s">
        <v>17</v>
      </c>
      <c r="AP138">
        <v>1457.28</v>
      </c>
      <c r="AQ138" t="s">
        <v>67</v>
      </c>
      <c r="AR138">
        <v>10</v>
      </c>
      <c r="AS138">
        <v>132.47999999999999</v>
      </c>
      <c r="AT138">
        <v>0</v>
      </c>
      <c r="AU138">
        <v>100044151</v>
      </c>
      <c r="AW138" t="s">
        <v>295</v>
      </c>
      <c r="AX138" s="33">
        <v>43525.620219907411</v>
      </c>
      <c r="AY138" t="s">
        <v>293</v>
      </c>
    </row>
    <row r="139" spans="1:51" ht="15">
      <c r="A139" s="102"/>
      <c r="K139" s="32"/>
      <c r="L139" s="32"/>
      <c r="S139" s="102" t="s">
        <v>73</v>
      </c>
      <c r="T139" t="s">
        <v>72</v>
      </c>
      <c r="U139" t="s">
        <v>239</v>
      </c>
      <c r="V139" t="s">
        <v>240</v>
      </c>
      <c r="W139">
        <v>581549</v>
      </c>
      <c r="X139" t="s">
        <v>305</v>
      </c>
      <c r="Y139" t="s">
        <v>58</v>
      </c>
      <c r="Z139" t="s">
        <v>61</v>
      </c>
      <c r="AA139">
        <v>600897</v>
      </c>
      <c r="AB139" t="s">
        <v>59</v>
      </c>
      <c r="AC139" s="32">
        <v>43525</v>
      </c>
      <c r="AD139" s="32">
        <v>43525</v>
      </c>
      <c r="AE139">
        <v>0</v>
      </c>
      <c r="AF139" s="33">
        <v>430.56</v>
      </c>
      <c r="AG139">
        <v>71.760000000000005</v>
      </c>
      <c r="AH139" t="s">
        <v>60</v>
      </c>
      <c r="AI139">
        <v>204003000600</v>
      </c>
      <c r="AJ139" t="s">
        <v>232</v>
      </c>
      <c r="AK139">
        <v>53.82</v>
      </c>
      <c r="AL139">
        <v>24</v>
      </c>
      <c r="AM139" t="s">
        <v>17</v>
      </c>
      <c r="AN139">
        <v>5.8125599999999999E-2</v>
      </c>
      <c r="AO139" t="s">
        <v>17</v>
      </c>
      <c r="AP139">
        <v>1291.68</v>
      </c>
      <c r="AQ139" t="s">
        <v>66</v>
      </c>
      <c r="AR139">
        <v>16</v>
      </c>
      <c r="AS139">
        <v>178.16</v>
      </c>
      <c r="AT139">
        <v>0</v>
      </c>
      <c r="AU139">
        <v>100044151</v>
      </c>
      <c r="AW139" t="s">
        <v>295</v>
      </c>
      <c r="AX139" s="33">
        <v>43525.620219907411</v>
      </c>
      <c r="AY139" t="s">
        <v>293</v>
      </c>
    </row>
    <row r="140" spans="1:51" ht="15">
      <c r="A140" s="102"/>
      <c r="K140" s="32"/>
      <c r="L140" s="32"/>
      <c r="S140" s="102" t="s">
        <v>73</v>
      </c>
      <c r="T140" t="s">
        <v>72</v>
      </c>
      <c r="U140" t="s">
        <v>239</v>
      </c>
      <c r="V140" t="s">
        <v>240</v>
      </c>
      <c r="W140">
        <v>581549</v>
      </c>
      <c r="X140" t="s">
        <v>305</v>
      </c>
      <c r="Y140" t="s">
        <v>58</v>
      </c>
      <c r="Z140" t="s">
        <v>61</v>
      </c>
      <c r="AA140">
        <v>600897</v>
      </c>
      <c r="AB140" t="s">
        <v>59</v>
      </c>
      <c r="AC140" s="32">
        <v>43525</v>
      </c>
      <c r="AD140" s="32">
        <v>43525</v>
      </c>
      <c r="AE140">
        <v>0</v>
      </c>
      <c r="AF140" s="33">
        <v>1525.92</v>
      </c>
      <c r="AG140">
        <v>89.76</v>
      </c>
      <c r="AH140" t="s">
        <v>60</v>
      </c>
      <c r="AI140">
        <v>204003000700</v>
      </c>
      <c r="AJ140" t="s">
        <v>125</v>
      </c>
      <c r="AK140">
        <v>67.319999999999993</v>
      </c>
      <c r="AL140">
        <v>68</v>
      </c>
      <c r="AM140" t="s">
        <v>17</v>
      </c>
      <c r="AN140">
        <v>0.28043200000000001</v>
      </c>
      <c r="AO140" t="s">
        <v>17</v>
      </c>
      <c r="AP140">
        <v>4577.76</v>
      </c>
      <c r="AQ140" t="s">
        <v>67</v>
      </c>
      <c r="AR140">
        <v>10</v>
      </c>
      <c r="AS140">
        <v>416.16</v>
      </c>
      <c r="AT140">
        <v>0</v>
      </c>
      <c r="AU140">
        <v>100044151</v>
      </c>
      <c r="AW140" t="s">
        <v>295</v>
      </c>
      <c r="AX140" s="33">
        <v>43525.620219907411</v>
      </c>
      <c r="AY140" t="s">
        <v>293</v>
      </c>
    </row>
    <row r="141" spans="1:51" ht="15">
      <c r="A141" s="102"/>
      <c r="K141" s="32"/>
      <c r="L141" s="32"/>
      <c r="S141" s="102" t="s">
        <v>73</v>
      </c>
      <c r="T141" t="s">
        <v>72</v>
      </c>
      <c r="U141" t="s">
        <v>239</v>
      </c>
      <c r="V141" t="s">
        <v>240</v>
      </c>
      <c r="W141">
        <v>581549</v>
      </c>
      <c r="X141" t="s">
        <v>305</v>
      </c>
      <c r="Y141" t="s">
        <v>58</v>
      </c>
      <c r="Z141" t="s">
        <v>61</v>
      </c>
      <c r="AA141">
        <v>600897</v>
      </c>
      <c r="AB141" t="s">
        <v>59</v>
      </c>
      <c r="AC141" s="32">
        <v>43525</v>
      </c>
      <c r="AD141" s="32">
        <v>43525</v>
      </c>
      <c r="AE141">
        <v>0</v>
      </c>
      <c r="AF141" s="33">
        <v>17671.5</v>
      </c>
      <c r="AG141">
        <v>71.42</v>
      </c>
      <c r="AH141" t="s">
        <v>60</v>
      </c>
      <c r="AI141">
        <v>204004000400</v>
      </c>
      <c r="AJ141" t="s">
        <v>236</v>
      </c>
      <c r="AK141">
        <v>53.57</v>
      </c>
      <c r="AL141">
        <v>990</v>
      </c>
      <c r="AM141" t="s">
        <v>17</v>
      </c>
      <c r="AN141">
        <v>6.1776</v>
      </c>
      <c r="AO141" t="s">
        <v>17</v>
      </c>
      <c r="AP141">
        <v>53034.3</v>
      </c>
      <c r="AQ141" t="s">
        <v>66</v>
      </c>
      <c r="AR141">
        <v>16</v>
      </c>
      <c r="AS141">
        <v>7315.08</v>
      </c>
      <c r="AT141">
        <v>0</v>
      </c>
      <c r="AU141">
        <v>100044151</v>
      </c>
      <c r="AW141" t="s">
        <v>295</v>
      </c>
      <c r="AX141" s="33">
        <v>43525.620219907411</v>
      </c>
      <c r="AY141" t="s">
        <v>293</v>
      </c>
    </row>
    <row r="142" spans="1:51" ht="15">
      <c r="A142" s="102"/>
      <c r="K142" s="32"/>
      <c r="L142" s="32"/>
      <c r="S142" s="102" t="s">
        <v>73</v>
      </c>
      <c r="T142" t="s">
        <v>72</v>
      </c>
      <c r="U142" t="s">
        <v>239</v>
      </c>
      <c r="V142" t="s">
        <v>240</v>
      </c>
      <c r="W142">
        <v>581549</v>
      </c>
      <c r="X142" t="s">
        <v>305</v>
      </c>
      <c r="Y142" t="s">
        <v>58</v>
      </c>
      <c r="Z142" t="s">
        <v>61</v>
      </c>
      <c r="AA142">
        <v>600897</v>
      </c>
      <c r="AB142" t="s">
        <v>59</v>
      </c>
      <c r="AC142" s="32">
        <v>43525</v>
      </c>
      <c r="AD142" s="32">
        <v>43525</v>
      </c>
      <c r="AE142">
        <v>0</v>
      </c>
      <c r="AF142" s="33">
        <v>1535.94</v>
      </c>
      <c r="AG142">
        <v>48.77</v>
      </c>
      <c r="AH142" t="s">
        <v>60</v>
      </c>
      <c r="AI142">
        <v>204005001700</v>
      </c>
      <c r="AJ142" t="s">
        <v>141</v>
      </c>
      <c r="AK142">
        <v>36.58</v>
      </c>
      <c r="AL142">
        <v>126</v>
      </c>
      <c r="AM142" t="s">
        <v>17</v>
      </c>
      <c r="AN142">
        <v>0.38941559999999997</v>
      </c>
      <c r="AO142" t="s">
        <v>17</v>
      </c>
      <c r="AP142">
        <v>4609.08</v>
      </c>
      <c r="AQ142" t="s">
        <v>66</v>
      </c>
      <c r="AR142">
        <v>16</v>
      </c>
      <c r="AS142">
        <v>635.74</v>
      </c>
      <c r="AT142">
        <v>0</v>
      </c>
      <c r="AU142">
        <v>100044151</v>
      </c>
      <c r="AW142" t="s">
        <v>295</v>
      </c>
      <c r="AX142" s="33">
        <v>43525.620219907411</v>
      </c>
      <c r="AY142" t="s">
        <v>293</v>
      </c>
    </row>
    <row r="143" spans="1:51" ht="15">
      <c r="A143" s="102"/>
      <c r="K143" s="32"/>
      <c r="L143" s="32"/>
      <c r="S143" s="102" t="s">
        <v>73</v>
      </c>
      <c r="T143" t="s">
        <v>72</v>
      </c>
      <c r="U143" t="s">
        <v>239</v>
      </c>
      <c r="V143" t="s">
        <v>240</v>
      </c>
      <c r="W143">
        <v>581549</v>
      </c>
      <c r="X143" t="s">
        <v>305</v>
      </c>
      <c r="Y143" t="s">
        <v>58</v>
      </c>
      <c r="Z143" t="s">
        <v>61</v>
      </c>
      <c r="AA143">
        <v>600897</v>
      </c>
      <c r="AB143" t="s">
        <v>59</v>
      </c>
      <c r="AC143" s="32">
        <v>43525</v>
      </c>
      <c r="AD143" s="32">
        <v>43525</v>
      </c>
      <c r="AE143">
        <v>0</v>
      </c>
      <c r="AF143" s="33">
        <v>1465.2</v>
      </c>
      <c r="AG143">
        <v>48.85</v>
      </c>
      <c r="AH143" t="s">
        <v>60</v>
      </c>
      <c r="AI143">
        <v>204006000802</v>
      </c>
      <c r="AJ143" t="s">
        <v>120</v>
      </c>
      <c r="AK143">
        <v>36.64</v>
      </c>
      <c r="AL143">
        <v>120</v>
      </c>
      <c r="AM143" t="s">
        <v>17</v>
      </c>
      <c r="AN143">
        <v>0.31512000000000001</v>
      </c>
      <c r="AO143" t="s">
        <v>17</v>
      </c>
      <c r="AP143">
        <v>4396.8</v>
      </c>
      <c r="AQ143" t="s">
        <v>66</v>
      </c>
      <c r="AR143">
        <v>16</v>
      </c>
      <c r="AS143">
        <v>606.46</v>
      </c>
      <c r="AT143">
        <v>0</v>
      </c>
      <c r="AU143">
        <v>100044151</v>
      </c>
      <c r="AW143" t="s">
        <v>295</v>
      </c>
      <c r="AX143" s="33">
        <v>43525.620219907411</v>
      </c>
      <c r="AY143" t="s">
        <v>293</v>
      </c>
    </row>
    <row r="144" spans="1:51" ht="15">
      <c r="A144" s="102"/>
      <c r="K144" s="32"/>
      <c r="L144" s="32"/>
      <c r="S144" s="102" t="s">
        <v>73</v>
      </c>
      <c r="T144" t="s">
        <v>72</v>
      </c>
      <c r="U144" t="s">
        <v>239</v>
      </c>
      <c r="V144" t="s">
        <v>240</v>
      </c>
      <c r="W144">
        <v>581549</v>
      </c>
      <c r="X144" t="s">
        <v>305</v>
      </c>
      <c r="Y144" t="s">
        <v>58</v>
      </c>
      <c r="Z144" t="s">
        <v>61</v>
      </c>
      <c r="AA144">
        <v>600897</v>
      </c>
      <c r="AB144" t="s">
        <v>59</v>
      </c>
      <c r="AC144" s="32">
        <v>43525</v>
      </c>
      <c r="AD144" s="32">
        <v>43525</v>
      </c>
      <c r="AE144">
        <v>0</v>
      </c>
      <c r="AF144" s="33">
        <v>656.16</v>
      </c>
      <c r="AG144">
        <v>54.7</v>
      </c>
      <c r="AH144" t="s">
        <v>60</v>
      </c>
      <c r="AI144">
        <v>204006000902</v>
      </c>
      <c r="AJ144" t="s">
        <v>109</v>
      </c>
      <c r="AK144">
        <v>41.03</v>
      </c>
      <c r="AL144">
        <v>48</v>
      </c>
      <c r="AM144" t="s">
        <v>17</v>
      </c>
      <c r="AN144">
        <v>0.14363999999999999</v>
      </c>
      <c r="AO144" t="s">
        <v>17</v>
      </c>
      <c r="AP144">
        <v>1969.44</v>
      </c>
      <c r="AQ144" t="s">
        <v>66</v>
      </c>
      <c r="AR144">
        <v>16</v>
      </c>
      <c r="AS144">
        <v>271.64999999999998</v>
      </c>
      <c r="AT144">
        <v>0</v>
      </c>
      <c r="AU144">
        <v>100044151</v>
      </c>
      <c r="AW144" t="s">
        <v>295</v>
      </c>
      <c r="AX144" s="33">
        <v>43525.620219907411</v>
      </c>
      <c r="AY144" t="s">
        <v>293</v>
      </c>
    </row>
    <row r="145" spans="1:51" ht="15">
      <c r="A145" s="102"/>
      <c r="K145" s="32"/>
      <c r="L145" s="32"/>
      <c r="S145" s="102" t="s">
        <v>73</v>
      </c>
      <c r="T145" t="s">
        <v>72</v>
      </c>
      <c r="U145" t="s">
        <v>239</v>
      </c>
      <c r="V145" t="s">
        <v>240</v>
      </c>
      <c r="W145">
        <v>581549</v>
      </c>
      <c r="X145" t="s">
        <v>305</v>
      </c>
      <c r="Y145" t="s">
        <v>58</v>
      </c>
      <c r="Z145" t="s">
        <v>61</v>
      </c>
      <c r="AA145">
        <v>600897</v>
      </c>
      <c r="AB145" t="s">
        <v>59</v>
      </c>
      <c r="AC145" s="32">
        <v>43525</v>
      </c>
      <c r="AD145" s="32">
        <v>43525</v>
      </c>
      <c r="AE145">
        <v>0</v>
      </c>
      <c r="AF145" s="33">
        <v>331.2</v>
      </c>
      <c r="AG145">
        <v>44.16</v>
      </c>
      <c r="AH145" t="s">
        <v>60</v>
      </c>
      <c r="AI145">
        <v>204101007400</v>
      </c>
      <c r="AJ145" t="s">
        <v>219</v>
      </c>
      <c r="AK145">
        <v>33.119999999999997</v>
      </c>
      <c r="AL145">
        <v>30</v>
      </c>
      <c r="AM145" t="s">
        <v>17</v>
      </c>
      <c r="AN145">
        <v>9.3329999999999996E-2</v>
      </c>
      <c r="AO145" t="s">
        <v>17</v>
      </c>
      <c r="AP145">
        <v>993.6</v>
      </c>
      <c r="AQ145" t="s">
        <v>66</v>
      </c>
      <c r="AR145">
        <v>16</v>
      </c>
      <c r="AS145">
        <v>137.05000000000001</v>
      </c>
      <c r="AT145">
        <v>0</v>
      </c>
      <c r="AU145">
        <v>100044151</v>
      </c>
      <c r="AW145" t="s">
        <v>295</v>
      </c>
      <c r="AX145" s="33">
        <v>43525.620219907411</v>
      </c>
      <c r="AY145" t="s">
        <v>293</v>
      </c>
    </row>
    <row r="146" spans="1:51" ht="15">
      <c r="A146" s="102"/>
      <c r="K146" s="32"/>
      <c r="L146" s="32"/>
      <c r="S146" s="102" t="s">
        <v>73</v>
      </c>
      <c r="T146" t="s">
        <v>72</v>
      </c>
      <c r="U146" t="s">
        <v>239</v>
      </c>
      <c r="V146" t="s">
        <v>240</v>
      </c>
      <c r="W146">
        <v>581549</v>
      </c>
      <c r="X146" t="s">
        <v>305</v>
      </c>
      <c r="Y146" t="s">
        <v>58</v>
      </c>
      <c r="Z146" t="s">
        <v>61</v>
      </c>
      <c r="AA146">
        <v>600897</v>
      </c>
      <c r="AB146" t="s">
        <v>59</v>
      </c>
      <c r="AC146" s="32">
        <v>43525</v>
      </c>
      <c r="AD146" s="32">
        <v>43525</v>
      </c>
      <c r="AE146">
        <v>0</v>
      </c>
      <c r="AF146" s="33">
        <v>8386.74</v>
      </c>
      <c r="AG146">
        <v>33.479999999999997</v>
      </c>
      <c r="AH146" t="s">
        <v>60</v>
      </c>
      <c r="AI146">
        <v>204102010701</v>
      </c>
      <c r="AJ146" t="s">
        <v>138</v>
      </c>
      <c r="AK146">
        <v>25.11</v>
      </c>
      <c r="AL146">
        <v>1002</v>
      </c>
      <c r="AM146" t="s">
        <v>17</v>
      </c>
      <c r="AN146">
        <v>3.1478831999999999</v>
      </c>
      <c r="AO146" t="s">
        <v>17</v>
      </c>
      <c r="AP146">
        <v>25160.22</v>
      </c>
      <c r="AQ146" t="s">
        <v>66</v>
      </c>
      <c r="AR146">
        <v>16</v>
      </c>
      <c r="AS146">
        <v>3470.38</v>
      </c>
      <c r="AT146">
        <v>0</v>
      </c>
      <c r="AU146">
        <v>100044151</v>
      </c>
      <c r="AW146" t="s">
        <v>295</v>
      </c>
      <c r="AX146" s="33">
        <v>43525.620219907411</v>
      </c>
      <c r="AY146" t="s">
        <v>293</v>
      </c>
    </row>
    <row r="147" spans="1:51" ht="15">
      <c r="A147" s="102"/>
      <c r="K147" s="32"/>
      <c r="L147" s="32"/>
      <c r="S147" s="102" t="s">
        <v>73</v>
      </c>
      <c r="T147" t="s">
        <v>72</v>
      </c>
      <c r="U147" t="s">
        <v>239</v>
      </c>
      <c r="V147" t="s">
        <v>240</v>
      </c>
      <c r="W147">
        <v>581549</v>
      </c>
      <c r="X147" t="s">
        <v>305</v>
      </c>
      <c r="Y147" t="s">
        <v>58</v>
      </c>
      <c r="Z147" t="s">
        <v>61</v>
      </c>
      <c r="AA147">
        <v>600897</v>
      </c>
      <c r="AB147" t="s">
        <v>59</v>
      </c>
      <c r="AC147" s="32">
        <v>43525</v>
      </c>
      <c r="AD147" s="32">
        <v>43525</v>
      </c>
      <c r="AE147">
        <v>0</v>
      </c>
      <c r="AF147" s="33">
        <v>1908.36</v>
      </c>
      <c r="AG147">
        <v>33.479999999999997</v>
      </c>
      <c r="AH147" t="s">
        <v>60</v>
      </c>
      <c r="AI147">
        <v>204102010801</v>
      </c>
      <c r="AJ147" t="s">
        <v>129</v>
      </c>
      <c r="AK147">
        <v>25.11</v>
      </c>
      <c r="AL147">
        <v>228</v>
      </c>
      <c r="AM147" t="s">
        <v>17</v>
      </c>
      <c r="AN147">
        <v>0.71354879999999998</v>
      </c>
      <c r="AO147" t="s">
        <v>17</v>
      </c>
      <c r="AP147">
        <v>5725.08</v>
      </c>
      <c r="AQ147" t="s">
        <v>66</v>
      </c>
      <c r="AR147">
        <v>16</v>
      </c>
      <c r="AS147">
        <v>789.67</v>
      </c>
      <c r="AT147">
        <v>0</v>
      </c>
      <c r="AU147">
        <v>100044151</v>
      </c>
      <c r="AW147" t="s">
        <v>295</v>
      </c>
      <c r="AX147" s="33">
        <v>43525.620219907411</v>
      </c>
      <c r="AY147" t="s">
        <v>293</v>
      </c>
    </row>
    <row r="148" spans="1:51" ht="15">
      <c r="A148" s="102"/>
      <c r="K148" s="32"/>
      <c r="L148" s="32"/>
      <c r="S148" s="102" t="s">
        <v>73</v>
      </c>
      <c r="T148" t="s">
        <v>72</v>
      </c>
      <c r="U148" t="s">
        <v>239</v>
      </c>
      <c r="V148" t="s">
        <v>240</v>
      </c>
      <c r="W148">
        <v>581549</v>
      </c>
      <c r="X148" t="s">
        <v>305</v>
      </c>
      <c r="Y148" t="s">
        <v>58</v>
      </c>
      <c r="Z148" t="s">
        <v>61</v>
      </c>
      <c r="AA148">
        <v>600897</v>
      </c>
      <c r="AB148" t="s">
        <v>59</v>
      </c>
      <c r="AC148" s="32">
        <v>43525</v>
      </c>
      <c r="AD148" s="32">
        <v>43525</v>
      </c>
      <c r="AE148">
        <v>0</v>
      </c>
      <c r="AF148" s="33">
        <v>24310.080000000002</v>
      </c>
      <c r="AG148">
        <v>44.16</v>
      </c>
      <c r="AH148" t="s">
        <v>60</v>
      </c>
      <c r="AI148">
        <v>204102012100</v>
      </c>
      <c r="AJ148" t="s">
        <v>139</v>
      </c>
      <c r="AK148">
        <v>33.119999999999997</v>
      </c>
      <c r="AL148">
        <v>2202</v>
      </c>
      <c r="AM148" t="s">
        <v>17</v>
      </c>
      <c r="AN148">
        <v>5.4961919999999997</v>
      </c>
      <c r="AO148" t="s">
        <v>17</v>
      </c>
      <c r="AP148">
        <v>72930.240000000005</v>
      </c>
      <c r="AQ148" t="s">
        <v>66</v>
      </c>
      <c r="AR148">
        <v>16</v>
      </c>
      <c r="AS148">
        <v>10059.34</v>
      </c>
      <c r="AT148">
        <v>0</v>
      </c>
      <c r="AU148">
        <v>100044151</v>
      </c>
      <c r="AW148" t="s">
        <v>295</v>
      </c>
      <c r="AX148" s="33">
        <v>43525.620219907411</v>
      </c>
      <c r="AY148" t="s">
        <v>293</v>
      </c>
    </row>
    <row r="149" spans="1:51" ht="15">
      <c r="A149" s="102"/>
      <c r="K149" s="32"/>
      <c r="L149" s="32"/>
      <c r="S149" s="102" t="s">
        <v>73</v>
      </c>
      <c r="T149" t="s">
        <v>72</v>
      </c>
      <c r="U149" t="s">
        <v>239</v>
      </c>
      <c r="V149" t="s">
        <v>240</v>
      </c>
      <c r="W149">
        <v>581549</v>
      </c>
      <c r="X149" t="s">
        <v>305</v>
      </c>
      <c r="Y149" t="s">
        <v>58</v>
      </c>
      <c r="Z149" t="s">
        <v>61</v>
      </c>
      <c r="AA149">
        <v>600897</v>
      </c>
      <c r="AB149" t="s">
        <v>59</v>
      </c>
      <c r="AC149" s="32">
        <v>43525</v>
      </c>
      <c r="AD149" s="32">
        <v>43525</v>
      </c>
      <c r="AE149">
        <v>0</v>
      </c>
      <c r="AF149" s="33">
        <v>3394.8</v>
      </c>
      <c r="AG149">
        <v>55.2</v>
      </c>
      <c r="AH149" t="s">
        <v>60</v>
      </c>
      <c r="AI149">
        <v>204103001500</v>
      </c>
      <c r="AJ149" t="s">
        <v>93</v>
      </c>
      <c r="AK149">
        <v>41.4</v>
      </c>
      <c r="AL149">
        <v>246</v>
      </c>
      <c r="AM149" t="s">
        <v>17</v>
      </c>
      <c r="AN149">
        <v>0.74538000000000004</v>
      </c>
      <c r="AO149" t="s">
        <v>17</v>
      </c>
      <c r="AP149">
        <v>10184.4</v>
      </c>
      <c r="AQ149" t="s">
        <v>66</v>
      </c>
      <c r="AR149">
        <v>16</v>
      </c>
      <c r="AS149">
        <v>1404.74</v>
      </c>
      <c r="AT149">
        <v>0</v>
      </c>
      <c r="AU149">
        <v>100044151</v>
      </c>
      <c r="AW149" t="s">
        <v>295</v>
      </c>
      <c r="AX149" s="33">
        <v>43525.620219907411</v>
      </c>
      <c r="AY149" t="s">
        <v>293</v>
      </c>
    </row>
    <row r="150" spans="1:51" ht="15">
      <c r="A150" s="102"/>
      <c r="K150" s="32"/>
      <c r="L150" s="32"/>
      <c r="S150" s="102" t="s">
        <v>73</v>
      </c>
      <c r="T150" t="s">
        <v>72</v>
      </c>
      <c r="U150" t="s">
        <v>239</v>
      </c>
      <c r="V150" t="s">
        <v>240</v>
      </c>
      <c r="W150">
        <v>581549</v>
      </c>
      <c r="X150" t="s">
        <v>305</v>
      </c>
      <c r="Y150" t="s">
        <v>58</v>
      </c>
      <c r="Z150" t="s">
        <v>61</v>
      </c>
      <c r="AA150">
        <v>600897</v>
      </c>
      <c r="AB150" t="s">
        <v>59</v>
      </c>
      <c r="AC150" s="32">
        <v>43525</v>
      </c>
      <c r="AD150" s="32">
        <v>43525</v>
      </c>
      <c r="AE150">
        <v>0</v>
      </c>
      <c r="AF150" s="33">
        <v>662.4</v>
      </c>
      <c r="AG150">
        <v>55.2</v>
      </c>
      <c r="AH150" t="s">
        <v>60</v>
      </c>
      <c r="AI150">
        <v>204103001800</v>
      </c>
      <c r="AJ150" t="s">
        <v>142</v>
      </c>
      <c r="AK150">
        <v>41.4</v>
      </c>
      <c r="AL150">
        <v>48</v>
      </c>
      <c r="AM150" t="s">
        <v>17</v>
      </c>
      <c r="AN150">
        <v>0.14558399999999999</v>
      </c>
      <c r="AO150" t="s">
        <v>17</v>
      </c>
      <c r="AP150">
        <v>1987.2</v>
      </c>
      <c r="AQ150" t="s">
        <v>66</v>
      </c>
      <c r="AR150">
        <v>16</v>
      </c>
      <c r="AS150">
        <v>274.10000000000002</v>
      </c>
      <c r="AT150">
        <v>0</v>
      </c>
      <c r="AU150">
        <v>100044151</v>
      </c>
      <c r="AW150" t="s">
        <v>295</v>
      </c>
      <c r="AX150" s="33">
        <v>43525.620219907411</v>
      </c>
      <c r="AY150" t="s">
        <v>293</v>
      </c>
    </row>
    <row r="151" spans="1:51" ht="15">
      <c r="A151" s="102"/>
      <c r="K151" s="32"/>
      <c r="L151" s="32"/>
      <c r="S151" s="102" t="s">
        <v>73</v>
      </c>
      <c r="T151" t="s">
        <v>72</v>
      </c>
      <c r="U151" t="s">
        <v>239</v>
      </c>
      <c r="V151" t="s">
        <v>240</v>
      </c>
      <c r="W151">
        <v>581549</v>
      </c>
      <c r="X151" t="s">
        <v>305</v>
      </c>
      <c r="Y151" t="s">
        <v>58</v>
      </c>
      <c r="Z151" t="s">
        <v>61</v>
      </c>
      <c r="AA151">
        <v>600897</v>
      </c>
      <c r="AB151" t="s">
        <v>59</v>
      </c>
      <c r="AC151" s="32">
        <v>43525</v>
      </c>
      <c r="AD151" s="32">
        <v>43525</v>
      </c>
      <c r="AE151">
        <v>0</v>
      </c>
      <c r="AF151" s="33">
        <v>357.12</v>
      </c>
      <c r="AG151">
        <v>44.65</v>
      </c>
      <c r="AH151" t="s">
        <v>60</v>
      </c>
      <c r="AI151">
        <v>204104001060</v>
      </c>
      <c r="AJ151" t="s">
        <v>123</v>
      </c>
      <c r="AK151">
        <v>33.49</v>
      </c>
      <c r="AL151">
        <v>32</v>
      </c>
      <c r="AM151" t="s">
        <v>17</v>
      </c>
      <c r="AN151">
        <v>8.3519999999999997E-2</v>
      </c>
      <c r="AO151" t="s">
        <v>17</v>
      </c>
      <c r="AP151">
        <v>1071.68</v>
      </c>
      <c r="AQ151" t="s">
        <v>66</v>
      </c>
      <c r="AR151">
        <v>16</v>
      </c>
      <c r="AS151">
        <v>147.82</v>
      </c>
      <c r="AT151">
        <v>0</v>
      </c>
      <c r="AU151">
        <v>100044151</v>
      </c>
      <c r="AW151" t="s">
        <v>295</v>
      </c>
      <c r="AX151" s="33">
        <v>43525.620219907411</v>
      </c>
      <c r="AY151" t="s">
        <v>293</v>
      </c>
    </row>
    <row r="152" spans="1:51" ht="15">
      <c r="A152" s="102"/>
      <c r="K152" s="32"/>
      <c r="L152" s="32"/>
      <c r="S152" s="102" t="s">
        <v>73</v>
      </c>
      <c r="T152" t="s">
        <v>72</v>
      </c>
      <c r="U152" t="s">
        <v>239</v>
      </c>
      <c r="V152" t="s">
        <v>240</v>
      </c>
      <c r="W152">
        <v>581549</v>
      </c>
      <c r="X152" t="s">
        <v>305</v>
      </c>
      <c r="Y152" t="s">
        <v>58</v>
      </c>
      <c r="Z152" t="s">
        <v>61</v>
      </c>
      <c r="AA152">
        <v>600897</v>
      </c>
      <c r="AB152" t="s">
        <v>59</v>
      </c>
      <c r="AC152" s="32">
        <v>43525</v>
      </c>
      <c r="AD152" s="32">
        <v>43525</v>
      </c>
      <c r="AE152">
        <v>0</v>
      </c>
      <c r="AF152" s="33">
        <v>508.62</v>
      </c>
      <c r="AG152">
        <v>48.44</v>
      </c>
      <c r="AH152" t="s">
        <v>60</v>
      </c>
      <c r="AI152">
        <v>204104001160</v>
      </c>
      <c r="AJ152" t="s">
        <v>110</v>
      </c>
      <c r="AK152">
        <v>36.33</v>
      </c>
      <c r="AL152">
        <v>42</v>
      </c>
      <c r="AM152" t="s">
        <v>17</v>
      </c>
      <c r="AN152">
        <v>0.12499200000000001</v>
      </c>
      <c r="AO152" t="s">
        <v>17</v>
      </c>
      <c r="AP152">
        <v>1525.86</v>
      </c>
      <c r="AQ152" t="s">
        <v>66</v>
      </c>
      <c r="AR152">
        <v>16</v>
      </c>
      <c r="AS152">
        <v>210.46</v>
      </c>
      <c r="AT152">
        <v>0</v>
      </c>
      <c r="AU152">
        <v>100044151</v>
      </c>
      <c r="AW152" t="s">
        <v>295</v>
      </c>
      <c r="AX152" s="33">
        <v>43525.620219907411</v>
      </c>
      <c r="AY152" t="s">
        <v>293</v>
      </c>
    </row>
    <row r="153" spans="1:51" ht="15">
      <c r="A153" s="102"/>
      <c r="K153" s="32"/>
      <c r="L153" s="32"/>
      <c r="S153" s="102" t="s">
        <v>73</v>
      </c>
      <c r="T153" t="s">
        <v>72</v>
      </c>
      <c r="U153" t="s">
        <v>239</v>
      </c>
      <c r="V153" t="s">
        <v>240</v>
      </c>
      <c r="W153">
        <v>581549</v>
      </c>
      <c r="X153" t="s">
        <v>305</v>
      </c>
      <c r="Y153" t="s">
        <v>58</v>
      </c>
      <c r="Z153" t="s">
        <v>61</v>
      </c>
      <c r="AA153">
        <v>600897</v>
      </c>
      <c r="AB153" t="s">
        <v>59</v>
      </c>
      <c r="AC153" s="32">
        <v>43525</v>
      </c>
      <c r="AD153" s="32">
        <v>43525</v>
      </c>
      <c r="AE153">
        <v>0</v>
      </c>
      <c r="AF153" s="33">
        <v>363.3</v>
      </c>
      <c r="AG153">
        <v>48.44</v>
      </c>
      <c r="AH153" t="s">
        <v>60</v>
      </c>
      <c r="AI153">
        <v>204104001355</v>
      </c>
      <c r="AJ153" t="s">
        <v>102</v>
      </c>
      <c r="AK153">
        <v>36.33</v>
      </c>
      <c r="AL153">
        <v>30</v>
      </c>
      <c r="AM153" t="s">
        <v>17</v>
      </c>
      <c r="AN153">
        <v>8.9279999999999998E-2</v>
      </c>
      <c r="AO153" t="s">
        <v>17</v>
      </c>
      <c r="AP153">
        <v>1089.9000000000001</v>
      </c>
      <c r="AQ153" t="s">
        <v>66</v>
      </c>
      <c r="AR153">
        <v>16</v>
      </c>
      <c r="AS153">
        <v>150.33000000000001</v>
      </c>
      <c r="AT153">
        <v>0</v>
      </c>
      <c r="AU153">
        <v>100044151</v>
      </c>
      <c r="AW153" t="s">
        <v>295</v>
      </c>
      <c r="AX153" s="33">
        <v>43525.620219907411</v>
      </c>
      <c r="AY153" t="s">
        <v>293</v>
      </c>
    </row>
    <row r="154" spans="1:51" ht="15">
      <c r="A154" s="102"/>
      <c r="K154" s="32"/>
      <c r="L154" s="32"/>
      <c r="S154" s="102" t="s">
        <v>73</v>
      </c>
      <c r="T154" t="s">
        <v>72</v>
      </c>
      <c r="U154" t="s">
        <v>239</v>
      </c>
      <c r="V154" t="s">
        <v>240</v>
      </c>
      <c r="W154">
        <v>581549</v>
      </c>
      <c r="X154" t="s">
        <v>305</v>
      </c>
      <c r="Y154" t="s">
        <v>58</v>
      </c>
      <c r="Z154" t="s">
        <v>61</v>
      </c>
      <c r="AA154">
        <v>600897</v>
      </c>
      <c r="AB154" t="s">
        <v>59</v>
      </c>
      <c r="AC154" s="32">
        <v>43525</v>
      </c>
      <c r="AD154" s="32">
        <v>43525</v>
      </c>
      <c r="AE154">
        <v>0</v>
      </c>
      <c r="AF154" s="33">
        <v>207</v>
      </c>
      <c r="AG154">
        <v>46</v>
      </c>
      <c r="AH154" t="s">
        <v>60</v>
      </c>
      <c r="AI154">
        <v>204117000900</v>
      </c>
      <c r="AJ154" t="s">
        <v>136</v>
      </c>
      <c r="AK154">
        <v>34.5</v>
      </c>
      <c r="AL154">
        <v>18</v>
      </c>
      <c r="AM154" t="s">
        <v>17</v>
      </c>
      <c r="AN154">
        <v>4.4928000000000003E-2</v>
      </c>
      <c r="AO154" t="s">
        <v>17</v>
      </c>
      <c r="AP154">
        <v>621</v>
      </c>
      <c r="AQ154" t="s">
        <v>66</v>
      </c>
      <c r="AR154">
        <v>16</v>
      </c>
      <c r="AS154">
        <v>85.66</v>
      </c>
      <c r="AT154">
        <v>0</v>
      </c>
      <c r="AU154">
        <v>100044151</v>
      </c>
      <c r="AW154" t="s">
        <v>295</v>
      </c>
      <c r="AX154" s="33">
        <v>43525.620219907411</v>
      </c>
      <c r="AY154" t="s">
        <v>293</v>
      </c>
    </row>
    <row r="155" spans="1:51" ht="15">
      <c r="A155" s="102"/>
      <c r="K155" s="32"/>
      <c r="L155" s="32"/>
      <c r="S155" s="102" t="s">
        <v>73</v>
      </c>
      <c r="T155" t="s">
        <v>72</v>
      </c>
      <c r="U155" t="s">
        <v>239</v>
      </c>
      <c r="V155" t="s">
        <v>240</v>
      </c>
      <c r="W155">
        <v>581549</v>
      </c>
      <c r="X155" t="s">
        <v>305</v>
      </c>
      <c r="Y155" t="s">
        <v>58</v>
      </c>
      <c r="Z155" t="s">
        <v>61</v>
      </c>
      <c r="AA155">
        <v>600897</v>
      </c>
      <c r="AB155" t="s">
        <v>59</v>
      </c>
      <c r="AC155" s="32">
        <v>43525</v>
      </c>
      <c r="AD155" s="32">
        <v>43525</v>
      </c>
      <c r="AE155">
        <v>0</v>
      </c>
      <c r="AF155" s="33"/>
      <c r="AG155">
        <v>55.2</v>
      </c>
      <c r="AH155" t="s">
        <v>60</v>
      </c>
      <c r="AI155">
        <v>204201010400</v>
      </c>
      <c r="AJ155" t="s">
        <v>104</v>
      </c>
      <c r="AK155">
        <v>55.2</v>
      </c>
      <c r="AL155">
        <v>15</v>
      </c>
      <c r="AM155" t="s">
        <v>17</v>
      </c>
      <c r="AN155">
        <v>3.78E-2</v>
      </c>
      <c r="AO155" t="s">
        <v>17</v>
      </c>
      <c r="AP155">
        <v>828</v>
      </c>
      <c r="AQ155" t="s">
        <v>66</v>
      </c>
      <c r="AR155">
        <v>16</v>
      </c>
      <c r="AS155">
        <v>114.21</v>
      </c>
      <c r="AT155">
        <v>0</v>
      </c>
      <c r="AU155">
        <v>100044151</v>
      </c>
      <c r="AW155" t="s">
        <v>295</v>
      </c>
      <c r="AX155" s="33">
        <v>43525.620219907411</v>
      </c>
      <c r="AY155" t="s">
        <v>293</v>
      </c>
    </row>
    <row r="156" spans="1:51" ht="15">
      <c r="A156" s="102"/>
      <c r="K156" s="32"/>
      <c r="L156" s="32"/>
      <c r="S156" s="102" t="s">
        <v>73</v>
      </c>
      <c r="T156" t="s">
        <v>72</v>
      </c>
      <c r="U156" t="s">
        <v>239</v>
      </c>
      <c r="V156" t="s">
        <v>240</v>
      </c>
      <c r="W156">
        <v>581549</v>
      </c>
      <c r="X156" t="s">
        <v>305</v>
      </c>
      <c r="Y156" t="s">
        <v>58</v>
      </c>
      <c r="Z156" t="s">
        <v>61</v>
      </c>
      <c r="AA156">
        <v>600897</v>
      </c>
      <c r="AB156" t="s">
        <v>59</v>
      </c>
      <c r="AC156" s="32">
        <v>43525</v>
      </c>
      <c r="AD156" s="32">
        <v>43525</v>
      </c>
      <c r="AE156">
        <v>0</v>
      </c>
      <c r="AF156" s="33">
        <v>1142.6400000000001</v>
      </c>
      <c r="AG156">
        <v>33.119999999999997</v>
      </c>
      <c r="AH156" t="s">
        <v>60</v>
      </c>
      <c r="AI156">
        <v>204207000500</v>
      </c>
      <c r="AJ156" t="s">
        <v>105</v>
      </c>
      <c r="AK156">
        <v>24.84</v>
      </c>
      <c r="AL156">
        <v>138</v>
      </c>
      <c r="AM156" t="s">
        <v>17</v>
      </c>
      <c r="AN156">
        <v>0.40572000000000003</v>
      </c>
      <c r="AO156" t="s">
        <v>17</v>
      </c>
      <c r="AP156">
        <v>3427.92</v>
      </c>
      <c r="AQ156" t="s">
        <v>66</v>
      </c>
      <c r="AR156">
        <v>16</v>
      </c>
      <c r="AS156">
        <v>472.82</v>
      </c>
      <c r="AT156">
        <v>0</v>
      </c>
      <c r="AU156">
        <v>100044151</v>
      </c>
      <c r="AW156" t="s">
        <v>295</v>
      </c>
      <c r="AX156" s="33">
        <v>43525.620219907411</v>
      </c>
      <c r="AY156" t="s">
        <v>293</v>
      </c>
    </row>
    <row r="157" spans="1:51" ht="15">
      <c r="A157" s="102"/>
      <c r="K157" s="32"/>
      <c r="L157" s="32"/>
      <c r="S157" s="102" t="s">
        <v>73</v>
      </c>
      <c r="T157" t="s">
        <v>72</v>
      </c>
      <c r="U157" t="s">
        <v>239</v>
      </c>
      <c r="V157" t="s">
        <v>240</v>
      </c>
      <c r="W157">
        <v>581549</v>
      </c>
      <c r="X157" t="s">
        <v>305</v>
      </c>
      <c r="Y157" t="s">
        <v>58</v>
      </c>
      <c r="Z157" t="s">
        <v>61</v>
      </c>
      <c r="AA157">
        <v>600897</v>
      </c>
      <c r="AB157" t="s">
        <v>59</v>
      </c>
      <c r="AC157" s="32">
        <v>43525</v>
      </c>
      <c r="AD157" s="32">
        <v>43525</v>
      </c>
      <c r="AE157">
        <v>0</v>
      </c>
      <c r="AF157" s="33">
        <v>695.52</v>
      </c>
      <c r="AG157">
        <v>33.119999999999997</v>
      </c>
      <c r="AH157" t="s">
        <v>60</v>
      </c>
      <c r="AI157">
        <v>204207000600</v>
      </c>
      <c r="AJ157" t="s">
        <v>216</v>
      </c>
      <c r="AK157">
        <v>24.84</v>
      </c>
      <c r="AL157">
        <v>84</v>
      </c>
      <c r="AM157" t="s">
        <v>17</v>
      </c>
      <c r="AN157">
        <v>0.24696000000000001</v>
      </c>
      <c r="AO157" t="s">
        <v>17</v>
      </c>
      <c r="AP157">
        <v>2086.56</v>
      </c>
      <c r="AQ157" t="s">
        <v>66</v>
      </c>
      <c r="AR157">
        <v>16</v>
      </c>
      <c r="AS157">
        <v>287.8</v>
      </c>
      <c r="AT157">
        <v>0</v>
      </c>
      <c r="AU157">
        <v>100044151</v>
      </c>
      <c r="AW157" t="s">
        <v>295</v>
      </c>
      <c r="AX157" s="33">
        <v>43525.620219907411</v>
      </c>
      <c r="AY157" t="s">
        <v>293</v>
      </c>
    </row>
    <row r="158" spans="1:51" ht="15">
      <c r="A158" s="102"/>
      <c r="K158" s="32"/>
      <c r="L158" s="32"/>
      <c r="S158" s="102" t="s">
        <v>73</v>
      </c>
      <c r="T158" t="s">
        <v>72</v>
      </c>
      <c r="U158" t="s">
        <v>239</v>
      </c>
      <c r="V158" t="s">
        <v>240</v>
      </c>
      <c r="W158">
        <v>581549</v>
      </c>
      <c r="X158" t="s">
        <v>305</v>
      </c>
      <c r="Y158" t="s">
        <v>58</v>
      </c>
      <c r="Z158" t="s">
        <v>61</v>
      </c>
      <c r="AA158">
        <v>600897</v>
      </c>
      <c r="AB158" t="s">
        <v>59</v>
      </c>
      <c r="AC158" s="32">
        <v>43525</v>
      </c>
      <c r="AD158" s="32">
        <v>43525</v>
      </c>
      <c r="AE158">
        <v>0</v>
      </c>
      <c r="AF158" s="33">
        <v>16672.88</v>
      </c>
      <c r="AG158">
        <v>62.7</v>
      </c>
      <c r="AH158" t="s">
        <v>60</v>
      </c>
      <c r="AI158">
        <v>204401000700</v>
      </c>
      <c r="AJ158" t="s">
        <v>124</v>
      </c>
      <c r="AK158">
        <v>47.03</v>
      </c>
      <c r="AL158">
        <v>1064</v>
      </c>
      <c r="AM158" t="s">
        <v>17</v>
      </c>
      <c r="AN158">
        <v>2.6174400000000002</v>
      </c>
      <c r="AO158" t="s">
        <v>17</v>
      </c>
      <c r="AP158">
        <v>50039.92</v>
      </c>
      <c r="AQ158" t="s">
        <v>66</v>
      </c>
      <c r="AR158">
        <v>16</v>
      </c>
      <c r="AS158">
        <v>6902.06</v>
      </c>
      <c r="AT158">
        <v>0</v>
      </c>
      <c r="AU158">
        <v>100044151</v>
      </c>
      <c r="AW158" t="s">
        <v>295</v>
      </c>
      <c r="AX158" s="33">
        <v>43525.620219907411</v>
      </c>
      <c r="AY158" t="s">
        <v>293</v>
      </c>
    </row>
    <row r="159" spans="1:51" ht="15">
      <c r="A159" s="102"/>
      <c r="K159" s="32"/>
      <c r="L159" s="32"/>
      <c r="S159" s="102" t="s">
        <v>73</v>
      </c>
      <c r="T159" t="s">
        <v>72</v>
      </c>
      <c r="U159" t="s">
        <v>239</v>
      </c>
      <c r="V159" t="s">
        <v>240</v>
      </c>
      <c r="W159">
        <v>581549</v>
      </c>
      <c r="X159" t="s">
        <v>305</v>
      </c>
      <c r="Y159" t="s">
        <v>58</v>
      </c>
      <c r="Z159" t="s">
        <v>61</v>
      </c>
      <c r="AA159">
        <v>600897</v>
      </c>
      <c r="AB159" t="s">
        <v>59</v>
      </c>
      <c r="AC159" s="32">
        <v>43525</v>
      </c>
      <c r="AD159" s="32">
        <v>43525</v>
      </c>
      <c r="AE159">
        <v>0</v>
      </c>
      <c r="AF159" s="33">
        <v>4628.3999999999996</v>
      </c>
      <c r="AG159">
        <v>66.12</v>
      </c>
      <c r="AH159" t="s">
        <v>60</v>
      </c>
      <c r="AI159">
        <v>204401000800</v>
      </c>
      <c r="AJ159" t="s">
        <v>90</v>
      </c>
      <c r="AK159">
        <v>49.59</v>
      </c>
      <c r="AL159">
        <v>280</v>
      </c>
      <c r="AM159" t="s">
        <v>17</v>
      </c>
      <c r="AN159">
        <v>0.68879999999999997</v>
      </c>
      <c r="AO159" t="s">
        <v>17</v>
      </c>
      <c r="AP159">
        <v>13885.2</v>
      </c>
      <c r="AQ159" t="s">
        <v>66</v>
      </c>
      <c r="AR159">
        <v>16</v>
      </c>
      <c r="AS159">
        <v>1915.2</v>
      </c>
      <c r="AT159">
        <v>0</v>
      </c>
      <c r="AU159">
        <v>100044151</v>
      </c>
      <c r="AW159" t="s">
        <v>295</v>
      </c>
      <c r="AX159" s="33">
        <v>43525.620219907411</v>
      </c>
      <c r="AY159" t="s">
        <v>293</v>
      </c>
    </row>
    <row r="160" spans="1:51" ht="15">
      <c r="A160" s="102"/>
      <c r="K160" s="32"/>
      <c r="L160" s="32"/>
      <c r="S160" s="102" t="s">
        <v>73</v>
      </c>
      <c r="T160" t="s">
        <v>72</v>
      </c>
      <c r="U160" t="s">
        <v>239</v>
      </c>
      <c r="V160" t="s">
        <v>240</v>
      </c>
      <c r="W160">
        <v>581549</v>
      </c>
      <c r="X160" t="s">
        <v>305</v>
      </c>
      <c r="Y160" t="s">
        <v>58</v>
      </c>
      <c r="Z160" t="s">
        <v>61</v>
      </c>
      <c r="AA160">
        <v>600897</v>
      </c>
      <c r="AB160" t="s">
        <v>59</v>
      </c>
      <c r="AC160" s="32">
        <v>43525</v>
      </c>
      <c r="AD160" s="32">
        <v>43525</v>
      </c>
      <c r="AE160">
        <v>0</v>
      </c>
      <c r="AF160" s="33">
        <v>5038.8</v>
      </c>
      <c r="AG160">
        <v>64.599999999999994</v>
      </c>
      <c r="AH160" t="s">
        <v>60</v>
      </c>
      <c r="AI160" t="s">
        <v>116</v>
      </c>
      <c r="AJ160" t="s">
        <v>117</v>
      </c>
      <c r="AK160">
        <v>48.45</v>
      </c>
      <c r="AL160">
        <v>312</v>
      </c>
      <c r="AM160" t="s">
        <v>17</v>
      </c>
      <c r="AN160">
        <v>0.624</v>
      </c>
      <c r="AO160" t="s">
        <v>17</v>
      </c>
      <c r="AP160">
        <v>15116.4</v>
      </c>
      <c r="AQ160" t="s">
        <v>66</v>
      </c>
      <c r="AR160">
        <v>16</v>
      </c>
      <c r="AS160">
        <v>2085.02</v>
      </c>
      <c r="AT160">
        <v>0</v>
      </c>
      <c r="AU160">
        <v>100044151</v>
      </c>
      <c r="AW160" t="s">
        <v>295</v>
      </c>
      <c r="AX160" s="33">
        <v>43525.620219907411</v>
      </c>
      <c r="AY160" t="s">
        <v>293</v>
      </c>
    </row>
    <row r="161" spans="1:51" ht="15">
      <c r="A161" s="102"/>
      <c r="K161" s="32"/>
      <c r="L161" s="32"/>
      <c r="S161" s="102" t="s">
        <v>73</v>
      </c>
      <c r="T161" t="s">
        <v>72</v>
      </c>
      <c r="U161" t="s">
        <v>239</v>
      </c>
      <c r="V161" t="s">
        <v>240</v>
      </c>
      <c r="W161">
        <v>581549</v>
      </c>
      <c r="X161" t="s">
        <v>305</v>
      </c>
      <c r="Y161" t="s">
        <v>58</v>
      </c>
      <c r="Z161" t="s">
        <v>61</v>
      </c>
      <c r="AA161">
        <v>600897</v>
      </c>
      <c r="AB161" t="s">
        <v>59</v>
      </c>
      <c r="AC161" s="32">
        <v>43525</v>
      </c>
      <c r="AD161" s="32">
        <v>43525</v>
      </c>
      <c r="AE161">
        <v>0</v>
      </c>
      <c r="AF161" s="33">
        <v>13667.76</v>
      </c>
      <c r="AG161">
        <v>74.099999999999994</v>
      </c>
      <c r="AH161" t="s">
        <v>60</v>
      </c>
      <c r="AI161" t="s">
        <v>63</v>
      </c>
      <c r="AJ161" t="s">
        <v>64</v>
      </c>
      <c r="AK161">
        <v>55.58</v>
      </c>
      <c r="AL161">
        <v>738</v>
      </c>
      <c r="AM161" t="s">
        <v>17</v>
      </c>
      <c r="AN161">
        <v>1.6974</v>
      </c>
      <c r="AO161" t="s">
        <v>17</v>
      </c>
      <c r="AP161">
        <v>41018.04</v>
      </c>
      <c r="AQ161" t="s">
        <v>66</v>
      </c>
      <c r="AR161">
        <v>16</v>
      </c>
      <c r="AS161">
        <v>5657.66</v>
      </c>
      <c r="AT161">
        <v>0</v>
      </c>
      <c r="AU161">
        <v>100044151</v>
      </c>
      <c r="AW161" t="s">
        <v>295</v>
      </c>
      <c r="AX161" s="33">
        <v>43525.620219907411</v>
      </c>
      <c r="AY161" t="s">
        <v>293</v>
      </c>
    </row>
    <row r="162" spans="1:51" ht="15">
      <c r="A162" s="102"/>
      <c r="K162" s="32"/>
      <c r="L162" s="32"/>
      <c r="S162" s="102" t="s">
        <v>73</v>
      </c>
      <c r="T162" t="s">
        <v>72</v>
      </c>
      <c r="U162" t="s">
        <v>239</v>
      </c>
      <c r="V162" t="s">
        <v>240</v>
      </c>
      <c r="W162">
        <v>581549</v>
      </c>
      <c r="X162" t="s">
        <v>305</v>
      </c>
      <c r="Y162" t="s">
        <v>58</v>
      </c>
      <c r="Z162" t="s">
        <v>61</v>
      </c>
      <c r="AA162">
        <v>600897</v>
      </c>
      <c r="AB162" t="s">
        <v>59</v>
      </c>
      <c r="AC162" s="32">
        <v>43525</v>
      </c>
      <c r="AD162" s="32">
        <v>43525</v>
      </c>
      <c r="AE162">
        <v>0</v>
      </c>
      <c r="AF162" s="33">
        <v>581.4</v>
      </c>
      <c r="AG162">
        <v>64.599999999999994</v>
      </c>
      <c r="AH162" t="s">
        <v>60</v>
      </c>
      <c r="AI162" t="s">
        <v>68</v>
      </c>
      <c r="AJ162" t="s">
        <v>69</v>
      </c>
      <c r="AK162">
        <v>48.45</v>
      </c>
      <c r="AL162">
        <v>36</v>
      </c>
      <c r="AM162" t="s">
        <v>17</v>
      </c>
      <c r="AN162">
        <v>7.1999999999999995E-2</v>
      </c>
      <c r="AO162" t="s">
        <v>17</v>
      </c>
      <c r="AP162">
        <v>1744.2</v>
      </c>
      <c r="AQ162" t="s">
        <v>66</v>
      </c>
      <c r="AR162">
        <v>16</v>
      </c>
      <c r="AS162">
        <v>240.58</v>
      </c>
      <c r="AT162">
        <v>0</v>
      </c>
      <c r="AU162">
        <v>100044151</v>
      </c>
      <c r="AW162" t="s">
        <v>295</v>
      </c>
      <c r="AX162" s="33">
        <v>43525.620219907411</v>
      </c>
      <c r="AY162" t="s">
        <v>293</v>
      </c>
    </row>
    <row r="163" spans="1:51" ht="15">
      <c r="A163" s="102"/>
      <c r="K163" s="32"/>
      <c r="L163" s="32"/>
      <c r="S163" s="102" t="s">
        <v>73</v>
      </c>
      <c r="T163" t="s">
        <v>72</v>
      </c>
      <c r="U163" t="s">
        <v>239</v>
      </c>
      <c r="V163" t="s">
        <v>240</v>
      </c>
      <c r="W163">
        <v>581549</v>
      </c>
      <c r="X163" t="s">
        <v>305</v>
      </c>
      <c r="Y163" t="s">
        <v>58</v>
      </c>
      <c r="Z163" t="s">
        <v>61</v>
      </c>
      <c r="AA163">
        <v>600897</v>
      </c>
      <c r="AB163" t="s">
        <v>59</v>
      </c>
      <c r="AC163" s="32">
        <v>43525</v>
      </c>
      <c r="AD163" s="32">
        <v>43525</v>
      </c>
      <c r="AE163">
        <v>0</v>
      </c>
      <c r="AF163" s="33">
        <v>227.7</v>
      </c>
      <c r="AG163">
        <v>50.6</v>
      </c>
      <c r="AH163" t="s">
        <v>60</v>
      </c>
      <c r="AI163" t="s">
        <v>97</v>
      </c>
      <c r="AJ163" t="s">
        <v>98</v>
      </c>
      <c r="AK163">
        <v>37.950000000000003</v>
      </c>
      <c r="AL163">
        <v>18</v>
      </c>
      <c r="AM163" t="s">
        <v>17</v>
      </c>
      <c r="AN163">
        <v>5.6160000000000002E-2</v>
      </c>
      <c r="AO163" t="s">
        <v>17</v>
      </c>
      <c r="AP163">
        <v>683.1</v>
      </c>
      <c r="AQ163" t="s">
        <v>66</v>
      </c>
      <c r="AR163">
        <v>16</v>
      </c>
      <c r="AS163">
        <v>94.22</v>
      </c>
      <c r="AT163">
        <v>0</v>
      </c>
      <c r="AU163">
        <v>100044151</v>
      </c>
      <c r="AW163" t="s">
        <v>295</v>
      </c>
      <c r="AX163" s="33">
        <v>43525.620219907411</v>
      </c>
      <c r="AY163" t="s">
        <v>293</v>
      </c>
    </row>
    <row r="164" spans="1:51" ht="15">
      <c r="A164" s="102"/>
      <c r="K164" s="32"/>
      <c r="L164" s="32"/>
      <c r="S164" s="102" t="s">
        <v>73</v>
      </c>
      <c r="T164" t="s">
        <v>72</v>
      </c>
      <c r="U164" t="s">
        <v>239</v>
      </c>
      <c r="V164" t="s">
        <v>240</v>
      </c>
      <c r="W164">
        <v>581549</v>
      </c>
      <c r="X164" t="s">
        <v>305</v>
      </c>
      <c r="Y164" t="s">
        <v>58</v>
      </c>
      <c r="Z164" t="s">
        <v>61</v>
      </c>
      <c r="AA164">
        <v>600897</v>
      </c>
      <c r="AB164" t="s">
        <v>59</v>
      </c>
      <c r="AC164" s="32">
        <v>43525</v>
      </c>
      <c r="AD164" s="32">
        <v>43525</v>
      </c>
      <c r="AE164">
        <v>0</v>
      </c>
      <c r="AF164" s="33">
        <v>920</v>
      </c>
      <c r="AG164">
        <v>46</v>
      </c>
      <c r="AH164" t="s">
        <v>60</v>
      </c>
      <c r="AI164" t="s">
        <v>228</v>
      </c>
      <c r="AJ164" t="s">
        <v>229</v>
      </c>
      <c r="AK164">
        <v>34.5</v>
      </c>
      <c r="AL164">
        <v>80</v>
      </c>
      <c r="AM164" t="s">
        <v>17</v>
      </c>
      <c r="AN164">
        <v>0.26056800000000002</v>
      </c>
      <c r="AO164" t="s">
        <v>17</v>
      </c>
      <c r="AP164">
        <v>2760</v>
      </c>
      <c r="AQ164" t="s">
        <v>66</v>
      </c>
      <c r="AR164">
        <v>16</v>
      </c>
      <c r="AS164">
        <v>380.69</v>
      </c>
      <c r="AT164">
        <v>0</v>
      </c>
      <c r="AU164">
        <v>100044151</v>
      </c>
      <c r="AW164" t="s">
        <v>295</v>
      </c>
      <c r="AX164" s="33">
        <v>43525.620219907411</v>
      </c>
      <c r="AY164" t="s">
        <v>293</v>
      </c>
    </row>
    <row r="165" spans="1:51" ht="15">
      <c r="A165" s="102"/>
      <c r="K165" s="32"/>
      <c r="L165" s="32"/>
      <c r="S165" s="102" t="s">
        <v>73</v>
      </c>
      <c r="T165" t="s">
        <v>72</v>
      </c>
      <c r="U165" t="s">
        <v>239</v>
      </c>
      <c r="V165" t="s">
        <v>240</v>
      </c>
      <c r="W165">
        <v>581550</v>
      </c>
      <c r="X165" t="s">
        <v>303</v>
      </c>
      <c r="Y165" t="s">
        <v>58</v>
      </c>
      <c r="Z165" t="s">
        <v>61</v>
      </c>
      <c r="AA165">
        <v>600901</v>
      </c>
      <c r="AB165" t="s">
        <v>59</v>
      </c>
      <c r="AC165" s="32">
        <v>43525</v>
      </c>
      <c r="AD165" s="32">
        <v>43525</v>
      </c>
      <c r="AE165">
        <v>0</v>
      </c>
      <c r="AF165" s="33">
        <v>178.56</v>
      </c>
      <c r="AG165">
        <v>44.65</v>
      </c>
      <c r="AH165" t="s">
        <v>60</v>
      </c>
      <c r="AI165">
        <v>204104001060</v>
      </c>
      <c r="AJ165" t="s">
        <v>123</v>
      </c>
      <c r="AK165">
        <v>33.49</v>
      </c>
      <c r="AL165">
        <v>16</v>
      </c>
      <c r="AM165" t="s">
        <v>17</v>
      </c>
      <c r="AN165">
        <v>4.1759999999999999E-2</v>
      </c>
      <c r="AO165" t="s">
        <v>17</v>
      </c>
      <c r="AP165">
        <v>535.84</v>
      </c>
      <c r="AQ165" t="s">
        <v>66</v>
      </c>
      <c r="AR165">
        <v>16</v>
      </c>
      <c r="AS165">
        <v>73.91</v>
      </c>
      <c r="AT165">
        <v>0</v>
      </c>
      <c r="AU165">
        <v>100044154</v>
      </c>
      <c r="AV165">
        <v>50085524</v>
      </c>
      <c r="AW165" t="s">
        <v>304</v>
      </c>
      <c r="AX165" s="33">
        <v>43525.689583333333</v>
      </c>
      <c r="AY165" t="s">
        <v>293</v>
      </c>
    </row>
    <row r="166" spans="1:51" ht="15">
      <c r="A166" s="102"/>
      <c r="K166" s="32"/>
      <c r="L166" s="32"/>
      <c r="S166" s="102" t="s">
        <v>73</v>
      </c>
      <c r="T166" t="s">
        <v>72</v>
      </c>
      <c r="U166" t="s">
        <v>239</v>
      </c>
      <c r="V166" t="s">
        <v>240</v>
      </c>
      <c r="W166">
        <v>581550</v>
      </c>
      <c r="X166" t="s">
        <v>303</v>
      </c>
      <c r="Y166" t="s">
        <v>58</v>
      </c>
      <c r="Z166" t="s">
        <v>61</v>
      </c>
      <c r="AA166">
        <v>600901</v>
      </c>
      <c r="AB166" t="s">
        <v>59</v>
      </c>
      <c r="AC166" s="32">
        <v>43525</v>
      </c>
      <c r="AD166" s="32">
        <v>43525</v>
      </c>
      <c r="AE166">
        <v>0</v>
      </c>
      <c r="AF166" s="33">
        <v>149.04</v>
      </c>
      <c r="AG166">
        <v>33.119999999999997</v>
      </c>
      <c r="AH166" t="s">
        <v>60</v>
      </c>
      <c r="AI166">
        <v>204207000500</v>
      </c>
      <c r="AJ166" t="s">
        <v>105</v>
      </c>
      <c r="AK166">
        <v>24.84</v>
      </c>
      <c r="AL166">
        <v>18</v>
      </c>
      <c r="AM166" t="s">
        <v>17</v>
      </c>
      <c r="AN166">
        <v>5.2920000000000002E-2</v>
      </c>
      <c r="AO166" t="s">
        <v>17</v>
      </c>
      <c r="AP166">
        <v>447.12</v>
      </c>
      <c r="AQ166" t="s">
        <v>66</v>
      </c>
      <c r="AR166">
        <v>16</v>
      </c>
      <c r="AS166">
        <v>61.67</v>
      </c>
      <c r="AT166">
        <v>0</v>
      </c>
      <c r="AU166">
        <v>100044154</v>
      </c>
      <c r="AV166">
        <v>50085524</v>
      </c>
      <c r="AW166" t="s">
        <v>304</v>
      </c>
      <c r="AX166" s="33">
        <v>43525.689583333333</v>
      </c>
      <c r="AY166" t="s">
        <v>293</v>
      </c>
    </row>
    <row r="167" spans="1:51" ht="15">
      <c r="A167" s="102"/>
      <c r="K167" s="32"/>
      <c r="L167" s="32"/>
      <c r="S167" s="102" t="s">
        <v>73</v>
      </c>
      <c r="T167" t="s">
        <v>72</v>
      </c>
      <c r="U167" t="s">
        <v>239</v>
      </c>
      <c r="V167" t="s">
        <v>240</v>
      </c>
      <c r="W167">
        <v>581550</v>
      </c>
      <c r="X167" t="s">
        <v>303</v>
      </c>
      <c r="Y167" t="s">
        <v>58</v>
      </c>
      <c r="Z167" t="s">
        <v>61</v>
      </c>
      <c r="AA167">
        <v>600901</v>
      </c>
      <c r="AB167" t="s">
        <v>59</v>
      </c>
      <c r="AC167" s="32">
        <v>43525</v>
      </c>
      <c r="AD167" s="32">
        <v>43525</v>
      </c>
      <c r="AE167">
        <v>0</v>
      </c>
      <c r="AF167" s="33">
        <v>1166.8800000000001</v>
      </c>
      <c r="AG167">
        <v>59.84</v>
      </c>
      <c r="AH167" t="s">
        <v>60</v>
      </c>
      <c r="AI167">
        <v>204002000701</v>
      </c>
      <c r="AJ167" t="s">
        <v>95</v>
      </c>
      <c r="AK167">
        <v>44.88</v>
      </c>
      <c r="AL167">
        <v>78</v>
      </c>
      <c r="AM167" t="s">
        <v>17</v>
      </c>
      <c r="AN167">
        <v>0.2427984</v>
      </c>
      <c r="AO167" t="s">
        <v>17</v>
      </c>
      <c r="AP167">
        <v>3500.64</v>
      </c>
      <c r="AQ167" t="s">
        <v>67</v>
      </c>
      <c r="AR167">
        <v>10</v>
      </c>
      <c r="AS167">
        <v>318.24</v>
      </c>
      <c r="AT167">
        <v>0</v>
      </c>
      <c r="AU167">
        <v>100044154</v>
      </c>
      <c r="AV167">
        <v>50085524</v>
      </c>
      <c r="AW167" t="s">
        <v>304</v>
      </c>
      <c r="AX167" s="33">
        <v>43525.689583333333</v>
      </c>
      <c r="AY167" t="s">
        <v>293</v>
      </c>
    </row>
    <row r="168" spans="1:51" ht="15">
      <c r="S168" s="102" t="s">
        <v>73</v>
      </c>
      <c r="T168" t="s">
        <v>72</v>
      </c>
      <c r="U168" t="s">
        <v>239</v>
      </c>
      <c r="V168" t="s">
        <v>240</v>
      </c>
      <c r="W168">
        <v>581549</v>
      </c>
      <c r="X168" t="s">
        <v>305</v>
      </c>
      <c r="Y168" t="s">
        <v>58</v>
      </c>
      <c r="Z168" t="s">
        <v>61</v>
      </c>
      <c r="AA168">
        <v>600902</v>
      </c>
      <c r="AB168" t="s">
        <v>59</v>
      </c>
      <c r="AC168" s="32">
        <v>43528</v>
      </c>
      <c r="AD168" s="32">
        <v>43528</v>
      </c>
      <c r="AE168">
        <v>0</v>
      </c>
      <c r="AF168">
        <v>7529.09</v>
      </c>
      <c r="AG168">
        <v>46.13</v>
      </c>
      <c r="AH168" t="s">
        <v>60</v>
      </c>
      <c r="AI168">
        <v>204001000200</v>
      </c>
      <c r="AJ168" t="s">
        <v>137</v>
      </c>
      <c r="AK168">
        <v>34.6</v>
      </c>
      <c r="AL168">
        <v>653</v>
      </c>
      <c r="AM168" t="s">
        <v>17</v>
      </c>
      <c r="AN168">
        <v>2.7164799999999998</v>
      </c>
      <c r="AO168" t="s">
        <v>17</v>
      </c>
      <c r="AP168">
        <v>22593.8</v>
      </c>
      <c r="AQ168" t="s">
        <v>67</v>
      </c>
      <c r="AR168">
        <v>10</v>
      </c>
      <c r="AS168">
        <v>2053.98</v>
      </c>
      <c r="AT168">
        <v>0</v>
      </c>
      <c r="AU168">
        <v>100044162</v>
      </c>
      <c r="AW168" t="s">
        <v>295</v>
      </c>
      <c r="AX168" s="33">
        <v>43528.43408564815</v>
      </c>
      <c r="AY168" t="s">
        <v>293</v>
      </c>
    </row>
    <row r="169" spans="1:51" ht="15">
      <c r="S169" s="102" t="s">
        <v>73</v>
      </c>
      <c r="T169" t="s">
        <v>72</v>
      </c>
      <c r="U169" t="s">
        <v>239</v>
      </c>
      <c r="V169" t="s">
        <v>240</v>
      </c>
      <c r="W169">
        <v>581549</v>
      </c>
      <c r="X169" t="s">
        <v>305</v>
      </c>
      <c r="Y169" t="s">
        <v>58</v>
      </c>
      <c r="Z169" t="s">
        <v>61</v>
      </c>
      <c r="AA169">
        <v>600902</v>
      </c>
      <c r="AB169" t="s">
        <v>59</v>
      </c>
      <c r="AC169" s="32">
        <v>43528</v>
      </c>
      <c r="AD169" s="32">
        <v>43528</v>
      </c>
      <c r="AE169">
        <v>0</v>
      </c>
      <c r="AF169">
        <v>3760.8</v>
      </c>
      <c r="AG169">
        <v>62.7</v>
      </c>
      <c r="AH169" t="s">
        <v>60</v>
      </c>
      <c r="AI169">
        <v>204001005300</v>
      </c>
      <c r="AJ169" t="s">
        <v>100</v>
      </c>
      <c r="AK169">
        <v>47.03</v>
      </c>
      <c r="AL169">
        <v>240</v>
      </c>
      <c r="AM169" t="s">
        <v>17</v>
      </c>
      <c r="AN169">
        <v>0.59040000000000004</v>
      </c>
      <c r="AO169" t="s">
        <v>17</v>
      </c>
      <c r="AP169">
        <v>11287.2</v>
      </c>
      <c r="AQ169" t="s">
        <v>66</v>
      </c>
      <c r="AR169">
        <v>16</v>
      </c>
      <c r="AS169">
        <v>1556.86</v>
      </c>
      <c r="AT169">
        <v>0</v>
      </c>
      <c r="AU169">
        <v>100044162</v>
      </c>
      <c r="AW169" t="s">
        <v>295</v>
      </c>
      <c r="AX169" s="33">
        <v>43528.43408564815</v>
      </c>
      <c r="AY169" t="s">
        <v>293</v>
      </c>
    </row>
    <row r="170" spans="1:51" ht="15">
      <c r="S170" s="102" t="s">
        <v>73</v>
      </c>
      <c r="T170" t="s">
        <v>72</v>
      </c>
      <c r="U170" t="s">
        <v>239</v>
      </c>
      <c r="V170" t="s">
        <v>240</v>
      </c>
      <c r="W170">
        <v>581549</v>
      </c>
      <c r="X170" t="s">
        <v>305</v>
      </c>
      <c r="Y170" t="s">
        <v>58</v>
      </c>
      <c r="Z170" t="s">
        <v>61</v>
      </c>
      <c r="AA170">
        <v>600902</v>
      </c>
      <c r="AB170" t="s">
        <v>59</v>
      </c>
      <c r="AC170" s="32">
        <v>43528</v>
      </c>
      <c r="AD170" s="32">
        <v>43528</v>
      </c>
      <c r="AE170">
        <v>0</v>
      </c>
      <c r="AF170">
        <v>9342.2999999999993</v>
      </c>
      <c r="AG170">
        <v>83.6</v>
      </c>
      <c r="AH170" t="s">
        <v>60</v>
      </c>
      <c r="AI170">
        <v>204001005800</v>
      </c>
      <c r="AJ170" t="s">
        <v>19</v>
      </c>
      <c r="AK170">
        <v>62.7</v>
      </c>
      <c r="AL170">
        <v>447</v>
      </c>
      <c r="AM170" t="s">
        <v>17</v>
      </c>
      <c r="AN170">
        <v>1.4661599999999999</v>
      </c>
      <c r="AO170" t="s">
        <v>17</v>
      </c>
      <c r="AP170">
        <v>28026.9</v>
      </c>
      <c r="AQ170" t="s">
        <v>66</v>
      </c>
      <c r="AR170">
        <v>16</v>
      </c>
      <c r="AS170">
        <v>3865.78</v>
      </c>
      <c r="AT170">
        <v>0</v>
      </c>
      <c r="AU170">
        <v>100044162</v>
      </c>
      <c r="AW170" t="s">
        <v>295</v>
      </c>
      <c r="AX170" s="33">
        <v>43528.43408564815</v>
      </c>
      <c r="AY170" t="s">
        <v>293</v>
      </c>
    </row>
    <row r="171" spans="1:51" ht="15">
      <c r="S171" s="102" t="s">
        <v>73</v>
      </c>
      <c r="T171" t="s">
        <v>72</v>
      </c>
      <c r="U171" t="s">
        <v>239</v>
      </c>
      <c r="V171" t="s">
        <v>240</v>
      </c>
      <c r="W171">
        <v>581549</v>
      </c>
      <c r="X171" t="s">
        <v>305</v>
      </c>
      <c r="Y171" t="s">
        <v>58</v>
      </c>
      <c r="Z171" t="s">
        <v>61</v>
      </c>
      <c r="AA171">
        <v>600902</v>
      </c>
      <c r="AB171" t="s">
        <v>59</v>
      </c>
      <c r="AC171" s="32">
        <v>43528</v>
      </c>
      <c r="AD171" s="32">
        <v>43528</v>
      </c>
      <c r="AE171">
        <v>0</v>
      </c>
      <c r="AF171">
        <v>897.6</v>
      </c>
      <c r="AG171">
        <v>59.84</v>
      </c>
      <c r="AH171" t="s">
        <v>60</v>
      </c>
      <c r="AI171">
        <v>204002000701</v>
      </c>
      <c r="AJ171" t="s">
        <v>95</v>
      </c>
      <c r="AK171">
        <v>44.88</v>
      </c>
      <c r="AL171">
        <v>60</v>
      </c>
      <c r="AM171" t="s">
        <v>17</v>
      </c>
      <c r="AN171">
        <v>0.18676799999999999</v>
      </c>
      <c r="AO171" t="s">
        <v>17</v>
      </c>
      <c r="AP171">
        <v>2692.8</v>
      </c>
      <c r="AQ171" t="s">
        <v>67</v>
      </c>
      <c r="AR171">
        <v>10</v>
      </c>
      <c r="AS171">
        <v>244.8</v>
      </c>
      <c r="AT171">
        <v>0</v>
      </c>
      <c r="AU171">
        <v>100044162</v>
      </c>
      <c r="AW171" t="s">
        <v>295</v>
      </c>
      <c r="AX171" s="33">
        <v>43528.43408564815</v>
      </c>
      <c r="AY171" t="s">
        <v>293</v>
      </c>
    </row>
    <row r="172" spans="1:51" ht="15">
      <c r="S172" s="102" t="s">
        <v>73</v>
      </c>
      <c r="T172" t="s">
        <v>72</v>
      </c>
      <c r="U172" t="s">
        <v>239</v>
      </c>
      <c r="V172" t="s">
        <v>240</v>
      </c>
      <c r="W172">
        <v>581549</v>
      </c>
      <c r="X172" t="s">
        <v>305</v>
      </c>
      <c r="Y172" t="s">
        <v>58</v>
      </c>
      <c r="Z172" t="s">
        <v>61</v>
      </c>
      <c r="AA172">
        <v>600902</v>
      </c>
      <c r="AB172" t="s">
        <v>59</v>
      </c>
      <c r="AC172" s="32">
        <v>43528</v>
      </c>
      <c r="AD172" s="32">
        <v>43528</v>
      </c>
      <c r="AE172">
        <v>0</v>
      </c>
      <c r="AF172">
        <v>560.28</v>
      </c>
      <c r="AG172">
        <v>80.040000000000006</v>
      </c>
      <c r="AH172" t="s">
        <v>60</v>
      </c>
      <c r="AI172">
        <v>204002001000</v>
      </c>
      <c r="AJ172" t="s">
        <v>111</v>
      </c>
      <c r="AK172">
        <v>60.03</v>
      </c>
      <c r="AL172">
        <v>28</v>
      </c>
      <c r="AM172" t="s">
        <v>17</v>
      </c>
      <c r="AN172">
        <v>0.11547200000000001</v>
      </c>
      <c r="AO172" t="s">
        <v>17</v>
      </c>
      <c r="AP172">
        <v>1680.84</v>
      </c>
      <c r="AQ172" t="s">
        <v>67</v>
      </c>
      <c r="AR172">
        <v>10</v>
      </c>
      <c r="AS172">
        <v>152.80000000000001</v>
      </c>
      <c r="AT172">
        <v>0</v>
      </c>
      <c r="AU172">
        <v>100044162</v>
      </c>
      <c r="AW172" t="s">
        <v>295</v>
      </c>
      <c r="AX172" s="33">
        <v>43528.43408564815</v>
      </c>
      <c r="AY172" t="s">
        <v>293</v>
      </c>
    </row>
    <row r="173" spans="1:51" ht="15">
      <c r="S173" s="102" t="s">
        <v>73</v>
      </c>
      <c r="T173" t="s">
        <v>72</v>
      </c>
      <c r="U173" t="s">
        <v>239</v>
      </c>
      <c r="V173" t="s">
        <v>240</v>
      </c>
      <c r="W173">
        <v>581549</v>
      </c>
      <c r="X173" t="s">
        <v>305</v>
      </c>
      <c r="Y173" t="s">
        <v>58</v>
      </c>
      <c r="Z173" t="s">
        <v>61</v>
      </c>
      <c r="AA173">
        <v>600902</v>
      </c>
      <c r="AB173" t="s">
        <v>59</v>
      </c>
      <c r="AC173" s="32">
        <v>43528</v>
      </c>
      <c r="AD173" s="32">
        <v>43528</v>
      </c>
      <c r="AE173">
        <v>0</v>
      </c>
      <c r="AF173">
        <v>485.76</v>
      </c>
      <c r="AG173">
        <v>80.959999999999994</v>
      </c>
      <c r="AH173" t="s">
        <v>60</v>
      </c>
      <c r="AI173">
        <v>204002001200</v>
      </c>
      <c r="AJ173" t="s">
        <v>220</v>
      </c>
      <c r="AK173">
        <v>60.72</v>
      </c>
      <c r="AL173">
        <v>24</v>
      </c>
      <c r="AM173" t="s">
        <v>17</v>
      </c>
      <c r="AN173">
        <v>7.4303999999999995E-2</v>
      </c>
      <c r="AO173" t="s">
        <v>17</v>
      </c>
      <c r="AP173">
        <v>1457.28</v>
      </c>
      <c r="AQ173" t="s">
        <v>67</v>
      </c>
      <c r="AR173">
        <v>10</v>
      </c>
      <c r="AS173">
        <v>132.47999999999999</v>
      </c>
      <c r="AT173">
        <v>0</v>
      </c>
      <c r="AU173">
        <v>100044162</v>
      </c>
      <c r="AW173" t="s">
        <v>295</v>
      </c>
      <c r="AX173" s="33">
        <v>43528.43408564815</v>
      </c>
      <c r="AY173" t="s">
        <v>293</v>
      </c>
    </row>
    <row r="174" spans="1:51" ht="15">
      <c r="S174" s="102" t="s">
        <v>73</v>
      </c>
      <c r="T174" t="s">
        <v>72</v>
      </c>
      <c r="U174" t="s">
        <v>239</v>
      </c>
      <c r="V174" t="s">
        <v>240</v>
      </c>
      <c r="W174">
        <v>581549</v>
      </c>
      <c r="X174" t="s">
        <v>305</v>
      </c>
      <c r="Y174" t="s">
        <v>58</v>
      </c>
      <c r="Z174" t="s">
        <v>61</v>
      </c>
      <c r="AA174">
        <v>600902</v>
      </c>
      <c r="AB174" t="s">
        <v>59</v>
      </c>
      <c r="AC174" s="32">
        <v>43528</v>
      </c>
      <c r="AD174" s="32">
        <v>43528</v>
      </c>
      <c r="AE174">
        <v>0</v>
      </c>
      <c r="AF174">
        <v>11704</v>
      </c>
      <c r="AG174">
        <v>66.88</v>
      </c>
      <c r="AH174" t="s">
        <v>60</v>
      </c>
      <c r="AI174">
        <v>204003000500</v>
      </c>
      <c r="AJ174" t="s">
        <v>92</v>
      </c>
      <c r="AK174">
        <v>50.16</v>
      </c>
      <c r="AL174">
        <v>700</v>
      </c>
      <c r="AM174" t="s">
        <v>17</v>
      </c>
      <c r="AN174">
        <v>2.1840000000000002</v>
      </c>
      <c r="AO174" t="s">
        <v>17</v>
      </c>
      <c r="AP174">
        <v>35112</v>
      </c>
      <c r="AQ174" t="s">
        <v>67</v>
      </c>
      <c r="AR174">
        <v>10</v>
      </c>
      <c r="AS174">
        <v>3192</v>
      </c>
      <c r="AT174">
        <v>0</v>
      </c>
      <c r="AU174">
        <v>100044162</v>
      </c>
      <c r="AW174" t="s">
        <v>295</v>
      </c>
      <c r="AX174" s="33">
        <v>43528.43408564815</v>
      </c>
      <c r="AY174" t="s">
        <v>293</v>
      </c>
    </row>
    <row r="175" spans="1:51" ht="15">
      <c r="S175" s="102" t="s">
        <v>73</v>
      </c>
      <c r="T175" t="s">
        <v>72</v>
      </c>
      <c r="U175" t="s">
        <v>239</v>
      </c>
      <c r="V175" t="s">
        <v>240</v>
      </c>
      <c r="W175">
        <v>581549</v>
      </c>
      <c r="X175" t="s">
        <v>305</v>
      </c>
      <c r="Y175" t="s">
        <v>58</v>
      </c>
      <c r="Z175" t="s">
        <v>61</v>
      </c>
      <c r="AA175">
        <v>600902</v>
      </c>
      <c r="AB175" t="s">
        <v>59</v>
      </c>
      <c r="AC175" s="32">
        <v>43528</v>
      </c>
      <c r="AD175" s="32">
        <v>43528</v>
      </c>
      <c r="AE175">
        <v>0</v>
      </c>
      <c r="AF175">
        <v>430.56</v>
      </c>
      <c r="AG175">
        <v>71.760000000000005</v>
      </c>
      <c r="AH175" t="s">
        <v>60</v>
      </c>
      <c r="AI175">
        <v>204003000600</v>
      </c>
      <c r="AJ175" t="s">
        <v>232</v>
      </c>
      <c r="AK175">
        <v>53.82</v>
      </c>
      <c r="AL175">
        <v>24</v>
      </c>
      <c r="AM175" t="s">
        <v>17</v>
      </c>
      <c r="AN175">
        <v>5.8125599999999999E-2</v>
      </c>
      <c r="AO175" t="s">
        <v>17</v>
      </c>
      <c r="AP175">
        <v>1291.68</v>
      </c>
      <c r="AQ175" t="s">
        <v>66</v>
      </c>
      <c r="AR175">
        <v>16</v>
      </c>
      <c r="AS175">
        <v>178.16</v>
      </c>
      <c r="AT175">
        <v>0</v>
      </c>
      <c r="AU175">
        <v>100044162</v>
      </c>
      <c r="AW175" t="s">
        <v>295</v>
      </c>
      <c r="AX175" s="33">
        <v>43528.43408564815</v>
      </c>
      <c r="AY175" t="s">
        <v>293</v>
      </c>
    </row>
    <row r="176" spans="1:51" ht="15">
      <c r="S176" s="102" t="s">
        <v>73</v>
      </c>
      <c r="T176" t="s">
        <v>72</v>
      </c>
      <c r="U176" t="s">
        <v>239</v>
      </c>
      <c r="V176" t="s">
        <v>240</v>
      </c>
      <c r="W176">
        <v>581549</v>
      </c>
      <c r="X176" t="s">
        <v>305</v>
      </c>
      <c r="Y176" t="s">
        <v>58</v>
      </c>
      <c r="Z176" t="s">
        <v>61</v>
      </c>
      <c r="AA176">
        <v>600902</v>
      </c>
      <c r="AB176" t="s">
        <v>59</v>
      </c>
      <c r="AC176" s="32">
        <v>43528</v>
      </c>
      <c r="AD176" s="32">
        <v>43528</v>
      </c>
      <c r="AE176">
        <v>0</v>
      </c>
      <c r="AF176">
        <v>3730.14</v>
      </c>
      <c r="AG176">
        <v>48.77</v>
      </c>
      <c r="AH176" t="s">
        <v>60</v>
      </c>
      <c r="AI176">
        <v>204005001700</v>
      </c>
      <c r="AJ176" t="s">
        <v>141</v>
      </c>
      <c r="AK176">
        <v>36.58</v>
      </c>
      <c r="AL176">
        <v>306</v>
      </c>
      <c r="AM176" t="s">
        <v>17</v>
      </c>
      <c r="AN176">
        <v>0.9457236</v>
      </c>
      <c r="AO176" t="s">
        <v>17</v>
      </c>
      <c r="AP176">
        <v>11193.48</v>
      </c>
      <c r="AQ176" t="s">
        <v>66</v>
      </c>
      <c r="AR176">
        <v>16</v>
      </c>
      <c r="AS176">
        <v>1543.93</v>
      </c>
      <c r="AT176">
        <v>0</v>
      </c>
      <c r="AU176">
        <v>100044162</v>
      </c>
      <c r="AW176" t="s">
        <v>295</v>
      </c>
      <c r="AX176" s="33">
        <v>43528.43408564815</v>
      </c>
      <c r="AY176" t="s">
        <v>293</v>
      </c>
    </row>
    <row r="177" spans="19:51" ht="15">
      <c r="S177" s="102" t="s">
        <v>73</v>
      </c>
      <c r="T177" t="s">
        <v>72</v>
      </c>
      <c r="U177" t="s">
        <v>239</v>
      </c>
      <c r="V177" t="s">
        <v>240</v>
      </c>
      <c r="W177">
        <v>581549</v>
      </c>
      <c r="X177" t="s">
        <v>305</v>
      </c>
      <c r="Y177" t="s">
        <v>58</v>
      </c>
      <c r="Z177" t="s">
        <v>61</v>
      </c>
      <c r="AA177">
        <v>600902</v>
      </c>
      <c r="AB177" t="s">
        <v>59</v>
      </c>
      <c r="AC177" s="32">
        <v>43528</v>
      </c>
      <c r="AD177" s="32">
        <v>43528</v>
      </c>
      <c r="AE177">
        <v>0</v>
      </c>
      <c r="AF177">
        <v>2148.96</v>
      </c>
      <c r="AG177">
        <v>48.85</v>
      </c>
      <c r="AH177" t="s">
        <v>60</v>
      </c>
      <c r="AI177">
        <v>204006000802</v>
      </c>
      <c r="AJ177" t="s">
        <v>120</v>
      </c>
      <c r="AK177">
        <v>36.64</v>
      </c>
      <c r="AL177">
        <v>176</v>
      </c>
      <c r="AM177" t="s">
        <v>17</v>
      </c>
      <c r="AN177">
        <v>0.46217599999999998</v>
      </c>
      <c r="AO177" t="s">
        <v>17</v>
      </c>
      <c r="AP177">
        <v>6448.64</v>
      </c>
      <c r="AQ177" t="s">
        <v>66</v>
      </c>
      <c r="AR177">
        <v>16</v>
      </c>
      <c r="AS177">
        <v>889.47</v>
      </c>
      <c r="AT177">
        <v>0</v>
      </c>
      <c r="AU177">
        <v>100044162</v>
      </c>
      <c r="AW177" t="s">
        <v>295</v>
      </c>
      <c r="AX177" s="33">
        <v>43528.43408564815</v>
      </c>
      <c r="AY177" t="s">
        <v>293</v>
      </c>
    </row>
    <row r="178" spans="19:51" ht="15">
      <c r="S178" s="102" t="s">
        <v>73</v>
      </c>
      <c r="T178" t="s">
        <v>72</v>
      </c>
      <c r="U178" t="s">
        <v>239</v>
      </c>
      <c r="V178" t="s">
        <v>240</v>
      </c>
      <c r="W178">
        <v>581549</v>
      </c>
      <c r="X178" t="s">
        <v>305</v>
      </c>
      <c r="Y178" t="s">
        <v>58</v>
      </c>
      <c r="Z178" t="s">
        <v>61</v>
      </c>
      <c r="AA178">
        <v>600902</v>
      </c>
      <c r="AB178" t="s">
        <v>59</v>
      </c>
      <c r="AC178" s="32">
        <v>43528</v>
      </c>
      <c r="AD178" s="32">
        <v>43528</v>
      </c>
      <c r="AE178">
        <v>0</v>
      </c>
      <c r="AF178">
        <v>1757.7</v>
      </c>
      <c r="AG178">
        <v>33.479999999999997</v>
      </c>
      <c r="AH178" t="s">
        <v>60</v>
      </c>
      <c r="AI178">
        <v>204102010701</v>
      </c>
      <c r="AJ178" t="s">
        <v>138</v>
      </c>
      <c r="AK178">
        <v>25.11</v>
      </c>
      <c r="AL178">
        <v>210</v>
      </c>
      <c r="AM178" t="s">
        <v>17</v>
      </c>
      <c r="AN178">
        <v>0.65973599999999999</v>
      </c>
      <c r="AO178" t="s">
        <v>17</v>
      </c>
      <c r="AP178">
        <v>5273.1</v>
      </c>
      <c r="AQ178" t="s">
        <v>66</v>
      </c>
      <c r="AR178">
        <v>16</v>
      </c>
      <c r="AS178">
        <v>727.32</v>
      </c>
      <c r="AT178">
        <v>0</v>
      </c>
      <c r="AU178">
        <v>100044162</v>
      </c>
      <c r="AW178" t="s">
        <v>295</v>
      </c>
      <c r="AX178" s="33">
        <v>43528.43408564815</v>
      </c>
      <c r="AY178" t="s">
        <v>293</v>
      </c>
    </row>
    <row r="179" spans="19:51" ht="15">
      <c r="S179" s="102" t="s">
        <v>73</v>
      </c>
      <c r="T179" t="s">
        <v>72</v>
      </c>
      <c r="U179" t="s">
        <v>239</v>
      </c>
      <c r="V179" t="s">
        <v>240</v>
      </c>
      <c r="W179">
        <v>581549</v>
      </c>
      <c r="X179" t="s">
        <v>305</v>
      </c>
      <c r="Y179" t="s">
        <v>58</v>
      </c>
      <c r="Z179" t="s">
        <v>61</v>
      </c>
      <c r="AA179">
        <v>600902</v>
      </c>
      <c r="AB179" t="s">
        <v>59</v>
      </c>
      <c r="AC179" s="32">
        <v>43528</v>
      </c>
      <c r="AD179" s="32">
        <v>43528</v>
      </c>
      <c r="AE179">
        <v>0</v>
      </c>
      <c r="AF179">
        <v>1242</v>
      </c>
      <c r="AG179">
        <v>55.2</v>
      </c>
      <c r="AH179" t="s">
        <v>60</v>
      </c>
      <c r="AI179">
        <v>204103001800</v>
      </c>
      <c r="AJ179" t="s">
        <v>142</v>
      </c>
      <c r="AK179">
        <v>41.4</v>
      </c>
      <c r="AL179">
        <v>90</v>
      </c>
      <c r="AM179" t="s">
        <v>17</v>
      </c>
      <c r="AN179">
        <v>0.27296999999999999</v>
      </c>
      <c r="AO179" t="s">
        <v>17</v>
      </c>
      <c r="AP179">
        <v>3726</v>
      </c>
      <c r="AQ179" t="s">
        <v>66</v>
      </c>
      <c r="AR179">
        <v>16</v>
      </c>
      <c r="AS179">
        <v>513.92999999999995</v>
      </c>
      <c r="AT179">
        <v>0</v>
      </c>
      <c r="AU179">
        <v>100044162</v>
      </c>
      <c r="AW179" t="s">
        <v>295</v>
      </c>
      <c r="AX179" s="33">
        <v>43528.43408564815</v>
      </c>
      <c r="AY179" t="s">
        <v>293</v>
      </c>
    </row>
    <row r="180" spans="19:51" ht="15">
      <c r="S180" s="102" t="s">
        <v>73</v>
      </c>
      <c r="T180" t="s">
        <v>72</v>
      </c>
      <c r="U180" t="s">
        <v>239</v>
      </c>
      <c r="V180" t="s">
        <v>240</v>
      </c>
      <c r="W180">
        <v>581549</v>
      </c>
      <c r="X180" t="s">
        <v>305</v>
      </c>
      <c r="Y180" t="s">
        <v>58</v>
      </c>
      <c r="Z180" t="s">
        <v>61</v>
      </c>
      <c r="AA180">
        <v>600902</v>
      </c>
      <c r="AB180" t="s">
        <v>59</v>
      </c>
      <c r="AC180" s="32">
        <v>43528</v>
      </c>
      <c r="AD180" s="32">
        <v>43528</v>
      </c>
      <c r="AE180">
        <v>0</v>
      </c>
      <c r="AF180">
        <v>345</v>
      </c>
      <c r="AG180">
        <v>46</v>
      </c>
      <c r="AH180" t="s">
        <v>60</v>
      </c>
      <c r="AI180">
        <v>204117000900</v>
      </c>
      <c r="AJ180" t="s">
        <v>136</v>
      </c>
      <c r="AK180">
        <v>34.5</v>
      </c>
      <c r="AL180">
        <v>30</v>
      </c>
      <c r="AM180" t="s">
        <v>17</v>
      </c>
      <c r="AN180">
        <v>7.4880000000000002E-2</v>
      </c>
      <c r="AO180" t="s">
        <v>17</v>
      </c>
      <c r="AP180">
        <v>1035</v>
      </c>
      <c r="AQ180" t="s">
        <v>66</v>
      </c>
      <c r="AR180">
        <v>16</v>
      </c>
      <c r="AS180">
        <v>142.76</v>
      </c>
      <c r="AT180">
        <v>0</v>
      </c>
      <c r="AU180">
        <v>100044162</v>
      </c>
      <c r="AW180" t="s">
        <v>295</v>
      </c>
      <c r="AX180" s="33">
        <v>43528.43408564815</v>
      </c>
      <c r="AY180" t="s">
        <v>293</v>
      </c>
    </row>
    <row r="181" spans="19:51" ht="15">
      <c r="S181" s="102" t="s">
        <v>73</v>
      </c>
      <c r="T181" t="s">
        <v>72</v>
      </c>
      <c r="U181" t="s">
        <v>239</v>
      </c>
      <c r="V181" t="s">
        <v>240</v>
      </c>
      <c r="W181">
        <v>581549</v>
      </c>
      <c r="X181" t="s">
        <v>305</v>
      </c>
      <c r="Y181" t="s">
        <v>58</v>
      </c>
      <c r="Z181" t="s">
        <v>61</v>
      </c>
      <c r="AA181">
        <v>600902</v>
      </c>
      <c r="AB181" t="s">
        <v>59</v>
      </c>
      <c r="AC181" s="32">
        <v>43528</v>
      </c>
      <c r="AD181" s="32">
        <v>43528</v>
      </c>
      <c r="AE181">
        <v>0</v>
      </c>
      <c r="AF181">
        <v>3521.76</v>
      </c>
      <c r="AG181">
        <v>44.16</v>
      </c>
      <c r="AH181" t="s">
        <v>60</v>
      </c>
      <c r="AI181">
        <v>204201000200</v>
      </c>
      <c r="AJ181" t="s">
        <v>221</v>
      </c>
      <c r="AK181">
        <v>33.119999999999997</v>
      </c>
      <c r="AL181">
        <v>319</v>
      </c>
      <c r="AM181" t="s">
        <v>17</v>
      </c>
      <c r="AN181">
        <v>2.0173559999999999</v>
      </c>
      <c r="AO181" t="s">
        <v>17</v>
      </c>
      <c r="AP181">
        <v>10565.28</v>
      </c>
      <c r="AQ181" t="s">
        <v>66</v>
      </c>
      <c r="AR181">
        <v>16</v>
      </c>
      <c r="AS181">
        <v>1457.28</v>
      </c>
      <c r="AT181">
        <v>0</v>
      </c>
      <c r="AU181">
        <v>100044162</v>
      </c>
      <c r="AW181" t="s">
        <v>295</v>
      </c>
      <c r="AX181" s="33">
        <v>43528.43408564815</v>
      </c>
      <c r="AY181" t="s">
        <v>293</v>
      </c>
    </row>
    <row r="182" spans="19:51" ht="15">
      <c r="S182" s="102" t="s">
        <v>73</v>
      </c>
      <c r="T182" t="s">
        <v>72</v>
      </c>
      <c r="U182" t="s">
        <v>239</v>
      </c>
      <c r="V182" t="s">
        <v>240</v>
      </c>
      <c r="W182">
        <v>581549</v>
      </c>
      <c r="X182" t="s">
        <v>305</v>
      </c>
      <c r="Y182" t="s">
        <v>58</v>
      </c>
      <c r="Z182" t="s">
        <v>61</v>
      </c>
      <c r="AA182">
        <v>600902</v>
      </c>
      <c r="AB182" t="s">
        <v>59</v>
      </c>
      <c r="AC182" s="32">
        <v>43528</v>
      </c>
      <c r="AD182" s="32">
        <v>43528</v>
      </c>
      <c r="AE182">
        <v>0</v>
      </c>
      <c r="AG182">
        <v>55.2</v>
      </c>
      <c r="AH182" t="s">
        <v>60</v>
      </c>
      <c r="AI182">
        <v>204201010400</v>
      </c>
      <c r="AJ182" t="s">
        <v>104</v>
      </c>
      <c r="AK182">
        <v>55.2</v>
      </c>
      <c r="AL182">
        <v>15</v>
      </c>
      <c r="AM182" t="s">
        <v>17</v>
      </c>
      <c r="AN182">
        <v>3.78E-2</v>
      </c>
      <c r="AO182" t="s">
        <v>17</v>
      </c>
      <c r="AP182">
        <v>828</v>
      </c>
      <c r="AQ182" t="s">
        <v>66</v>
      </c>
      <c r="AR182">
        <v>16</v>
      </c>
      <c r="AS182">
        <v>114.21</v>
      </c>
      <c r="AT182">
        <v>0</v>
      </c>
      <c r="AU182">
        <v>100044162</v>
      </c>
      <c r="AW182" t="s">
        <v>295</v>
      </c>
      <c r="AX182" s="33">
        <v>43528.43408564815</v>
      </c>
      <c r="AY182" t="s">
        <v>293</v>
      </c>
    </row>
    <row r="183" spans="19:51" ht="15">
      <c r="S183" s="102" t="s">
        <v>73</v>
      </c>
      <c r="T183" t="s">
        <v>72</v>
      </c>
      <c r="U183" t="s">
        <v>239</v>
      </c>
      <c r="V183" t="s">
        <v>240</v>
      </c>
      <c r="W183">
        <v>581549</v>
      </c>
      <c r="X183" t="s">
        <v>305</v>
      </c>
      <c r="Y183" t="s">
        <v>58</v>
      </c>
      <c r="Z183" t="s">
        <v>61</v>
      </c>
      <c r="AA183">
        <v>600902</v>
      </c>
      <c r="AB183" t="s">
        <v>59</v>
      </c>
      <c r="AC183" s="32">
        <v>43528</v>
      </c>
      <c r="AD183" s="32">
        <v>43528</v>
      </c>
      <c r="AE183">
        <v>0</v>
      </c>
      <c r="AF183">
        <v>75216</v>
      </c>
      <c r="AG183">
        <v>62.7</v>
      </c>
      <c r="AH183" t="s">
        <v>60</v>
      </c>
      <c r="AI183">
        <v>204401000700</v>
      </c>
      <c r="AJ183" t="s">
        <v>124</v>
      </c>
      <c r="AK183">
        <v>47.03</v>
      </c>
      <c r="AL183">
        <v>4800</v>
      </c>
      <c r="AM183" t="s">
        <v>17</v>
      </c>
      <c r="AN183">
        <v>11.808</v>
      </c>
      <c r="AO183" t="s">
        <v>17</v>
      </c>
      <c r="AP183">
        <v>225744</v>
      </c>
      <c r="AQ183" t="s">
        <v>66</v>
      </c>
      <c r="AR183">
        <v>16</v>
      </c>
      <c r="AS183">
        <v>31137.1</v>
      </c>
      <c r="AT183">
        <v>0</v>
      </c>
      <c r="AU183">
        <v>100044162</v>
      </c>
      <c r="AW183" t="s">
        <v>295</v>
      </c>
      <c r="AX183" s="33">
        <v>43528.43408564815</v>
      </c>
      <c r="AY183" t="s">
        <v>293</v>
      </c>
    </row>
    <row r="184" spans="19:51" ht="15">
      <c r="S184" s="102" t="s">
        <v>73</v>
      </c>
      <c r="T184" t="s">
        <v>72</v>
      </c>
      <c r="U184" t="s">
        <v>239</v>
      </c>
      <c r="V184" t="s">
        <v>240</v>
      </c>
      <c r="W184">
        <v>581549</v>
      </c>
      <c r="X184" t="s">
        <v>305</v>
      </c>
      <c r="Y184" t="s">
        <v>58</v>
      </c>
      <c r="Z184" t="s">
        <v>61</v>
      </c>
      <c r="AA184">
        <v>600902</v>
      </c>
      <c r="AB184" t="s">
        <v>59</v>
      </c>
      <c r="AC184" s="32">
        <v>43528</v>
      </c>
      <c r="AD184" s="32">
        <v>43528</v>
      </c>
      <c r="AE184">
        <v>0</v>
      </c>
      <c r="AF184">
        <v>264.48</v>
      </c>
      <c r="AG184">
        <v>66.12</v>
      </c>
      <c r="AH184" t="s">
        <v>60</v>
      </c>
      <c r="AI184">
        <v>204401000800</v>
      </c>
      <c r="AJ184" t="s">
        <v>90</v>
      </c>
      <c r="AK184">
        <v>49.59</v>
      </c>
      <c r="AL184">
        <v>16</v>
      </c>
      <c r="AM184" t="s">
        <v>17</v>
      </c>
      <c r="AN184">
        <v>3.9359999999999999E-2</v>
      </c>
      <c r="AO184" t="s">
        <v>17</v>
      </c>
      <c r="AP184">
        <v>793.44</v>
      </c>
      <c r="AQ184" t="s">
        <v>66</v>
      </c>
      <c r="AR184">
        <v>16</v>
      </c>
      <c r="AS184">
        <v>109.44</v>
      </c>
      <c r="AT184">
        <v>0</v>
      </c>
      <c r="AU184">
        <v>100044162</v>
      </c>
      <c r="AW184" t="s">
        <v>295</v>
      </c>
      <c r="AX184" s="33">
        <v>43528.43408564815</v>
      </c>
      <c r="AY184" t="s">
        <v>293</v>
      </c>
    </row>
    <row r="185" spans="19:51" ht="15">
      <c r="S185" s="102" t="s">
        <v>73</v>
      </c>
      <c r="T185" t="s">
        <v>72</v>
      </c>
      <c r="U185" t="s">
        <v>239</v>
      </c>
      <c r="V185" t="s">
        <v>240</v>
      </c>
      <c r="W185">
        <v>581549</v>
      </c>
      <c r="X185" t="s">
        <v>305</v>
      </c>
      <c r="Y185" t="s">
        <v>58</v>
      </c>
      <c r="Z185" t="s">
        <v>61</v>
      </c>
      <c r="AA185">
        <v>600902</v>
      </c>
      <c r="AB185" t="s">
        <v>59</v>
      </c>
      <c r="AC185" s="32">
        <v>43528</v>
      </c>
      <c r="AD185" s="32">
        <v>43528</v>
      </c>
      <c r="AE185">
        <v>0</v>
      </c>
      <c r="AF185">
        <v>910.8</v>
      </c>
      <c r="AG185">
        <v>50.6</v>
      </c>
      <c r="AH185" t="s">
        <v>60</v>
      </c>
      <c r="AI185" t="s">
        <v>97</v>
      </c>
      <c r="AJ185" t="s">
        <v>98</v>
      </c>
      <c r="AK185">
        <v>37.950000000000003</v>
      </c>
      <c r="AL185">
        <v>72</v>
      </c>
      <c r="AM185" t="s">
        <v>17</v>
      </c>
      <c r="AN185">
        <v>0.22464000000000001</v>
      </c>
      <c r="AO185" t="s">
        <v>17</v>
      </c>
      <c r="AP185">
        <v>2732.4</v>
      </c>
      <c r="AQ185" t="s">
        <v>66</v>
      </c>
      <c r="AR185">
        <v>16</v>
      </c>
      <c r="AS185">
        <v>376.88</v>
      </c>
      <c r="AT185">
        <v>0</v>
      </c>
      <c r="AU185">
        <v>100044162</v>
      </c>
      <c r="AW185" t="s">
        <v>295</v>
      </c>
      <c r="AX185" s="33">
        <v>43528.43408564815</v>
      </c>
      <c r="AY185" t="s">
        <v>293</v>
      </c>
    </row>
    <row r="186" spans="19:51" ht="15">
      <c r="S186" s="102" t="s">
        <v>73</v>
      </c>
      <c r="T186" t="s">
        <v>72</v>
      </c>
      <c r="U186" t="s">
        <v>239</v>
      </c>
      <c r="V186" t="s">
        <v>240</v>
      </c>
      <c r="W186">
        <v>581549</v>
      </c>
      <c r="X186" t="s">
        <v>305</v>
      </c>
      <c r="Y186" t="s">
        <v>58</v>
      </c>
      <c r="Z186" t="s">
        <v>61</v>
      </c>
      <c r="AA186">
        <v>600902</v>
      </c>
      <c r="AB186" t="s">
        <v>59</v>
      </c>
      <c r="AC186" s="32">
        <v>43528</v>
      </c>
      <c r="AD186" s="32">
        <v>43528</v>
      </c>
      <c r="AE186">
        <v>0</v>
      </c>
      <c r="AF186">
        <v>920</v>
      </c>
      <c r="AG186">
        <v>46</v>
      </c>
      <c r="AH186" t="s">
        <v>60</v>
      </c>
      <c r="AI186" t="s">
        <v>228</v>
      </c>
      <c r="AJ186" t="s">
        <v>229</v>
      </c>
      <c r="AK186">
        <v>34.5</v>
      </c>
      <c r="AL186">
        <v>80</v>
      </c>
      <c r="AM186" t="s">
        <v>17</v>
      </c>
      <c r="AN186">
        <v>0.26056800000000002</v>
      </c>
      <c r="AO186" t="s">
        <v>17</v>
      </c>
      <c r="AP186">
        <v>2760</v>
      </c>
      <c r="AQ186" t="s">
        <v>66</v>
      </c>
      <c r="AR186">
        <v>16</v>
      </c>
      <c r="AS186">
        <v>380.69</v>
      </c>
      <c r="AT186">
        <v>0</v>
      </c>
      <c r="AU186">
        <v>100044162</v>
      </c>
      <c r="AW186" t="s">
        <v>295</v>
      </c>
      <c r="AX186" s="33">
        <v>43528.43408564815</v>
      </c>
      <c r="AY186" t="s">
        <v>293</v>
      </c>
    </row>
    <row r="187" spans="19:51" ht="15">
      <c r="S187" s="102" t="s">
        <v>73</v>
      </c>
      <c r="T187" t="s">
        <v>72</v>
      </c>
      <c r="U187" t="s">
        <v>239</v>
      </c>
      <c r="V187" t="s">
        <v>240</v>
      </c>
      <c r="W187">
        <v>581549</v>
      </c>
      <c r="X187" t="s">
        <v>305</v>
      </c>
      <c r="Y187" t="s">
        <v>58</v>
      </c>
      <c r="Z187" t="s">
        <v>61</v>
      </c>
      <c r="AA187">
        <v>600902</v>
      </c>
      <c r="AB187" t="s">
        <v>59</v>
      </c>
      <c r="AC187" s="32">
        <v>43528</v>
      </c>
      <c r="AD187" s="32">
        <v>43528</v>
      </c>
      <c r="AE187">
        <v>0</v>
      </c>
      <c r="AG187">
        <v>41.4</v>
      </c>
      <c r="AH187" t="s">
        <v>60</v>
      </c>
      <c r="AI187">
        <v>284217000500</v>
      </c>
      <c r="AJ187" t="s">
        <v>230</v>
      </c>
      <c r="AK187">
        <v>41.4</v>
      </c>
      <c r="AL187">
        <v>116</v>
      </c>
      <c r="AM187" t="s">
        <v>17</v>
      </c>
      <c r="AN187">
        <v>0.373056</v>
      </c>
      <c r="AO187" t="s">
        <v>17</v>
      </c>
      <c r="AP187">
        <v>4802.3999999999996</v>
      </c>
      <c r="AQ187" t="s">
        <v>66</v>
      </c>
      <c r="AR187">
        <v>16</v>
      </c>
      <c r="AS187">
        <v>662.4</v>
      </c>
      <c r="AT187">
        <v>0</v>
      </c>
      <c r="AU187">
        <v>100044162</v>
      </c>
      <c r="AW187" t="s">
        <v>295</v>
      </c>
      <c r="AX187" s="33">
        <v>43528.43408564815</v>
      </c>
      <c r="AY187" t="s">
        <v>293</v>
      </c>
    </row>
  </sheetData>
  <phoneticPr fontId="1" type="noConversion"/>
  <pageMargins left="0.7" right="0.7" top="0.75" bottom="0.75"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8</vt:i4>
      </vt:variant>
    </vt:vector>
  </HeadingPairs>
  <TitlesOfParts>
    <vt:vector size="8" baseType="lpstr">
      <vt:lpstr>取数格式</vt:lpstr>
      <vt:lpstr>系统收入</vt:lpstr>
      <vt:lpstr>Sheet1</vt:lpstr>
      <vt:lpstr>成本剔税</vt:lpstr>
      <vt:lpstr>单位换算</vt:lpstr>
      <vt:lpstr>Sheet2</vt:lpstr>
      <vt:lpstr>330001</vt:lpstr>
      <vt:lpstr>220800</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36583</dc:creator>
  <cp:lastModifiedBy>微软用户</cp:lastModifiedBy>
  <cp:lastPrinted>2019-01-09T05:48:01Z</cp:lastPrinted>
  <dcterms:created xsi:type="dcterms:W3CDTF">2018-01-23T05:30:41Z</dcterms:created>
  <dcterms:modified xsi:type="dcterms:W3CDTF">2019-03-05T00:59:43Z</dcterms:modified>
</cp:coreProperties>
</file>