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vijay\Automation coding\sales_draft\"/>
    </mc:Choice>
  </mc:AlternateContent>
  <bookViews>
    <workbookView xWindow="0" yWindow="0" windowWidth="20400" windowHeight="8310" tabRatio="932" xr2:uid="{00000000-000D-0000-FFFF-FFFF00000000}"/>
  </bookViews>
  <sheets>
    <sheet name="Dallas" sheetId="5" r:id="rId1"/>
    <sheet name="Houston" sheetId="3" r:id="rId2"/>
    <sheet name="Florida" sheetId="4" r:id="rId3"/>
    <sheet name="South Florida" sheetId="8" r:id="rId4"/>
    <sheet name="San antonio" sheetId="6" r:id="rId5"/>
    <sheet name="Austin" sheetId="9" r:id="rId6"/>
    <sheet name="South Carolina" sheetId="13" r:id="rId7"/>
    <sheet name="North Carolina" sheetId="12" r:id="rId8"/>
    <sheet name="Dennis Mitchell Vinzant" sheetId="14" r:id="rId9"/>
    <sheet name="Danielle Deskins stores" sheetId="15" r:id="rId10"/>
    <sheet name="Michael Roadman" sheetId="16" r:id="rId11"/>
    <sheet name="Moses Stores" sheetId="11" r:id="rId12"/>
    <sheet name="Zero Activations" sheetId="7" r:id="rId13"/>
  </sheets>
  <definedNames>
    <definedName name="_xlnm._FilterDatabase" localSheetId="0" hidden="1">Dallas!$A$2:$T$2</definedName>
    <definedName name="_xlnm._FilterDatabase" localSheetId="2" hidden="1">Florida!$A$2:$T$40</definedName>
  </definedNames>
  <calcPr calcId="171027"/>
  <fileRecoveryPr autoRecover="0"/>
</workbook>
</file>

<file path=xl/calcChain.xml><?xml version="1.0" encoding="utf-8"?>
<calcChain xmlns="http://schemas.openxmlformats.org/spreadsheetml/2006/main">
  <c r="F76" i="4" l="1"/>
  <c r="R8" i="11"/>
  <c r="H8" i="11"/>
  <c r="D8" i="11" s="1"/>
  <c r="N8" i="11"/>
  <c r="K8" i="11"/>
  <c r="R7" i="11"/>
  <c r="H7" i="11"/>
  <c r="D7" i="11" s="1"/>
  <c r="N7" i="11"/>
  <c r="K7" i="11"/>
  <c r="R6" i="11"/>
  <c r="H6" i="11"/>
  <c r="D6" i="11" s="1"/>
  <c r="N6" i="11"/>
  <c r="K6" i="11"/>
  <c r="R5" i="11"/>
  <c r="H5" i="11"/>
  <c r="D5" i="11" s="1"/>
  <c r="N5" i="11"/>
  <c r="K5" i="11"/>
  <c r="R4" i="11"/>
  <c r="H4" i="11"/>
  <c r="D4" i="11" s="1"/>
  <c r="N4" i="11"/>
  <c r="K4" i="11"/>
  <c r="R3" i="11"/>
  <c r="H3" i="11"/>
  <c r="D3" i="11" s="1"/>
  <c r="N3" i="11"/>
  <c r="K3" i="11"/>
  <c r="L11" i="16"/>
  <c r="J11" i="16"/>
  <c r="H11" i="16"/>
  <c r="D11" i="16" s="1"/>
  <c r="K11" i="16"/>
  <c r="I11" i="16"/>
  <c r="G11" i="16"/>
  <c r="F11" i="16"/>
  <c r="E11" i="16"/>
  <c r="C11" i="16"/>
  <c r="R9" i="16"/>
  <c r="H9" i="16"/>
  <c r="D9" i="16" s="1"/>
  <c r="N9" i="16"/>
  <c r="K9" i="16"/>
  <c r="R7" i="16"/>
  <c r="H7" i="16"/>
  <c r="D7" i="16" s="1"/>
  <c r="N7" i="16"/>
  <c r="K7" i="16"/>
  <c r="R6" i="16"/>
  <c r="H6" i="16"/>
  <c r="D6" i="16" s="1"/>
  <c r="N6" i="16"/>
  <c r="K6" i="16"/>
  <c r="R5" i="16"/>
  <c r="H5" i="16"/>
  <c r="D5" i="16" s="1"/>
  <c r="N5" i="16"/>
  <c r="K5" i="16"/>
  <c r="R4" i="16"/>
  <c r="H4" i="16"/>
  <c r="D4" i="16" s="1"/>
  <c r="N4" i="16"/>
  <c r="K4" i="16"/>
  <c r="R3" i="16"/>
  <c r="H3" i="16"/>
  <c r="D3" i="16" s="1"/>
  <c r="N3" i="16"/>
  <c r="K3" i="16"/>
  <c r="L9" i="15"/>
  <c r="J9" i="15"/>
  <c r="H9" i="15"/>
  <c r="D9" i="15" s="1"/>
  <c r="K9" i="15"/>
  <c r="I9" i="15"/>
  <c r="G9" i="15"/>
  <c r="F9" i="15"/>
  <c r="E9" i="15"/>
  <c r="C9" i="15"/>
  <c r="R6" i="15"/>
  <c r="H6" i="15"/>
  <c r="D6" i="15" s="1"/>
  <c r="N6" i="15"/>
  <c r="K6" i="15"/>
  <c r="R5" i="15"/>
  <c r="H5" i="15"/>
  <c r="D5" i="15" s="1"/>
  <c r="N5" i="15"/>
  <c r="K5" i="15"/>
  <c r="R4" i="15"/>
  <c r="H4" i="15"/>
  <c r="D4" i="15" s="1"/>
  <c r="N4" i="15"/>
  <c r="K4" i="15"/>
  <c r="R3" i="15"/>
  <c r="H3" i="15"/>
  <c r="D3" i="15" s="1"/>
  <c r="N3" i="15"/>
  <c r="K3" i="15"/>
  <c r="L6" i="14"/>
  <c r="J6" i="14"/>
  <c r="H6" i="14"/>
  <c r="D6" i="14" s="1"/>
  <c r="K6" i="14"/>
  <c r="I6" i="14"/>
  <c r="G6" i="14"/>
  <c r="F6" i="14"/>
  <c r="E6" i="14"/>
  <c r="C6" i="14"/>
  <c r="R5" i="14"/>
  <c r="H5" i="14"/>
  <c r="D5" i="14" s="1"/>
  <c r="N5" i="14"/>
  <c r="K5" i="14"/>
  <c r="R4" i="14"/>
  <c r="H4" i="14"/>
  <c r="D4" i="14" s="1"/>
  <c r="N4" i="14"/>
  <c r="K4" i="14"/>
  <c r="R3" i="14"/>
  <c r="H3" i="14"/>
  <c r="D3" i="14" s="1"/>
  <c r="N3" i="14"/>
  <c r="K3" i="14"/>
  <c r="L9" i="12"/>
  <c r="J9" i="12"/>
  <c r="H9" i="12"/>
  <c r="D9" i="12" s="1"/>
  <c r="K9" i="12"/>
  <c r="I9" i="12"/>
  <c r="G9" i="12"/>
  <c r="F9" i="12"/>
  <c r="E9" i="12"/>
  <c r="C9" i="12"/>
  <c r="R7" i="12"/>
  <c r="H7" i="12"/>
  <c r="D7" i="12" s="1"/>
  <c r="N7" i="12"/>
  <c r="K7" i="12"/>
  <c r="R6" i="12"/>
  <c r="H6" i="12"/>
  <c r="D6" i="12" s="1"/>
  <c r="N6" i="12"/>
  <c r="K6" i="12"/>
  <c r="R5" i="12"/>
  <c r="H5" i="12"/>
  <c r="D5" i="12" s="1"/>
  <c r="N5" i="12"/>
  <c r="K5" i="12"/>
  <c r="R4" i="12"/>
  <c r="H4" i="12"/>
  <c r="D4" i="12" s="1"/>
  <c r="N4" i="12"/>
  <c r="K4" i="12"/>
  <c r="R3" i="12"/>
  <c r="H3" i="12"/>
  <c r="D3" i="12" s="1"/>
  <c r="N3" i="12"/>
  <c r="K3" i="12"/>
  <c r="R9" i="13"/>
  <c r="H9" i="13"/>
  <c r="D9" i="13" s="1"/>
  <c r="N9" i="13"/>
  <c r="K9" i="13"/>
  <c r="R8" i="13"/>
  <c r="H8" i="13"/>
  <c r="D8" i="13"/>
  <c r="N8" i="13"/>
  <c r="K8" i="13"/>
  <c r="R7" i="13"/>
  <c r="H7" i="13"/>
  <c r="D7" i="13"/>
  <c r="N7" i="13"/>
  <c r="K7" i="13"/>
  <c r="R6" i="13"/>
  <c r="H6" i="13"/>
  <c r="D6" i="13"/>
  <c r="N6" i="13"/>
  <c r="K6" i="13"/>
  <c r="R5" i="13"/>
  <c r="H5" i="13"/>
  <c r="D5" i="13"/>
  <c r="N5" i="13"/>
  <c r="K5" i="13"/>
  <c r="R4" i="13"/>
  <c r="H4" i="13"/>
  <c r="D4" i="13"/>
  <c r="N4" i="13"/>
  <c r="K4" i="13"/>
  <c r="R3" i="13"/>
  <c r="H3" i="13"/>
  <c r="D3" i="13" s="1"/>
  <c r="N3" i="13"/>
  <c r="K3" i="13"/>
  <c r="L7" i="9"/>
  <c r="J7" i="9"/>
  <c r="H7" i="9"/>
  <c r="D7" i="9" s="1"/>
  <c r="K7" i="9"/>
  <c r="I7" i="9"/>
  <c r="G7" i="9"/>
  <c r="F7" i="9"/>
  <c r="E7" i="9"/>
  <c r="C7" i="9"/>
  <c r="R6" i="9"/>
  <c r="H6" i="9"/>
  <c r="D6" i="9" s="1"/>
  <c r="N6" i="9"/>
  <c r="K6" i="9"/>
  <c r="R5" i="9"/>
  <c r="H5" i="9"/>
  <c r="D5" i="9" s="1"/>
  <c r="N5" i="9"/>
  <c r="K5" i="9"/>
  <c r="R4" i="9"/>
  <c r="H4" i="9"/>
  <c r="D4" i="9" s="1"/>
  <c r="N4" i="9"/>
  <c r="K4" i="9"/>
  <c r="L72" i="6"/>
  <c r="J72" i="6"/>
  <c r="H72" i="6"/>
  <c r="D72" i="6" s="1"/>
  <c r="K72" i="6"/>
  <c r="I72" i="6"/>
  <c r="G72" i="6"/>
  <c r="F72" i="6"/>
  <c r="E72" i="6"/>
  <c r="C72" i="6"/>
  <c r="R71" i="6"/>
  <c r="H71" i="6"/>
  <c r="D71" i="6" s="1"/>
  <c r="N71" i="6"/>
  <c r="K71" i="6"/>
  <c r="R70" i="6"/>
  <c r="H70" i="6"/>
  <c r="D70" i="6" s="1"/>
  <c r="N70" i="6"/>
  <c r="K70" i="6"/>
  <c r="R69" i="6"/>
  <c r="H69" i="6"/>
  <c r="D69" i="6" s="1"/>
  <c r="N69" i="6"/>
  <c r="K69" i="6"/>
  <c r="R68" i="6"/>
  <c r="H68" i="6"/>
  <c r="D68" i="6" s="1"/>
  <c r="N68" i="6"/>
  <c r="K68" i="6"/>
  <c r="R67" i="6"/>
  <c r="H67" i="6"/>
  <c r="D67" i="6"/>
  <c r="N67" i="6"/>
  <c r="K67" i="6"/>
  <c r="R66" i="6"/>
  <c r="H66" i="6"/>
  <c r="D66" i="6"/>
  <c r="N66" i="6"/>
  <c r="K66" i="6"/>
  <c r="R65" i="6"/>
  <c r="H65" i="6"/>
  <c r="D65" i="6" s="1"/>
  <c r="N65" i="6"/>
  <c r="K65" i="6"/>
  <c r="R64" i="6"/>
  <c r="H64" i="6"/>
  <c r="D64" i="6"/>
  <c r="N64" i="6"/>
  <c r="K64" i="6"/>
  <c r="R63" i="6"/>
  <c r="H63" i="6"/>
  <c r="D63" i="6" s="1"/>
  <c r="N63" i="6"/>
  <c r="K63" i="6"/>
  <c r="R62" i="6"/>
  <c r="H62" i="6"/>
  <c r="D62" i="6" s="1"/>
  <c r="N62" i="6"/>
  <c r="K62" i="6"/>
  <c r="L57" i="6"/>
  <c r="J57" i="6"/>
  <c r="H57" i="6"/>
  <c r="D57" i="6" s="1"/>
  <c r="K57" i="6"/>
  <c r="I57" i="6"/>
  <c r="G57" i="6"/>
  <c r="F57" i="6"/>
  <c r="E57" i="6"/>
  <c r="C57" i="6"/>
  <c r="R56" i="6"/>
  <c r="H56" i="6"/>
  <c r="D56" i="6"/>
  <c r="N56" i="6"/>
  <c r="K56" i="6"/>
  <c r="R55" i="6"/>
  <c r="H55" i="6"/>
  <c r="D55" i="6" s="1"/>
  <c r="N55" i="6"/>
  <c r="K55" i="6"/>
  <c r="L49" i="6"/>
  <c r="J49" i="6"/>
  <c r="H49" i="6"/>
  <c r="D49" i="6" s="1"/>
  <c r="K49" i="6"/>
  <c r="I49" i="6"/>
  <c r="G49" i="6"/>
  <c r="F49" i="6"/>
  <c r="E49" i="6"/>
  <c r="C49" i="6"/>
  <c r="R48" i="6"/>
  <c r="H48" i="6"/>
  <c r="D48" i="6" s="1"/>
  <c r="N48" i="6"/>
  <c r="K48" i="6"/>
  <c r="R47" i="6"/>
  <c r="H47" i="6"/>
  <c r="D47" i="6"/>
  <c r="N47" i="6"/>
  <c r="K47" i="6"/>
  <c r="R45" i="6"/>
  <c r="H45" i="6"/>
  <c r="D45" i="6" s="1"/>
  <c r="N45" i="6"/>
  <c r="K45" i="6"/>
  <c r="R44" i="6"/>
  <c r="H44" i="6"/>
  <c r="D44" i="6" s="1"/>
  <c r="N44" i="6"/>
  <c r="K44" i="6"/>
  <c r="R43" i="6"/>
  <c r="H43" i="6"/>
  <c r="D43" i="6" s="1"/>
  <c r="N43" i="6"/>
  <c r="K43" i="6"/>
  <c r="R42" i="6"/>
  <c r="H42" i="6"/>
  <c r="D42" i="6" s="1"/>
  <c r="N42" i="6"/>
  <c r="K42" i="6"/>
  <c r="R41" i="6"/>
  <c r="H41" i="6"/>
  <c r="D41" i="6" s="1"/>
  <c r="N41" i="6"/>
  <c r="K41" i="6"/>
  <c r="L35" i="6"/>
  <c r="J35" i="6"/>
  <c r="H35" i="6"/>
  <c r="D35" i="6" s="1"/>
  <c r="K35" i="6"/>
  <c r="I35" i="6"/>
  <c r="G35" i="6"/>
  <c r="F35" i="6"/>
  <c r="E35" i="6"/>
  <c r="C35" i="6"/>
  <c r="R34" i="6"/>
  <c r="H34" i="6"/>
  <c r="D34" i="6" s="1"/>
  <c r="N34" i="6"/>
  <c r="K34" i="6"/>
  <c r="R33" i="6"/>
  <c r="H33" i="6"/>
  <c r="D33" i="6" s="1"/>
  <c r="N33" i="6"/>
  <c r="K33" i="6"/>
  <c r="R32" i="6"/>
  <c r="H32" i="6"/>
  <c r="D32" i="6" s="1"/>
  <c r="N32" i="6"/>
  <c r="K32" i="6"/>
  <c r="R31" i="6"/>
  <c r="H31" i="6"/>
  <c r="D31" i="6" s="1"/>
  <c r="N31" i="6"/>
  <c r="K31" i="6"/>
  <c r="R30" i="6"/>
  <c r="H30" i="6"/>
  <c r="D30" i="6" s="1"/>
  <c r="N30" i="6"/>
  <c r="K30" i="6"/>
  <c r="L24" i="6"/>
  <c r="J24" i="6"/>
  <c r="H24" i="6"/>
  <c r="D24" i="6" s="1"/>
  <c r="K24" i="6"/>
  <c r="I24" i="6"/>
  <c r="G24" i="6"/>
  <c r="F24" i="6"/>
  <c r="E24" i="6"/>
  <c r="C24" i="6"/>
  <c r="R23" i="6"/>
  <c r="H23" i="6"/>
  <c r="D23" i="6" s="1"/>
  <c r="N23" i="6"/>
  <c r="K23" i="6"/>
  <c r="R22" i="6"/>
  <c r="H22" i="6"/>
  <c r="D22" i="6" s="1"/>
  <c r="N22" i="6"/>
  <c r="K22" i="6"/>
  <c r="R21" i="6"/>
  <c r="H21" i="6"/>
  <c r="D21" i="6" s="1"/>
  <c r="N21" i="6"/>
  <c r="K21" i="6"/>
  <c r="R20" i="6"/>
  <c r="H20" i="6"/>
  <c r="D20" i="6" s="1"/>
  <c r="N20" i="6"/>
  <c r="K20" i="6"/>
  <c r="R19" i="6"/>
  <c r="H19" i="6"/>
  <c r="D19" i="6" s="1"/>
  <c r="N19" i="6"/>
  <c r="K19" i="6"/>
  <c r="R18" i="6"/>
  <c r="H18" i="6"/>
  <c r="D18" i="6" s="1"/>
  <c r="N18" i="6"/>
  <c r="K18" i="6"/>
  <c r="R17" i="6"/>
  <c r="H17" i="6"/>
  <c r="D17" i="6" s="1"/>
  <c r="N17" i="6"/>
  <c r="K17" i="6"/>
  <c r="R16" i="6"/>
  <c r="H16" i="6"/>
  <c r="D16" i="6" s="1"/>
  <c r="N16" i="6"/>
  <c r="K16" i="6"/>
  <c r="L11" i="6"/>
  <c r="J11" i="6"/>
  <c r="H11" i="6"/>
  <c r="D11" i="6" s="1"/>
  <c r="K11" i="6"/>
  <c r="I11" i="6"/>
  <c r="G11" i="6"/>
  <c r="F11" i="6"/>
  <c r="E11" i="6"/>
  <c r="C11" i="6"/>
  <c r="R10" i="6"/>
  <c r="H10" i="6"/>
  <c r="D10" i="6" s="1"/>
  <c r="N10" i="6"/>
  <c r="K10" i="6"/>
  <c r="R9" i="6"/>
  <c r="H9" i="6"/>
  <c r="D9" i="6" s="1"/>
  <c r="N9" i="6"/>
  <c r="K9" i="6"/>
  <c r="R8" i="6"/>
  <c r="H8" i="6"/>
  <c r="D8" i="6" s="1"/>
  <c r="N8" i="6"/>
  <c r="K8" i="6"/>
  <c r="R7" i="6"/>
  <c r="H7" i="6"/>
  <c r="D7" i="6" s="1"/>
  <c r="N7" i="6"/>
  <c r="K7" i="6"/>
  <c r="R6" i="6"/>
  <c r="H6" i="6"/>
  <c r="D6" i="6" s="1"/>
  <c r="N6" i="6"/>
  <c r="K6" i="6"/>
  <c r="R5" i="6"/>
  <c r="H5" i="6"/>
  <c r="D5" i="6" s="1"/>
  <c r="N5" i="6"/>
  <c r="K5" i="6"/>
  <c r="R4" i="6"/>
  <c r="H4" i="6"/>
  <c r="D4" i="6" s="1"/>
  <c r="N4" i="6"/>
  <c r="K4" i="6"/>
  <c r="R3" i="6"/>
  <c r="H3" i="6"/>
  <c r="D3" i="6" s="1"/>
  <c r="N3" i="6"/>
  <c r="K3" i="6"/>
  <c r="L19" i="8"/>
  <c r="J19" i="8"/>
  <c r="H19" i="8"/>
  <c r="D19" i="8" s="1"/>
  <c r="K19" i="8"/>
  <c r="I19" i="8"/>
  <c r="G19" i="8"/>
  <c r="F19" i="8"/>
  <c r="E19" i="8"/>
  <c r="C19" i="8"/>
  <c r="R18" i="8"/>
  <c r="H18" i="8"/>
  <c r="D18" i="8" s="1"/>
  <c r="N18" i="8"/>
  <c r="K18" i="8"/>
  <c r="R17" i="8"/>
  <c r="H17" i="8"/>
  <c r="D17" i="8" s="1"/>
  <c r="N17" i="8"/>
  <c r="K17" i="8"/>
  <c r="R16" i="8"/>
  <c r="H16" i="8"/>
  <c r="D16" i="8" s="1"/>
  <c r="N16" i="8"/>
  <c r="K16" i="8"/>
  <c r="R15" i="8"/>
  <c r="H15" i="8"/>
  <c r="D15" i="8" s="1"/>
  <c r="N15" i="8"/>
  <c r="K15" i="8"/>
  <c r="R14" i="8"/>
  <c r="H14" i="8"/>
  <c r="D14" i="8" s="1"/>
  <c r="N14" i="8"/>
  <c r="K14" i="8"/>
  <c r="R13" i="8"/>
  <c r="H13" i="8"/>
  <c r="D13" i="8" s="1"/>
  <c r="N13" i="8"/>
  <c r="K13" i="8"/>
  <c r="L9" i="8"/>
  <c r="J9" i="8"/>
  <c r="H9" i="8"/>
  <c r="D9" i="8" s="1"/>
  <c r="K9" i="8"/>
  <c r="I9" i="8"/>
  <c r="G9" i="8"/>
  <c r="F9" i="8"/>
  <c r="E9" i="8"/>
  <c r="C9" i="8"/>
  <c r="R8" i="8"/>
  <c r="H8" i="8"/>
  <c r="D8" i="8" s="1"/>
  <c r="N8" i="8"/>
  <c r="K8" i="8"/>
  <c r="R7" i="8"/>
  <c r="H7" i="8"/>
  <c r="D7" i="8" s="1"/>
  <c r="N7" i="8"/>
  <c r="K7" i="8"/>
  <c r="R6" i="8"/>
  <c r="H6" i="8"/>
  <c r="D6" i="8" s="1"/>
  <c r="N6" i="8"/>
  <c r="K6" i="8"/>
  <c r="R4" i="8"/>
  <c r="H4" i="8"/>
  <c r="D4" i="8" s="1"/>
  <c r="N4" i="8"/>
  <c r="K4" i="8"/>
  <c r="R3" i="8"/>
  <c r="H3" i="8"/>
  <c r="D3" i="8" s="1"/>
  <c r="N3" i="8"/>
  <c r="K3" i="8"/>
  <c r="R75" i="4"/>
  <c r="H75" i="4"/>
  <c r="D75" i="4" s="1"/>
  <c r="N75" i="4"/>
  <c r="K75" i="4"/>
  <c r="R74" i="4"/>
  <c r="H74" i="4"/>
  <c r="D74" i="4" s="1"/>
  <c r="N74" i="4"/>
  <c r="K74" i="4"/>
  <c r="R73" i="4"/>
  <c r="H73" i="4"/>
  <c r="D73" i="4" s="1"/>
  <c r="N73" i="4"/>
  <c r="K73" i="4"/>
  <c r="R72" i="4"/>
  <c r="H72" i="4"/>
  <c r="D72" i="4" s="1"/>
  <c r="N72" i="4"/>
  <c r="K72" i="4"/>
  <c r="R71" i="4"/>
  <c r="H71" i="4"/>
  <c r="D71" i="4" s="1"/>
  <c r="N71" i="4"/>
  <c r="K71" i="4"/>
  <c r="R70" i="4"/>
  <c r="H70" i="4"/>
  <c r="D70" i="4" s="1"/>
  <c r="N70" i="4"/>
  <c r="K70" i="4"/>
  <c r="R64" i="4"/>
  <c r="H64" i="4"/>
  <c r="D64" i="4" s="1"/>
  <c r="N64" i="4"/>
  <c r="K64" i="4"/>
  <c r="R63" i="4"/>
  <c r="H63" i="4"/>
  <c r="D63" i="4" s="1"/>
  <c r="N63" i="4"/>
  <c r="K63" i="4"/>
  <c r="R62" i="4"/>
  <c r="H62" i="4"/>
  <c r="D62" i="4" s="1"/>
  <c r="N62" i="4"/>
  <c r="K62" i="4"/>
  <c r="R61" i="4"/>
  <c r="H61" i="4"/>
  <c r="D61" i="4" s="1"/>
  <c r="N61" i="4"/>
  <c r="K61" i="4"/>
  <c r="R60" i="4"/>
  <c r="H60" i="4"/>
  <c r="D60" i="4" s="1"/>
  <c r="N60" i="4"/>
  <c r="K60" i="4"/>
  <c r="R59" i="4"/>
  <c r="H59" i="4"/>
  <c r="D59" i="4" s="1"/>
  <c r="N59" i="4"/>
  <c r="K59" i="4"/>
  <c r="R58" i="4"/>
  <c r="H58" i="4"/>
  <c r="D58" i="4" s="1"/>
  <c r="N58" i="4"/>
  <c r="K58" i="4"/>
  <c r="R57" i="4"/>
  <c r="H57" i="4"/>
  <c r="D57" i="4" s="1"/>
  <c r="N57" i="4"/>
  <c r="K57" i="4"/>
  <c r="R51" i="4"/>
  <c r="H51" i="4"/>
  <c r="D51" i="4" s="1"/>
  <c r="N51" i="4"/>
  <c r="K51" i="4"/>
  <c r="R50" i="4"/>
  <c r="H50" i="4"/>
  <c r="D50" i="4" s="1"/>
  <c r="N50" i="4"/>
  <c r="K50" i="4"/>
  <c r="R49" i="4"/>
  <c r="H49" i="4"/>
  <c r="D49" i="4" s="1"/>
  <c r="N49" i="4"/>
  <c r="K49" i="4"/>
  <c r="R48" i="4"/>
  <c r="H48" i="4"/>
  <c r="D48" i="4" s="1"/>
  <c r="N48" i="4"/>
  <c r="K48" i="4"/>
  <c r="R47" i="4"/>
  <c r="H47" i="4"/>
  <c r="D47" i="4" s="1"/>
  <c r="N47" i="4"/>
  <c r="K47" i="4"/>
  <c r="R46" i="4"/>
  <c r="H46" i="4"/>
  <c r="D46" i="4" s="1"/>
  <c r="N46" i="4"/>
  <c r="K46" i="4"/>
  <c r="R40" i="4"/>
  <c r="H40" i="4"/>
  <c r="D40" i="4" s="1"/>
  <c r="N40" i="4"/>
  <c r="K40" i="4"/>
  <c r="R38" i="4"/>
  <c r="H38" i="4"/>
  <c r="D38" i="4" s="1"/>
  <c r="N38" i="4"/>
  <c r="K38" i="4"/>
  <c r="R37" i="4"/>
  <c r="H37" i="4"/>
  <c r="D37" i="4" s="1"/>
  <c r="N37" i="4"/>
  <c r="K37" i="4"/>
  <c r="R30" i="4"/>
  <c r="H30" i="4"/>
  <c r="D30" i="4" s="1"/>
  <c r="N30" i="4"/>
  <c r="K30" i="4"/>
  <c r="R29" i="4"/>
  <c r="H29" i="4"/>
  <c r="D29" i="4"/>
  <c r="N29" i="4"/>
  <c r="K29" i="4"/>
  <c r="R28" i="4"/>
  <c r="H28" i="4"/>
  <c r="D28" i="4" s="1"/>
  <c r="N28" i="4"/>
  <c r="K28" i="4"/>
  <c r="R21" i="4"/>
  <c r="H21" i="4"/>
  <c r="D21" i="4" s="1"/>
  <c r="N21" i="4"/>
  <c r="K21" i="4"/>
  <c r="R20" i="4"/>
  <c r="H20" i="4"/>
  <c r="D20" i="4" s="1"/>
  <c r="N20" i="4"/>
  <c r="K20" i="4"/>
  <c r="R19" i="4"/>
  <c r="H19" i="4"/>
  <c r="D19" i="4"/>
  <c r="N19" i="4"/>
  <c r="K19" i="4"/>
  <c r="R18" i="4"/>
  <c r="H18" i="4"/>
  <c r="D18" i="4" s="1"/>
  <c r="N18" i="4"/>
  <c r="K18" i="4"/>
  <c r="R17" i="4"/>
  <c r="H17" i="4"/>
  <c r="D17" i="4"/>
  <c r="N17" i="4"/>
  <c r="K17" i="4"/>
  <c r="R16" i="4"/>
  <c r="H16" i="4"/>
  <c r="D16" i="4"/>
  <c r="N16" i="4"/>
  <c r="K16" i="4"/>
  <c r="R10" i="4"/>
  <c r="H10" i="4"/>
  <c r="D10" i="4"/>
  <c r="N10" i="4"/>
  <c r="K10" i="4"/>
  <c r="R9" i="4"/>
  <c r="H9" i="4"/>
  <c r="D9" i="4"/>
  <c r="N9" i="4"/>
  <c r="K9" i="4"/>
  <c r="R8" i="4"/>
  <c r="H8" i="4"/>
  <c r="D8" i="4"/>
  <c r="N8" i="4"/>
  <c r="K8" i="4"/>
  <c r="R7" i="4"/>
  <c r="H7" i="4"/>
  <c r="D7" i="4"/>
  <c r="N7" i="4"/>
  <c r="K7" i="4"/>
  <c r="R6" i="4"/>
  <c r="H6" i="4"/>
  <c r="D6" i="4" s="1"/>
  <c r="N6" i="4"/>
  <c r="K6" i="4"/>
  <c r="R5" i="4"/>
  <c r="H5" i="4"/>
  <c r="D5" i="4" s="1"/>
  <c r="N5" i="4"/>
  <c r="K5" i="4"/>
  <c r="R4" i="4"/>
  <c r="H4" i="4"/>
  <c r="D4" i="4" s="1"/>
  <c r="N4" i="4"/>
  <c r="K4" i="4"/>
  <c r="R3" i="4"/>
  <c r="H3" i="4"/>
  <c r="D3" i="4" s="1"/>
  <c r="N3" i="4"/>
  <c r="K3" i="4"/>
  <c r="L19" i="3"/>
  <c r="J19" i="3"/>
  <c r="H19" i="3"/>
  <c r="D19" i="3" s="1"/>
  <c r="K19" i="3"/>
  <c r="I19" i="3"/>
  <c r="G19" i="3"/>
  <c r="F19" i="3"/>
  <c r="E19" i="3"/>
  <c r="C19" i="3"/>
  <c r="R18" i="3"/>
  <c r="H18" i="3"/>
  <c r="D18" i="3" s="1"/>
  <c r="N18" i="3"/>
  <c r="K18" i="3"/>
  <c r="R17" i="3"/>
  <c r="H17" i="3"/>
  <c r="D17" i="3" s="1"/>
  <c r="N17" i="3"/>
  <c r="K17" i="3"/>
  <c r="R16" i="3"/>
  <c r="H16" i="3"/>
  <c r="D16" i="3" s="1"/>
  <c r="N16" i="3"/>
  <c r="K16" i="3"/>
  <c r="R15" i="3"/>
  <c r="H15" i="3"/>
  <c r="D15" i="3" s="1"/>
  <c r="N15" i="3"/>
  <c r="K15" i="3"/>
  <c r="R14" i="3"/>
  <c r="H14" i="3"/>
  <c r="D14" i="3" s="1"/>
  <c r="N14" i="3"/>
  <c r="K14" i="3"/>
  <c r="R13" i="3"/>
  <c r="H13" i="3"/>
  <c r="D13" i="3" s="1"/>
  <c r="N13" i="3"/>
  <c r="K13" i="3"/>
  <c r="R12" i="3"/>
  <c r="H12" i="3"/>
  <c r="D12" i="3"/>
  <c r="N12" i="3"/>
  <c r="K12" i="3"/>
  <c r="L8" i="3"/>
  <c r="J8" i="3"/>
  <c r="H8" i="3"/>
  <c r="D8" i="3" s="1"/>
  <c r="K8" i="3"/>
  <c r="I8" i="3"/>
  <c r="G8" i="3"/>
  <c r="F8" i="3"/>
  <c r="E8" i="3"/>
  <c r="C8" i="3"/>
  <c r="R7" i="3"/>
  <c r="H7" i="3"/>
  <c r="D7" i="3" s="1"/>
  <c r="N7" i="3"/>
  <c r="K7" i="3"/>
  <c r="R6" i="3"/>
  <c r="H6" i="3"/>
  <c r="D6" i="3"/>
  <c r="N6" i="3"/>
  <c r="K6" i="3"/>
  <c r="R5" i="3"/>
  <c r="H5" i="3"/>
  <c r="D5" i="3"/>
  <c r="N5" i="3"/>
  <c r="K5" i="3"/>
  <c r="R4" i="3"/>
  <c r="H4" i="3"/>
  <c r="D4" i="3" s="1"/>
  <c r="N4" i="3"/>
  <c r="K4" i="3"/>
  <c r="R3" i="3"/>
  <c r="H3" i="3"/>
  <c r="D3" i="3" s="1"/>
  <c r="N3" i="3"/>
  <c r="K3" i="3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C27" i="5"/>
  <c r="R26" i="5"/>
  <c r="H26" i="5"/>
  <c r="D26" i="5" s="1"/>
  <c r="N26" i="5"/>
  <c r="K26" i="5"/>
  <c r="R25" i="5"/>
  <c r="H25" i="5"/>
  <c r="D25" i="5"/>
  <c r="N25" i="5"/>
  <c r="K25" i="5"/>
  <c r="R24" i="5"/>
  <c r="H24" i="5"/>
  <c r="D24" i="5" s="1"/>
  <c r="N24" i="5"/>
  <c r="K24" i="5"/>
  <c r="R23" i="5"/>
  <c r="H23" i="5"/>
  <c r="D23" i="5" s="1"/>
  <c r="N23" i="5"/>
  <c r="K23" i="5"/>
  <c r="R22" i="5"/>
  <c r="H22" i="5"/>
  <c r="D22" i="5" s="1"/>
  <c r="N22" i="5"/>
  <c r="K22" i="5"/>
  <c r="R21" i="5"/>
  <c r="H21" i="5"/>
  <c r="D21" i="5" s="1"/>
  <c r="N21" i="5"/>
  <c r="K21" i="5"/>
  <c r="R20" i="5"/>
  <c r="H20" i="5"/>
  <c r="D20" i="5" s="1"/>
  <c r="N20" i="5"/>
  <c r="K20" i="5"/>
  <c r="R19" i="5"/>
  <c r="H19" i="5"/>
  <c r="D19" i="5" s="1"/>
  <c r="N19" i="5"/>
  <c r="K19" i="5"/>
  <c r="R18" i="5"/>
  <c r="H18" i="5"/>
  <c r="D18" i="5" s="1"/>
  <c r="N18" i="5"/>
  <c r="K18" i="5"/>
  <c r="R17" i="5"/>
  <c r="H17" i="5"/>
  <c r="D17" i="5" s="1"/>
  <c r="N17" i="5"/>
  <c r="K17" i="5"/>
  <c r="R16" i="5"/>
  <c r="H16" i="5"/>
  <c r="D16" i="5" s="1"/>
  <c r="N16" i="5"/>
  <c r="K16" i="5"/>
  <c r="R15" i="5"/>
  <c r="H15" i="5"/>
  <c r="D15" i="5" s="1"/>
  <c r="N15" i="5"/>
  <c r="K15" i="5"/>
  <c r="R14" i="5"/>
  <c r="H14" i="5"/>
  <c r="D14" i="5" s="1"/>
  <c r="N14" i="5"/>
  <c r="K14" i="5"/>
  <c r="R13" i="5"/>
  <c r="H13" i="5"/>
  <c r="D13" i="5" s="1"/>
  <c r="N13" i="5"/>
  <c r="K13" i="5"/>
  <c r="R12" i="5"/>
  <c r="H12" i="5"/>
  <c r="D12" i="5"/>
  <c r="N12" i="5"/>
  <c r="K12" i="5"/>
  <c r="R11" i="5"/>
  <c r="H11" i="5"/>
  <c r="D11" i="5" s="1"/>
  <c r="N11" i="5"/>
  <c r="K11" i="5"/>
  <c r="R10" i="5"/>
  <c r="H10" i="5"/>
  <c r="D10" i="5" s="1"/>
  <c r="N10" i="5"/>
  <c r="K10" i="5"/>
  <c r="R9" i="5"/>
  <c r="H9" i="5"/>
  <c r="D9" i="5" s="1"/>
  <c r="N9" i="5"/>
  <c r="K9" i="5"/>
  <c r="R8" i="5"/>
  <c r="H8" i="5"/>
  <c r="D8" i="5" s="1"/>
  <c r="N8" i="5"/>
  <c r="K8" i="5"/>
  <c r="R7" i="5"/>
  <c r="H7" i="5"/>
  <c r="D7" i="5" s="1"/>
  <c r="N7" i="5"/>
  <c r="K7" i="5"/>
  <c r="R6" i="5"/>
  <c r="H6" i="5"/>
  <c r="D6" i="5" s="1"/>
  <c r="N6" i="5"/>
  <c r="K6" i="5"/>
  <c r="R5" i="5"/>
  <c r="H5" i="5"/>
  <c r="D5" i="5" s="1"/>
  <c r="N5" i="5"/>
  <c r="K5" i="5"/>
  <c r="R4" i="5"/>
  <c r="H4" i="5"/>
  <c r="D4" i="5" s="1"/>
  <c r="N4" i="5"/>
  <c r="K4" i="5"/>
  <c r="R3" i="5"/>
  <c r="H3" i="5"/>
  <c r="D3" i="5" s="1"/>
  <c r="N3" i="5"/>
  <c r="K3" i="5"/>
  <c r="Q10" i="11" l="1"/>
  <c r="O10" i="11"/>
  <c r="N9" i="11"/>
  <c r="M10" i="11"/>
  <c r="L10" i="11"/>
  <c r="J10" i="11"/>
  <c r="I10" i="11"/>
  <c r="R9" i="11"/>
  <c r="G10" i="11"/>
  <c r="F10" i="11"/>
  <c r="E10" i="11"/>
  <c r="C10" i="11"/>
  <c r="P9" i="11" l="1"/>
  <c r="H10" i="11"/>
  <c r="R10" i="11" s="1"/>
  <c r="N7" i="15"/>
  <c r="N8" i="15"/>
  <c r="R7" i="15"/>
  <c r="P10" i="11" l="1"/>
  <c r="P7" i="15"/>
  <c r="N10" i="11"/>
  <c r="N10" i="16"/>
  <c r="R10" i="16"/>
  <c r="N8" i="16"/>
  <c r="R8" i="16"/>
  <c r="P4" i="15"/>
  <c r="N8" i="12"/>
  <c r="R8" i="12"/>
  <c r="N10" i="13"/>
  <c r="R10" i="13"/>
  <c r="P9" i="13"/>
  <c r="P7" i="13"/>
  <c r="P5" i="13"/>
  <c r="P3" i="13"/>
  <c r="P5" i="9"/>
  <c r="P67" i="6"/>
  <c r="P63" i="6"/>
  <c r="P56" i="6"/>
  <c r="N54" i="6"/>
  <c r="R54" i="6"/>
  <c r="N46" i="6"/>
  <c r="R46" i="6"/>
  <c r="P34" i="6"/>
  <c r="P32" i="6"/>
  <c r="P30" i="6"/>
  <c r="P8" i="8"/>
  <c r="P6" i="8"/>
  <c r="N5" i="8"/>
  <c r="R5" i="8"/>
  <c r="P4" i="8"/>
  <c r="P64" i="4"/>
  <c r="P62" i="4"/>
  <c r="P60" i="4"/>
  <c r="P58" i="4"/>
  <c r="N39" i="4"/>
  <c r="R39" i="4"/>
  <c r="P3" i="4"/>
  <c r="P17" i="3"/>
  <c r="P7" i="3"/>
  <c r="P8" i="11" l="1"/>
  <c r="P7" i="11"/>
  <c r="P6" i="11"/>
  <c r="P5" i="11"/>
  <c r="P4" i="11"/>
  <c r="P3" i="11"/>
  <c r="P10" i="16"/>
  <c r="P9" i="16"/>
  <c r="P8" i="16"/>
  <c r="P7" i="16"/>
  <c r="P6" i="16"/>
  <c r="P5" i="16"/>
  <c r="P4" i="16"/>
  <c r="P3" i="16"/>
  <c r="R8" i="15"/>
  <c r="P8" i="15"/>
  <c r="P6" i="15"/>
  <c r="P5" i="15"/>
  <c r="P3" i="15"/>
  <c r="P5" i="14"/>
  <c r="P3" i="14"/>
  <c r="P8" i="12"/>
  <c r="P7" i="12"/>
  <c r="P6" i="12"/>
  <c r="P5" i="12"/>
  <c r="P4" i="12"/>
  <c r="P3" i="12"/>
  <c r="P10" i="13"/>
  <c r="P8" i="13"/>
  <c r="P6" i="13"/>
  <c r="P4" i="13"/>
  <c r="P6" i="9"/>
  <c r="P4" i="9"/>
  <c r="P71" i="6"/>
  <c r="P70" i="6"/>
  <c r="P69" i="6"/>
  <c r="P68" i="6"/>
  <c r="P66" i="6"/>
  <c r="P65" i="6"/>
  <c r="P64" i="6"/>
  <c r="P62" i="6"/>
  <c r="P55" i="6"/>
  <c r="P54" i="6"/>
  <c r="P48" i="6"/>
  <c r="P47" i="6"/>
  <c r="P46" i="6"/>
  <c r="P45" i="6"/>
  <c r="P44" i="6"/>
  <c r="P43" i="6"/>
  <c r="P42" i="6"/>
  <c r="P41" i="6"/>
  <c r="P33" i="6"/>
  <c r="P31" i="6"/>
  <c r="P23" i="6"/>
  <c r="P22" i="6"/>
  <c r="P21" i="6"/>
  <c r="P20" i="6"/>
  <c r="P19" i="6"/>
  <c r="P18" i="6"/>
  <c r="P17" i="6"/>
  <c r="P16" i="6"/>
  <c r="P10" i="6"/>
  <c r="P9" i="6"/>
  <c r="P8" i="6"/>
  <c r="P7" i="6"/>
  <c r="P6" i="6"/>
  <c r="P5" i="6"/>
  <c r="P4" i="6"/>
  <c r="P3" i="6"/>
  <c r="P18" i="8"/>
  <c r="P17" i="8"/>
  <c r="P16" i="8"/>
  <c r="P15" i="8"/>
  <c r="P14" i="8"/>
  <c r="P13" i="8"/>
  <c r="P7" i="8"/>
  <c r="P5" i="8"/>
  <c r="P3" i="8"/>
  <c r="P75" i="4"/>
  <c r="P74" i="4"/>
  <c r="P73" i="4"/>
  <c r="P72" i="4"/>
  <c r="P71" i="4"/>
  <c r="P70" i="4"/>
  <c r="P63" i="4"/>
  <c r="P61" i="4"/>
  <c r="P59" i="4"/>
  <c r="P57" i="4"/>
  <c r="P51" i="4"/>
  <c r="P50" i="4"/>
  <c r="P49" i="4"/>
  <c r="P48" i="4"/>
  <c r="P47" i="4"/>
  <c r="P46" i="4"/>
  <c r="P40" i="4"/>
  <c r="P39" i="4"/>
  <c r="P38" i="4"/>
  <c r="P37" i="4"/>
  <c r="P30" i="4"/>
  <c r="P29" i="4"/>
  <c r="P28" i="4"/>
  <c r="P21" i="4"/>
  <c r="P20" i="4"/>
  <c r="P19" i="4"/>
  <c r="P18" i="4"/>
  <c r="P17" i="4"/>
  <c r="P16" i="4"/>
  <c r="P10" i="4"/>
  <c r="P9" i="4"/>
  <c r="P8" i="4"/>
  <c r="P7" i="4"/>
  <c r="P6" i="4"/>
  <c r="P5" i="4"/>
  <c r="P4" i="4"/>
  <c r="P18" i="3"/>
  <c r="P16" i="3"/>
  <c r="P15" i="3"/>
  <c r="P14" i="3"/>
  <c r="P13" i="3"/>
  <c r="P12" i="3"/>
  <c r="P6" i="3"/>
  <c r="P5" i="3"/>
  <c r="P4" i="3"/>
  <c r="P3" i="3"/>
  <c r="K10" i="11"/>
  <c r="P4" i="14"/>
  <c r="O11" i="16"/>
  <c r="O22" i="4"/>
  <c r="O31" i="4"/>
  <c r="O41" i="4"/>
  <c r="O65" i="4"/>
  <c r="E11" i="13"/>
  <c r="Q11" i="13"/>
  <c r="O11" i="13"/>
  <c r="M11" i="13"/>
  <c r="L11" i="13"/>
  <c r="J11" i="13"/>
  <c r="I11" i="13"/>
  <c r="G11" i="13"/>
  <c r="F11" i="13"/>
  <c r="C11" i="13"/>
  <c r="H11" i="13" l="1"/>
  <c r="D11" i="13" l="1"/>
  <c r="R11" i="13"/>
  <c r="P11" i="13"/>
  <c r="Q76" i="4"/>
  <c r="O76" i="4"/>
  <c r="M76" i="4"/>
  <c r="L76" i="4"/>
  <c r="J76" i="4"/>
  <c r="I76" i="4"/>
  <c r="G76" i="4"/>
  <c r="E76" i="4"/>
  <c r="C76" i="4"/>
  <c r="Q65" i="4"/>
  <c r="M65" i="4"/>
  <c r="L65" i="4"/>
  <c r="J65" i="4"/>
  <c r="I65" i="4"/>
  <c r="G65" i="4"/>
  <c r="F65" i="4"/>
  <c r="E65" i="4"/>
  <c r="C65" i="4"/>
  <c r="Q52" i="4"/>
  <c r="O52" i="4"/>
  <c r="M52" i="4"/>
  <c r="L52" i="4"/>
  <c r="J52" i="4"/>
  <c r="I52" i="4"/>
  <c r="G52" i="4"/>
  <c r="F52" i="4"/>
  <c r="E52" i="4"/>
  <c r="C52" i="4"/>
  <c r="Q41" i="4"/>
  <c r="M41" i="4"/>
  <c r="L41" i="4"/>
  <c r="J41" i="4"/>
  <c r="I41" i="4"/>
  <c r="G41" i="4"/>
  <c r="F41" i="4"/>
  <c r="E41" i="4"/>
  <c r="C41" i="4"/>
  <c r="Q31" i="4"/>
  <c r="M31" i="4"/>
  <c r="L31" i="4"/>
  <c r="J31" i="4"/>
  <c r="I31" i="4"/>
  <c r="G31" i="4"/>
  <c r="F31" i="4"/>
  <c r="E31" i="4"/>
  <c r="C31" i="4"/>
  <c r="Q22" i="4"/>
  <c r="M22" i="4"/>
  <c r="L22" i="4"/>
  <c r="J22" i="4"/>
  <c r="I22" i="4"/>
  <c r="G22" i="4"/>
  <c r="F22" i="4"/>
  <c r="E22" i="4"/>
  <c r="C22" i="4"/>
  <c r="Q11" i="4"/>
  <c r="O11" i="4"/>
  <c r="M11" i="4"/>
  <c r="L11" i="4"/>
  <c r="J11" i="4"/>
  <c r="I11" i="4"/>
  <c r="G11" i="4"/>
  <c r="F11" i="4"/>
  <c r="E11" i="4"/>
  <c r="C11" i="4"/>
  <c r="K52" i="4" l="1"/>
  <c r="K31" i="4"/>
  <c r="H76" i="4"/>
  <c r="D76" i="4" s="1"/>
  <c r="N22" i="4"/>
  <c r="N76" i="4"/>
  <c r="K76" i="4"/>
  <c r="K22" i="4"/>
  <c r="H31" i="4"/>
  <c r="D31" i="4" s="1"/>
  <c r="N41" i="4"/>
  <c r="H52" i="4"/>
  <c r="D52" i="4" s="1"/>
  <c r="H65" i="4"/>
  <c r="D65" i="4" s="1"/>
  <c r="N11" i="4"/>
  <c r="K11" i="4"/>
  <c r="H11" i="4"/>
  <c r="D11" i="4" s="1"/>
  <c r="N31" i="4"/>
  <c r="H41" i="4"/>
  <c r="D41" i="4" s="1"/>
  <c r="N52" i="4"/>
  <c r="H22" i="4"/>
  <c r="D22" i="4" s="1"/>
  <c r="K41" i="4"/>
  <c r="N65" i="4"/>
  <c r="K65" i="4"/>
  <c r="P31" i="4" l="1"/>
  <c r="R31" i="4"/>
  <c r="P41" i="4"/>
  <c r="R76" i="4"/>
  <c r="P76" i="4"/>
  <c r="R52" i="4"/>
  <c r="P52" i="4"/>
  <c r="P22" i="4"/>
  <c r="R22" i="4"/>
  <c r="R11" i="4"/>
  <c r="R65" i="4"/>
  <c r="P11" i="4"/>
  <c r="R41" i="4"/>
  <c r="P65" i="4"/>
  <c r="P20" i="5"/>
  <c r="P19" i="5" l="1"/>
  <c r="M11" i="16"/>
  <c r="P9" i="15"/>
  <c r="M9" i="15"/>
  <c r="O9" i="15"/>
  <c r="M6" i="14"/>
  <c r="O6" i="14"/>
  <c r="M9" i="12"/>
  <c r="O9" i="12"/>
  <c r="N11" i="13"/>
  <c r="K11" i="13"/>
  <c r="M7" i="9"/>
  <c r="O7" i="9"/>
  <c r="M72" i="6"/>
  <c r="O72" i="6"/>
  <c r="M57" i="6"/>
  <c r="O57" i="6"/>
  <c r="M49" i="6"/>
  <c r="O49" i="6"/>
  <c r="M35" i="6"/>
  <c r="O35" i="6"/>
  <c r="M24" i="6"/>
  <c r="O24" i="6"/>
  <c r="M11" i="6"/>
  <c r="O11" i="6"/>
  <c r="M19" i="8"/>
  <c r="O19" i="8"/>
  <c r="M9" i="8"/>
  <c r="O9" i="8"/>
  <c r="M19" i="3"/>
  <c r="O19" i="3"/>
  <c r="M8" i="3"/>
  <c r="O8" i="3"/>
  <c r="N6" i="14" l="1"/>
  <c r="N11" i="16"/>
  <c r="N7" i="9"/>
  <c r="N35" i="6"/>
  <c r="N72" i="6"/>
  <c r="N57" i="6"/>
  <c r="N49" i="6"/>
  <c r="N24" i="6"/>
  <c r="N11" i="6"/>
  <c r="N19" i="8"/>
  <c r="N9" i="8"/>
  <c r="N19" i="3"/>
  <c r="N9" i="15"/>
  <c r="N9" i="12"/>
  <c r="N8" i="3"/>
  <c r="Q11" i="16" l="1"/>
  <c r="Q9" i="15"/>
  <c r="Q6" i="14"/>
  <c r="Q9" i="12"/>
  <c r="Q7" i="9"/>
  <c r="Q72" i="6"/>
  <c r="Q57" i="6"/>
  <c r="Q49" i="6"/>
  <c r="Q35" i="6"/>
  <c r="Q24" i="6"/>
  <c r="Q11" i="6"/>
  <c r="Q19" i="8"/>
  <c r="Q9" i="8"/>
  <c r="Q19" i="3"/>
  <c r="Q8" i="3"/>
  <c r="P3" i="5"/>
  <c r="P11" i="16" l="1"/>
  <c r="R72" i="6"/>
  <c r="R57" i="6"/>
  <c r="R49" i="6"/>
  <c r="R9" i="8"/>
  <c r="P9" i="12"/>
  <c r="P7" i="9"/>
  <c r="P35" i="6"/>
  <c r="P24" i="6"/>
  <c r="P11" i="6"/>
  <c r="P19" i="3"/>
  <c r="P8" i="3"/>
  <c r="R9" i="12"/>
  <c r="P19" i="8"/>
  <c r="P5" i="5"/>
  <c r="P7" i="5"/>
  <c r="P9" i="5"/>
  <c r="P11" i="5"/>
  <c r="P13" i="5"/>
  <c r="P15" i="5"/>
  <c r="P17" i="5"/>
  <c r="P21" i="5"/>
  <c r="P23" i="5"/>
  <c r="P25" i="5"/>
  <c r="P4" i="5"/>
  <c r="P6" i="5"/>
  <c r="P8" i="5"/>
  <c r="P10" i="5"/>
  <c r="P12" i="5"/>
  <c r="P14" i="5"/>
  <c r="P16" i="5"/>
  <c r="P18" i="5"/>
  <c r="P22" i="5"/>
  <c r="P24" i="5"/>
  <c r="P26" i="5"/>
  <c r="R11" i="16" l="1"/>
  <c r="P9" i="8"/>
  <c r="D27" i="5"/>
  <c r="R6" i="14"/>
  <c r="P6" i="14"/>
  <c r="P49" i="6"/>
  <c r="P72" i="6"/>
  <c r="R24" i="6"/>
  <c r="R11" i="6"/>
  <c r="R19" i="8"/>
  <c r="R7" i="9"/>
  <c r="P57" i="6"/>
  <c r="R35" i="6"/>
  <c r="R9" i="15"/>
  <c r="R19" i="3"/>
  <c r="R8" i="3"/>
  <c r="D10" i="11"/>
</calcChain>
</file>

<file path=xl/sharedStrings.xml><?xml version="1.0" encoding="utf-8"?>
<sst xmlns="http://schemas.openxmlformats.org/spreadsheetml/2006/main" count="718" uniqueCount="223">
  <si>
    <t>Location</t>
  </si>
  <si>
    <t>Bill Pay count</t>
  </si>
  <si>
    <t>Upgrade</t>
  </si>
  <si>
    <t>Total Phones</t>
  </si>
  <si>
    <t>Accessories</t>
  </si>
  <si>
    <t>APO</t>
  </si>
  <si>
    <t>Employees name</t>
  </si>
  <si>
    <t>New Act</t>
  </si>
  <si>
    <t>Number of BYOD Activation</t>
  </si>
  <si>
    <t xml:space="preserve"> </t>
  </si>
  <si>
    <t>115-Fortworth</t>
  </si>
  <si>
    <t>116-Garland Road</t>
  </si>
  <si>
    <t>121-Jupiter</t>
  </si>
  <si>
    <t>123-Spring Valley</t>
  </si>
  <si>
    <t>124-Grand Ave</t>
  </si>
  <si>
    <t>126-River Oaks</t>
  </si>
  <si>
    <t>127-Azle</t>
  </si>
  <si>
    <t>128-Gus T</t>
  </si>
  <si>
    <t>129-Colony</t>
  </si>
  <si>
    <t>130-Town East Mall</t>
  </si>
  <si>
    <t>131-Lombardy</t>
  </si>
  <si>
    <t>132-Skillman</t>
  </si>
  <si>
    <t>140-Irving Blvd</t>
  </si>
  <si>
    <t>142-Broadway</t>
  </si>
  <si>
    <t>144-Sycamore</t>
  </si>
  <si>
    <t>145-NW HWY</t>
  </si>
  <si>
    <t>146-Beltline</t>
  </si>
  <si>
    <t>178-Rosedale</t>
  </si>
  <si>
    <t>179- Galloway</t>
  </si>
  <si>
    <t>151-Bellaire</t>
  </si>
  <si>
    <t>Conversion Rate</t>
  </si>
  <si>
    <t>SFPO</t>
  </si>
  <si>
    <t>Market</t>
  </si>
  <si>
    <t>Aziz C</t>
  </si>
  <si>
    <t>Andrew Cortez</t>
  </si>
  <si>
    <t>205-Hutto</t>
  </si>
  <si>
    <t>209-Leander</t>
  </si>
  <si>
    <t>234 - Myrtle Beach</t>
  </si>
  <si>
    <t>237 - Hendersonville</t>
  </si>
  <si>
    <t>239 - North Myrtle Beach</t>
  </si>
  <si>
    <t>243 - Goldsboro</t>
  </si>
  <si>
    <t>250 - Western Blvd</t>
  </si>
  <si>
    <t>251 - Freedom Way</t>
  </si>
  <si>
    <t>253 - North Augusta</t>
  </si>
  <si>
    <t>257 - Aiken</t>
  </si>
  <si>
    <t>246 - Huntsville</t>
  </si>
  <si>
    <t>248 - Pinson</t>
  </si>
  <si>
    <t>249 - Decatur</t>
  </si>
  <si>
    <t>255 - Madison</t>
  </si>
  <si>
    <t>258 - Augusta</t>
  </si>
  <si>
    <t>204 - Oak Hill</t>
  </si>
  <si>
    <t>194 - Biscayne</t>
  </si>
  <si>
    <t>195 - Hollywood</t>
  </si>
  <si>
    <t>197 - Wilton Manors</t>
  </si>
  <si>
    <t>198 - Davie</t>
  </si>
  <si>
    <t>199 - Collins</t>
  </si>
  <si>
    <t>200 - Sunrise</t>
  </si>
  <si>
    <t>201 - Lauderhill</t>
  </si>
  <si>
    <t>202 - Deerfield Beach</t>
  </si>
  <si>
    <t>203 - Boca Raton</t>
  </si>
  <si>
    <t>228 - Miami gardens</t>
  </si>
  <si>
    <t>268-Williams Town</t>
  </si>
  <si>
    <t>118-Fulton</t>
  </si>
  <si>
    <t>120-Bisonet</t>
  </si>
  <si>
    <t>147-Spencer</t>
  </si>
  <si>
    <t>181-Hwy 290</t>
  </si>
  <si>
    <t>182-Eldridge</t>
  </si>
  <si>
    <t>260- Alachua</t>
  </si>
  <si>
    <t>Elena Rivera</t>
  </si>
  <si>
    <t>252 - North Huntsville</t>
  </si>
  <si>
    <t>256 - Cecil Ashburn</t>
  </si>
  <si>
    <t>265 - Forestdale</t>
  </si>
  <si>
    <t>293-Airline (S)</t>
  </si>
  <si>
    <t>Rosa Chavez</t>
  </si>
  <si>
    <t>Angel Trinidad</t>
  </si>
  <si>
    <t>271- Oneonta</t>
  </si>
  <si>
    <t>272- Crawfordville</t>
  </si>
  <si>
    <t>270 - Homewood</t>
  </si>
  <si>
    <t>Beatriz Gomez</t>
  </si>
  <si>
    <t>Akif Ali</t>
  </si>
  <si>
    <t>291 - Maryville</t>
  </si>
  <si>
    <t>296 - Westren Ave</t>
  </si>
  <si>
    <t>236 - Bristol</t>
  </si>
  <si>
    <t>240 - Lyle</t>
  </si>
  <si>
    <t>241 - Johnson City</t>
  </si>
  <si>
    <t>299 - Clinton</t>
  </si>
  <si>
    <t>301 - Goldsboro2</t>
  </si>
  <si>
    <t>282 - Gardendale</t>
  </si>
  <si>
    <t>284- Bedford</t>
  </si>
  <si>
    <t>274 - Heritage</t>
  </si>
  <si>
    <t>281 - Jacksonville Crossing</t>
  </si>
  <si>
    <t>Debra</t>
  </si>
  <si>
    <t>Isa</t>
  </si>
  <si>
    <t>102-GMAC</t>
  </si>
  <si>
    <t>103-Old Pearsall</t>
  </si>
  <si>
    <t>110-Fredericksburg</t>
  </si>
  <si>
    <t>155-W. Comm</t>
  </si>
  <si>
    <t>156-Nogalitos</t>
  </si>
  <si>
    <t>157-Vance Jackson</t>
  </si>
  <si>
    <t>168-Marbach - 2</t>
  </si>
  <si>
    <t>169-Marbach HEB</t>
  </si>
  <si>
    <t>170-Culebra HEB</t>
  </si>
  <si>
    <t>177-Zarzamora</t>
  </si>
  <si>
    <t>100-WW White</t>
  </si>
  <si>
    <t>101-SE Military</t>
  </si>
  <si>
    <t>143-South Park Mall</t>
  </si>
  <si>
    <t>149-SW Military</t>
  </si>
  <si>
    <t>171-SEM HEB</t>
  </si>
  <si>
    <t>172-Zarzamora HEB</t>
  </si>
  <si>
    <t>176-Florisville</t>
  </si>
  <si>
    <t>106-Uvalde</t>
  </si>
  <si>
    <t>111-Fresno</t>
  </si>
  <si>
    <t>152-West Avenue</t>
  </si>
  <si>
    <t>158-San Pedro</t>
  </si>
  <si>
    <t>159-Bitters</t>
  </si>
  <si>
    <t>173-Oconnor</t>
  </si>
  <si>
    <t>174-Schertz</t>
  </si>
  <si>
    <t>175-Bandera</t>
  </si>
  <si>
    <t>136-Mccleeland</t>
  </si>
  <si>
    <t>137-Santa Ursula</t>
  </si>
  <si>
    <t>138-Chihuahua</t>
  </si>
  <si>
    <t>139-Guadalupe</t>
  </si>
  <si>
    <t>141-Zapata</t>
  </si>
  <si>
    <t>278-Old Port Isabel</t>
  </si>
  <si>
    <t>285-Boca Chica</t>
  </si>
  <si>
    <t>286-Valle Vista</t>
  </si>
  <si>
    <t>104-Kingsville</t>
  </si>
  <si>
    <t>105-Robstown</t>
  </si>
  <si>
    <t>108-Corpus</t>
  </si>
  <si>
    <t>183-Kingsville 2</t>
  </si>
  <si>
    <t>295-Fondren  2</t>
  </si>
  <si>
    <t>304- Fondren ML</t>
  </si>
  <si>
    <t>Total</t>
  </si>
  <si>
    <t>Rizwana Daredia</t>
  </si>
  <si>
    <t>302 - Franklin</t>
  </si>
  <si>
    <t xml:space="preserve">305 - New Bern </t>
  </si>
  <si>
    <t>303 - Hudson Dr</t>
  </si>
  <si>
    <t>Activation Fee</t>
  </si>
  <si>
    <t>Upgrade Fee</t>
  </si>
  <si>
    <t>Other Discount</t>
  </si>
  <si>
    <t>Activation fee Discount</t>
  </si>
  <si>
    <t>Total activation fee collected</t>
  </si>
  <si>
    <t xml:space="preserve"> Upgrade fee Discount</t>
  </si>
  <si>
    <t>Total upgrade fee collected</t>
  </si>
  <si>
    <t>107- Brooksville (S)</t>
  </si>
  <si>
    <t>109- Spring Hill (S)</t>
  </si>
  <si>
    <t>112- Inverness (S)</t>
  </si>
  <si>
    <t>275- Weeki Wachee</t>
  </si>
  <si>
    <t>160- Belleview (S)</t>
  </si>
  <si>
    <t>167- Dunnellon (S)</t>
  </si>
  <si>
    <t>207- Ocala</t>
  </si>
  <si>
    <t>242- Homosassa</t>
  </si>
  <si>
    <t>Deboris Brinkley</t>
  </si>
  <si>
    <t>Dustin Chase</t>
  </si>
  <si>
    <t>218- Merritt Island</t>
  </si>
  <si>
    <t>230- Eau Gallie</t>
  </si>
  <si>
    <t>279- Titusville</t>
  </si>
  <si>
    <t>261- Live Oak</t>
  </si>
  <si>
    <t>Jennifer Moreen</t>
  </si>
  <si>
    <t>263- MacClenny</t>
  </si>
  <si>
    <t>Joseph McCusker</t>
  </si>
  <si>
    <t>189- Lutz</t>
  </si>
  <si>
    <t>190- Oldsmar</t>
  </si>
  <si>
    <t>259- Port Richey</t>
  </si>
  <si>
    <t>Marcus Lockett</t>
  </si>
  <si>
    <t>161- Leesburg (S)</t>
  </si>
  <si>
    <t>162- Tavares (S)</t>
  </si>
  <si>
    <t>163- Clermont (S)</t>
  </si>
  <si>
    <t>165- Mount Dora (S)</t>
  </si>
  <si>
    <t>166- Longwood (S)</t>
  </si>
  <si>
    <t>273- Cassellberry</t>
  </si>
  <si>
    <t>277- Davenport</t>
  </si>
  <si>
    <t>222- Conway Rd</t>
  </si>
  <si>
    <t>266- Suncrest</t>
  </si>
  <si>
    <t>Noel Ruiz</t>
  </si>
  <si>
    <t>Raynard Robinson</t>
  </si>
  <si>
    <t>125- Cooper</t>
  </si>
  <si>
    <t>226- Mansfield</t>
  </si>
  <si>
    <t>180-Cockrell</t>
  </si>
  <si>
    <t>225- Webb Royal</t>
  </si>
  <si>
    <t xml:space="preserve">224-Aldine </t>
  </si>
  <si>
    <t xml:space="preserve">294-Little York (S) </t>
  </si>
  <si>
    <t>214- Melbourne</t>
  </si>
  <si>
    <t>215- Rockledge</t>
  </si>
  <si>
    <t>220- St Cloud</t>
  </si>
  <si>
    <t>262-FSU</t>
  </si>
  <si>
    <t xml:space="preserve">267- San Jose </t>
  </si>
  <si>
    <t>280- Julington Square</t>
  </si>
  <si>
    <t>187- Bearss</t>
  </si>
  <si>
    <t>186- Florida Ave</t>
  </si>
  <si>
    <t>188- Hillsborough</t>
  </si>
  <si>
    <t xml:space="preserve">216- Millenia </t>
  </si>
  <si>
    <t xml:space="preserve">217- Chickasaw </t>
  </si>
  <si>
    <t xml:space="preserve">211- Colonial </t>
  </si>
  <si>
    <t>212- Unigold</t>
  </si>
  <si>
    <t>213- Waterford Lakes</t>
  </si>
  <si>
    <t xml:space="preserve">229 - Stirling </t>
  </si>
  <si>
    <t>196 - Pompano</t>
  </si>
  <si>
    <t>154-EHouston</t>
  </si>
  <si>
    <t xml:space="preserve">208-Everhart </t>
  </si>
  <si>
    <t xml:space="preserve">113-Hwy 359 </t>
  </si>
  <si>
    <t>287-Iturbide</t>
  </si>
  <si>
    <t>191-Laredo</t>
  </si>
  <si>
    <t>233 - Conway SC</t>
  </si>
  <si>
    <t>297 - Magnolia</t>
  </si>
  <si>
    <t>276 - Volunteer Pkwy</t>
  </si>
  <si>
    <t>283 - Westbury square</t>
  </si>
  <si>
    <t xml:space="preserve">269 - Winchester </t>
  </si>
  <si>
    <t>Christopher Sarcone</t>
  </si>
  <si>
    <t>Enrique Diaz</t>
  </si>
  <si>
    <t xml:space="preserve">Dennis Mitchell Vinzant </t>
  </si>
  <si>
    <t>Danielle Deskins</t>
  </si>
  <si>
    <t>Michael Roadman</t>
  </si>
  <si>
    <t>298 - Greeneville</t>
  </si>
  <si>
    <t>292 - Valleydale</t>
  </si>
  <si>
    <t>Florida</t>
  </si>
  <si>
    <t>South Florida</t>
  </si>
  <si>
    <t>San antonio</t>
  </si>
  <si>
    <t>South Carolina</t>
  </si>
  <si>
    <t>North Carolina</t>
  </si>
  <si>
    <t>Danielle Deskins stores</t>
  </si>
  <si>
    <t>Moses Stores</t>
  </si>
  <si>
    <t>Liliana Rangel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</si>
</sst>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####0"/>
    <numFmt numFmtId="166" formatCode="0.00_);\(0.00\)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8"/>
      <name val="Arial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5BE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/>
  </cellStyleXfs>
  <cellXfs count="1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0" xfId="0" applyFont="1" applyAlignment="1"/>
    <xf numFmtId="165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Fill="1"/>
    <xf numFmtId="0" fontId="3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8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left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5" fillId="0" borderId="0" xfId="0" applyNumberFormat="1" applyFont="1" applyFill="1" applyBorder="1" applyAlignment="1" applyProtection="1"/>
    <xf numFmtId="0" fontId="3" fillId="0" borderId="0" xfId="0" applyFont="1" applyAlignment="1">
      <alignment horizont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3" fillId="0" borderId="0" xfId="0" applyNumberFormat="1" applyFont="1"/>
    <xf numFmtId="10" fontId="3" fillId="0" borderId="0" xfId="0" applyNumberFormat="1" applyFont="1"/>
    <xf numFmtId="10" fontId="10" fillId="2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3" fillId="0" borderId="0" xfId="0" applyFont="1" applyFill="1" applyAlignment="1"/>
    <xf numFmtId="0" fontId="1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0" fillId="0" borderId="0" xfId="0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10" fontId="9" fillId="5" borderId="1" xfId="1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7" fontId="1" fillId="0" borderId="1" xfId="0" applyNumberFormat="1" applyFont="1" applyFill="1" applyBorder="1" applyAlignment="1">
      <alignment horizontal="center" vertical="center"/>
    </xf>
    <xf numFmtId="166" fontId="4" fillId="0" borderId="0" xfId="0" applyNumberFormat="1" applyFont="1"/>
    <xf numFmtId="166" fontId="1" fillId="2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 vertical="center"/>
    </xf>
    <xf numFmtId="7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1" fillId="6" borderId="1" xfId="0" applyFont="1" applyFill="1" applyBorder="1" applyAlignment="1">
      <alignment horizontal="center" vertical="center"/>
    </xf>
    <xf numFmtId="165" fontId="9" fillId="5" borderId="1" xfId="0" applyNumberFormat="1" applyFont="1" applyFill="1" applyBorder="1" applyAlignment="1">
      <alignment horizontal="center" vertical="center"/>
    </xf>
    <xf numFmtId="7" fontId="0" fillId="0" borderId="0" xfId="0" applyNumberFormat="1"/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3">
    <cellStyle name="Normal" xfId="0" builtinId="0"/>
    <cellStyle name="Normal 2 2" xfId="2" xr:uid="{00000000-0005-0000-0000-000001000000}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5BE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"/>
  <sheetViews>
    <sheetView tabSelected="1" topLeftCell="A10" zoomScale="90" zoomScaleNormal="90" workbookViewId="0">
      <selection activeCell="B27" sqref="B27"/>
    </sheetView>
  </sheetViews>
  <sheetFormatPr defaultRowHeight="15.75" x14ac:dyDescent="0.25"/>
  <cols>
    <col min="1" max="1" width="22.7109375" style="13" customWidth="1"/>
    <col min="2" max="2" width="81.7109375" style="114" customWidth="1"/>
    <col min="3" max="3" width="7.42578125" style="10" bestFit="1" customWidth="1"/>
    <col min="4" max="4" width="10.5703125" style="10" customWidth="1"/>
    <col min="5" max="5" width="8.5703125" style="10" bestFit="1" customWidth="1"/>
    <col min="6" max="6" width="10.5703125" style="10" bestFit="1" customWidth="1"/>
    <col min="7" max="7" width="8.5703125" style="10" bestFit="1" customWidth="1"/>
    <col min="8" max="8" width="7.5703125" style="9" bestFit="1" customWidth="1"/>
    <col min="9" max="9" width="10.7109375" style="9" bestFit="1" customWidth="1"/>
    <col min="10" max="10" width="10.7109375" style="100" customWidth="1"/>
    <col min="11" max="11" width="14.42578125" style="9" customWidth="1"/>
    <col min="12" max="12" width="10.7109375" style="9" customWidth="1"/>
    <col min="13" max="13" width="11.7109375" style="100" customWidth="1"/>
    <col min="14" max="14" width="13" style="9" customWidth="1"/>
    <col min="15" max="15" width="10.7109375" style="100" customWidth="1"/>
    <col min="16" max="16" width="8.85546875" style="9" customWidth="1"/>
    <col min="17" max="17" width="11" style="10" bestFit="1" customWidth="1"/>
    <col min="18" max="18" width="9.42578125" style="11" customWidth="1"/>
    <col min="19" max="20" width="9.140625" style="9"/>
    <col min="21" max="16384" width="9.140625" style="12"/>
  </cols>
  <sheetData>
    <row r="1" spans="1:20" ht="16.5" thickBot="1" x14ac:dyDescent="0.3">
      <c r="B1" s="112"/>
    </row>
    <row r="2" spans="1:20" ht="45.75" thickBot="1" x14ac:dyDescent="0.3">
      <c r="A2" s="8" t="s">
        <v>0</v>
      </c>
      <c r="B2" s="96" t="s">
        <v>6</v>
      </c>
      <c r="C2" s="8" t="s">
        <v>1</v>
      </c>
      <c r="D2" s="8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8" t="s">
        <v>31</v>
      </c>
      <c r="Q2" s="8" t="s">
        <v>4</v>
      </c>
      <c r="R2" s="14" t="s">
        <v>5</v>
      </c>
    </row>
    <row r="3" spans="1:20" s="19" customFormat="1" thickBot="1" x14ac:dyDescent="0.3">
      <c r="A3" s="15" t="s">
        <v>10</v>
      </c>
      <c r="B3" s="64"/>
      <c r="C3" s="5">
        <v>20</v>
      </c>
      <c r="D3" s="54">
        <f t="shared" ref="D3:D27" si="0">+H3/C3</f>
        <v>0.35</v>
      </c>
      <c r="E3" s="50">
        <v>2</v>
      </c>
      <c r="F3" s="4">
        <v>1</v>
      </c>
      <c r="G3" s="4">
        <v>4</v>
      </c>
      <c r="H3" s="16">
        <f t="shared" ref="H3:H27" si="1">SUM(E3:G3 )</f>
        <v>7</v>
      </c>
      <c r="I3" s="17">
        <v>75</v>
      </c>
      <c r="J3" s="102">
        <v>-150</v>
      </c>
      <c r="K3" s="17">
        <f t="shared" ref="K3:K26" si="2">I3+J3</f>
        <v>-75</v>
      </c>
      <c r="L3" s="17">
        <v>100</v>
      </c>
      <c r="M3" s="102">
        <v>0</v>
      </c>
      <c r="N3" s="17">
        <f t="shared" ref="N3:N26" si="3">L3+M3</f>
        <v>100</v>
      </c>
      <c r="O3" s="102">
        <v>0</v>
      </c>
      <c r="P3" s="40">
        <f t="shared" ref="P3" si="4">(+I3+L3)/H3</f>
        <v>25</v>
      </c>
      <c r="Q3" s="18">
        <v>29.99</v>
      </c>
      <c r="R3" s="17">
        <f t="shared" ref="R3:R27" si="5">+Q3/H3</f>
        <v>4.2842857142857138</v>
      </c>
      <c r="S3" s="30"/>
      <c r="T3" s="35"/>
    </row>
    <row r="4" spans="1:20" s="19" customFormat="1" thickBot="1" x14ac:dyDescent="0.3">
      <c r="A4" s="2" t="s">
        <v>11</v>
      </c>
      <c r="B4" s="64"/>
      <c r="C4" s="5">
        <v>8</v>
      </c>
      <c r="D4" s="54">
        <f t="shared" si="0"/>
        <v>0.25</v>
      </c>
      <c r="E4" s="50">
        <v>2</v>
      </c>
      <c r="F4" s="4">
        <v>0</v>
      </c>
      <c r="G4" s="4">
        <v>0</v>
      </c>
      <c r="H4" s="16">
        <f t="shared" si="1"/>
        <v>2</v>
      </c>
      <c r="I4" s="17">
        <v>50</v>
      </c>
      <c r="J4" s="102">
        <v>0</v>
      </c>
      <c r="K4" s="17">
        <f t="shared" si="2"/>
        <v>50</v>
      </c>
      <c r="L4" s="17">
        <v>0</v>
      </c>
      <c r="M4" s="102">
        <v>0</v>
      </c>
      <c r="N4" s="17">
        <f t="shared" si="3"/>
        <v>0</v>
      </c>
      <c r="O4" s="102">
        <v>0</v>
      </c>
      <c r="P4" s="40">
        <f t="shared" ref="P4:P20" si="6">(+I4+L4)/H4</f>
        <v>25</v>
      </c>
      <c r="Q4" s="18">
        <v>14.99</v>
      </c>
      <c r="R4" s="17">
        <f t="shared" si="5"/>
        <v>7.4950000000000001</v>
      </c>
      <c r="S4" s="20"/>
      <c r="T4" s="35"/>
    </row>
    <row r="5" spans="1:20" s="19" customFormat="1" thickBot="1" x14ac:dyDescent="0.3">
      <c r="A5" s="2" t="s">
        <v>12</v>
      </c>
      <c r="B5" s="64"/>
      <c r="C5" s="5">
        <v>21</v>
      </c>
      <c r="D5" s="54">
        <f t="shared" si="0"/>
        <v>0.19047619047619047</v>
      </c>
      <c r="E5" s="50">
        <v>2</v>
      </c>
      <c r="F5" s="4">
        <v>0</v>
      </c>
      <c r="G5" s="4">
        <v>2</v>
      </c>
      <c r="H5" s="16">
        <f t="shared" si="1"/>
        <v>4</v>
      </c>
      <c r="I5" s="17">
        <v>50</v>
      </c>
      <c r="J5" s="102">
        <v>0</v>
      </c>
      <c r="K5" s="17">
        <f t="shared" si="2"/>
        <v>50</v>
      </c>
      <c r="L5" s="17">
        <v>50</v>
      </c>
      <c r="M5" s="102">
        <v>0</v>
      </c>
      <c r="N5" s="17">
        <f t="shared" si="3"/>
        <v>50</v>
      </c>
      <c r="O5" s="102">
        <v>0</v>
      </c>
      <c r="P5" s="40">
        <f t="shared" si="6"/>
        <v>25</v>
      </c>
      <c r="Q5" s="18">
        <v>74.489999999999995</v>
      </c>
      <c r="R5" s="17">
        <f t="shared" si="5"/>
        <v>18.622499999999999</v>
      </c>
      <c r="S5" s="20"/>
      <c r="T5" s="35"/>
    </row>
    <row r="6" spans="1:20" s="19" customFormat="1" thickBot="1" x14ac:dyDescent="0.3">
      <c r="A6" s="15" t="s">
        <v>13</v>
      </c>
      <c r="B6" s="64"/>
      <c r="C6" s="5">
        <v>24</v>
      </c>
      <c r="D6" s="54">
        <f t="shared" si="0"/>
        <v>0.41666666666666669</v>
      </c>
      <c r="E6" s="5">
        <v>5</v>
      </c>
      <c r="F6" s="4">
        <v>1</v>
      </c>
      <c r="G6" s="4">
        <v>4</v>
      </c>
      <c r="H6" s="16">
        <f t="shared" si="1"/>
        <v>10</v>
      </c>
      <c r="I6" s="17">
        <v>150</v>
      </c>
      <c r="J6" s="102">
        <v>-50</v>
      </c>
      <c r="K6" s="17">
        <f t="shared" si="2"/>
        <v>100</v>
      </c>
      <c r="L6" s="17">
        <v>100</v>
      </c>
      <c r="M6" s="102">
        <v>0</v>
      </c>
      <c r="N6" s="17">
        <f t="shared" si="3"/>
        <v>100</v>
      </c>
      <c r="O6" s="102">
        <v>0</v>
      </c>
      <c r="P6" s="40">
        <f t="shared" si="6"/>
        <v>25</v>
      </c>
      <c r="Q6" s="18">
        <v>224.97</v>
      </c>
      <c r="R6" s="17">
        <f t="shared" si="5"/>
        <v>22.497</v>
      </c>
      <c r="S6" s="42"/>
      <c r="T6" s="35"/>
    </row>
    <row r="7" spans="1:20" s="19" customFormat="1" thickBot="1" x14ac:dyDescent="0.3">
      <c r="A7" s="15" t="s">
        <v>14</v>
      </c>
      <c r="B7" s="64"/>
      <c r="C7" s="5">
        <v>11</v>
      </c>
      <c r="D7" s="54">
        <f t="shared" si="0"/>
        <v>0.18181818181818182</v>
      </c>
      <c r="E7" s="5">
        <v>2</v>
      </c>
      <c r="F7" s="4">
        <v>0</v>
      </c>
      <c r="G7" s="4">
        <v>0</v>
      </c>
      <c r="H7" s="16">
        <f t="shared" si="1"/>
        <v>2</v>
      </c>
      <c r="I7" s="17">
        <v>50</v>
      </c>
      <c r="J7" s="102">
        <v>-45</v>
      </c>
      <c r="K7" s="17">
        <f t="shared" si="2"/>
        <v>5</v>
      </c>
      <c r="L7" s="17">
        <v>0</v>
      </c>
      <c r="M7" s="102">
        <v>0</v>
      </c>
      <c r="N7" s="17">
        <f t="shared" si="3"/>
        <v>0</v>
      </c>
      <c r="O7" s="102">
        <v>0</v>
      </c>
      <c r="P7" s="40">
        <f t="shared" si="6"/>
        <v>25</v>
      </c>
      <c r="Q7" s="18">
        <v>38.75</v>
      </c>
      <c r="R7" s="17">
        <f t="shared" si="5"/>
        <v>19.375</v>
      </c>
      <c r="S7" s="20"/>
      <c r="T7" s="35"/>
    </row>
    <row r="8" spans="1:20" s="19" customFormat="1" thickBot="1" x14ac:dyDescent="0.3">
      <c r="A8" s="15" t="s">
        <v>176</v>
      </c>
      <c r="B8" s="64"/>
      <c r="C8" s="5">
        <v>16</v>
      </c>
      <c r="D8" s="54">
        <f t="shared" si="0"/>
        <v>0.25</v>
      </c>
      <c r="E8" s="50">
        <v>0</v>
      </c>
      <c r="F8" s="4">
        <v>4</v>
      </c>
      <c r="G8" s="4">
        <v>0</v>
      </c>
      <c r="H8" s="16">
        <f t="shared" si="1"/>
        <v>4</v>
      </c>
      <c r="I8" s="17">
        <v>100</v>
      </c>
      <c r="J8" s="102">
        <v>-40</v>
      </c>
      <c r="K8" s="17">
        <f t="shared" si="2"/>
        <v>60</v>
      </c>
      <c r="L8" s="17">
        <v>0</v>
      </c>
      <c r="M8" s="102">
        <v>0</v>
      </c>
      <c r="N8" s="17">
        <f t="shared" si="3"/>
        <v>0</v>
      </c>
      <c r="O8" s="102">
        <v>0</v>
      </c>
      <c r="P8" s="40">
        <f t="shared" si="6"/>
        <v>25</v>
      </c>
      <c r="Q8" s="18">
        <v>105</v>
      </c>
      <c r="R8" s="17">
        <f t="shared" si="5"/>
        <v>26.25</v>
      </c>
      <c r="S8" s="20"/>
      <c r="T8" s="35"/>
    </row>
    <row r="9" spans="1:20" s="19" customFormat="1" thickBot="1" x14ac:dyDescent="0.3">
      <c r="A9" s="15" t="s">
        <v>15</v>
      </c>
      <c r="B9" s="64"/>
      <c r="C9" s="5">
        <v>11</v>
      </c>
      <c r="D9" s="54">
        <f t="shared" si="0"/>
        <v>0.27272727272727271</v>
      </c>
      <c r="E9" s="5">
        <v>1</v>
      </c>
      <c r="F9" s="4">
        <v>0</v>
      </c>
      <c r="G9" s="4">
        <v>2</v>
      </c>
      <c r="H9" s="16">
        <f t="shared" si="1"/>
        <v>3</v>
      </c>
      <c r="I9" s="17">
        <v>25</v>
      </c>
      <c r="J9" s="102">
        <v>0</v>
      </c>
      <c r="K9" s="17">
        <f t="shared" si="2"/>
        <v>25</v>
      </c>
      <c r="L9" s="17">
        <v>50</v>
      </c>
      <c r="M9" s="102">
        <v>0</v>
      </c>
      <c r="N9" s="17">
        <f t="shared" si="3"/>
        <v>50</v>
      </c>
      <c r="O9" s="102">
        <v>0</v>
      </c>
      <c r="P9" s="40">
        <f t="shared" si="6"/>
        <v>25</v>
      </c>
      <c r="Q9" s="18">
        <v>30</v>
      </c>
      <c r="R9" s="17">
        <f t="shared" si="5"/>
        <v>10</v>
      </c>
      <c r="S9" s="20"/>
      <c r="T9" s="35"/>
    </row>
    <row r="10" spans="1:20" s="19" customFormat="1" thickBot="1" x14ac:dyDescent="0.3">
      <c r="A10" s="15" t="s">
        <v>16</v>
      </c>
      <c r="B10" s="64"/>
      <c r="C10" s="5">
        <v>20</v>
      </c>
      <c r="D10" s="54">
        <f t="shared" si="0"/>
        <v>0.35</v>
      </c>
      <c r="E10" s="5">
        <v>4</v>
      </c>
      <c r="F10" s="4">
        <v>0</v>
      </c>
      <c r="G10" s="4">
        <v>3</v>
      </c>
      <c r="H10" s="16">
        <f t="shared" si="1"/>
        <v>7</v>
      </c>
      <c r="I10" s="17">
        <v>100</v>
      </c>
      <c r="J10" s="102">
        <v>-175</v>
      </c>
      <c r="K10" s="17">
        <f t="shared" si="2"/>
        <v>-75</v>
      </c>
      <c r="L10" s="17">
        <v>75</v>
      </c>
      <c r="M10" s="102">
        <v>0</v>
      </c>
      <c r="N10" s="17">
        <f t="shared" si="3"/>
        <v>75</v>
      </c>
      <c r="O10" s="102">
        <v>0</v>
      </c>
      <c r="P10" s="40">
        <f t="shared" si="6"/>
        <v>25</v>
      </c>
      <c r="Q10" s="18">
        <v>147.97</v>
      </c>
      <c r="R10" s="17">
        <f t="shared" si="5"/>
        <v>21.138571428571428</v>
      </c>
      <c r="S10" s="30"/>
      <c r="T10" s="35"/>
    </row>
    <row r="11" spans="1:20" s="19" customFormat="1" thickBot="1" x14ac:dyDescent="0.3">
      <c r="A11" s="15" t="s">
        <v>17</v>
      </c>
      <c r="B11" s="64"/>
      <c r="C11" s="5">
        <v>9</v>
      </c>
      <c r="D11" s="54">
        <f t="shared" si="0"/>
        <v>0.55555555555555558</v>
      </c>
      <c r="E11" s="5">
        <v>2</v>
      </c>
      <c r="F11" s="5">
        <v>1</v>
      </c>
      <c r="G11" s="5">
        <v>2</v>
      </c>
      <c r="H11" s="16">
        <f t="shared" si="1"/>
        <v>5</v>
      </c>
      <c r="I11" s="17">
        <v>75</v>
      </c>
      <c r="J11" s="102">
        <v>-15</v>
      </c>
      <c r="K11" s="17">
        <f t="shared" si="2"/>
        <v>60</v>
      </c>
      <c r="L11" s="17">
        <v>50</v>
      </c>
      <c r="M11" s="102">
        <v>0</v>
      </c>
      <c r="N11" s="17">
        <f t="shared" si="3"/>
        <v>50</v>
      </c>
      <c r="O11" s="102">
        <v>0</v>
      </c>
      <c r="P11" s="40">
        <f t="shared" si="6"/>
        <v>25</v>
      </c>
      <c r="Q11" s="18">
        <v>72</v>
      </c>
      <c r="R11" s="17">
        <f t="shared" si="5"/>
        <v>14.4</v>
      </c>
      <c r="S11" s="20"/>
      <c r="T11" s="35"/>
    </row>
    <row r="12" spans="1:20" s="19" customFormat="1" thickBot="1" x14ac:dyDescent="0.3">
      <c r="A12" s="15" t="s">
        <v>18</v>
      </c>
      <c r="B12" s="64"/>
      <c r="C12" s="5">
        <v>5</v>
      </c>
      <c r="D12" s="54">
        <f t="shared" si="0"/>
        <v>1</v>
      </c>
      <c r="E12" s="5">
        <v>3</v>
      </c>
      <c r="F12" s="4">
        <v>1</v>
      </c>
      <c r="G12" s="5">
        <v>1</v>
      </c>
      <c r="H12" s="16">
        <f t="shared" si="1"/>
        <v>5</v>
      </c>
      <c r="I12" s="17">
        <v>100</v>
      </c>
      <c r="J12" s="102">
        <v>-10</v>
      </c>
      <c r="K12" s="17">
        <f t="shared" si="2"/>
        <v>90</v>
      </c>
      <c r="L12" s="17">
        <v>25</v>
      </c>
      <c r="M12" s="102">
        <v>0</v>
      </c>
      <c r="N12" s="17">
        <f t="shared" si="3"/>
        <v>25</v>
      </c>
      <c r="O12" s="102">
        <v>0</v>
      </c>
      <c r="P12" s="40">
        <f t="shared" si="6"/>
        <v>25</v>
      </c>
      <c r="Q12" s="18">
        <v>15</v>
      </c>
      <c r="R12" s="17">
        <f t="shared" si="5"/>
        <v>3</v>
      </c>
      <c r="S12" s="20"/>
      <c r="T12" s="35"/>
    </row>
    <row r="13" spans="1:20" s="19" customFormat="1" thickBot="1" x14ac:dyDescent="0.3">
      <c r="A13" s="15" t="s">
        <v>19</v>
      </c>
      <c r="B13" s="64"/>
      <c r="C13" s="5">
        <v>0</v>
      </c>
      <c r="D13" s="54" t="e">
        <f t="shared" si="0"/>
        <v>#DIV/0!</v>
      </c>
      <c r="E13" s="5">
        <v>0</v>
      </c>
      <c r="F13" s="4">
        <v>0</v>
      </c>
      <c r="G13" s="5">
        <v>1</v>
      </c>
      <c r="H13" s="16">
        <f t="shared" si="1"/>
        <v>1</v>
      </c>
      <c r="I13" s="17">
        <v>0</v>
      </c>
      <c r="J13" s="102">
        <v>-50</v>
      </c>
      <c r="K13" s="17">
        <f t="shared" si="2"/>
        <v>-50</v>
      </c>
      <c r="L13" s="17">
        <v>25</v>
      </c>
      <c r="M13" s="102">
        <v>0</v>
      </c>
      <c r="N13" s="17">
        <f t="shared" si="3"/>
        <v>25</v>
      </c>
      <c r="O13" s="102">
        <v>0</v>
      </c>
      <c r="P13" s="40">
        <f t="shared" si="6"/>
        <v>25</v>
      </c>
      <c r="Q13" s="18">
        <v>20</v>
      </c>
      <c r="R13" s="17">
        <f t="shared" si="5"/>
        <v>20</v>
      </c>
      <c r="S13" s="20"/>
      <c r="T13" s="35"/>
    </row>
    <row r="14" spans="1:20" s="19" customFormat="1" thickBot="1" x14ac:dyDescent="0.3">
      <c r="A14" s="15" t="s">
        <v>20</v>
      </c>
      <c r="B14" s="64"/>
      <c r="C14" s="5">
        <v>28</v>
      </c>
      <c r="D14" s="54">
        <f t="shared" si="0"/>
        <v>0.17857142857142858</v>
      </c>
      <c r="E14" s="5">
        <v>3</v>
      </c>
      <c r="F14" s="4">
        <v>1</v>
      </c>
      <c r="G14" s="4">
        <v>1</v>
      </c>
      <c r="H14" s="16">
        <f t="shared" si="1"/>
        <v>5</v>
      </c>
      <c r="I14" s="17">
        <v>100</v>
      </c>
      <c r="J14" s="102">
        <v>-60</v>
      </c>
      <c r="K14" s="17">
        <f t="shared" si="2"/>
        <v>40</v>
      </c>
      <c r="L14" s="17">
        <v>25</v>
      </c>
      <c r="M14" s="102">
        <v>0</v>
      </c>
      <c r="N14" s="17">
        <f t="shared" si="3"/>
        <v>25</v>
      </c>
      <c r="O14" s="102">
        <v>0</v>
      </c>
      <c r="P14" s="40">
        <f t="shared" si="6"/>
        <v>25</v>
      </c>
      <c r="Q14" s="18">
        <v>19.989999999999998</v>
      </c>
      <c r="R14" s="17">
        <f t="shared" si="5"/>
        <v>3.9979999999999998</v>
      </c>
      <c r="S14" s="20"/>
      <c r="T14" s="35"/>
    </row>
    <row r="15" spans="1:20" s="19" customFormat="1" thickBot="1" x14ac:dyDescent="0.3">
      <c r="A15" s="2" t="s">
        <v>21</v>
      </c>
      <c r="B15" s="64"/>
      <c r="C15" s="5">
        <v>13</v>
      </c>
      <c r="D15" s="54">
        <f t="shared" si="0"/>
        <v>0.76923076923076927</v>
      </c>
      <c r="E15" s="50">
        <v>3</v>
      </c>
      <c r="F15" s="4">
        <v>3</v>
      </c>
      <c r="G15" s="4">
        <v>4</v>
      </c>
      <c r="H15" s="16">
        <f t="shared" si="1"/>
        <v>10</v>
      </c>
      <c r="I15" s="17">
        <v>150</v>
      </c>
      <c r="J15" s="102">
        <v>-40</v>
      </c>
      <c r="K15" s="17">
        <f t="shared" si="2"/>
        <v>110</v>
      </c>
      <c r="L15" s="17">
        <v>100</v>
      </c>
      <c r="M15" s="102">
        <v>0</v>
      </c>
      <c r="N15" s="17">
        <f t="shared" si="3"/>
        <v>100</v>
      </c>
      <c r="O15" s="102">
        <v>0</v>
      </c>
      <c r="P15" s="40">
        <f t="shared" si="6"/>
        <v>25</v>
      </c>
      <c r="Q15" s="18">
        <v>103.97</v>
      </c>
      <c r="R15" s="17">
        <f t="shared" si="5"/>
        <v>10.397</v>
      </c>
      <c r="S15" s="30"/>
      <c r="T15" s="35"/>
    </row>
    <row r="16" spans="1:20" s="19" customFormat="1" thickBot="1" x14ac:dyDescent="0.3">
      <c r="A16" s="15" t="s">
        <v>22</v>
      </c>
      <c r="B16" s="64"/>
      <c r="C16" s="5">
        <v>25</v>
      </c>
      <c r="D16" s="54">
        <f t="shared" si="0"/>
        <v>0.12</v>
      </c>
      <c r="E16" s="5">
        <v>2</v>
      </c>
      <c r="F16" s="4">
        <v>0</v>
      </c>
      <c r="G16" s="4">
        <v>1</v>
      </c>
      <c r="H16" s="16">
        <f t="shared" si="1"/>
        <v>3</v>
      </c>
      <c r="I16" s="17">
        <v>50</v>
      </c>
      <c r="J16" s="102">
        <v>-125</v>
      </c>
      <c r="K16" s="17">
        <f t="shared" si="2"/>
        <v>-75</v>
      </c>
      <c r="L16" s="17">
        <v>25</v>
      </c>
      <c r="M16" s="102">
        <v>0</v>
      </c>
      <c r="N16" s="17">
        <f t="shared" si="3"/>
        <v>25</v>
      </c>
      <c r="O16" s="102">
        <v>0</v>
      </c>
      <c r="P16" s="40">
        <f t="shared" si="6"/>
        <v>25</v>
      </c>
      <c r="Q16" s="18">
        <v>34.979999999999997</v>
      </c>
      <c r="R16" s="17">
        <f t="shared" si="5"/>
        <v>11.659999999999998</v>
      </c>
      <c r="S16" s="20"/>
      <c r="T16" s="35"/>
    </row>
    <row r="17" spans="1:20" s="19" customFormat="1" thickBot="1" x14ac:dyDescent="0.3">
      <c r="A17" s="22" t="s">
        <v>23</v>
      </c>
      <c r="B17" s="64"/>
      <c r="C17" s="5">
        <v>10</v>
      </c>
      <c r="D17" s="54">
        <f t="shared" si="0"/>
        <v>0.3</v>
      </c>
      <c r="E17" s="5">
        <v>2</v>
      </c>
      <c r="F17" s="5">
        <v>0</v>
      </c>
      <c r="G17" s="5">
        <v>1</v>
      </c>
      <c r="H17" s="16">
        <f t="shared" si="1"/>
        <v>3</v>
      </c>
      <c r="I17" s="17">
        <v>50</v>
      </c>
      <c r="J17" s="102">
        <v>0</v>
      </c>
      <c r="K17" s="17">
        <f t="shared" si="2"/>
        <v>50</v>
      </c>
      <c r="L17" s="17">
        <v>25</v>
      </c>
      <c r="M17" s="102">
        <v>0</v>
      </c>
      <c r="N17" s="17">
        <f t="shared" si="3"/>
        <v>25</v>
      </c>
      <c r="O17" s="102">
        <v>0</v>
      </c>
      <c r="P17" s="40">
        <f t="shared" si="6"/>
        <v>25</v>
      </c>
      <c r="Q17" s="18">
        <v>40</v>
      </c>
      <c r="R17" s="17">
        <f t="shared" si="5"/>
        <v>13.333333333333334</v>
      </c>
      <c r="S17" s="23"/>
      <c r="T17" s="35"/>
    </row>
    <row r="18" spans="1:20" s="19" customFormat="1" thickBot="1" x14ac:dyDescent="0.3">
      <c r="A18" s="22" t="s">
        <v>24</v>
      </c>
      <c r="B18" s="64"/>
      <c r="C18" s="5">
        <v>7</v>
      </c>
      <c r="D18" s="54">
        <f t="shared" si="0"/>
        <v>0.14285714285714285</v>
      </c>
      <c r="E18" s="5">
        <v>0</v>
      </c>
      <c r="F18" s="4">
        <v>0</v>
      </c>
      <c r="G18" s="4">
        <v>1</v>
      </c>
      <c r="H18" s="16">
        <f t="shared" si="1"/>
        <v>1</v>
      </c>
      <c r="I18" s="17">
        <v>0</v>
      </c>
      <c r="J18" s="102">
        <v>0</v>
      </c>
      <c r="K18" s="17">
        <f t="shared" si="2"/>
        <v>0</v>
      </c>
      <c r="L18" s="17">
        <v>25</v>
      </c>
      <c r="M18" s="102">
        <v>0</v>
      </c>
      <c r="N18" s="17">
        <f t="shared" si="3"/>
        <v>25</v>
      </c>
      <c r="O18" s="102">
        <v>0</v>
      </c>
      <c r="P18" s="40">
        <f t="shared" si="6"/>
        <v>25</v>
      </c>
      <c r="Q18" s="18">
        <v>32</v>
      </c>
      <c r="R18" s="17">
        <f t="shared" si="5"/>
        <v>32</v>
      </c>
      <c r="S18" s="23"/>
      <c r="T18" s="35"/>
    </row>
    <row r="19" spans="1:20" s="19" customFormat="1" thickBot="1" x14ac:dyDescent="0.3">
      <c r="A19" s="15" t="s">
        <v>25</v>
      </c>
      <c r="B19" s="64"/>
      <c r="C19" s="5">
        <v>9</v>
      </c>
      <c r="D19" s="54">
        <f t="shared" si="0"/>
        <v>0.33333333333333331</v>
      </c>
      <c r="E19" s="50">
        <v>0</v>
      </c>
      <c r="F19" s="4">
        <v>0</v>
      </c>
      <c r="G19" s="4">
        <v>3</v>
      </c>
      <c r="H19" s="16">
        <f t="shared" si="1"/>
        <v>3</v>
      </c>
      <c r="I19" s="17">
        <v>0</v>
      </c>
      <c r="J19" s="102">
        <v>-75</v>
      </c>
      <c r="K19" s="17">
        <f t="shared" si="2"/>
        <v>-75</v>
      </c>
      <c r="L19" s="17">
        <v>75</v>
      </c>
      <c r="M19" s="102">
        <v>0</v>
      </c>
      <c r="N19" s="17">
        <f t="shared" si="3"/>
        <v>75</v>
      </c>
      <c r="O19" s="102">
        <v>0</v>
      </c>
      <c r="P19" s="40">
        <f t="shared" si="6"/>
        <v>25</v>
      </c>
      <c r="Q19" s="18">
        <v>49.98</v>
      </c>
      <c r="R19" s="17">
        <f t="shared" si="5"/>
        <v>16.66</v>
      </c>
      <c r="S19" s="23"/>
      <c r="T19" s="35"/>
    </row>
    <row r="20" spans="1:20" s="19" customFormat="1" thickBot="1" x14ac:dyDescent="0.3">
      <c r="A20" s="15" t="s">
        <v>26</v>
      </c>
      <c r="B20" s="64"/>
      <c r="C20" s="5">
        <v>16</v>
      </c>
      <c r="D20" s="54">
        <f t="shared" si="0"/>
        <v>0.1875</v>
      </c>
      <c r="E20" s="50">
        <v>2</v>
      </c>
      <c r="F20" s="4">
        <v>0</v>
      </c>
      <c r="G20" s="4">
        <v>1</v>
      </c>
      <c r="H20" s="16">
        <f t="shared" si="1"/>
        <v>3</v>
      </c>
      <c r="I20" s="17">
        <v>50</v>
      </c>
      <c r="J20" s="102">
        <v>-50</v>
      </c>
      <c r="K20" s="17">
        <f t="shared" si="2"/>
        <v>0</v>
      </c>
      <c r="L20" s="17">
        <v>25</v>
      </c>
      <c r="M20" s="102">
        <v>0</v>
      </c>
      <c r="N20" s="17">
        <f t="shared" si="3"/>
        <v>25</v>
      </c>
      <c r="O20" s="102">
        <v>0</v>
      </c>
      <c r="P20" s="40">
        <f t="shared" si="6"/>
        <v>25</v>
      </c>
      <c r="Q20" s="18">
        <v>69.989999999999995</v>
      </c>
      <c r="R20" s="17">
        <f t="shared" si="5"/>
        <v>23.33</v>
      </c>
      <c r="S20" s="23"/>
      <c r="T20" s="35"/>
    </row>
    <row r="21" spans="1:20" s="19" customFormat="1" thickBot="1" x14ac:dyDescent="0.3">
      <c r="A21" s="15" t="s">
        <v>27</v>
      </c>
      <c r="B21" s="64"/>
      <c r="C21" s="5">
        <v>8</v>
      </c>
      <c r="D21" s="54">
        <f t="shared" si="0"/>
        <v>0.25</v>
      </c>
      <c r="E21" s="5">
        <v>1</v>
      </c>
      <c r="F21" s="4">
        <v>0</v>
      </c>
      <c r="G21" s="4">
        <v>1</v>
      </c>
      <c r="H21" s="16">
        <f t="shared" si="1"/>
        <v>2</v>
      </c>
      <c r="I21" s="17">
        <v>25</v>
      </c>
      <c r="J21" s="102">
        <v>0</v>
      </c>
      <c r="K21" s="17">
        <f t="shared" si="2"/>
        <v>25</v>
      </c>
      <c r="L21" s="17">
        <v>25</v>
      </c>
      <c r="M21" s="102">
        <v>0</v>
      </c>
      <c r="N21" s="17">
        <f t="shared" si="3"/>
        <v>25</v>
      </c>
      <c r="O21" s="102">
        <v>0</v>
      </c>
      <c r="P21" s="40">
        <f t="shared" ref="P21:P26" si="7">(+I21+L21)/H21</f>
        <v>25</v>
      </c>
      <c r="Q21" s="18">
        <v>50</v>
      </c>
      <c r="R21" s="17">
        <f t="shared" si="5"/>
        <v>25</v>
      </c>
      <c r="S21" s="23"/>
      <c r="T21" s="35"/>
    </row>
    <row r="22" spans="1:20" s="19" customFormat="1" thickBot="1" x14ac:dyDescent="0.3">
      <c r="A22" s="15" t="s">
        <v>28</v>
      </c>
      <c r="B22" s="64"/>
      <c r="C22" s="5">
        <v>9</v>
      </c>
      <c r="D22" s="54">
        <f t="shared" si="0"/>
        <v>0.22222222222222221</v>
      </c>
      <c r="E22" s="50">
        <v>0</v>
      </c>
      <c r="F22" s="5">
        <v>0</v>
      </c>
      <c r="G22" s="5">
        <v>2</v>
      </c>
      <c r="H22" s="16">
        <f t="shared" si="1"/>
        <v>2</v>
      </c>
      <c r="I22" s="17">
        <v>0</v>
      </c>
      <c r="J22" s="102">
        <v>-50</v>
      </c>
      <c r="K22" s="17">
        <f t="shared" si="2"/>
        <v>-50</v>
      </c>
      <c r="L22" s="17">
        <v>50</v>
      </c>
      <c r="M22" s="102">
        <v>0</v>
      </c>
      <c r="N22" s="17">
        <f t="shared" si="3"/>
        <v>50</v>
      </c>
      <c r="O22" s="102">
        <v>0</v>
      </c>
      <c r="P22" s="40">
        <f t="shared" si="7"/>
        <v>25</v>
      </c>
      <c r="Q22" s="18">
        <v>43.95</v>
      </c>
      <c r="R22" s="17">
        <f t="shared" si="5"/>
        <v>21.975000000000001</v>
      </c>
      <c r="S22" s="23"/>
      <c r="T22" s="35"/>
    </row>
    <row r="23" spans="1:20" s="19" customFormat="1" thickBot="1" x14ac:dyDescent="0.3">
      <c r="A23" s="15" t="s">
        <v>178</v>
      </c>
      <c r="B23" s="64"/>
      <c r="C23" s="5">
        <v>22</v>
      </c>
      <c r="D23" s="54">
        <f t="shared" si="0"/>
        <v>0.18181818181818182</v>
      </c>
      <c r="E23" s="5">
        <v>0</v>
      </c>
      <c r="F23" s="4">
        <v>1</v>
      </c>
      <c r="G23" s="4">
        <v>3</v>
      </c>
      <c r="H23" s="16">
        <f t="shared" si="1"/>
        <v>4</v>
      </c>
      <c r="I23" s="17">
        <v>25</v>
      </c>
      <c r="J23" s="102">
        <v>0</v>
      </c>
      <c r="K23" s="17">
        <f t="shared" si="2"/>
        <v>25</v>
      </c>
      <c r="L23" s="17">
        <v>75</v>
      </c>
      <c r="M23" s="102">
        <v>0</v>
      </c>
      <c r="N23" s="17">
        <f t="shared" si="3"/>
        <v>75</v>
      </c>
      <c r="O23" s="102">
        <v>0</v>
      </c>
      <c r="P23" s="40">
        <f t="shared" si="7"/>
        <v>25</v>
      </c>
      <c r="Q23" s="18">
        <v>40</v>
      </c>
      <c r="R23" s="17">
        <f t="shared" si="5"/>
        <v>10</v>
      </c>
      <c r="S23" s="23"/>
      <c r="T23" s="35"/>
    </row>
    <row r="24" spans="1:20" s="19" customFormat="1" thickBot="1" x14ac:dyDescent="0.3">
      <c r="A24" s="15" t="s">
        <v>179</v>
      </c>
      <c r="B24" s="64"/>
      <c r="C24" s="5">
        <v>10</v>
      </c>
      <c r="D24" s="54">
        <f t="shared" si="0"/>
        <v>0.1</v>
      </c>
      <c r="E24" s="5">
        <v>0</v>
      </c>
      <c r="F24" s="5">
        <v>1</v>
      </c>
      <c r="G24" s="5">
        <v>0</v>
      </c>
      <c r="H24" s="16">
        <f t="shared" si="1"/>
        <v>1</v>
      </c>
      <c r="I24" s="17">
        <v>25</v>
      </c>
      <c r="J24" s="102">
        <v>0</v>
      </c>
      <c r="K24" s="17">
        <f t="shared" si="2"/>
        <v>25</v>
      </c>
      <c r="L24" s="17">
        <v>0</v>
      </c>
      <c r="M24" s="102">
        <v>0</v>
      </c>
      <c r="N24" s="17">
        <f t="shared" si="3"/>
        <v>0</v>
      </c>
      <c r="O24" s="102">
        <v>0</v>
      </c>
      <c r="P24" s="40">
        <f t="shared" si="7"/>
        <v>25</v>
      </c>
      <c r="Q24" s="18">
        <v>0</v>
      </c>
      <c r="R24" s="17">
        <f t="shared" si="5"/>
        <v>0</v>
      </c>
      <c r="S24" s="23"/>
      <c r="T24" s="35"/>
    </row>
    <row r="25" spans="1:20" s="19" customFormat="1" thickBot="1" x14ac:dyDescent="0.3">
      <c r="A25" s="15" t="s">
        <v>177</v>
      </c>
      <c r="B25" s="64"/>
      <c r="C25" s="5">
        <v>6</v>
      </c>
      <c r="D25" s="54">
        <f t="shared" si="0"/>
        <v>0.66666666666666663</v>
      </c>
      <c r="E25" s="5">
        <v>2</v>
      </c>
      <c r="F25" s="5">
        <v>0</v>
      </c>
      <c r="G25" s="5">
        <v>2</v>
      </c>
      <c r="H25" s="16">
        <f t="shared" si="1"/>
        <v>4</v>
      </c>
      <c r="I25" s="17">
        <v>50</v>
      </c>
      <c r="J25" s="102">
        <v>-25</v>
      </c>
      <c r="K25" s="17">
        <f t="shared" si="2"/>
        <v>25</v>
      </c>
      <c r="L25" s="17">
        <v>50</v>
      </c>
      <c r="M25" s="102">
        <v>0</v>
      </c>
      <c r="N25" s="17">
        <f t="shared" si="3"/>
        <v>50</v>
      </c>
      <c r="O25" s="102">
        <v>0</v>
      </c>
      <c r="P25" s="40">
        <f t="shared" si="7"/>
        <v>25</v>
      </c>
      <c r="Q25" s="18">
        <v>97.96</v>
      </c>
      <c r="R25" s="17">
        <f t="shared" si="5"/>
        <v>24.49</v>
      </c>
      <c r="S25" s="23"/>
      <c r="T25" s="35"/>
    </row>
    <row r="26" spans="1:20" s="19" customFormat="1" thickBot="1" x14ac:dyDescent="0.3">
      <c r="A26" s="15" t="s">
        <v>88</v>
      </c>
      <c r="B26" s="64"/>
      <c r="C26" s="5">
        <v>2</v>
      </c>
      <c r="D26" s="54">
        <f t="shared" si="0"/>
        <v>0.5</v>
      </c>
      <c r="E26" s="5">
        <v>1</v>
      </c>
      <c r="F26" s="5">
        <v>0</v>
      </c>
      <c r="G26" s="5">
        <v>0</v>
      </c>
      <c r="H26" s="16">
        <f t="shared" si="1"/>
        <v>1</v>
      </c>
      <c r="I26" s="21">
        <v>0</v>
      </c>
      <c r="J26" s="103">
        <v>-75</v>
      </c>
      <c r="K26" s="17">
        <f t="shared" si="2"/>
        <v>-75</v>
      </c>
      <c r="L26" s="21">
        <v>0</v>
      </c>
      <c r="M26" s="102">
        <v>0</v>
      </c>
      <c r="N26" s="17">
        <f t="shared" si="3"/>
        <v>0</v>
      </c>
      <c r="O26" s="102">
        <v>0</v>
      </c>
      <c r="P26" s="40">
        <f t="shared" si="7"/>
        <v>0</v>
      </c>
      <c r="Q26" s="99">
        <v>10</v>
      </c>
      <c r="R26" s="17">
        <f t="shared" si="5"/>
        <v>10</v>
      </c>
      <c r="S26" s="23"/>
      <c r="T26" s="35"/>
    </row>
    <row r="27" spans="1:20" s="19" customFormat="1" thickBot="1" x14ac:dyDescent="0.3">
      <c r="A27" s="36" t="s">
        <v>222</v>
      </c>
      <c r="B27" s="97" t="s">
        <v>132</v>
      </c>
      <c r="C27" s="1">
        <f>SUM(C3:C26)</f>
        <v>310</v>
      </c>
      <c r="D27" s="41">
        <f t="shared" si="0"/>
        <v>0.29677419354838708</v>
      </c>
      <c r="E27" s="1">
        <f>SUM(E3:E26)</f>
        <v>39</v>
      </c>
      <c r="F27" s="24">
        <f>SUM(F3:F26)</f>
        <v>14</v>
      </c>
      <c r="G27" s="24">
        <f>SUM(G3:G26)</f>
        <v>39</v>
      </c>
      <c r="H27" s="24">
        <f t="shared" si="1"/>
        <v>92</v>
      </c>
      <c r="I27" s="25">
        <f t="shared" ref="I27:O27" si="8">SUM(I3:I26)</f>
        <v>1300</v>
      </c>
      <c r="J27" s="108">
        <f t="shared" si="8"/>
        <v>-1035</v>
      </c>
      <c r="K27" s="25">
        <f t="shared" si="8"/>
        <v>265</v>
      </c>
      <c r="L27" s="25">
        <f t="shared" si="8"/>
        <v>975</v>
      </c>
      <c r="M27" s="104">
        <f t="shared" si="8"/>
        <v>0</v>
      </c>
      <c r="N27" s="25">
        <f t="shared" si="8"/>
        <v>975</v>
      </c>
      <c r="O27" s="104">
        <f t="shared" si="8"/>
        <v>0</v>
      </c>
      <c r="P27" s="25">
        <f>(+I27+L27)/H27</f>
        <v>24.728260869565219</v>
      </c>
      <c r="Q27" s="25">
        <f>SUM(Q3:Q26)</f>
        <v>1365.9800000000002</v>
      </c>
      <c r="R27" s="25">
        <f t="shared" si="5"/>
        <v>14.847608695652177</v>
      </c>
      <c r="S27" s="20"/>
      <c r="T27" s="23"/>
    </row>
    <row r="28" spans="1:20" s="19" customFormat="1" ht="15" x14ac:dyDescent="0.25">
      <c r="A28" s="37"/>
      <c r="B28" s="113"/>
      <c r="C28" s="23"/>
      <c r="D28" s="23"/>
      <c r="E28" s="23"/>
      <c r="F28" s="23"/>
      <c r="G28" s="23"/>
      <c r="H28" s="23"/>
      <c r="I28" s="23"/>
      <c r="J28" s="105"/>
      <c r="K28" s="23"/>
      <c r="L28" s="23"/>
      <c r="M28" s="105"/>
      <c r="N28" s="23"/>
      <c r="O28" s="105"/>
      <c r="P28" s="23"/>
      <c r="Q28" s="23"/>
      <c r="R28" s="38"/>
      <c r="S28" s="23"/>
      <c r="T28" s="23"/>
    </row>
    <row r="29" spans="1:20" s="19" customFormat="1" ht="15" x14ac:dyDescent="0.25">
      <c r="A29" s="39"/>
      <c r="B29" s="113"/>
      <c r="C29" s="23"/>
      <c r="D29" s="23"/>
      <c r="E29" s="23"/>
      <c r="F29" s="23"/>
      <c r="G29" s="23"/>
      <c r="H29" s="23"/>
      <c r="I29" s="23"/>
      <c r="J29" s="105"/>
      <c r="K29" s="23"/>
      <c r="L29" s="23"/>
      <c r="M29" s="105"/>
      <c r="N29" s="23"/>
      <c r="O29" s="105"/>
      <c r="P29" s="23"/>
      <c r="Q29" s="23"/>
      <c r="R29" s="38"/>
      <c r="S29" s="23"/>
      <c r="T29" s="23"/>
    </row>
    <row r="30" spans="1:20" s="19" customFormat="1" ht="15" x14ac:dyDescent="0.25">
      <c r="A30" s="39"/>
      <c r="B30" s="113"/>
      <c r="C30" s="23"/>
      <c r="D30" s="23"/>
      <c r="E30" s="23"/>
      <c r="F30" s="23"/>
      <c r="G30" s="23"/>
      <c r="H30" s="23"/>
      <c r="I30" s="23"/>
      <c r="J30" s="105"/>
      <c r="K30" s="23"/>
      <c r="L30" s="23"/>
      <c r="M30" s="105"/>
      <c r="N30" s="23"/>
      <c r="O30" s="105"/>
      <c r="P30" s="23"/>
      <c r="Q30" s="23"/>
      <c r="R30" s="38"/>
      <c r="S30" s="23"/>
      <c r="T30" s="23"/>
    </row>
    <row r="31" spans="1:20" ht="15" x14ac:dyDescent="0.25">
      <c r="A31" s="27"/>
      <c r="B31" s="66"/>
      <c r="C31" s="9"/>
      <c r="D31" s="9"/>
      <c r="E31" s="9"/>
      <c r="F31" s="9"/>
      <c r="G31" s="9"/>
      <c r="Q31" s="9"/>
    </row>
    <row r="32" spans="1:20" ht="15" x14ac:dyDescent="0.25">
      <c r="A32" s="27"/>
      <c r="B32" s="66"/>
      <c r="C32" s="9"/>
      <c r="D32" s="9"/>
      <c r="E32" s="9"/>
      <c r="F32" s="9"/>
      <c r="G32" s="9"/>
      <c r="Q32" s="9"/>
    </row>
    <row r="33" spans="1:17" ht="15" x14ac:dyDescent="0.25">
      <c r="A33" s="27"/>
      <c r="B33" s="66"/>
      <c r="C33" s="9"/>
      <c r="D33" s="9"/>
      <c r="E33" s="9"/>
      <c r="F33" s="9"/>
      <c r="G33" s="9"/>
      <c r="Q33" s="9"/>
    </row>
    <row r="34" spans="1:17" ht="15" x14ac:dyDescent="0.25">
      <c r="A34" s="27"/>
      <c r="B34" s="66"/>
      <c r="C34" s="9"/>
      <c r="D34" s="9"/>
      <c r="E34" s="9"/>
      <c r="F34" s="9"/>
      <c r="G34" s="9"/>
      <c r="Q34" s="9"/>
    </row>
    <row r="35" spans="1:17" ht="15" x14ac:dyDescent="0.25">
      <c r="A35" s="27"/>
      <c r="B35" s="66"/>
      <c r="C35" s="9"/>
      <c r="D35" s="9"/>
      <c r="E35" s="9"/>
      <c r="F35" s="9"/>
      <c r="G35" s="9"/>
      <c r="Q35" s="9"/>
    </row>
    <row r="36" spans="1:17" ht="15" x14ac:dyDescent="0.25">
      <c r="A36" s="27"/>
      <c r="B36" s="66"/>
      <c r="C36" s="9"/>
      <c r="D36" s="9"/>
      <c r="E36" s="9"/>
      <c r="F36" s="9"/>
      <c r="G36" s="9"/>
      <c r="Q36" s="9"/>
    </row>
    <row r="37" spans="1:17" ht="15" x14ac:dyDescent="0.25">
      <c r="A37" s="27"/>
      <c r="B37" s="66"/>
      <c r="C37" s="9"/>
      <c r="D37" s="9"/>
      <c r="E37" s="9"/>
      <c r="F37" s="9"/>
      <c r="G37" s="9"/>
      <c r="Q37" s="9"/>
    </row>
    <row r="38" spans="1:17" ht="15" x14ac:dyDescent="0.25">
      <c r="A38" s="27"/>
      <c r="B38" s="66"/>
      <c r="C38" s="9"/>
      <c r="D38" s="9"/>
      <c r="E38" s="9"/>
      <c r="F38" s="9"/>
      <c r="G38" s="9"/>
      <c r="Q38" s="9"/>
    </row>
    <row r="39" spans="1:17" x14ac:dyDescent="0.25">
      <c r="B39" s="112"/>
    </row>
    <row r="40" spans="1:17" x14ac:dyDescent="0.25">
      <c r="B40" s="112"/>
    </row>
    <row r="41" spans="1:17" x14ac:dyDescent="0.25">
      <c r="B41" s="112"/>
    </row>
    <row r="42" spans="1:17" x14ac:dyDescent="0.25">
      <c r="B42" s="112"/>
    </row>
    <row r="43" spans="1:17" x14ac:dyDescent="0.25">
      <c r="B43" s="112"/>
    </row>
    <row r="44" spans="1:17" x14ac:dyDescent="0.25">
      <c r="B44" s="112"/>
    </row>
    <row r="45" spans="1:17" x14ac:dyDescent="0.25">
      <c r="B45" s="112"/>
    </row>
    <row r="46" spans="1:17" x14ac:dyDescent="0.25">
      <c r="B46" s="112"/>
    </row>
    <row r="47" spans="1:17" x14ac:dyDescent="0.25">
      <c r="B47" s="112"/>
    </row>
    <row r="48" spans="1:17" x14ac:dyDescent="0.25">
      <c r="B48" s="112"/>
    </row>
    <row r="49" spans="2:2" x14ac:dyDescent="0.25">
      <c r="B49" s="112"/>
    </row>
    <row r="50" spans="2:2" x14ac:dyDescent="0.25">
      <c r="B50" s="112"/>
    </row>
    <row r="51" spans="2:2" x14ac:dyDescent="0.25">
      <c r="B51" s="112"/>
    </row>
    <row r="52" spans="2:2" x14ac:dyDescent="0.25">
      <c r="B52" s="112"/>
    </row>
    <row r="53" spans="2:2" x14ac:dyDescent="0.25">
      <c r="B53" s="112"/>
    </row>
    <row r="54" spans="2:2" x14ac:dyDescent="0.25">
      <c r="B54" s="112"/>
    </row>
    <row r="55" spans="2:2" x14ac:dyDescent="0.25">
      <c r="B55" s="112"/>
    </row>
    <row r="56" spans="2:2" x14ac:dyDescent="0.25">
      <c r="B56" s="112"/>
    </row>
    <row r="57" spans="2:2" x14ac:dyDescent="0.25">
      <c r="B57" s="112"/>
    </row>
    <row r="58" spans="2:2" x14ac:dyDescent="0.25">
      <c r="B58" s="112"/>
    </row>
    <row r="59" spans="2:2" x14ac:dyDescent="0.25">
      <c r="B59" s="112"/>
    </row>
    <row r="60" spans="2:2" x14ac:dyDescent="0.25">
      <c r="B60" s="112"/>
    </row>
    <row r="61" spans="2:2" x14ac:dyDescent="0.25">
      <c r="B61" s="112"/>
    </row>
    <row r="62" spans="2:2" x14ac:dyDescent="0.25">
      <c r="B62" s="112"/>
    </row>
    <row r="63" spans="2:2" x14ac:dyDescent="0.25">
      <c r="B63" s="112"/>
    </row>
    <row r="64" spans="2:2" x14ac:dyDescent="0.25">
      <c r="B64" s="112"/>
    </row>
    <row r="65" spans="2:2" x14ac:dyDescent="0.25">
      <c r="B65" s="112"/>
    </row>
    <row r="66" spans="2:2" x14ac:dyDescent="0.25">
      <c r="B66" s="112"/>
    </row>
    <row r="67" spans="2:2" x14ac:dyDescent="0.25">
      <c r="B67" s="112"/>
    </row>
    <row r="68" spans="2:2" x14ac:dyDescent="0.25">
      <c r="B68" s="112"/>
    </row>
    <row r="69" spans="2:2" x14ac:dyDescent="0.25">
      <c r="B69" s="112"/>
    </row>
    <row r="70" spans="2:2" x14ac:dyDescent="0.25">
      <c r="B70" s="112"/>
    </row>
    <row r="71" spans="2:2" x14ac:dyDescent="0.25">
      <c r="B71" s="112"/>
    </row>
    <row r="72" spans="2:2" x14ac:dyDescent="0.25">
      <c r="B72" s="112"/>
    </row>
    <row r="73" spans="2:2" x14ac:dyDescent="0.25">
      <c r="B73" s="112"/>
    </row>
    <row r="74" spans="2:2" x14ac:dyDescent="0.25">
      <c r="B74" s="112"/>
    </row>
    <row r="75" spans="2:2" x14ac:dyDescent="0.25">
      <c r="B75" s="112"/>
    </row>
    <row r="76" spans="2:2" x14ac:dyDescent="0.25">
      <c r="B76" s="112"/>
    </row>
    <row r="77" spans="2:2" x14ac:dyDescent="0.25">
      <c r="B77" s="112"/>
    </row>
    <row r="78" spans="2:2" x14ac:dyDescent="0.25">
      <c r="B78" s="112"/>
    </row>
    <row r="79" spans="2:2" x14ac:dyDescent="0.25">
      <c r="B79" s="112"/>
    </row>
    <row r="80" spans="2:2" x14ac:dyDescent="0.25">
      <c r="B80" s="112"/>
    </row>
    <row r="81" spans="2:2" x14ac:dyDescent="0.25">
      <c r="B81" s="112"/>
    </row>
    <row r="82" spans="2:2" x14ac:dyDescent="0.25">
      <c r="B82" s="112"/>
    </row>
    <row r="83" spans="2:2" x14ac:dyDescent="0.25">
      <c r="B83" s="112"/>
    </row>
    <row r="84" spans="2:2" x14ac:dyDescent="0.25">
      <c r="B84" s="112"/>
    </row>
    <row r="85" spans="2:2" x14ac:dyDescent="0.25">
      <c r="B85" s="112"/>
    </row>
    <row r="86" spans="2:2" x14ac:dyDescent="0.25">
      <c r="B86" s="112"/>
    </row>
    <row r="87" spans="2:2" x14ac:dyDescent="0.25">
      <c r="B87" s="112"/>
    </row>
    <row r="88" spans="2:2" x14ac:dyDescent="0.25">
      <c r="B88" s="112"/>
    </row>
    <row r="89" spans="2:2" x14ac:dyDescent="0.25">
      <c r="B89" s="112"/>
    </row>
    <row r="90" spans="2:2" x14ac:dyDescent="0.25">
      <c r="B90" s="112"/>
    </row>
    <row r="91" spans="2:2" x14ac:dyDescent="0.25">
      <c r="B91" s="112"/>
    </row>
    <row r="92" spans="2:2" x14ac:dyDescent="0.25">
      <c r="B92" s="112"/>
    </row>
    <row r="93" spans="2:2" x14ac:dyDescent="0.25">
      <c r="B93" s="112"/>
    </row>
    <row r="94" spans="2:2" x14ac:dyDescent="0.25">
      <c r="B94" s="112"/>
    </row>
    <row r="95" spans="2:2" x14ac:dyDescent="0.25">
      <c r="B95" s="112"/>
    </row>
    <row r="96" spans="2:2" x14ac:dyDescent="0.25">
      <c r="B96" s="112"/>
    </row>
    <row r="97" spans="2:2" x14ac:dyDescent="0.25">
      <c r="B97" s="112"/>
    </row>
    <row r="98" spans="2:2" x14ac:dyDescent="0.25">
      <c r="B98" s="112"/>
    </row>
    <row r="99" spans="2:2" x14ac:dyDescent="0.25">
      <c r="B99" s="112"/>
    </row>
    <row r="100" spans="2:2" x14ac:dyDescent="0.25">
      <c r="B100" s="1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102"/>
  <sheetViews>
    <sheetView zoomScale="90" zoomScaleNormal="90" workbookViewId="0">
      <selection activeCell="G17" sqref="G17"/>
    </sheetView>
  </sheetViews>
  <sheetFormatPr defaultRowHeight="15.75" x14ac:dyDescent="0.25"/>
  <cols>
    <col min="1" max="1" width="26.28515625" style="13" customWidth="1"/>
    <col min="2" max="2" width="83.28515625" style="3" customWidth="1"/>
    <col min="3" max="3" width="7.42578125" style="10" customWidth="1"/>
    <col min="4" max="4" width="12" style="10" customWidth="1"/>
    <col min="5" max="5" width="8.42578125" style="10" customWidth="1"/>
    <col min="6" max="6" width="10.140625" style="10" customWidth="1"/>
    <col min="7" max="7" width="8.5703125" style="10" customWidth="1"/>
    <col min="8" max="8" width="7.5703125" style="10" customWidth="1"/>
    <col min="9" max="9" width="11.85546875" style="9" customWidth="1"/>
    <col min="10" max="10" width="11.85546875" style="100" customWidth="1"/>
    <col min="11" max="12" width="11.85546875" style="9" customWidth="1"/>
    <col min="13" max="15" width="11.85546875" style="100" customWidth="1"/>
    <col min="16" max="16" width="10.42578125" style="9" customWidth="1"/>
    <col min="17" max="17" width="10.7109375" style="11" customWidth="1"/>
    <col min="18" max="18" width="9.42578125" style="11" customWidth="1"/>
    <col min="19" max="19" width="9.28515625" style="51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23"/>
      <c r="E1" s="23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38"/>
      <c r="R1" s="38"/>
      <c r="S1" s="38"/>
      <c r="T1" s="38"/>
      <c r="U1" s="23"/>
      <c r="V1" s="23"/>
    </row>
    <row r="2" spans="1:22" customFormat="1" ht="60.75" thickBot="1" x14ac:dyDescent="0.3">
      <c r="A2" s="8" t="s">
        <v>0</v>
      </c>
      <c r="B2" s="94" t="s">
        <v>6</v>
      </c>
      <c r="C2" s="8" t="s">
        <v>1</v>
      </c>
      <c r="D2" s="4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82</v>
      </c>
      <c r="B3" s="64"/>
      <c r="C3" s="5">
        <v>2</v>
      </c>
      <c r="D3" s="54">
        <f>+H3/C3</f>
        <v>0.5</v>
      </c>
      <c r="E3" s="50">
        <v>0</v>
      </c>
      <c r="F3" s="4">
        <v>0</v>
      </c>
      <c r="G3" s="4">
        <v>1</v>
      </c>
      <c r="H3" s="16">
        <f>SUM(E3:G3 )</f>
        <v>1</v>
      </c>
      <c r="I3" s="17">
        <v>0</v>
      </c>
      <c r="J3" s="102">
        <v>-25</v>
      </c>
      <c r="K3" s="17">
        <f>I3+J3</f>
        <v>-25</v>
      </c>
      <c r="L3" s="17">
        <v>25</v>
      </c>
      <c r="M3" s="102">
        <v>0</v>
      </c>
      <c r="N3" s="17">
        <f>L3+M3</f>
        <v>25</v>
      </c>
      <c r="O3" s="102">
        <v>0</v>
      </c>
      <c r="P3" s="40">
        <f t="shared" ref="P3:P8" si="0">(+I3+L3)/H3</f>
        <v>25</v>
      </c>
      <c r="Q3" s="18">
        <v>25.98</v>
      </c>
      <c r="R3" s="17">
        <f>+Q3/H3</f>
        <v>25.98</v>
      </c>
    </row>
    <row r="4" spans="1:22" customFormat="1" thickBot="1" x14ac:dyDescent="0.3">
      <c r="A4" s="15" t="s">
        <v>83</v>
      </c>
      <c r="B4" s="64"/>
      <c r="C4" s="5">
        <v>6</v>
      </c>
      <c r="D4" s="54">
        <f>+H4/C4</f>
        <v>0.16666666666666666</v>
      </c>
      <c r="E4" s="50">
        <v>0</v>
      </c>
      <c r="F4" s="4">
        <v>0</v>
      </c>
      <c r="G4" s="4">
        <v>1</v>
      </c>
      <c r="H4" s="16">
        <f>SUM(E4:G4 )</f>
        <v>1</v>
      </c>
      <c r="I4" s="17">
        <v>0</v>
      </c>
      <c r="J4" s="102">
        <v>0</v>
      </c>
      <c r="K4" s="17">
        <f>I4+J4</f>
        <v>0</v>
      </c>
      <c r="L4" s="17">
        <v>25</v>
      </c>
      <c r="M4" s="102">
        <v>0</v>
      </c>
      <c r="N4" s="17">
        <f>L4+M4</f>
        <v>25</v>
      </c>
      <c r="O4" s="102">
        <v>0</v>
      </c>
      <c r="P4" s="40">
        <f t="shared" si="0"/>
        <v>25</v>
      </c>
      <c r="Q4" s="18">
        <v>0</v>
      </c>
      <c r="R4" s="17">
        <f>+Q4/H4</f>
        <v>0</v>
      </c>
    </row>
    <row r="5" spans="1:22" customFormat="1" thickBot="1" x14ac:dyDescent="0.3">
      <c r="A5" s="15" t="s">
        <v>84</v>
      </c>
      <c r="B5" s="64"/>
      <c r="C5" s="5">
        <v>9</v>
      </c>
      <c r="D5" s="54">
        <f>+H5/C5</f>
        <v>0.22222222222222221</v>
      </c>
      <c r="E5" s="50">
        <v>1</v>
      </c>
      <c r="F5" s="4">
        <v>0</v>
      </c>
      <c r="G5" s="4">
        <v>1</v>
      </c>
      <c r="H5" s="16">
        <f>SUM(E5:G5 )</f>
        <v>2</v>
      </c>
      <c r="I5" s="17">
        <v>25</v>
      </c>
      <c r="J5" s="102">
        <v>-15</v>
      </c>
      <c r="K5" s="17">
        <f>I5+J5</f>
        <v>10</v>
      </c>
      <c r="L5" s="17">
        <v>25</v>
      </c>
      <c r="M5" s="102">
        <v>0</v>
      </c>
      <c r="N5" s="17">
        <f>L5+M5</f>
        <v>25</v>
      </c>
      <c r="O5" s="102">
        <v>0</v>
      </c>
      <c r="P5" s="40">
        <f t="shared" si="0"/>
        <v>25</v>
      </c>
      <c r="Q5" s="18">
        <v>19.57</v>
      </c>
      <c r="R5" s="17">
        <f>+Q5/H5</f>
        <v>9.7850000000000001</v>
      </c>
    </row>
    <row r="6" spans="1:22" customFormat="1" thickBot="1" x14ac:dyDescent="0.3">
      <c r="A6" s="15" t="s">
        <v>205</v>
      </c>
      <c r="B6" s="64"/>
      <c r="C6" s="5">
        <v>1</v>
      </c>
      <c r="D6" s="54">
        <f>+H6/C6</f>
        <v>1</v>
      </c>
      <c r="E6" s="50">
        <v>1</v>
      </c>
      <c r="F6" s="4">
        <v>0</v>
      </c>
      <c r="G6" s="4">
        <v>0</v>
      </c>
      <c r="H6" s="16">
        <f>SUM(E6:G6 )</f>
        <v>1</v>
      </c>
      <c r="I6" s="17">
        <v>25</v>
      </c>
      <c r="J6" s="102">
        <v>0</v>
      </c>
      <c r="K6" s="17">
        <f>I6+J6</f>
        <v>25</v>
      </c>
      <c r="L6" s="17">
        <v>0</v>
      </c>
      <c r="M6" s="102">
        <v>0</v>
      </c>
      <c r="N6" s="17">
        <f>L6+M6</f>
        <v>0</v>
      </c>
      <c r="O6" s="102">
        <v>0</v>
      </c>
      <c r="P6" s="40">
        <f t="shared" si="0"/>
        <v>25</v>
      </c>
      <c r="Q6" s="18">
        <v>0</v>
      </c>
      <c r="R6" s="17">
        <f>+Q6/H6</f>
        <v>0</v>
      </c>
    </row>
    <row r="7" spans="1:22" customFormat="1" thickBot="1" x14ac:dyDescent="0.3">
      <c r="A7" s="15" t="s">
        <v>213</v>
      </c>
      <c r="B7" s="64"/>
      <c r="C7" s="5">
        <v>0</v>
      </c>
      <c r="D7" s="54">
        <v>0</v>
      </c>
      <c r="E7" s="50">
        <v>0</v>
      </c>
      <c r="F7" s="4">
        <v>0</v>
      </c>
      <c r="G7" s="4">
        <v>0</v>
      </c>
      <c r="H7" s="16">
        <v>0</v>
      </c>
      <c r="I7" s="17">
        <v>0</v>
      </c>
      <c r="J7" s="102">
        <v>0</v>
      </c>
      <c r="K7" s="17">
        <v>0</v>
      </c>
      <c r="L7" s="17">
        <v>0</v>
      </c>
      <c r="M7" s="102">
        <v>0</v>
      </c>
      <c r="N7" s="17">
        <f t="shared" ref="N7:N8" si="1">L7+M7</f>
        <v>0</v>
      </c>
      <c r="O7" s="102">
        <v>-50</v>
      </c>
      <c r="P7" s="40" t="e">
        <f t="shared" si="0"/>
        <v>#DIV/0!</v>
      </c>
      <c r="Q7" s="18"/>
      <c r="R7" s="17" t="e">
        <f t="shared" ref="R7:R8" si="2">+Q7/H7</f>
        <v>#DIV/0!</v>
      </c>
    </row>
    <row r="8" spans="1:22" customFormat="1" thickBot="1" x14ac:dyDescent="0.3">
      <c r="A8" s="15" t="s">
        <v>136</v>
      </c>
      <c r="B8" s="64"/>
      <c r="C8" s="5">
        <v>0</v>
      </c>
      <c r="D8" s="54">
        <v>0</v>
      </c>
      <c r="E8" s="50">
        <v>0</v>
      </c>
      <c r="F8" s="4">
        <v>0</v>
      </c>
      <c r="G8" s="4">
        <v>0</v>
      </c>
      <c r="H8" s="16">
        <v>0</v>
      </c>
      <c r="I8" s="17">
        <v>0</v>
      </c>
      <c r="J8" s="102">
        <v>0</v>
      </c>
      <c r="K8" s="17">
        <v>0</v>
      </c>
      <c r="L8" s="17">
        <v>0</v>
      </c>
      <c r="M8" s="102">
        <v>0</v>
      </c>
      <c r="N8" s="17">
        <f t="shared" si="1"/>
        <v>0</v>
      </c>
      <c r="O8" s="102">
        <v>0</v>
      </c>
      <c r="P8" s="40" t="e">
        <f t="shared" si="0"/>
        <v>#DIV/0!</v>
      </c>
      <c r="Q8" s="18"/>
      <c r="R8" s="17" t="e">
        <f t="shared" si="2"/>
        <v>#DIV/0!</v>
      </c>
    </row>
    <row r="9" spans="1:22" customFormat="1" thickBot="1" x14ac:dyDescent="0.3">
      <c r="A9" s="115" t="s">
        <v>211</v>
      </c>
      <c r="B9" s="74" t="s">
        <v>132</v>
      </c>
      <c r="C9" s="1">
        <f>SUM(C3:C8)</f>
        <v>18</v>
      </c>
      <c r="D9" s="41">
        <f>+H9/C9</f>
        <v>0.27777777777777779</v>
      </c>
      <c r="E9" s="1">
        <f>SUM(E3:E8)</f>
        <v>2</v>
      </c>
      <c r="F9" s="24">
        <f>SUM(F3:F8)</f>
        <v>0</v>
      </c>
      <c r="G9" s="24">
        <f>SUM(G3:G8)</f>
        <v>3</v>
      </c>
      <c r="H9" s="24">
        <f>SUM(E9:G9)</f>
        <v>5</v>
      </c>
      <c r="I9" s="25">
        <f>SUM(I3:I8)</f>
        <v>50</v>
      </c>
      <c r="J9" s="104">
        <f>+I9/H9</f>
        <v>10</v>
      </c>
      <c r="K9" s="25">
        <f>SUM(K3:K8)</f>
        <v>10</v>
      </c>
      <c r="L9" s="25">
        <f>+K9/H9</f>
        <v>2</v>
      </c>
      <c r="M9" s="104">
        <f t="shared" ref="M9:O9" si="3">SUM(M3:M8)</f>
        <v>0</v>
      </c>
      <c r="N9" s="25">
        <f t="shared" si="3"/>
        <v>75</v>
      </c>
      <c r="O9" s="25">
        <f t="shared" si="3"/>
        <v>-50</v>
      </c>
      <c r="P9" s="25">
        <f>(+I9+L9)/H9</f>
        <v>10.4</v>
      </c>
      <c r="Q9" s="25">
        <f>SUM(Q3:Q8)</f>
        <v>45.55</v>
      </c>
      <c r="R9" s="25">
        <f>+Q9/H9</f>
        <v>9.11</v>
      </c>
    </row>
    <row r="10" spans="1:22" x14ac:dyDescent="0.25">
      <c r="B10" s="63"/>
    </row>
    <row r="11" spans="1:22" x14ac:dyDescent="0.25">
      <c r="B11" s="63"/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  <row r="101" spans="2:2" x14ac:dyDescent="0.25">
      <c r="B101" s="63"/>
    </row>
    <row r="102" spans="2:2" x14ac:dyDescent="0.25">
      <c r="B102" s="63"/>
    </row>
  </sheetData>
  <pageMargins left="0.7" right="0.7" top="0.75" bottom="0.75" header="0.3" footer="0.3"/>
  <pageSetup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V101"/>
  <sheetViews>
    <sheetView zoomScale="90" zoomScaleNormal="90" workbookViewId="0"/>
  </sheetViews>
  <sheetFormatPr defaultRowHeight="15.75" x14ac:dyDescent="0.25"/>
  <cols>
    <col min="1" max="1" width="22.42578125" style="13" customWidth="1"/>
    <col min="2" max="2" width="101.28515625" style="3" bestFit="1" customWidth="1"/>
    <col min="3" max="3" width="7.42578125" style="10" customWidth="1"/>
    <col min="4" max="4" width="12.140625" style="52" customWidth="1"/>
    <col min="5" max="5" width="8.42578125" style="52" customWidth="1"/>
    <col min="6" max="6" width="10.140625" style="10" customWidth="1"/>
    <col min="7" max="7" width="8.5703125" style="10" customWidth="1"/>
    <col min="8" max="8" width="7.5703125" style="10" customWidth="1"/>
    <col min="9" max="9" width="10.140625" style="9" customWidth="1"/>
    <col min="10" max="10" width="10.140625" style="100" customWidth="1"/>
    <col min="11" max="11" width="11.85546875" style="9" customWidth="1"/>
    <col min="12" max="12" width="10.140625" style="9" customWidth="1"/>
    <col min="13" max="13" width="10.140625" style="100" customWidth="1"/>
    <col min="14" max="14" width="11.7109375" style="100" customWidth="1"/>
    <col min="15" max="15" width="10.140625" style="100" customWidth="1"/>
    <col min="16" max="16" width="10.5703125" style="9" customWidth="1"/>
    <col min="17" max="17" width="11.7109375" style="9" customWidth="1"/>
    <col min="18" max="18" width="11.28515625" style="9" customWidth="1"/>
    <col min="19" max="19" width="9.28515625" style="10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55"/>
      <c r="E1" s="55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23"/>
      <c r="R1" s="23"/>
      <c r="S1" s="23"/>
      <c r="T1" s="38"/>
      <c r="U1" s="23"/>
      <c r="V1" s="23"/>
    </row>
    <row r="2" spans="1:22" customFormat="1" ht="60.75" thickBot="1" x14ac:dyDescent="0.3">
      <c r="A2" s="8" t="s">
        <v>0</v>
      </c>
      <c r="B2" s="95" t="s">
        <v>6</v>
      </c>
      <c r="C2" s="8" t="s">
        <v>1</v>
      </c>
      <c r="D2" s="5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45</v>
      </c>
      <c r="B3" s="64"/>
      <c r="C3" s="5">
        <v>6</v>
      </c>
      <c r="D3" s="54">
        <f>+H3/C3</f>
        <v>0.33333333333333331</v>
      </c>
      <c r="E3" s="50">
        <v>1</v>
      </c>
      <c r="F3" s="4">
        <v>0</v>
      </c>
      <c r="G3" s="4">
        <v>1</v>
      </c>
      <c r="H3" s="16">
        <f>SUM(E3:G3 )</f>
        <v>2</v>
      </c>
      <c r="I3" s="17">
        <v>25</v>
      </c>
      <c r="J3" s="102">
        <v>-50</v>
      </c>
      <c r="K3" s="17">
        <f>I3+J3</f>
        <v>-25</v>
      </c>
      <c r="L3" s="17">
        <v>25</v>
      </c>
      <c r="M3" s="102">
        <v>0</v>
      </c>
      <c r="N3" s="17">
        <f>L3+M3</f>
        <v>25</v>
      </c>
      <c r="O3" s="102">
        <v>0</v>
      </c>
      <c r="P3" s="40">
        <f t="shared" ref="P3:P10" si="0">(+I3+L3)/H3</f>
        <v>25</v>
      </c>
      <c r="Q3" s="18">
        <v>0</v>
      </c>
      <c r="R3" s="17">
        <f>+Q3/H3</f>
        <v>0</v>
      </c>
    </row>
    <row r="4" spans="1:22" customFormat="1" ht="18.75" customHeight="1" thickBot="1" x14ac:dyDescent="0.3">
      <c r="A4" s="15" t="s">
        <v>47</v>
      </c>
      <c r="B4" s="64"/>
      <c r="C4" s="5">
        <v>21</v>
      </c>
      <c r="D4" s="54">
        <f>+H4/C4</f>
        <v>0.47619047619047616</v>
      </c>
      <c r="E4" s="50">
        <v>6</v>
      </c>
      <c r="F4" s="4">
        <v>1</v>
      </c>
      <c r="G4" s="4">
        <v>3</v>
      </c>
      <c r="H4" s="16">
        <f>SUM(E4:G4 )</f>
        <v>10</v>
      </c>
      <c r="I4" s="17">
        <v>175</v>
      </c>
      <c r="J4" s="102">
        <v>0</v>
      </c>
      <c r="K4" s="17">
        <f>I4+J4</f>
        <v>175</v>
      </c>
      <c r="L4" s="17">
        <v>75</v>
      </c>
      <c r="M4" s="102">
        <v>0</v>
      </c>
      <c r="N4" s="17">
        <f>L4+M4</f>
        <v>75</v>
      </c>
      <c r="O4" s="102">
        <v>0</v>
      </c>
      <c r="P4" s="40">
        <f t="shared" si="0"/>
        <v>25</v>
      </c>
      <c r="Q4" s="18">
        <v>104.94</v>
      </c>
      <c r="R4" s="17">
        <f>+Q4/H4</f>
        <v>10.494</v>
      </c>
    </row>
    <row r="5" spans="1:22" customFormat="1" thickBot="1" x14ac:dyDescent="0.3">
      <c r="A5" s="15" t="s">
        <v>69</v>
      </c>
      <c r="B5" s="64"/>
      <c r="C5" s="5">
        <v>9</v>
      </c>
      <c r="D5" s="54">
        <f>+H5/C5</f>
        <v>0.33333333333333331</v>
      </c>
      <c r="E5" s="50">
        <v>2</v>
      </c>
      <c r="F5" s="4">
        <v>0</v>
      </c>
      <c r="G5" s="4">
        <v>1</v>
      </c>
      <c r="H5" s="16">
        <f>SUM(E5:G5 )</f>
        <v>3</v>
      </c>
      <c r="I5" s="17">
        <v>50</v>
      </c>
      <c r="J5" s="102">
        <v>-150</v>
      </c>
      <c r="K5" s="17">
        <f>I5+J5</f>
        <v>-100</v>
      </c>
      <c r="L5" s="17">
        <v>25</v>
      </c>
      <c r="M5" s="102">
        <v>0</v>
      </c>
      <c r="N5" s="17">
        <f>L5+M5</f>
        <v>25</v>
      </c>
      <c r="O5" s="102">
        <v>-110</v>
      </c>
      <c r="P5" s="40">
        <f t="shared" si="0"/>
        <v>25</v>
      </c>
      <c r="Q5" s="18">
        <v>44.97</v>
      </c>
      <c r="R5" s="17">
        <f>+Q5/H5</f>
        <v>14.99</v>
      </c>
    </row>
    <row r="6" spans="1:22" customFormat="1" thickBot="1" x14ac:dyDescent="0.3">
      <c r="A6" s="15" t="s">
        <v>48</v>
      </c>
      <c r="B6" s="64"/>
      <c r="C6" s="5">
        <v>4</v>
      </c>
      <c r="D6" s="54">
        <f>+H6/C6</f>
        <v>0.5</v>
      </c>
      <c r="E6" s="50">
        <v>2</v>
      </c>
      <c r="F6" s="4">
        <v>0</v>
      </c>
      <c r="G6" s="4">
        <v>0</v>
      </c>
      <c r="H6" s="16">
        <f>SUM(E6:G6 )</f>
        <v>2</v>
      </c>
      <c r="I6" s="17">
        <v>50</v>
      </c>
      <c r="J6" s="102">
        <v>0</v>
      </c>
      <c r="K6" s="17">
        <f>I6+J6</f>
        <v>50</v>
      </c>
      <c r="L6" s="17">
        <v>0</v>
      </c>
      <c r="M6" s="102">
        <v>0</v>
      </c>
      <c r="N6" s="17">
        <f>L6+M6</f>
        <v>0</v>
      </c>
      <c r="O6" s="102">
        <v>0</v>
      </c>
      <c r="P6" s="40">
        <f t="shared" si="0"/>
        <v>25</v>
      </c>
      <c r="Q6" s="18">
        <v>29.99</v>
      </c>
      <c r="R6" s="17">
        <f>+Q6/H6</f>
        <v>14.994999999999999</v>
      </c>
    </row>
    <row r="7" spans="1:22" customFormat="1" thickBot="1" x14ac:dyDescent="0.3">
      <c r="A7" s="15" t="s">
        <v>70</v>
      </c>
      <c r="B7" s="64"/>
      <c r="C7" s="5">
        <v>6</v>
      </c>
      <c r="D7" s="54">
        <f>+H7/C7</f>
        <v>1</v>
      </c>
      <c r="E7" s="50">
        <v>2</v>
      </c>
      <c r="F7" s="4">
        <v>4</v>
      </c>
      <c r="G7" s="4">
        <v>0</v>
      </c>
      <c r="H7" s="16">
        <f>SUM(E7:G7 )</f>
        <v>6</v>
      </c>
      <c r="I7" s="17">
        <v>150</v>
      </c>
      <c r="J7" s="102">
        <v>0</v>
      </c>
      <c r="K7" s="17">
        <f>I7+J7</f>
        <v>150</v>
      </c>
      <c r="L7" s="17">
        <v>0</v>
      </c>
      <c r="M7" s="102">
        <v>0</v>
      </c>
      <c r="N7" s="17">
        <f>L7+M7</f>
        <v>0</v>
      </c>
      <c r="O7" s="102">
        <v>0</v>
      </c>
      <c r="P7" s="40">
        <f t="shared" si="0"/>
        <v>25</v>
      </c>
      <c r="Q7" s="18">
        <v>44.98</v>
      </c>
      <c r="R7" s="17">
        <f>+Q7/H7</f>
        <v>7.4966666666666661</v>
      </c>
    </row>
    <row r="8" spans="1:22" customFormat="1" thickBot="1" x14ac:dyDescent="0.3">
      <c r="A8" s="15" t="s">
        <v>207</v>
      </c>
      <c r="B8" s="64"/>
      <c r="C8" s="5">
        <v>0</v>
      </c>
      <c r="D8" s="54">
        <v>0</v>
      </c>
      <c r="E8" s="50">
        <v>0</v>
      </c>
      <c r="F8" s="4">
        <v>0</v>
      </c>
      <c r="G8" s="4">
        <v>0</v>
      </c>
      <c r="H8" s="16">
        <v>0</v>
      </c>
      <c r="I8" s="17">
        <v>0</v>
      </c>
      <c r="J8" s="102">
        <v>0</v>
      </c>
      <c r="K8" s="17">
        <v>0</v>
      </c>
      <c r="L8" s="17">
        <v>0</v>
      </c>
      <c r="M8" s="102">
        <v>0</v>
      </c>
      <c r="N8" s="17">
        <f t="shared" ref="N8:N10" si="1">L8+M8</f>
        <v>0</v>
      </c>
      <c r="O8" s="102">
        <v>0</v>
      </c>
      <c r="P8" s="40" t="e">
        <f t="shared" si="0"/>
        <v>#DIV/0!</v>
      </c>
      <c r="Q8" s="18"/>
      <c r="R8" s="17" t="e">
        <f t="shared" ref="R8:R10" si="2">+Q8/H8</f>
        <v>#DIV/0!</v>
      </c>
    </row>
    <row r="9" spans="1:22" customFormat="1" thickBot="1" x14ac:dyDescent="0.3">
      <c r="A9" s="15" t="s">
        <v>89</v>
      </c>
      <c r="B9" s="64"/>
      <c r="C9" s="5">
        <v>15</v>
      </c>
      <c r="D9" s="54">
        <f>+H9/C9</f>
        <v>0.53333333333333333</v>
      </c>
      <c r="E9" s="50">
        <v>8</v>
      </c>
      <c r="F9" s="4">
        <v>0</v>
      </c>
      <c r="G9" s="4">
        <v>0</v>
      </c>
      <c r="H9" s="16">
        <f>SUM(E9:G9 )</f>
        <v>8</v>
      </c>
      <c r="I9" s="17">
        <v>200</v>
      </c>
      <c r="J9" s="102">
        <v>-20</v>
      </c>
      <c r="K9" s="17">
        <f>I9+J9</f>
        <v>180</v>
      </c>
      <c r="L9" s="17">
        <v>0</v>
      </c>
      <c r="M9" s="102">
        <v>0</v>
      </c>
      <c r="N9" s="17">
        <f>L9+M9</f>
        <v>0</v>
      </c>
      <c r="O9" s="102">
        <v>0</v>
      </c>
      <c r="P9" s="40">
        <f t="shared" si="0"/>
        <v>25</v>
      </c>
      <c r="Q9" s="18">
        <v>0</v>
      </c>
      <c r="R9" s="17">
        <f>+Q9/H9</f>
        <v>0</v>
      </c>
    </row>
    <row r="10" spans="1:22" customFormat="1" ht="15.75" customHeight="1" thickBot="1" x14ac:dyDescent="0.3">
      <c r="A10" s="2" t="s">
        <v>206</v>
      </c>
      <c r="B10" s="64"/>
      <c r="C10" s="5">
        <v>2</v>
      </c>
      <c r="D10" s="54">
        <v>0</v>
      </c>
      <c r="E10" s="50">
        <v>0</v>
      </c>
      <c r="F10" s="4">
        <v>0</v>
      </c>
      <c r="G10" s="4">
        <v>0</v>
      </c>
      <c r="H10" s="16">
        <v>0</v>
      </c>
      <c r="I10" s="17">
        <v>0</v>
      </c>
      <c r="J10" s="102">
        <v>0</v>
      </c>
      <c r="K10" s="17">
        <v>0</v>
      </c>
      <c r="L10" s="17">
        <v>0</v>
      </c>
      <c r="M10" s="102">
        <v>0</v>
      </c>
      <c r="N10" s="17">
        <f t="shared" si="1"/>
        <v>0</v>
      </c>
      <c r="O10" s="102">
        <v>-100</v>
      </c>
      <c r="P10" s="40" t="e">
        <f t="shared" si="0"/>
        <v>#DIV/0!</v>
      </c>
      <c r="Q10" s="18"/>
      <c r="R10" s="17" t="e">
        <f t="shared" si="2"/>
        <v>#DIV/0!</v>
      </c>
    </row>
    <row r="11" spans="1:22" customFormat="1" thickBot="1" x14ac:dyDescent="0.3">
      <c r="A11" s="115" t="s">
        <v>212</v>
      </c>
      <c r="B11" s="73" t="s">
        <v>132</v>
      </c>
      <c r="C11" s="1">
        <f>SUM(C3:C10)</f>
        <v>63</v>
      </c>
      <c r="D11" s="41">
        <f>+H11/C11</f>
        <v>0.49206349206349204</v>
      </c>
      <c r="E11" s="1">
        <f>SUM(E3:E10)</f>
        <v>21</v>
      </c>
      <c r="F11" s="24">
        <f>SUM(F3:F10)</f>
        <v>5</v>
      </c>
      <c r="G11" s="24">
        <f>SUM(G3:G10)</f>
        <v>5</v>
      </c>
      <c r="H11" s="24">
        <f>SUM(E11:G11)</f>
        <v>31</v>
      </c>
      <c r="I11" s="25">
        <f>SUM(I3:I10)</f>
        <v>650</v>
      </c>
      <c r="J11" s="104">
        <f>+I11/H11</f>
        <v>20.967741935483872</v>
      </c>
      <c r="K11" s="25">
        <f>SUM(K3:K10)</f>
        <v>430</v>
      </c>
      <c r="L11" s="25">
        <f>+K11/H11</f>
        <v>13.870967741935484</v>
      </c>
      <c r="M11" s="104">
        <f t="shared" ref="M11:O11" si="3">SUM(M3:M10)</f>
        <v>0</v>
      </c>
      <c r="N11" s="25">
        <f t="shared" si="3"/>
        <v>125</v>
      </c>
      <c r="O11" s="104">
        <f t="shared" si="3"/>
        <v>-210</v>
      </c>
      <c r="P11" s="25">
        <f t="shared" ref="P11" si="4">(+I11+L11)/H11</f>
        <v>21.41519250780437</v>
      </c>
      <c r="Q11" s="25">
        <f>SUM(Q3:Q10)</f>
        <v>224.88</v>
      </c>
      <c r="R11" s="25">
        <f>+Q11/H11</f>
        <v>7.2541935483870965</v>
      </c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  <row r="101" spans="2:2" x14ac:dyDescent="0.25">
      <c r="B101" s="63"/>
    </row>
  </sheetData>
  <pageMargins left="0.7" right="0.7" top="0.75" bottom="0.75" header="0.3" footer="0.3"/>
  <pageSetup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V97"/>
  <sheetViews>
    <sheetView zoomScale="90" zoomScaleNormal="90" workbookViewId="0">
      <selection activeCell="A9" sqref="A9"/>
    </sheetView>
  </sheetViews>
  <sheetFormatPr defaultRowHeight="15.75" x14ac:dyDescent="0.25"/>
  <cols>
    <col min="1" max="1" width="24.7109375" style="13" customWidth="1"/>
    <col min="2" max="2" width="84.7109375" style="3" customWidth="1"/>
    <col min="3" max="3" width="7.42578125" style="10" bestFit="1" customWidth="1"/>
    <col min="4" max="4" width="12.140625" style="52" customWidth="1"/>
    <col min="5" max="5" width="8.42578125" style="52" bestFit="1" customWidth="1"/>
    <col min="6" max="6" width="10.140625" style="10" customWidth="1"/>
    <col min="7" max="7" width="8.5703125" style="10" bestFit="1" customWidth="1"/>
    <col min="8" max="8" width="7.5703125" style="10" bestFit="1" customWidth="1"/>
    <col min="9" max="9" width="10.140625" style="9" customWidth="1"/>
    <col min="10" max="10" width="10.140625" style="100" customWidth="1"/>
    <col min="11" max="11" width="12" style="9" customWidth="1"/>
    <col min="12" max="12" width="10.140625" style="9" customWidth="1"/>
    <col min="13" max="13" width="10.140625" style="100" customWidth="1"/>
    <col min="14" max="14" width="12.85546875" style="100" customWidth="1"/>
    <col min="15" max="15" width="10.140625" style="100" customWidth="1"/>
    <col min="16" max="16" width="10.5703125" style="9" customWidth="1"/>
    <col min="17" max="17" width="11.140625" style="9" customWidth="1"/>
    <col min="18" max="18" width="11.28515625" style="9" customWidth="1"/>
    <col min="19" max="19" width="9.28515625" style="10" bestFit="1" customWidth="1"/>
    <col min="20" max="20" width="9.5703125" style="11" bestFit="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55"/>
      <c r="E1" s="55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23"/>
      <c r="R1" s="23"/>
      <c r="S1" s="23"/>
      <c r="T1" s="38"/>
      <c r="U1" s="23"/>
      <c r="V1" s="23"/>
    </row>
    <row r="2" spans="1:22" customFormat="1" ht="60.75" thickBot="1" x14ac:dyDescent="0.3">
      <c r="A2" s="8" t="s">
        <v>0</v>
      </c>
      <c r="B2" s="96" t="s">
        <v>6</v>
      </c>
      <c r="C2" s="8" t="s">
        <v>1</v>
      </c>
      <c r="D2" s="5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46</v>
      </c>
      <c r="B3" s="64"/>
      <c r="C3" s="5">
        <v>15</v>
      </c>
      <c r="D3" s="54">
        <f t="shared" ref="D3:D8" si="0">+H3/C3</f>
        <v>0.2</v>
      </c>
      <c r="E3" s="50">
        <v>2</v>
      </c>
      <c r="F3" s="4">
        <v>0</v>
      </c>
      <c r="G3" s="4">
        <v>1</v>
      </c>
      <c r="H3" s="16">
        <f t="shared" ref="H3:H8" si="1">SUM(E3:G3 )</f>
        <v>3</v>
      </c>
      <c r="I3" s="17">
        <v>50</v>
      </c>
      <c r="J3" s="102">
        <v>0</v>
      </c>
      <c r="K3" s="17">
        <f t="shared" ref="K3:K8" si="2">I3+J3</f>
        <v>50</v>
      </c>
      <c r="L3" s="17">
        <v>25</v>
      </c>
      <c r="M3" s="102">
        <v>0</v>
      </c>
      <c r="N3" s="17">
        <f t="shared" ref="N3:N8" si="3">L3+M3</f>
        <v>25</v>
      </c>
      <c r="O3" s="102">
        <v>-50</v>
      </c>
      <c r="P3" s="40">
        <f t="shared" ref="P3:P9" si="4">(+I3+L3)/H3</f>
        <v>25</v>
      </c>
      <c r="Q3" s="18">
        <v>59.96</v>
      </c>
      <c r="R3" s="17">
        <f t="shared" ref="R3:R8" si="5">+Q3/H3</f>
        <v>19.986666666666668</v>
      </c>
    </row>
    <row r="4" spans="1:22" customFormat="1" thickBot="1" x14ac:dyDescent="0.3">
      <c r="A4" s="15" t="s">
        <v>71</v>
      </c>
      <c r="B4" s="64"/>
      <c r="C4" s="5">
        <v>4</v>
      </c>
      <c r="D4" s="54">
        <f t="shared" si="0"/>
        <v>0.5</v>
      </c>
      <c r="E4" s="50">
        <v>1</v>
      </c>
      <c r="F4" s="4">
        <v>1</v>
      </c>
      <c r="G4" s="4">
        <v>0</v>
      </c>
      <c r="H4" s="16">
        <f t="shared" si="1"/>
        <v>2</v>
      </c>
      <c r="I4" s="17">
        <v>50</v>
      </c>
      <c r="J4" s="102">
        <v>-45</v>
      </c>
      <c r="K4" s="17">
        <f t="shared" si="2"/>
        <v>5</v>
      </c>
      <c r="L4" s="17">
        <v>0</v>
      </c>
      <c r="M4" s="102">
        <v>0</v>
      </c>
      <c r="N4" s="17">
        <f t="shared" si="3"/>
        <v>0</v>
      </c>
      <c r="O4" s="102">
        <v>-50</v>
      </c>
      <c r="P4" s="40">
        <f t="shared" si="4"/>
        <v>25</v>
      </c>
      <c r="Q4" s="18">
        <v>0</v>
      </c>
      <c r="R4" s="17">
        <f t="shared" si="5"/>
        <v>0</v>
      </c>
    </row>
    <row r="5" spans="1:22" customFormat="1" thickBot="1" x14ac:dyDescent="0.3">
      <c r="A5" s="15" t="s">
        <v>77</v>
      </c>
      <c r="B5" s="64"/>
      <c r="C5" s="5">
        <v>1</v>
      </c>
      <c r="D5" s="54">
        <f t="shared" si="0"/>
        <v>1</v>
      </c>
      <c r="E5" s="50">
        <v>1</v>
      </c>
      <c r="F5" s="4">
        <v>0</v>
      </c>
      <c r="G5" s="4">
        <v>0</v>
      </c>
      <c r="H5" s="16">
        <f t="shared" si="1"/>
        <v>1</v>
      </c>
      <c r="I5" s="17">
        <v>25</v>
      </c>
      <c r="J5" s="102">
        <v>-75</v>
      </c>
      <c r="K5" s="17">
        <f t="shared" si="2"/>
        <v>-50</v>
      </c>
      <c r="L5" s="17">
        <v>0</v>
      </c>
      <c r="M5" s="102">
        <v>0</v>
      </c>
      <c r="N5" s="17">
        <f t="shared" si="3"/>
        <v>0</v>
      </c>
      <c r="O5" s="102">
        <v>0</v>
      </c>
      <c r="P5" s="40">
        <f t="shared" si="4"/>
        <v>25</v>
      </c>
      <c r="Q5" s="18">
        <v>32.979999999999997</v>
      </c>
      <c r="R5" s="17">
        <f t="shared" si="5"/>
        <v>32.979999999999997</v>
      </c>
    </row>
    <row r="6" spans="1:22" customFormat="1" thickBot="1" x14ac:dyDescent="0.3">
      <c r="A6" s="15" t="s">
        <v>75</v>
      </c>
      <c r="B6" s="64"/>
      <c r="C6" s="5">
        <v>11</v>
      </c>
      <c r="D6" s="54">
        <f t="shared" si="0"/>
        <v>0.81818181818181823</v>
      </c>
      <c r="E6" s="50">
        <v>5</v>
      </c>
      <c r="F6" s="4">
        <v>2</v>
      </c>
      <c r="G6" s="4">
        <v>2</v>
      </c>
      <c r="H6" s="16">
        <f t="shared" si="1"/>
        <v>9</v>
      </c>
      <c r="I6" s="17">
        <v>175</v>
      </c>
      <c r="J6" s="102">
        <v>-110</v>
      </c>
      <c r="K6" s="17">
        <f t="shared" si="2"/>
        <v>65</v>
      </c>
      <c r="L6" s="17">
        <v>50</v>
      </c>
      <c r="M6" s="102">
        <v>0</v>
      </c>
      <c r="N6" s="17">
        <f t="shared" si="3"/>
        <v>50</v>
      </c>
      <c r="O6" s="102">
        <v>-100</v>
      </c>
      <c r="P6" s="40">
        <f t="shared" si="4"/>
        <v>25</v>
      </c>
      <c r="Q6" s="18">
        <v>14.99</v>
      </c>
      <c r="R6" s="17">
        <f t="shared" si="5"/>
        <v>1.6655555555555557</v>
      </c>
    </row>
    <row r="7" spans="1:22" customFormat="1" thickBot="1" x14ac:dyDescent="0.3">
      <c r="A7" s="15" t="s">
        <v>90</v>
      </c>
      <c r="B7" s="64"/>
      <c r="C7" s="5">
        <v>4</v>
      </c>
      <c r="D7" s="54">
        <f t="shared" si="0"/>
        <v>1</v>
      </c>
      <c r="E7" s="50">
        <v>3</v>
      </c>
      <c r="F7" s="4">
        <v>0</v>
      </c>
      <c r="G7" s="4">
        <v>1</v>
      </c>
      <c r="H7" s="16">
        <f t="shared" si="1"/>
        <v>4</v>
      </c>
      <c r="I7" s="17">
        <v>75</v>
      </c>
      <c r="J7" s="102">
        <v>-45</v>
      </c>
      <c r="K7" s="17">
        <f t="shared" si="2"/>
        <v>30</v>
      </c>
      <c r="L7" s="17">
        <v>25</v>
      </c>
      <c r="M7" s="102">
        <v>0</v>
      </c>
      <c r="N7" s="17">
        <f t="shared" si="3"/>
        <v>25</v>
      </c>
      <c r="O7" s="102">
        <v>0</v>
      </c>
      <c r="P7" s="40">
        <f t="shared" si="4"/>
        <v>25</v>
      </c>
      <c r="Q7" s="18">
        <v>29.99</v>
      </c>
      <c r="R7" s="17">
        <f t="shared" si="5"/>
        <v>7.4974999999999996</v>
      </c>
    </row>
    <row r="8" spans="1:22" customFormat="1" thickBot="1" x14ac:dyDescent="0.3">
      <c r="A8" s="62" t="s">
        <v>87</v>
      </c>
      <c r="B8" s="64"/>
      <c r="C8" s="5">
        <v>13</v>
      </c>
      <c r="D8" s="54">
        <f t="shared" si="0"/>
        <v>0.53846153846153844</v>
      </c>
      <c r="E8" s="50">
        <v>7</v>
      </c>
      <c r="F8" s="4">
        <v>0</v>
      </c>
      <c r="G8" s="4">
        <v>0</v>
      </c>
      <c r="H8" s="16">
        <f t="shared" si="1"/>
        <v>7</v>
      </c>
      <c r="I8" s="17">
        <v>175</v>
      </c>
      <c r="J8" s="102">
        <v>-45</v>
      </c>
      <c r="K8" s="17">
        <f t="shared" si="2"/>
        <v>130</v>
      </c>
      <c r="L8" s="17">
        <v>0</v>
      </c>
      <c r="M8" s="102">
        <v>0</v>
      </c>
      <c r="N8" s="17">
        <f t="shared" si="3"/>
        <v>0</v>
      </c>
      <c r="O8" s="102">
        <v>-200</v>
      </c>
      <c r="P8" s="40">
        <f t="shared" si="4"/>
        <v>25</v>
      </c>
      <c r="Q8" s="18">
        <v>50.98</v>
      </c>
      <c r="R8" s="17">
        <f t="shared" si="5"/>
        <v>7.282857142857142</v>
      </c>
    </row>
    <row r="9" spans="1:22" customFormat="1" thickBot="1" x14ac:dyDescent="0.3">
      <c r="A9" s="62" t="s">
        <v>214</v>
      </c>
      <c r="B9" s="64"/>
      <c r="C9" s="5">
        <v>0</v>
      </c>
      <c r="D9" s="54">
        <v>0</v>
      </c>
      <c r="E9" s="50">
        <v>0</v>
      </c>
      <c r="F9" s="4">
        <v>0</v>
      </c>
      <c r="G9" s="4">
        <v>0</v>
      </c>
      <c r="H9" s="16">
        <v>0</v>
      </c>
      <c r="I9" s="17">
        <v>0</v>
      </c>
      <c r="J9" s="102">
        <v>0</v>
      </c>
      <c r="K9" s="17">
        <v>0</v>
      </c>
      <c r="L9" s="17">
        <v>0</v>
      </c>
      <c r="M9" s="102">
        <v>0</v>
      </c>
      <c r="N9" s="17">
        <f t="shared" ref="N9" si="6">L9+M9</f>
        <v>0</v>
      </c>
      <c r="O9" s="102">
        <v>0</v>
      </c>
      <c r="P9" s="40" t="e">
        <f t="shared" si="4"/>
        <v>#DIV/0!</v>
      </c>
      <c r="Q9" s="18"/>
      <c r="R9" s="17" t="e">
        <f t="shared" ref="R9" si="7">+Q9/H9</f>
        <v>#DIV/0!</v>
      </c>
    </row>
    <row r="10" spans="1:22" ht="16.5" thickBot="1" x14ac:dyDescent="0.3">
      <c r="A10" s="115"/>
      <c r="B10" s="72" t="s">
        <v>132</v>
      </c>
      <c r="C10" s="98">
        <f>SUM(C3:C9)</f>
        <v>48</v>
      </c>
      <c r="D10" s="41">
        <f>+H10/C10</f>
        <v>0.54166666666666663</v>
      </c>
      <c r="E10" s="98">
        <f>SUM(E3:E9)</f>
        <v>19</v>
      </c>
      <c r="F10" s="24">
        <f>SUM(F3:F9)</f>
        <v>3</v>
      </c>
      <c r="G10" s="24">
        <f>SUM(G3:G9)</f>
        <v>4</v>
      </c>
      <c r="H10" s="24">
        <f>SUM(E10:G10)</f>
        <v>26</v>
      </c>
      <c r="I10" s="25">
        <f t="shared" ref="I10:O10" si="8">SUM(I3:I9)</f>
        <v>550</v>
      </c>
      <c r="J10" s="104">
        <f t="shared" si="8"/>
        <v>-320</v>
      </c>
      <c r="K10" s="25">
        <f t="shared" si="8"/>
        <v>230</v>
      </c>
      <c r="L10" s="25">
        <f t="shared" si="8"/>
        <v>100</v>
      </c>
      <c r="M10" s="25">
        <f t="shared" si="8"/>
        <v>0</v>
      </c>
      <c r="N10" s="25">
        <f t="shared" si="8"/>
        <v>100</v>
      </c>
      <c r="O10" s="104">
        <f t="shared" si="8"/>
        <v>-400</v>
      </c>
      <c r="P10" s="25">
        <f>(+I10+L10)/H10</f>
        <v>25</v>
      </c>
      <c r="Q10" s="25">
        <f>SUM(Q3:Q9)</f>
        <v>188.89999999999998</v>
      </c>
      <c r="R10" s="25">
        <f>+Q10/H10</f>
        <v>7.2653846153846144</v>
      </c>
    </row>
    <row r="11" spans="1:22" x14ac:dyDescent="0.25">
      <c r="B11" s="63"/>
    </row>
    <row r="12" spans="1:22" x14ac:dyDescent="0.25">
      <c r="B12" s="63"/>
    </row>
    <row r="13" spans="1:22" x14ac:dyDescent="0.25">
      <c r="B13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</sheetData>
  <pageMargins left="0.7" right="0.7" top="0.75" bottom="0.75" header="0.3" footer="0.3"/>
  <pageSetup orientation="portrait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S14"/>
  <sheetViews>
    <sheetView zoomScaleNormal="100" workbookViewId="0">
      <selection activeCell="E6" sqref="E6"/>
    </sheetView>
  </sheetViews>
  <sheetFormatPr defaultRowHeight="15" x14ac:dyDescent="0.25"/>
  <cols>
    <col min="1" max="1" width="17" customWidth="1"/>
    <col min="2" max="2" width="20" customWidth="1"/>
    <col min="3" max="3" width="66.5703125" customWidth="1"/>
    <col min="4" max="4" width="7.42578125" bestFit="1" customWidth="1"/>
    <col min="5" max="5" width="11" customWidth="1"/>
    <col min="6" max="6" width="5.140625" bestFit="1" customWidth="1"/>
    <col min="7" max="7" width="11.140625" customWidth="1"/>
    <col min="8" max="8" width="8.5703125" bestFit="1" customWidth="1"/>
    <col min="9" max="9" width="7.5703125" style="119" bestFit="1" customWidth="1"/>
    <col min="10" max="10" width="7.85546875" customWidth="1"/>
    <col min="11" max="11" width="11.140625" customWidth="1"/>
    <col min="12" max="12" width="13" customWidth="1"/>
    <col min="13" max="13" width="7.85546875" customWidth="1"/>
    <col min="14" max="14" width="10.85546875" customWidth="1"/>
    <col min="15" max="15" width="15.7109375" customWidth="1"/>
    <col min="16" max="16" width="10" customWidth="1"/>
    <col min="17" max="17" width="8.28515625" customWidth="1"/>
    <col min="18" max="18" width="11.42578125" customWidth="1"/>
    <col min="19" max="19" width="9.7109375" customWidth="1"/>
    <col min="20" max="20" width="40.7109375" bestFit="1" customWidth="1"/>
  </cols>
  <sheetData>
    <row r="1" spans="1:19" ht="45.75" customHeight="1" thickBot="1" x14ac:dyDescent="0.3">
      <c r="A1" s="57" t="s">
        <v>32</v>
      </c>
      <c r="B1" s="57" t="s">
        <v>0</v>
      </c>
      <c r="C1" s="58" t="s">
        <v>6</v>
      </c>
      <c r="D1" s="97" t="s">
        <v>1</v>
      </c>
      <c r="E1" s="53" t="s">
        <v>30</v>
      </c>
      <c r="F1" s="97" t="s">
        <v>7</v>
      </c>
      <c r="G1" s="97" t="s">
        <v>8</v>
      </c>
      <c r="H1" s="97" t="s">
        <v>2</v>
      </c>
      <c r="I1" s="97" t="s">
        <v>3</v>
      </c>
      <c r="J1" s="97" t="s">
        <v>137</v>
      </c>
      <c r="K1" s="101" t="s">
        <v>140</v>
      </c>
      <c r="L1" s="97" t="s">
        <v>141</v>
      </c>
      <c r="M1" s="97" t="s">
        <v>138</v>
      </c>
      <c r="N1" s="101" t="s">
        <v>142</v>
      </c>
      <c r="O1" s="101" t="s">
        <v>143</v>
      </c>
      <c r="P1" s="101" t="s">
        <v>139</v>
      </c>
      <c r="Q1" s="44" t="s">
        <v>31</v>
      </c>
      <c r="R1" s="14" t="s">
        <v>4</v>
      </c>
      <c r="S1" s="14" t="s">
        <v>5</v>
      </c>
    </row>
    <row r="2" spans="1:19" ht="15.75" thickBot="1" x14ac:dyDescent="0.3">
      <c r="A2" s="2" t="s">
        <v>215</v>
      </c>
      <c r="B2" s="64" t="s">
        <v>76</v>
      </c>
      <c r="C2" s="5"/>
      <c r="D2" s="116">
        <v>3</v>
      </c>
      <c r="E2" s="117">
        <v>0</v>
      </c>
      <c r="F2" s="4">
        <v>-1</v>
      </c>
      <c r="G2" s="4">
        <v>1</v>
      </c>
      <c r="H2" s="16">
        <v>0</v>
      </c>
      <c r="I2" s="118">
        <v>0</v>
      </c>
      <c r="J2" s="102">
        <v>0</v>
      </c>
      <c r="K2" s="17">
        <v>0</v>
      </c>
      <c r="L2" s="17">
        <v>0</v>
      </c>
      <c r="M2" s="102">
        <v>0</v>
      </c>
      <c r="N2" s="17"/>
      <c r="O2" s="102"/>
      <c r="P2" s="40"/>
      <c r="Q2" s="18"/>
      <c r="R2" s="17"/>
      <c r="S2" s="49"/>
    </row>
    <row r="3" spans="1:19" ht="15.75" thickBot="1" x14ac:dyDescent="0.3">
      <c r="A3" s="2" t="s">
        <v>215</v>
      </c>
      <c r="B3" s="64" t="s">
        <v>186</v>
      </c>
      <c r="C3" s="5"/>
      <c r="D3" s="116">
        <v>1</v>
      </c>
      <c r="E3" s="117">
        <v>0</v>
      </c>
      <c r="F3" s="4">
        <v>0</v>
      </c>
      <c r="G3" s="4">
        <v>0</v>
      </c>
      <c r="H3" s="16">
        <v>0</v>
      </c>
      <c r="I3" s="118">
        <v>0</v>
      </c>
      <c r="J3" s="102">
        <v>0</v>
      </c>
      <c r="K3" s="17">
        <v>0</v>
      </c>
      <c r="L3" s="17">
        <v>0</v>
      </c>
      <c r="M3" s="102">
        <v>0</v>
      </c>
      <c r="N3" s="17"/>
      <c r="O3" s="102"/>
      <c r="P3" s="40"/>
      <c r="Q3" s="18"/>
      <c r="R3" s="17"/>
      <c r="S3" s="49"/>
    </row>
    <row r="4" spans="1:19" ht="15.75" thickBot="1" x14ac:dyDescent="0.3">
      <c r="A4" s="2" t="s">
        <v>216</v>
      </c>
      <c r="B4" s="64" t="s">
        <v>54</v>
      </c>
      <c r="C4" s="5"/>
      <c r="D4" s="116">
        <v>2</v>
      </c>
      <c r="E4" s="117">
        <v>0</v>
      </c>
      <c r="F4" s="4">
        <v>0</v>
      </c>
      <c r="G4" s="4">
        <v>0</v>
      </c>
      <c r="H4" s="16">
        <v>0</v>
      </c>
      <c r="I4" s="118">
        <v>0</v>
      </c>
      <c r="J4" s="102">
        <v>0</v>
      </c>
      <c r="K4" s="17">
        <v>0</v>
      </c>
      <c r="L4" s="17">
        <v>0</v>
      </c>
      <c r="M4" s="102">
        <v>0</v>
      </c>
      <c r="N4" s="17"/>
      <c r="O4" s="102"/>
      <c r="P4" s="40"/>
      <c r="Q4" s="18"/>
      <c r="R4" s="17"/>
      <c r="S4" s="49"/>
    </row>
    <row r="5" spans="1:19" ht="15.75" thickBot="1" x14ac:dyDescent="0.3">
      <c r="A5" s="2" t="s">
        <v>217</v>
      </c>
      <c r="B5" s="64" t="s">
        <v>199</v>
      </c>
      <c r="C5" s="5"/>
      <c r="D5" s="116">
        <v>12</v>
      </c>
      <c r="E5" s="117">
        <v>0</v>
      </c>
      <c r="F5" s="4">
        <v>0</v>
      </c>
      <c r="G5" s="4">
        <v>0</v>
      </c>
      <c r="H5" s="16">
        <v>0</v>
      </c>
      <c r="I5" s="118">
        <v>0</v>
      </c>
      <c r="J5" s="102">
        <v>0</v>
      </c>
      <c r="K5" s="17">
        <v>0</v>
      </c>
      <c r="L5" s="17">
        <v>0</v>
      </c>
      <c r="M5" s="102">
        <v>0</v>
      </c>
      <c r="N5" s="17"/>
      <c r="O5" s="102"/>
      <c r="P5" s="40"/>
      <c r="Q5" s="18"/>
      <c r="R5" s="17"/>
      <c r="S5" s="49"/>
    </row>
    <row r="6" spans="1:19" ht="15.75" thickBot="1" x14ac:dyDescent="0.3">
      <c r="A6" s="2" t="s">
        <v>217</v>
      </c>
      <c r="B6" s="64" t="s">
        <v>122</v>
      </c>
      <c r="C6" s="5"/>
      <c r="D6" s="116">
        <v>33</v>
      </c>
      <c r="E6" s="117">
        <v>0</v>
      </c>
      <c r="F6" s="4">
        <v>0</v>
      </c>
      <c r="G6" s="4">
        <v>0</v>
      </c>
      <c r="H6" s="16">
        <v>0</v>
      </c>
      <c r="I6" s="118">
        <v>0</v>
      </c>
      <c r="J6" s="102">
        <v>0</v>
      </c>
      <c r="K6" s="17">
        <v>0</v>
      </c>
      <c r="L6" s="17">
        <v>0</v>
      </c>
      <c r="M6" s="102">
        <v>0</v>
      </c>
      <c r="N6" s="17"/>
      <c r="O6" s="102"/>
      <c r="P6" s="40"/>
      <c r="Q6" s="18"/>
      <c r="R6" s="17"/>
      <c r="S6" s="49"/>
    </row>
    <row r="7" spans="1:19" ht="15.75" thickBot="1" x14ac:dyDescent="0.3">
      <c r="A7" s="2" t="s">
        <v>217</v>
      </c>
      <c r="B7" s="64" t="s">
        <v>123</v>
      </c>
      <c r="C7" s="5"/>
      <c r="D7" s="116">
        <v>3</v>
      </c>
      <c r="E7" s="117">
        <v>0</v>
      </c>
      <c r="F7" s="4">
        <v>0</v>
      </c>
      <c r="G7" s="4">
        <v>0</v>
      </c>
      <c r="H7" s="16">
        <v>0</v>
      </c>
      <c r="I7" s="118">
        <v>0</v>
      </c>
      <c r="J7" s="102">
        <v>0</v>
      </c>
      <c r="K7" s="17">
        <v>0</v>
      </c>
      <c r="L7" s="17">
        <v>0</v>
      </c>
      <c r="M7" s="102">
        <v>0</v>
      </c>
      <c r="N7" s="17"/>
      <c r="O7" s="102"/>
      <c r="P7" s="40"/>
      <c r="Q7" s="18"/>
      <c r="R7" s="17"/>
      <c r="S7" s="49"/>
    </row>
    <row r="8" spans="1:19" ht="15.75" thickBot="1" x14ac:dyDescent="0.3">
      <c r="A8" s="2" t="s">
        <v>218</v>
      </c>
      <c r="B8" s="64" t="s">
        <v>134</v>
      </c>
      <c r="C8" s="5"/>
      <c r="D8" s="116">
        <v>0</v>
      </c>
      <c r="E8" s="117">
        <v>0</v>
      </c>
      <c r="F8" s="4">
        <v>0</v>
      </c>
      <c r="G8" s="4">
        <v>0</v>
      </c>
      <c r="H8" s="16">
        <v>0</v>
      </c>
      <c r="I8" s="118">
        <v>0</v>
      </c>
      <c r="J8" s="102">
        <v>0</v>
      </c>
      <c r="K8" s="17">
        <v>0</v>
      </c>
      <c r="L8" s="17">
        <v>0</v>
      </c>
      <c r="M8" s="102">
        <v>0</v>
      </c>
      <c r="N8" s="17"/>
      <c r="O8" s="102"/>
      <c r="P8" s="40"/>
      <c r="Q8" s="18"/>
      <c r="R8" s="17"/>
      <c r="S8" s="17"/>
    </row>
    <row r="9" spans="1:19" ht="15.75" thickBot="1" x14ac:dyDescent="0.3">
      <c r="A9" s="2" t="s">
        <v>219</v>
      </c>
      <c r="B9" s="64" t="s">
        <v>135</v>
      </c>
      <c r="C9" s="5"/>
      <c r="D9" s="116">
        <v>0</v>
      </c>
      <c r="E9" s="117">
        <v>0</v>
      </c>
      <c r="F9" s="4">
        <v>0</v>
      </c>
      <c r="G9" s="4">
        <v>0</v>
      </c>
      <c r="H9" s="16">
        <v>0</v>
      </c>
      <c r="I9" s="118">
        <v>0</v>
      </c>
      <c r="J9" s="102">
        <v>0</v>
      </c>
      <c r="K9" s="17">
        <v>0</v>
      </c>
      <c r="L9" s="17">
        <v>0</v>
      </c>
      <c r="M9" s="102">
        <v>0</v>
      </c>
      <c r="N9" s="17"/>
      <c r="O9" s="102"/>
      <c r="P9" s="40"/>
      <c r="Q9" s="18"/>
      <c r="R9" s="17"/>
      <c r="S9" s="17"/>
    </row>
    <row r="10" spans="1:19" ht="15.75" thickBot="1" x14ac:dyDescent="0.3">
      <c r="A10" s="2" t="s">
        <v>220</v>
      </c>
      <c r="B10" s="64" t="s">
        <v>213</v>
      </c>
      <c r="C10" s="5"/>
      <c r="D10" s="116">
        <v>0</v>
      </c>
      <c r="E10" s="117">
        <v>0</v>
      </c>
      <c r="F10" s="4">
        <v>0</v>
      </c>
      <c r="G10" s="4">
        <v>0</v>
      </c>
      <c r="H10" s="16">
        <v>0</v>
      </c>
      <c r="I10" s="118">
        <v>0</v>
      </c>
      <c r="J10" s="102">
        <v>0</v>
      </c>
      <c r="K10" s="17">
        <v>0</v>
      </c>
      <c r="L10" s="17">
        <v>0</v>
      </c>
      <c r="M10" s="102">
        <v>0</v>
      </c>
      <c r="N10" s="17"/>
      <c r="O10" s="102"/>
      <c r="P10" s="40"/>
      <c r="Q10" s="18"/>
      <c r="R10" s="17"/>
      <c r="S10" s="17"/>
    </row>
    <row r="11" spans="1:19" x14ac:dyDescent="0.25">
      <c r="A11" t="s">
        <v>220</v>
      </c>
      <c r="B11" t="s">
        <v>136</v>
      </c>
      <c r="D11">
        <v>0</v>
      </c>
      <c r="E11">
        <v>0</v>
      </c>
      <c r="F11">
        <v>0</v>
      </c>
      <c r="G11">
        <v>0</v>
      </c>
      <c r="H11">
        <v>0</v>
      </c>
      <c r="I11" s="119">
        <v>0</v>
      </c>
      <c r="J11" s="122">
        <v>0</v>
      </c>
      <c r="K11">
        <v>0</v>
      </c>
      <c r="L11" s="122">
        <v>0</v>
      </c>
      <c r="M11" s="122">
        <v>0</v>
      </c>
    </row>
    <row r="12" spans="1:19" x14ac:dyDescent="0.25">
      <c r="A12" t="s">
        <v>212</v>
      </c>
      <c r="B12" t="s">
        <v>207</v>
      </c>
      <c r="D12">
        <v>0</v>
      </c>
      <c r="E12">
        <v>0</v>
      </c>
      <c r="F12">
        <v>0</v>
      </c>
      <c r="G12">
        <v>0</v>
      </c>
      <c r="H12">
        <v>0</v>
      </c>
      <c r="I12" s="119">
        <v>0</v>
      </c>
      <c r="J12" s="122">
        <v>0</v>
      </c>
      <c r="K12">
        <v>0</v>
      </c>
      <c r="L12" s="122">
        <v>0</v>
      </c>
      <c r="M12" s="122">
        <v>0</v>
      </c>
    </row>
    <row r="13" spans="1:19" x14ac:dyDescent="0.25">
      <c r="A13" t="s">
        <v>212</v>
      </c>
      <c r="B13" t="s">
        <v>206</v>
      </c>
      <c r="D13">
        <v>2</v>
      </c>
      <c r="E13">
        <v>0</v>
      </c>
      <c r="F13">
        <v>0</v>
      </c>
      <c r="G13">
        <v>0</v>
      </c>
      <c r="H13">
        <v>0</v>
      </c>
      <c r="I13" s="119">
        <v>0</v>
      </c>
      <c r="J13" s="122">
        <v>0</v>
      </c>
      <c r="K13">
        <v>0</v>
      </c>
      <c r="L13" s="122">
        <v>0</v>
      </c>
      <c r="M13" s="122">
        <v>0</v>
      </c>
    </row>
    <row r="14" spans="1:19" x14ac:dyDescent="0.25">
      <c r="A14" t="s">
        <v>221</v>
      </c>
      <c r="B14" t="s">
        <v>214</v>
      </c>
      <c r="D14">
        <v>0</v>
      </c>
      <c r="E14">
        <v>0</v>
      </c>
      <c r="F14">
        <v>0</v>
      </c>
      <c r="G14">
        <v>0</v>
      </c>
      <c r="H14">
        <v>0</v>
      </c>
      <c r="I14" s="119">
        <v>0</v>
      </c>
      <c r="J14" s="122">
        <v>0</v>
      </c>
      <c r="K14">
        <v>0</v>
      </c>
      <c r="L14" s="122">
        <v>0</v>
      </c>
      <c r="M14" s="122">
        <v>0</v>
      </c>
    </row>
  </sheetData>
  <conditionalFormatting sqref="C2">
    <cfRule type="duplicateValues" dxfId="0" priority="1"/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00"/>
  <sheetViews>
    <sheetView zoomScale="90" zoomScaleNormal="90" workbookViewId="0"/>
  </sheetViews>
  <sheetFormatPr defaultRowHeight="15" x14ac:dyDescent="0.25"/>
  <cols>
    <col min="1" max="1" width="25.42578125" style="9" customWidth="1"/>
    <col min="2" max="2" width="84.85546875" style="6" customWidth="1"/>
    <col min="3" max="3" width="8" style="9" bestFit="1" customWidth="1"/>
    <col min="4" max="4" width="11" style="9" customWidth="1"/>
    <col min="5" max="5" width="8.5703125" style="9" bestFit="1" customWidth="1"/>
    <col min="6" max="6" width="10.42578125" style="9" bestFit="1" customWidth="1"/>
    <col min="7" max="7" width="8.7109375" style="9" bestFit="1" customWidth="1"/>
    <col min="8" max="8" width="7.85546875" style="9" bestFit="1" customWidth="1"/>
    <col min="9" max="9" width="11" style="11" bestFit="1" customWidth="1"/>
    <col min="10" max="10" width="11" style="100" customWidth="1"/>
    <col min="11" max="11" width="13.85546875" style="11" customWidth="1"/>
    <col min="12" max="12" width="11" style="11" customWidth="1"/>
    <col min="13" max="13" width="12.5703125" style="100" customWidth="1"/>
    <col min="14" max="14" width="14.140625" style="100" customWidth="1"/>
    <col min="15" max="15" width="11" style="100" customWidth="1"/>
    <col min="16" max="16" width="9.5703125" style="11" customWidth="1"/>
    <col min="17" max="17" width="13.42578125" style="11" customWidth="1"/>
    <col min="18" max="18" width="9" style="11" customWidth="1"/>
    <col min="19" max="16384" width="9.140625" style="9"/>
  </cols>
  <sheetData>
    <row r="1" spans="1:19" ht="15.75" thickBot="1" x14ac:dyDescent="0.3">
      <c r="B1" s="66"/>
    </row>
    <row r="2" spans="1:19" ht="55.5" customHeight="1" thickBot="1" x14ac:dyDescent="0.3">
      <c r="A2" s="7" t="s">
        <v>0</v>
      </c>
      <c r="B2" s="84" t="s">
        <v>6</v>
      </c>
      <c r="C2" s="7" t="s">
        <v>1</v>
      </c>
      <c r="D2" s="7" t="s">
        <v>30</v>
      </c>
      <c r="E2" s="7" t="s">
        <v>7</v>
      </c>
      <c r="F2" s="7" t="s">
        <v>8</v>
      </c>
      <c r="G2" s="7" t="s">
        <v>2</v>
      </c>
      <c r="H2" s="7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28" t="s">
        <v>31</v>
      </c>
      <c r="Q2" s="28" t="s">
        <v>4</v>
      </c>
      <c r="R2" s="28" t="s">
        <v>5</v>
      </c>
    </row>
    <row r="3" spans="1:19" s="23" customFormat="1" ht="15.75" thickBot="1" x14ac:dyDescent="0.3">
      <c r="A3" s="29" t="s">
        <v>63</v>
      </c>
      <c r="B3" s="64"/>
      <c r="C3" s="5">
        <v>15</v>
      </c>
      <c r="D3" s="54">
        <f t="shared" ref="D3:D8" si="0">+H3/C3</f>
        <v>0.33333333333333331</v>
      </c>
      <c r="E3" s="50">
        <v>0</v>
      </c>
      <c r="F3" s="4">
        <v>0</v>
      </c>
      <c r="G3" s="4">
        <v>5</v>
      </c>
      <c r="H3" s="16">
        <f>SUM(E3:G3 )</f>
        <v>5</v>
      </c>
      <c r="I3" s="17">
        <v>0</v>
      </c>
      <c r="J3" s="102">
        <v>-25</v>
      </c>
      <c r="K3" s="17">
        <f>I3+J3</f>
        <v>-25</v>
      </c>
      <c r="L3" s="17">
        <v>125</v>
      </c>
      <c r="M3" s="102">
        <v>0</v>
      </c>
      <c r="N3" s="17">
        <f>L3+M3</f>
        <v>125</v>
      </c>
      <c r="O3" s="102">
        <v>0</v>
      </c>
      <c r="P3" s="40">
        <f t="shared" ref="P3:P7" si="1">(+I3+L3)/H3</f>
        <v>25</v>
      </c>
      <c r="Q3" s="18">
        <v>44.99</v>
      </c>
      <c r="R3" s="17">
        <f>+Q3/H3</f>
        <v>8.9980000000000011</v>
      </c>
      <c r="S3" s="30"/>
    </row>
    <row r="4" spans="1:19" s="23" customFormat="1" ht="15.75" thickBot="1" x14ac:dyDescent="0.3">
      <c r="A4" s="29" t="s">
        <v>29</v>
      </c>
      <c r="B4" s="64"/>
      <c r="C4" s="5">
        <v>25</v>
      </c>
      <c r="D4" s="54">
        <f t="shared" si="0"/>
        <v>0.12</v>
      </c>
      <c r="E4" s="50">
        <v>2</v>
      </c>
      <c r="F4" s="4">
        <v>0</v>
      </c>
      <c r="G4" s="4">
        <v>1</v>
      </c>
      <c r="H4" s="16">
        <f>SUM(E4:G4 )</f>
        <v>3</v>
      </c>
      <c r="I4" s="17">
        <v>50</v>
      </c>
      <c r="J4" s="102">
        <v>0</v>
      </c>
      <c r="K4" s="17">
        <f>I4+J4</f>
        <v>50</v>
      </c>
      <c r="L4" s="17">
        <v>25</v>
      </c>
      <c r="M4" s="102">
        <v>0</v>
      </c>
      <c r="N4" s="17">
        <f>L4+M4</f>
        <v>25</v>
      </c>
      <c r="O4" s="102">
        <v>0</v>
      </c>
      <c r="P4" s="40">
        <f t="shared" si="1"/>
        <v>25</v>
      </c>
      <c r="Q4" s="18">
        <v>9.77</v>
      </c>
      <c r="R4" s="17">
        <f>+Q4/H4</f>
        <v>3.2566666666666664</v>
      </c>
      <c r="S4" s="30"/>
    </row>
    <row r="5" spans="1:19" s="23" customFormat="1" ht="15.75" thickBot="1" x14ac:dyDescent="0.3">
      <c r="A5" s="29" t="s">
        <v>61</v>
      </c>
      <c r="B5" s="64"/>
      <c r="C5" s="5">
        <v>15</v>
      </c>
      <c r="D5" s="54">
        <f t="shared" si="0"/>
        <v>0.26666666666666666</v>
      </c>
      <c r="E5" s="50">
        <v>2</v>
      </c>
      <c r="F5" s="4">
        <v>0</v>
      </c>
      <c r="G5" s="4">
        <v>2</v>
      </c>
      <c r="H5" s="16">
        <f>SUM(E5:G5 )</f>
        <v>4</v>
      </c>
      <c r="I5" s="17">
        <v>50</v>
      </c>
      <c r="J5" s="102">
        <v>0</v>
      </c>
      <c r="K5" s="17">
        <f>I5+J5</f>
        <v>50</v>
      </c>
      <c r="L5" s="17">
        <v>50</v>
      </c>
      <c r="M5" s="102">
        <v>0</v>
      </c>
      <c r="N5" s="17">
        <f>L5+M5</f>
        <v>50</v>
      </c>
      <c r="O5" s="102">
        <v>0</v>
      </c>
      <c r="P5" s="40">
        <f t="shared" si="1"/>
        <v>25</v>
      </c>
      <c r="Q5" s="18">
        <v>64.97</v>
      </c>
      <c r="R5" s="17">
        <f>+Q5/H5</f>
        <v>16.2425</v>
      </c>
      <c r="S5" s="30"/>
    </row>
    <row r="6" spans="1:19" s="23" customFormat="1" ht="15.75" thickBot="1" x14ac:dyDescent="0.3">
      <c r="A6" s="29" t="s">
        <v>130</v>
      </c>
      <c r="B6" s="64"/>
      <c r="C6" s="5">
        <v>57</v>
      </c>
      <c r="D6" s="54">
        <f t="shared" si="0"/>
        <v>0.12280701754385964</v>
      </c>
      <c r="E6" s="50">
        <v>1</v>
      </c>
      <c r="F6" s="4">
        <v>0</v>
      </c>
      <c r="G6" s="4">
        <v>6</v>
      </c>
      <c r="H6" s="16">
        <f>SUM(E6:G6 )</f>
        <v>7</v>
      </c>
      <c r="I6" s="17">
        <v>25</v>
      </c>
      <c r="J6" s="102">
        <v>0</v>
      </c>
      <c r="K6" s="17">
        <f>I6+J6</f>
        <v>25</v>
      </c>
      <c r="L6" s="17">
        <v>150</v>
      </c>
      <c r="M6" s="102">
        <v>0</v>
      </c>
      <c r="N6" s="17">
        <f>L6+M6</f>
        <v>150</v>
      </c>
      <c r="O6" s="102">
        <v>0</v>
      </c>
      <c r="P6" s="40">
        <f t="shared" si="1"/>
        <v>25</v>
      </c>
      <c r="Q6" s="18">
        <v>104.96</v>
      </c>
      <c r="R6" s="17">
        <f>+Q6/H6</f>
        <v>14.994285714285713</v>
      </c>
      <c r="S6" s="30"/>
    </row>
    <row r="7" spans="1:19" s="23" customFormat="1" ht="15.75" thickBot="1" x14ac:dyDescent="0.3">
      <c r="A7" s="29" t="s">
        <v>131</v>
      </c>
      <c r="B7" s="64"/>
      <c r="C7" s="5">
        <v>13</v>
      </c>
      <c r="D7" s="54">
        <f t="shared" si="0"/>
        <v>0.15384615384615385</v>
      </c>
      <c r="E7" s="50">
        <v>0</v>
      </c>
      <c r="F7" s="4">
        <v>0</v>
      </c>
      <c r="G7" s="4">
        <v>2</v>
      </c>
      <c r="H7" s="16">
        <f>SUM(E7:G7 )</f>
        <v>2</v>
      </c>
      <c r="I7" s="17">
        <v>0</v>
      </c>
      <c r="J7" s="102">
        <v>0</v>
      </c>
      <c r="K7" s="17">
        <f>I7+J7</f>
        <v>0</v>
      </c>
      <c r="L7" s="17">
        <v>50</v>
      </c>
      <c r="M7" s="102">
        <v>0</v>
      </c>
      <c r="N7" s="17">
        <f>L7+M7</f>
        <v>50</v>
      </c>
      <c r="O7" s="102">
        <v>0</v>
      </c>
      <c r="P7" s="40">
        <f t="shared" si="1"/>
        <v>25</v>
      </c>
      <c r="Q7" s="18">
        <v>46.98</v>
      </c>
      <c r="R7" s="17">
        <f>+Q7/H7</f>
        <v>23.49</v>
      </c>
      <c r="S7" s="30"/>
    </row>
    <row r="8" spans="1:19" ht="24" customHeight="1" thickBot="1" x14ac:dyDescent="0.3">
      <c r="A8" s="98" t="s">
        <v>133</v>
      </c>
      <c r="B8" s="83" t="s">
        <v>132</v>
      </c>
      <c r="C8" s="1">
        <f>SUM(C3:C7)</f>
        <v>125</v>
      </c>
      <c r="D8" s="41">
        <f t="shared" si="0"/>
        <v>0.16800000000000001</v>
      </c>
      <c r="E8" s="24">
        <f>SUM(E3:E7)</f>
        <v>5</v>
      </c>
      <c r="F8" s="24">
        <f>SUM(F3:F7)</f>
        <v>0</v>
      </c>
      <c r="G8" s="24">
        <f>SUM(G3:G7)</f>
        <v>16</v>
      </c>
      <c r="H8" s="24">
        <f>SUM(E8:G8)</f>
        <v>21</v>
      </c>
      <c r="I8" s="25">
        <f>SUM(I3:I7)</f>
        <v>125</v>
      </c>
      <c r="J8" s="104">
        <f>+I8/H8</f>
        <v>5.9523809523809526</v>
      </c>
      <c r="K8" s="25">
        <f>SUM(K3:K7)</f>
        <v>100</v>
      </c>
      <c r="L8" s="25">
        <f>+K8/H8</f>
        <v>4.7619047619047619</v>
      </c>
      <c r="M8" s="104">
        <f t="shared" ref="M8:O8" si="2">SUM(M3:M7)</f>
        <v>0</v>
      </c>
      <c r="N8" s="25">
        <f t="shared" si="2"/>
        <v>400</v>
      </c>
      <c r="O8" s="108">
        <f t="shared" si="2"/>
        <v>0</v>
      </c>
      <c r="P8" s="25">
        <f t="shared" ref="P8" si="3">(+I8+L8)/H8</f>
        <v>6.179138321995465</v>
      </c>
      <c r="Q8" s="25">
        <f>SUM(Q3:Q7)</f>
        <v>271.67</v>
      </c>
      <c r="R8" s="25">
        <f t="shared" ref="R8" si="4">+Q8/H8</f>
        <v>12.936666666666667</v>
      </c>
      <c r="S8" s="26"/>
    </row>
    <row r="9" spans="1:19" x14ac:dyDescent="0.25">
      <c r="B9" s="66"/>
      <c r="S9" s="26"/>
    </row>
    <row r="10" spans="1:19" ht="15.75" thickBot="1" x14ac:dyDescent="0.3">
      <c r="B10" s="66"/>
      <c r="C10" s="31"/>
      <c r="D10" s="31"/>
      <c r="E10" s="31"/>
    </row>
    <row r="11" spans="1:19" ht="51.75" customHeight="1" thickBot="1" x14ac:dyDescent="0.3">
      <c r="A11" s="7" t="s">
        <v>0</v>
      </c>
      <c r="B11" s="85" t="s">
        <v>6</v>
      </c>
      <c r="C11" s="7" t="s">
        <v>1</v>
      </c>
      <c r="D11" s="7" t="s">
        <v>30</v>
      </c>
      <c r="E11" s="7" t="s">
        <v>7</v>
      </c>
      <c r="F11" s="7" t="s">
        <v>8</v>
      </c>
      <c r="G11" s="7" t="s">
        <v>2</v>
      </c>
      <c r="H11" s="7" t="s">
        <v>3</v>
      </c>
      <c r="I11" s="97" t="s">
        <v>137</v>
      </c>
      <c r="J11" s="101" t="s">
        <v>140</v>
      </c>
      <c r="K11" s="97" t="s">
        <v>141</v>
      </c>
      <c r="L11" s="97" t="s">
        <v>138</v>
      </c>
      <c r="M11" s="101" t="s">
        <v>142</v>
      </c>
      <c r="N11" s="101" t="s">
        <v>143</v>
      </c>
      <c r="O11" s="101" t="s">
        <v>139</v>
      </c>
      <c r="P11" s="28" t="s">
        <v>31</v>
      </c>
      <c r="Q11" s="28" t="s">
        <v>4</v>
      </c>
      <c r="R11" s="28" t="s">
        <v>5</v>
      </c>
    </row>
    <row r="12" spans="1:19" s="23" customFormat="1" ht="15.75" thickBot="1" x14ac:dyDescent="0.3">
      <c r="A12" s="29" t="s">
        <v>62</v>
      </c>
      <c r="B12" s="64"/>
      <c r="C12" s="5">
        <v>21</v>
      </c>
      <c r="D12" s="54">
        <f t="shared" ref="D12:D19" si="5">+H12/C12</f>
        <v>0.23809523809523808</v>
      </c>
      <c r="E12" s="50">
        <v>4</v>
      </c>
      <c r="F12" s="4">
        <v>1</v>
      </c>
      <c r="G12" s="4">
        <v>0</v>
      </c>
      <c r="H12" s="16">
        <f t="shared" ref="H12:H18" si="6">SUM(E12:G12 )</f>
        <v>5</v>
      </c>
      <c r="I12" s="17">
        <v>100</v>
      </c>
      <c r="J12" s="102">
        <v>0</v>
      </c>
      <c r="K12" s="17">
        <f t="shared" ref="K12:K18" si="7">I12+J12</f>
        <v>100</v>
      </c>
      <c r="L12" s="17">
        <v>0</v>
      </c>
      <c r="M12" s="102">
        <v>0</v>
      </c>
      <c r="N12" s="17">
        <f t="shared" ref="N12:N18" si="8">L12+M12</f>
        <v>0</v>
      </c>
      <c r="O12" s="102">
        <v>0</v>
      </c>
      <c r="P12" s="40">
        <f t="shared" ref="P12:P18" si="9">(+I12+L12)/H12</f>
        <v>20</v>
      </c>
      <c r="Q12" s="18">
        <v>40.99</v>
      </c>
      <c r="R12" s="17">
        <f t="shared" ref="R12:R18" si="10">+Q12/H12</f>
        <v>8.1980000000000004</v>
      </c>
      <c r="S12" s="30"/>
    </row>
    <row r="13" spans="1:19" s="23" customFormat="1" ht="15.75" thickBot="1" x14ac:dyDescent="0.3">
      <c r="A13" s="29" t="s">
        <v>64</v>
      </c>
      <c r="B13" s="64"/>
      <c r="C13" s="5">
        <v>16</v>
      </c>
      <c r="D13" s="54">
        <f t="shared" si="5"/>
        <v>0.375</v>
      </c>
      <c r="E13" s="50">
        <v>2</v>
      </c>
      <c r="F13" s="4">
        <v>1</v>
      </c>
      <c r="G13" s="4">
        <v>3</v>
      </c>
      <c r="H13" s="16">
        <f t="shared" si="6"/>
        <v>6</v>
      </c>
      <c r="I13" s="17">
        <v>75</v>
      </c>
      <c r="J13" s="102">
        <v>-25</v>
      </c>
      <c r="K13" s="17">
        <f t="shared" si="7"/>
        <v>50</v>
      </c>
      <c r="L13" s="17">
        <v>75</v>
      </c>
      <c r="M13" s="102">
        <v>0</v>
      </c>
      <c r="N13" s="17">
        <f t="shared" si="8"/>
        <v>75</v>
      </c>
      <c r="O13" s="102">
        <v>0</v>
      </c>
      <c r="P13" s="40">
        <f t="shared" si="9"/>
        <v>25</v>
      </c>
      <c r="Q13" s="18">
        <v>139.94</v>
      </c>
      <c r="R13" s="17">
        <f t="shared" si="10"/>
        <v>23.323333333333334</v>
      </c>
      <c r="S13" s="30"/>
    </row>
    <row r="14" spans="1:19" s="23" customFormat="1" ht="15.75" thickBot="1" x14ac:dyDescent="0.3">
      <c r="A14" s="29" t="s">
        <v>65</v>
      </c>
      <c r="B14" s="64"/>
      <c r="C14" s="5">
        <v>14</v>
      </c>
      <c r="D14" s="54">
        <f t="shared" si="5"/>
        <v>7.1428571428571425E-2</v>
      </c>
      <c r="E14" s="50">
        <v>1</v>
      </c>
      <c r="F14" s="4">
        <v>0</v>
      </c>
      <c r="G14" s="4">
        <v>0</v>
      </c>
      <c r="H14" s="16">
        <f t="shared" si="6"/>
        <v>1</v>
      </c>
      <c r="I14" s="17">
        <v>25</v>
      </c>
      <c r="J14" s="102">
        <v>0</v>
      </c>
      <c r="K14" s="17">
        <f t="shared" si="7"/>
        <v>25</v>
      </c>
      <c r="L14" s="17">
        <v>0</v>
      </c>
      <c r="M14" s="102">
        <v>0</v>
      </c>
      <c r="N14" s="17">
        <f t="shared" si="8"/>
        <v>0</v>
      </c>
      <c r="O14" s="102">
        <v>0</v>
      </c>
      <c r="P14" s="40">
        <f t="shared" si="9"/>
        <v>25</v>
      </c>
      <c r="Q14" s="18">
        <v>30</v>
      </c>
      <c r="R14" s="17">
        <f t="shared" si="10"/>
        <v>30</v>
      </c>
      <c r="S14" s="30"/>
    </row>
    <row r="15" spans="1:19" s="23" customFormat="1" ht="15.75" thickBot="1" x14ac:dyDescent="0.3">
      <c r="A15" s="29" t="s">
        <v>66</v>
      </c>
      <c r="B15" s="64"/>
      <c r="C15" s="5">
        <v>8</v>
      </c>
      <c r="D15" s="54">
        <f t="shared" si="5"/>
        <v>0.5</v>
      </c>
      <c r="E15" s="50">
        <v>1</v>
      </c>
      <c r="F15" s="4">
        <v>0</v>
      </c>
      <c r="G15" s="4">
        <v>3</v>
      </c>
      <c r="H15" s="16">
        <f t="shared" si="6"/>
        <v>4</v>
      </c>
      <c r="I15" s="17">
        <v>25</v>
      </c>
      <c r="J15" s="102">
        <v>-5</v>
      </c>
      <c r="K15" s="17">
        <f t="shared" si="7"/>
        <v>20</v>
      </c>
      <c r="L15" s="17">
        <v>75</v>
      </c>
      <c r="M15" s="102">
        <v>0</v>
      </c>
      <c r="N15" s="17">
        <f t="shared" si="8"/>
        <v>75</v>
      </c>
      <c r="O15" s="102">
        <v>0</v>
      </c>
      <c r="P15" s="40">
        <f t="shared" si="9"/>
        <v>25</v>
      </c>
      <c r="Q15" s="18">
        <v>24.99</v>
      </c>
      <c r="R15" s="17">
        <f t="shared" si="10"/>
        <v>6.2474999999999996</v>
      </c>
      <c r="S15" s="30"/>
    </row>
    <row r="16" spans="1:19" s="23" customFormat="1" ht="15.75" thickBot="1" x14ac:dyDescent="0.3">
      <c r="A16" s="29" t="s">
        <v>180</v>
      </c>
      <c r="B16" s="64"/>
      <c r="C16" s="5">
        <v>47</v>
      </c>
      <c r="D16" s="54">
        <f t="shared" si="5"/>
        <v>0.2978723404255319</v>
      </c>
      <c r="E16" s="50">
        <v>3</v>
      </c>
      <c r="F16" s="4">
        <v>5</v>
      </c>
      <c r="G16" s="4">
        <v>6</v>
      </c>
      <c r="H16" s="16">
        <f t="shared" si="6"/>
        <v>14</v>
      </c>
      <c r="I16" s="17">
        <v>200</v>
      </c>
      <c r="J16" s="102">
        <v>0</v>
      </c>
      <c r="K16" s="17">
        <f t="shared" si="7"/>
        <v>200</v>
      </c>
      <c r="L16" s="17">
        <v>150</v>
      </c>
      <c r="M16" s="102">
        <v>0</v>
      </c>
      <c r="N16" s="17">
        <f t="shared" si="8"/>
        <v>150</v>
      </c>
      <c r="O16" s="102">
        <v>0</v>
      </c>
      <c r="P16" s="40">
        <f t="shared" si="9"/>
        <v>25</v>
      </c>
      <c r="Q16" s="18">
        <v>134.96</v>
      </c>
      <c r="R16" s="17">
        <f t="shared" si="10"/>
        <v>9.64</v>
      </c>
      <c r="S16" s="30"/>
    </row>
    <row r="17" spans="1:19" s="23" customFormat="1" ht="15.75" thickBot="1" x14ac:dyDescent="0.3">
      <c r="A17" s="29" t="s">
        <v>72</v>
      </c>
      <c r="B17" s="64"/>
      <c r="C17" s="5">
        <v>22</v>
      </c>
      <c r="D17" s="54">
        <f t="shared" si="5"/>
        <v>9.0909090909090912E-2</v>
      </c>
      <c r="E17" s="50">
        <v>0</v>
      </c>
      <c r="F17" s="4">
        <v>0</v>
      </c>
      <c r="G17" s="4">
        <v>2</v>
      </c>
      <c r="H17" s="16">
        <f t="shared" si="6"/>
        <v>2</v>
      </c>
      <c r="I17" s="17">
        <v>0</v>
      </c>
      <c r="J17" s="102">
        <v>0</v>
      </c>
      <c r="K17" s="17">
        <f t="shared" si="7"/>
        <v>0</v>
      </c>
      <c r="L17" s="17">
        <v>50</v>
      </c>
      <c r="M17" s="102">
        <v>0</v>
      </c>
      <c r="N17" s="17">
        <f t="shared" si="8"/>
        <v>50</v>
      </c>
      <c r="O17" s="102">
        <v>0</v>
      </c>
      <c r="P17" s="40">
        <f t="shared" si="9"/>
        <v>25</v>
      </c>
      <c r="Q17" s="18">
        <v>30</v>
      </c>
      <c r="R17" s="17">
        <f t="shared" si="10"/>
        <v>15</v>
      </c>
      <c r="S17" s="30"/>
    </row>
    <row r="18" spans="1:19" s="23" customFormat="1" ht="15.75" thickBot="1" x14ac:dyDescent="0.3">
      <c r="A18" s="29" t="s">
        <v>181</v>
      </c>
      <c r="B18" s="64"/>
      <c r="C18" s="5">
        <v>29</v>
      </c>
      <c r="D18" s="54">
        <f t="shared" si="5"/>
        <v>0.20689655172413793</v>
      </c>
      <c r="E18" s="50">
        <v>3</v>
      </c>
      <c r="F18" s="4">
        <v>1</v>
      </c>
      <c r="G18" s="4">
        <v>2</v>
      </c>
      <c r="H18" s="16">
        <f t="shared" si="6"/>
        <v>6</v>
      </c>
      <c r="I18" s="17">
        <v>100</v>
      </c>
      <c r="J18" s="102">
        <v>0</v>
      </c>
      <c r="K18" s="17">
        <f t="shared" si="7"/>
        <v>100</v>
      </c>
      <c r="L18" s="17">
        <v>50</v>
      </c>
      <c r="M18" s="102">
        <v>0</v>
      </c>
      <c r="N18" s="17">
        <f t="shared" si="8"/>
        <v>50</v>
      </c>
      <c r="O18" s="102">
        <v>0</v>
      </c>
      <c r="P18" s="40">
        <f t="shared" si="9"/>
        <v>25</v>
      </c>
      <c r="Q18" s="18">
        <v>65.97</v>
      </c>
      <c r="R18" s="17">
        <f t="shared" si="10"/>
        <v>10.994999999999999</v>
      </c>
      <c r="S18" s="30"/>
    </row>
    <row r="19" spans="1:19" ht="24" customHeight="1" thickBot="1" x14ac:dyDescent="0.3">
      <c r="A19" s="1" t="s">
        <v>73</v>
      </c>
      <c r="B19" s="82" t="s">
        <v>132</v>
      </c>
      <c r="C19" s="1">
        <f>SUM(C12:C18)</f>
        <v>157</v>
      </c>
      <c r="D19" s="41">
        <f t="shared" si="5"/>
        <v>0.24203821656050956</v>
      </c>
      <c r="E19" s="1">
        <f>SUM(E12:E18)</f>
        <v>14</v>
      </c>
      <c r="F19" s="24">
        <f>SUM(F12:F18)</f>
        <v>8</v>
      </c>
      <c r="G19" s="24">
        <f>SUM(G12:G18)</f>
        <v>16</v>
      </c>
      <c r="H19" s="1">
        <f>SUM(E19:G19)</f>
        <v>38</v>
      </c>
      <c r="I19" s="25">
        <f>SUM(I12:I18)</f>
        <v>525</v>
      </c>
      <c r="J19" s="104">
        <f>+I19/H19</f>
        <v>13.815789473684211</v>
      </c>
      <c r="K19" s="25">
        <f>SUM(K12:K18)</f>
        <v>495</v>
      </c>
      <c r="L19" s="25">
        <f>+K19/H19</f>
        <v>13.026315789473685</v>
      </c>
      <c r="M19" s="104">
        <f t="shared" ref="M19:O19" si="11">SUM(M12:M18)</f>
        <v>0</v>
      </c>
      <c r="N19" s="25">
        <f t="shared" si="11"/>
        <v>400</v>
      </c>
      <c r="O19" s="25">
        <f t="shared" si="11"/>
        <v>0</v>
      </c>
      <c r="P19" s="25">
        <f t="shared" ref="P19" si="12">(+I19+L19)/H19</f>
        <v>14.158587257617727</v>
      </c>
      <c r="Q19" s="25">
        <f>SUM(Q12:Q18)</f>
        <v>466.85</v>
      </c>
      <c r="R19" s="25">
        <f t="shared" ref="R19" si="13">+Q19/H19</f>
        <v>12.285526315789474</v>
      </c>
      <c r="S19" s="26"/>
    </row>
    <row r="20" spans="1:19" x14ac:dyDescent="0.25">
      <c r="B20" s="66"/>
    </row>
    <row r="21" spans="1:19" x14ac:dyDescent="0.25">
      <c r="B21" s="66"/>
    </row>
    <row r="22" spans="1:19" x14ac:dyDescent="0.25">
      <c r="B22" s="66"/>
    </row>
    <row r="23" spans="1:19" x14ac:dyDescent="0.25">
      <c r="B23" s="66"/>
    </row>
    <row r="24" spans="1:19" x14ac:dyDescent="0.25">
      <c r="B24" s="66"/>
    </row>
    <row r="25" spans="1:19" x14ac:dyDescent="0.25">
      <c r="B25" s="66"/>
    </row>
    <row r="26" spans="1:19" x14ac:dyDescent="0.25">
      <c r="B26" s="66"/>
    </row>
    <row r="27" spans="1:19" x14ac:dyDescent="0.25">
      <c r="B27" s="66"/>
    </row>
    <row r="28" spans="1:19" x14ac:dyDescent="0.25">
      <c r="B28" s="66"/>
    </row>
    <row r="29" spans="1:19" x14ac:dyDescent="0.25">
      <c r="B29" s="66"/>
    </row>
    <row r="30" spans="1:19" x14ac:dyDescent="0.25">
      <c r="B30" s="66"/>
    </row>
    <row r="31" spans="1:19" x14ac:dyDescent="0.25">
      <c r="B31" s="66"/>
    </row>
    <row r="32" spans="1:19" x14ac:dyDescent="0.25">
      <c r="B32" s="66"/>
    </row>
    <row r="33" spans="2:2" x14ac:dyDescent="0.25">
      <c r="B33" s="66"/>
    </row>
    <row r="34" spans="2:2" x14ac:dyDescent="0.25">
      <c r="B34" s="66"/>
    </row>
    <row r="35" spans="2:2" x14ac:dyDescent="0.25">
      <c r="B35" s="66"/>
    </row>
    <row r="36" spans="2:2" x14ac:dyDescent="0.25">
      <c r="B36" s="66"/>
    </row>
    <row r="37" spans="2:2" x14ac:dyDescent="0.25">
      <c r="B37" s="66"/>
    </row>
    <row r="38" spans="2:2" x14ac:dyDescent="0.25">
      <c r="B38" s="66"/>
    </row>
    <row r="39" spans="2:2" x14ac:dyDescent="0.25">
      <c r="B39" s="66"/>
    </row>
    <row r="40" spans="2:2" x14ac:dyDescent="0.25">
      <c r="B40" s="66"/>
    </row>
    <row r="41" spans="2:2" x14ac:dyDescent="0.25">
      <c r="B41" s="66"/>
    </row>
    <row r="42" spans="2:2" x14ac:dyDescent="0.25">
      <c r="B42" s="66"/>
    </row>
    <row r="43" spans="2:2" x14ac:dyDescent="0.25">
      <c r="B43" s="66"/>
    </row>
    <row r="44" spans="2:2" x14ac:dyDescent="0.25">
      <c r="B44" s="66"/>
    </row>
    <row r="45" spans="2:2" x14ac:dyDescent="0.25">
      <c r="B45" s="66"/>
    </row>
    <row r="46" spans="2:2" x14ac:dyDescent="0.25">
      <c r="B46" s="66"/>
    </row>
    <row r="47" spans="2:2" x14ac:dyDescent="0.25">
      <c r="B47" s="66"/>
    </row>
    <row r="48" spans="2:2" x14ac:dyDescent="0.25">
      <c r="B48" s="66"/>
    </row>
    <row r="49" spans="2:2" x14ac:dyDescent="0.25">
      <c r="B49" s="66"/>
    </row>
    <row r="50" spans="2:2" x14ac:dyDescent="0.25">
      <c r="B50" s="66"/>
    </row>
    <row r="51" spans="2:2" x14ac:dyDescent="0.25">
      <c r="B51" s="66"/>
    </row>
    <row r="52" spans="2:2" x14ac:dyDescent="0.25">
      <c r="B52" s="66"/>
    </row>
    <row r="53" spans="2:2" x14ac:dyDescent="0.25">
      <c r="B53" s="66"/>
    </row>
    <row r="54" spans="2:2" x14ac:dyDescent="0.25">
      <c r="B54" s="66"/>
    </row>
    <row r="55" spans="2:2" x14ac:dyDescent="0.25">
      <c r="B55" s="66"/>
    </row>
    <row r="56" spans="2:2" x14ac:dyDescent="0.25">
      <c r="B56" s="66"/>
    </row>
    <row r="57" spans="2:2" x14ac:dyDescent="0.25">
      <c r="B57" s="66"/>
    </row>
    <row r="58" spans="2:2" x14ac:dyDescent="0.25">
      <c r="B58" s="66"/>
    </row>
    <row r="59" spans="2:2" x14ac:dyDescent="0.25">
      <c r="B59" s="66"/>
    </row>
    <row r="60" spans="2:2" x14ac:dyDescent="0.25">
      <c r="B60" s="66"/>
    </row>
    <row r="61" spans="2:2" x14ac:dyDescent="0.25">
      <c r="B61" s="66"/>
    </row>
    <row r="62" spans="2:2" x14ac:dyDescent="0.25">
      <c r="B62" s="66"/>
    </row>
    <row r="63" spans="2:2" x14ac:dyDescent="0.25">
      <c r="B63" s="66"/>
    </row>
    <row r="64" spans="2:2" x14ac:dyDescent="0.25">
      <c r="B64" s="66"/>
    </row>
    <row r="65" spans="2:2" x14ac:dyDescent="0.25">
      <c r="B65" s="66"/>
    </row>
    <row r="66" spans="2:2" x14ac:dyDescent="0.25">
      <c r="B66" s="66"/>
    </row>
    <row r="67" spans="2:2" x14ac:dyDescent="0.25">
      <c r="B67" s="66"/>
    </row>
    <row r="68" spans="2:2" x14ac:dyDescent="0.25">
      <c r="B68" s="66"/>
    </row>
    <row r="69" spans="2:2" x14ac:dyDescent="0.25">
      <c r="B69" s="66"/>
    </row>
    <row r="70" spans="2:2" x14ac:dyDescent="0.25">
      <c r="B70" s="66"/>
    </row>
    <row r="71" spans="2:2" x14ac:dyDescent="0.25">
      <c r="B71" s="66"/>
    </row>
    <row r="72" spans="2:2" x14ac:dyDescent="0.25">
      <c r="B72" s="66"/>
    </row>
    <row r="73" spans="2:2" x14ac:dyDescent="0.25">
      <c r="B73" s="66"/>
    </row>
    <row r="74" spans="2:2" x14ac:dyDescent="0.25">
      <c r="B74" s="66"/>
    </row>
    <row r="75" spans="2:2" x14ac:dyDescent="0.25">
      <c r="B75" s="66"/>
    </row>
    <row r="76" spans="2:2" x14ac:dyDescent="0.25">
      <c r="B76" s="66"/>
    </row>
    <row r="77" spans="2:2" x14ac:dyDescent="0.25">
      <c r="B77" s="66"/>
    </row>
    <row r="78" spans="2:2" x14ac:dyDescent="0.25">
      <c r="B78" s="66"/>
    </row>
    <row r="79" spans="2:2" x14ac:dyDescent="0.25">
      <c r="B79" s="66"/>
    </row>
    <row r="80" spans="2:2" x14ac:dyDescent="0.25">
      <c r="B80" s="66"/>
    </row>
    <row r="81" spans="2:2" x14ac:dyDescent="0.25">
      <c r="B81" s="66"/>
    </row>
    <row r="82" spans="2:2" x14ac:dyDescent="0.25">
      <c r="B82" s="66"/>
    </row>
    <row r="83" spans="2:2" x14ac:dyDescent="0.25">
      <c r="B83" s="66"/>
    </row>
    <row r="84" spans="2:2" x14ac:dyDescent="0.25">
      <c r="B84" s="66"/>
    </row>
    <row r="85" spans="2:2" x14ac:dyDescent="0.25">
      <c r="B85" s="66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3" spans="2:2" x14ac:dyDescent="0.25">
      <c r="B93" s="66"/>
    </row>
    <row r="94" spans="2:2" x14ac:dyDescent="0.25">
      <c r="B94" s="66"/>
    </row>
    <row r="95" spans="2:2" x14ac:dyDescent="0.25">
      <c r="B95" s="66"/>
    </row>
    <row r="96" spans="2:2" x14ac:dyDescent="0.25">
      <c r="B96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</sheetData>
  <conditionalFormatting sqref="B1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92"/>
  <sheetViews>
    <sheetView topLeftCell="A61" zoomScale="90" zoomScaleNormal="90" workbookViewId="0">
      <selection activeCell="D72" sqref="D72"/>
    </sheetView>
  </sheetViews>
  <sheetFormatPr defaultRowHeight="15" x14ac:dyDescent="0.25"/>
  <cols>
    <col min="1" max="1" width="22.28515625" style="46" customWidth="1"/>
    <col min="2" max="2" width="66.5703125" style="46" customWidth="1"/>
    <col min="3" max="3" width="9.140625" style="46"/>
    <col min="4" max="4" width="11.42578125" style="46" customWidth="1"/>
    <col min="5" max="5" width="9.140625" style="46"/>
    <col min="6" max="6" width="10.5703125" style="46" customWidth="1"/>
    <col min="7" max="8" width="9.140625" style="46"/>
    <col min="9" max="9" width="10.140625" style="47" customWidth="1"/>
    <col min="10" max="10" width="10.140625" style="106" customWidth="1"/>
    <col min="11" max="11" width="13.5703125" style="47" customWidth="1"/>
    <col min="12" max="12" width="10.140625" style="47" customWidth="1"/>
    <col min="13" max="13" width="10.140625" style="106" customWidth="1"/>
    <col min="14" max="14" width="12.42578125" style="106" customWidth="1"/>
    <col min="15" max="15" width="10.140625" style="106" customWidth="1"/>
    <col min="16" max="16" width="8.5703125" style="46" customWidth="1"/>
    <col min="17" max="17" width="12.28515625" style="47" customWidth="1"/>
    <col min="18" max="18" width="9.140625" style="46"/>
    <col min="19" max="19" width="40.7109375" style="46" customWidth="1"/>
    <col min="20" max="262" width="9.140625" style="46"/>
    <col min="263" max="263" width="18.5703125" style="46" customWidth="1"/>
    <col min="264" max="264" width="66.5703125" style="46" customWidth="1"/>
    <col min="265" max="265" width="9.140625" style="46"/>
    <col min="266" max="266" width="11.42578125" style="46" customWidth="1"/>
    <col min="267" max="267" width="9.140625" style="46"/>
    <col min="268" max="268" width="10.5703125" style="46" customWidth="1"/>
    <col min="269" max="270" width="9.140625" style="46"/>
    <col min="271" max="271" width="10.140625" style="46" customWidth="1"/>
    <col min="272" max="272" width="8.5703125" style="46" customWidth="1"/>
    <col min="273" max="273" width="11.42578125" style="46" customWidth="1"/>
    <col min="274" max="274" width="9.140625" style="46"/>
    <col min="275" max="275" width="40.7109375" style="46" customWidth="1"/>
    <col min="276" max="518" width="9.140625" style="46"/>
    <col min="519" max="519" width="18.5703125" style="46" customWidth="1"/>
    <col min="520" max="520" width="66.5703125" style="46" customWidth="1"/>
    <col min="521" max="521" width="9.140625" style="46"/>
    <col min="522" max="522" width="11.42578125" style="46" customWidth="1"/>
    <col min="523" max="523" width="9.140625" style="46"/>
    <col min="524" max="524" width="10.5703125" style="46" customWidth="1"/>
    <col min="525" max="526" width="9.140625" style="46"/>
    <col min="527" max="527" width="10.140625" style="46" customWidth="1"/>
    <col min="528" max="528" width="8.5703125" style="46" customWidth="1"/>
    <col min="529" max="529" width="11.42578125" style="46" customWidth="1"/>
    <col min="530" max="530" width="9.140625" style="46"/>
    <col min="531" max="531" width="40.7109375" style="46" customWidth="1"/>
    <col min="532" max="774" width="9.140625" style="46"/>
    <col min="775" max="775" width="18.5703125" style="46" customWidth="1"/>
    <col min="776" max="776" width="66.5703125" style="46" customWidth="1"/>
    <col min="777" max="777" width="9.140625" style="46"/>
    <col min="778" max="778" width="11.42578125" style="46" customWidth="1"/>
    <col min="779" max="779" width="9.140625" style="46"/>
    <col min="780" max="780" width="10.5703125" style="46" customWidth="1"/>
    <col min="781" max="782" width="9.140625" style="46"/>
    <col min="783" max="783" width="10.140625" style="46" customWidth="1"/>
    <col min="784" max="784" width="8.5703125" style="46" customWidth="1"/>
    <col min="785" max="785" width="11.42578125" style="46" customWidth="1"/>
    <col min="786" max="786" width="9.140625" style="46"/>
    <col min="787" max="787" width="40.7109375" style="46" customWidth="1"/>
    <col min="788" max="1030" width="9.140625" style="46"/>
    <col min="1031" max="1031" width="18.5703125" style="46" customWidth="1"/>
    <col min="1032" max="1032" width="66.5703125" style="46" customWidth="1"/>
    <col min="1033" max="1033" width="9.140625" style="46"/>
    <col min="1034" max="1034" width="11.42578125" style="46" customWidth="1"/>
    <col min="1035" max="1035" width="9.140625" style="46"/>
    <col min="1036" max="1036" width="10.5703125" style="46" customWidth="1"/>
    <col min="1037" max="1038" width="9.140625" style="46"/>
    <col min="1039" max="1039" width="10.140625" style="46" customWidth="1"/>
    <col min="1040" max="1040" width="8.5703125" style="46" customWidth="1"/>
    <col min="1041" max="1041" width="11.42578125" style="46" customWidth="1"/>
    <col min="1042" max="1042" width="9.140625" style="46"/>
    <col min="1043" max="1043" width="40.7109375" style="46" customWidth="1"/>
    <col min="1044" max="1286" width="9.140625" style="46"/>
    <col min="1287" max="1287" width="18.5703125" style="46" customWidth="1"/>
    <col min="1288" max="1288" width="66.5703125" style="46" customWidth="1"/>
    <col min="1289" max="1289" width="9.140625" style="46"/>
    <col min="1290" max="1290" width="11.42578125" style="46" customWidth="1"/>
    <col min="1291" max="1291" width="9.140625" style="46"/>
    <col min="1292" max="1292" width="10.5703125" style="46" customWidth="1"/>
    <col min="1293" max="1294" width="9.140625" style="46"/>
    <col min="1295" max="1295" width="10.140625" style="46" customWidth="1"/>
    <col min="1296" max="1296" width="8.5703125" style="46" customWidth="1"/>
    <col min="1297" max="1297" width="11.42578125" style="46" customWidth="1"/>
    <col min="1298" max="1298" width="9.140625" style="46"/>
    <col min="1299" max="1299" width="40.7109375" style="46" customWidth="1"/>
    <col min="1300" max="1542" width="9.140625" style="46"/>
    <col min="1543" max="1543" width="18.5703125" style="46" customWidth="1"/>
    <col min="1544" max="1544" width="66.5703125" style="46" customWidth="1"/>
    <col min="1545" max="1545" width="9.140625" style="46"/>
    <col min="1546" max="1546" width="11.42578125" style="46" customWidth="1"/>
    <col min="1547" max="1547" width="9.140625" style="46"/>
    <col min="1548" max="1548" width="10.5703125" style="46" customWidth="1"/>
    <col min="1549" max="1550" width="9.140625" style="46"/>
    <col min="1551" max="1551" width="10.140625" style="46" customWidth="1"/>
    <col min="1552" max="1552" width="8.5703125" style="46" customWidth="1"/>
    <col min="1553" max="1553" width="11.42578125" style="46" customWidth="1"/>
    <col min="1554" max="1554" width="9.140625" style="46"/>
    <col min="1555" max="1555" width="40.7109375" style="46" customWidth="1"/>
    <col min="1556" max="1798" width="9.140625" style="46"/>
    <col min="1799" max="1799" width="18.5703125" style="46" customWidth="1"/>
    <col min="1800" max="1800" width="66.5703125" style="46" customWidth="1"/>
    <col min="1801" max="1801" width="9.140625" style="46"/>
    <col min="1802" max="1802" width="11.42578125" style="46" customWidth="1"/>
    <col min="1803" max="1803" width="9.140625" style="46"/>
    <col min="1804" max="1804" width="10.5703125" style="46" customWidth="1"/>
    <col min="1805" max="1806" width="9.140625" style="46"/>
    <col min="1807" max="1807" width="10.140625" style="46" customWidth="1"/>
    <col min="1808" max="1808" width="8.5703125" style="46" customWidth="1"/>
    <col min="1809" max="1809" width="11.42578125" style="46" customWidth="1"/>
    <col min="1810" max="1810" width="9.140625" style="46"/>
    <col min="1811" max="1811" width="40.7109375" style="46" customWidth="1"/>
    <col min="1812" max="2054" width="9.140625" style="46"/>
    <col min="2055" max="2055" width="18.5703125" style="46" customWidth="1"/>
    <col min="2056" max="2056" width="66.5703125" style="46" customWidth="1"/>
    <col min="2057" max="2057" width="9.140625" style="46"/>
    <col min="2058" max="2058" width="11.42578125" style="46" customWidth="1"/>
    <col min="2059" max="2059" width="9.140625" style="46"/>
    <col min="2060" max="2060" width="10.5703125" style="46" customWidth="1"/>
    <col min="2061" max="2062" width="9.140625" style="46"/>
    <col min="2063" max="2063" width="10.140625" style="46" customWidth="1"/>
    <col min="2064" max="2064" width="8.5703125" style="46" customWidth="1"/>
    <col min="2065" max="2065" width="11.42578125" style="46" customWidth="1"/>
    <col min="2066" max="2066" width="9.140625" style="46"/>
    <col min="2067" max="2067" width="40.7109375" style="46" customWidth="1"/>
    <col min="2068" max="2310" width="9.140625" style="46"/>
    <col min="2311" max="2311" width="18.5703125" style="46" customWidth="1"/>
    <col min="2312" max="2312" width="66.5703125" style="46" customWidth="1"/>
    <col min="2313" max="2313" width="9.140625" style="46"/>
    <col min="2314" max="2314" width="11.42578125" style="46" customWidth="1"/>
    <col min="2315" max="2315" width="9.140625" style="46"/>
    <col min="2316" max="2316" width="10.5703125" style="46" customWidth="1"/>
    <col min="2317" max="2318" width="9.140625" style="46"/>
    <col min="2319" max="2319" width="10.140625" style="46" customWidth="1"/>
    <col min="2320" max="2320" width="8.5703125" style="46" customWidth="1"/>
    <col min="2321" max="2321" width="11.42578125" style="46" customWidth="1"/>
    <col min="2322" max="2322" width="9.140625" style="46"/>
    <col min="2323" max="2323" width="40.7109375" style="46" customWidth="1"/>
    <col min="2324" max="2566" width="9.140625" style="46"/>
    <col min="2567" max="2567" width="18.5703125" style="46" customWidth="1"/>
    <col min="2568" max="2568" width="66.5703125" style="46" customWidth="1"/>
    <col min="2569" max="2569" width="9.140625" style="46"/>
    <col min="2570" max="2570" width="11.42578125" style="46" customWidth="1"/>
    <col min="2571" max="2571" width="9.140625" style="46"/>
    <col min="2572" max="2572" width="10.5703125" style="46" customWidth="1"/>
    <col min="2573" max="2574" width="9.140625" style="46"/>
    <col min="2575" max="2575" width="10.140625" style="46" customWidth="1"/>
    <col min="2576" max="2576" width="8.5703125" style="46" customWidth="1"/>
    <col min="2577" max="2577" width="11.42578125" style="46" customWidth="1"/>
    <col min="2578" max="2578" width="9.140625" style="46"/>
    <col min="2579" max="2579" width="40.7109375" style="46" customWidth="1"/>
    <col min="2580" max="2822" width="9.140625" style="46"/>
    <col min="2823" max="2823" width="18.5703125" style="46" customWidth="1"/>
    <col min="2824" max="2824" width="66.5703125" style="46" customWidth="1"/>
    <col min="2825" max="2825" width="9.140625" style="46"/>
    <col min="2826" max="2826" width="11.42578125" style="46" customWidth="1"/>
    <col min="2827" max="2827" width="9.140625" style="46"/>
    <col min="2828" max="2828" width="10.5703125" style="46" customWidth="1"/>
    <col min="2829" max="2830" width="9.140625" style="46"/>
    <col min="2831" max="2831" width="10.140625" style="46" customWidth="1"/>
    <col min="2832" max="2832" width="8.5703125" style="46" customWidth="1"/>
    <col min="2833" max="2833" width="11.42578125" style="46" customWidth="1"/>
    <col min="2834" max="2834" width="9.140625" style="46"/>
    <col min="2835" max="2835" width="40.7109375" style="46" customWidth="1"/>
    <col min="2836" max="3078" width="9.140625" style="46"/>
    <col min="3079" max="3079" width="18.5703125" style="46" customWidth="1"/>
    <col min="3080" max="3080" width="66.5703125" style="46" customWidth="1"/>
    <col min="3081" max="3081" width="9.140625" style="46"/>
    <col min="3082" max="3082" width="11.42578125" style="46" customWidth="1"/>
    <col min="3083" max="3083" width="9.140625" style="46"/>
    <col min="3084" max="3084" width="10.5703125" style="46" customWidth="1"/>
    <col min="3085" max="3086" width="9.140625" style="46"/>
    <col min="3087" max="3087" width="10.140625" style="46" customWidth="1"/>
    <col min="3088" max="3088" width="8.5703125" style="46" customWidth="1"/>
    <col min="3089" max="3089" width="11.42578125" style="46" customWidth="1"/>
    <col min="3090" max="3090" width="9.140625" style="46"/>
    <col min="3091" max="3091" width="40.7109375" style="46" customWidth="1"/>
    <col min="3092" max="3334" width="9.140625" style="46"/>
    <col min="3335" max="3335" width="18.5703125" style="46" customWidth="1"/>
    <col min="3336" max="3336" width="66.5703125" style="46" customWidth="1"/>
    <col min="3337" max="3337" width="9.140625" style="46"/>
    <col min="3338" max="3338" width="11.42578125" style="46" customWidth="1"/>
    <col min="3339" max="3339" width="9.140625" style="46"/>
    <col min="3340" max="3340" width="10.5703125" style="46" customWidth="1"/>
    <col min="3341" max="3342" width="9.140625" style="46"/>
    <col min="3343" max="3343" width="10.140625" style="46" customWidth="1"/>
    <col min="3344" max="3344" width="8.5703125" style="46" customWidth="1"/>
    <col min="3345" max="3345" width="11.42578125" style="46" customWidth="1"/>
    <col min="3346" max="3346" width="9.140625" style="46"/>
    <col min="3347" max="3347" width="40.7109375" style="46" customWidth="1"/>
    <col min="3348" max="3590" width="9.140625" style="46"/>
    <col min="3591" max="3591" width="18.5703125" style="46" customWidth="1"/>
    <col min="3592" max="3592" width="66.5703125" style="46" customWidth="1"/>
    <col min="3593" max="3593" width="9.140625" style="46"/>
    <col min="3594" max="3594" width="11.42578125" style="46" customWidth="1"/>
    <col min="3595" max="3595" width="9.140625" style="46"/>
    <col min="3596" max="3596" width="10.5703125" style="46" customWidth="1"/>
    <col min="3597" max="3598" width="9.140625" style="46"/>
    <col min="3599" max="3599" width="10.140625" style="46" customWidth="1"/>
    <col min="3600" max="3600" width="8.5703125" style="46" customWidth="1"/>
    <col min="3601" max="3601" width="11.42578125" style="46" customWidth="1"/>
    <col min="3602" max="3602" width="9.140625" style="46"/>
    <col min="3603" max="3603" width="40.7109375" style="46" customWidth="1"/>
    <col min="3604" max="3846" width="9.140625" style="46"/>
    <col min="3847" max="3847" width="18.5703125" style="46" customWidth="1"/>
    <col min="3848" max="3848" width="66.5703125" style="46" customWidth="1"/>
    <col min="3849" max="3849" width="9.140625" style="46"/>
    <col min="3850" max="3850" width="11.42578125" style="46" customWidth="1"/>
    <col min="3851" max="3851" width="9.140625" style="46"/>
    <col min="3852" max="3852" width="10.5703125" style="46" customWidth="1"/>
    <col min="3853" max="3854" width="9.140625" style="46"/>
    <col min="3855" max="3855" width="10.140625" style="46" customWidth="1"/>
    <col min="3856" max="3856" width="8.5703125" style="46" customWidth="1"/>
    <col min="3857" max="3857" width="11.42578125" style="46" customWidth="1"/>
    <col min="3858" max="3858" width="9.140625" style="46"/>
    <col min="3859" max="3859" width="40.7109375" style="46" customWidth="1"/>
    <col min="3860" max="4102" width="9.140625" style="46"/>
    <col min="4103" max="4103" width="18.5703125" style="46" customWidth="1"/>
    <col min="4104" max="4104" width="66.5703125" style="46" customWidth="1"/>
    <col min="4105" max="4105" width="9.140625" style="46"/>
    <col min="4106" max="4106" width="11.42578125" style="46" customWidth="1"/>
    <col min="4107" max="4107" width="9.140625" style="46"/>
    <col min="4108" max="4108" width="10.5703125" style="46" customWidth="1"/>
    <col min="4109" max="4110" width="9.140625" style="46"/>
    <col min="4111" max="4111" width="10.140625" style="46" customWidth="1"/>
    <col min="4112" max="4112" width="8.5703125" style="46" customWidth="1"/>
    <col min="4113" max="4113" width="11.42578125" style="46" customWidth="1"/>
    <col min="4114" max="4114" width="9.140625" style="46"/>
    <col min="4115" max="4115" width="40.7109375" style="46" customWidth="1"/>
    <col min="4116" max="4358" width="9.140625" style="46"/>
    <col min="4359" max="4359" width="18.5703125" style="46" customWidth="1"/>
    <col min="4360" max="4360" width="66.5703125" style="46" customWidth="1"/>
    <col min="4361" max="4361" width="9.140625" style="46"/>
    <col min="4362" max="4362" width="11.42578125" style="46" customWidth="1"/>
    <col min="4363" max="4363" width="9.140625" style="46"/>
    <col min="4364" max="4364" width="10.5703125" style="46" customWidth="1"/>
    <col min="4365" max="4366" width="9.140625" style="46"/>
    <col min="4367" max="4367" width="10.140625" style="46" customWidth="1"/>
    <col min="4368" max="4368" width="8.5703125" style="46" customWidth="1"/>
    <col min="4369" max="4369" width="11.42578125" style="46" customWidth="1"/>
    <col min="4370" max="4370" width="9.140625" style="46"/>
    <col min="4371" max="4371" width="40.7109375" style="46" customWidth="1"/>
    <col min="4372" max="4614" width="9.140625" style="46"/>
    <col min="4615" max="4615" width="18.5703125" style="46" customWidth="1"/>
    <col min="4616" max="4616" width="66.5703125" style="46" customWidth="1"/>
    <col min="4617" max="4617" width="9.140625" style="46"/>
    <col min="4618" max="4618" width="11.42578125" style="46" customWidth="1"/>
    <col min="4619" max="4619" width="9.140625" style="46"/>
    <col min="4620" max="4620" width="10.5703125" style="46" customWidth="1"/>
    <col min="4621" max="4622" width="9.140625" style="46"/>
    <col min="4623" max="4623" width="10.140625" style="46" customWidth="1"/>
    <col min="4624" max="4624" width="8.5703125" style="46" customWidth="1"/>
    <col min="4625" max="4625" width="11.42578125" style="46" customWidth="1"/>
    <col min="4626" max="4626" width="9.140625" style="46"/>
    <col min="4627" max="4627" width="40.7109375" style="46" customWidth="1"/>
    <col min="4628" max="4870" width="9.140625" style="46"/>
    <col min="4871" max="4871" width="18.5703125" style="46" customWidth="1"/>
    <col min="4872" max="4872" width="66.5703125" style="46" customWidth="1"/>
    <col min="4873" max="4873" width="9.140625" style="46"/>
    <col min="4874" max="4874" width="11.42578125" style="46" customWidth="1"/>
    <col min="4875" max="4875" width="9.140625" style="46"/>
    <col min="4876" max="4876" width="10.5703125" style="46" customWidth="1"/>
    <col min="4877" max="4878" width="9.140625" style="46"/>
    <col min="4879" max="4879" width="10.140625" style="46" customWidth="1"/>
    <col min="4880" max="4880" width="8.5703125" style="46" customWidth="1"/>
    <col min="4881" max="4881" width="11.42578125" style="46" customWidth="1"/>
    <col min="4882" max="4882" width="9.140625" style="46"/>
    <col min="4883" max="4883" width="40.7109375" style="46" customWidth="1"/>
    <col min="4884" max="5126" width="9.140625" style="46"/>
    <col min="5127" max="5127" width="18.5703125" style="46" customWidth="1"/>
    <col min="5128" max="5128" width="66.5703125" style="46" customWidth="1"/>
    <col min="5129" max="5129" width="9.140625" style="46"/>
    <col min="5130" max="5130" width="11.42578125" style="46" customWidth="1"/>
    <col min="5131" max="5131" width="9.140625" style="46"/>
    <col min="5132" max="5132" width="10.5703125" style="46" customWidth="1"/>
    <col min="5133" max="5134" width="9.140625" style="46"/>
    <col min="5135" max="5135" width="10.140625" style="46" customWidth="1"/>
    <col min="5136" max="5136" width="8.5703125" style="46" customWidth="1"/>
    <col min="5137" max="5137" width="11.42578125" style="46" customWidth="1"/>
    <col min="5138" max="5138" width="9.140625" style="46"/>
    <col min="5139" max="5139" width="40.7109375" style="46" customWidth="1"/>
    <col min="5140" max="5382" width="9.140625" style="46"/>
    <col min="5383" max="5383" width="18.5703125" style="46" customWidth="1"/>
    <col min="5384" max="5384" width="66.5703125" style="46" customWidth="1"/>
    <col min="5385" max="5385" width="9.140625" style="46"/>
    <col min="5386" max="5386" width="11.42578125" style="46" customWidth="1"/>
    <col min="5387" max="5387" width="9.140625" style="46"/>
    <col min="5388" max="5388" width="10.5703125" style="46" customWidth="1"/>
    <col min="5389" max="5390" width="9.140625" style="46"/>
    <col min="5391" max="5391" width="10.140625" style="46" customWidth="1"/>
    <col min="5392" max="5392" width="8.5703125" style="46" customWidth="1"/>
    <col min="5393" max="5393" width="11.42578125" style="46" customWidth="1"/>
    <col min="5394" max="5394" width="9.140625" style="46"/>
    <col min="5395" max="5395" width="40.7109375" style="46" customWidth="1"/>
    <col min="5396" max="5638" width="9.140625" style="46"/>
    <col min="5639" max="5639" width="18.5703125" style="46" customWidth="1"/>
    <col min="5640" max="5640" width="66.5703125" style="46" customWidth="1"/>
    <col min="5641" max="5641" width="9.140625" style="46"/>
    <col min="5642" max="5642" width="11.42578125" style="46" customWidth="1"/>
    <col min="5643" max="5643" width="9.140625" style="46"/>
    <col min="5644" max="5644" width="10.5703125" style="46" customWidth="1"/>
    <col min="5645" max="5646" width="9.140625" style="46"/>
    <col min="5647" max="5647" width="10.140625" style="46" customWidth="1"/>
    <col min="5648" max="5648" width="8.5703125" style="46" customWidth="1"/>
    <col min="5649" max="5649" width="11.42578125" style="46" customWidth="1"/>
    <col min="5650" max="5650" width="9.140625" style="46"/>
    <col min="5651" max="5651" width="40.7109375" style="46" customWidth="1"/>
    <col min="5652" max="5894" width="9.140625" style="46"/>
    <col min="5895" max="5895" width="18.5703125" style="46" customWidth="1"/>
    <col min="5896" max="5896" width="66.5703125" style="46" customWidth="1"/>
    <col min="5897" max="5897" width="9.140625" style="46"/>
    <col min="5898" max="5898" width="11.42578125" style="46" customWidth="1"/>
    <col min="5899" max="5899" width="9.140625" style="46"/>
    <col min="5900" max="5900" width="10.5703125" style="46" customWidth="1"/>
    <col min="5901" max="5902" width="9.140625" style="46"/>
    <col min="5903" max="5903" width="10.140625" style="46" customWidth="1"/>
    <col min="5904" max="5904" width="8.5703125" style="46" customWidth="1"/>
    <col min="5905" max="5905" width="11.42578125" style="46" customWidth="1"/>
    <col min="5906" max="5906" width="9.140625" style="46"/>
    <col min="5907" max="5907" width="40.7109375" style="46" customWidth="1"/>
    <col min="5908" max="6150" width="9.140625" style="46"/>
    <col min="6151" max="6151" width="18.5703125" style="46" customWidth="1"/>
    <col min="6152" max="6152" width="66.5703125" style="46" customWidth="1"/>
    <col min="6153" max="6153" width="9.140625" style="46"/>
    <col min="6154" max="6154" width="11.42578125" style="46" customWidth="1"/>
    <col min="6155" max="6155" width="9.140625" style="46"/>
    <col min="6156" max="6156" width="10.5703125" style="46" customWidth="1"/>
    <col min="6157" max="6158" width="9.140625" style="46"/>
    <col min="6159" max="6159" width="10.140625" style="46" customWidth="1"/>
    <col min="6160" max="6160" width="8.5703125" style="46" customWidth="1"/>
    <col min="6161" max="6161" width="11.42578125" style="46" customWidth="1"/>
    <col min="6162" max="6162" width="9.140625" style="46"/>
    <col min="6163" max="6163" width="40.7109375" style="46" customWidth="1"/>
    <col min="6164" max="6406" width="9.140625" style="46"/>
    <col min="6407" max="6407" width="18.5703125" style="46" customWidth="1"/>
    <col min="6408" max="6408" width="66.5703125" style="46" customWidth="1"/>
    <col min="6409" max="6409" width="9.140625" style="46"/>
    <col min="6410" max="6410" width="11.42578125" style="46" customWidth="1"/>
    <col min="6411" max="6411" width="9.140625" style="46"/>
    <col min="6412" max="6412" width="10.5703125" style="46" customWidth="1"/>
    <col min="6413" max="6414" width="9.140625" style="46"/>
    <col min="6415" max="6415" width="10.140625" style="46" customWidth="1"/>
    <col min="6416" max="6416" width="8.5703125" style="46" customWidth="1"/>
    <col min="6417" max="6417" width="11.42578125" style="46" customWidth="1"/>
    <col min="6418" max="6418" width="9.140625" style="46"/>
    <col min="6419" max="6419" width="40.7109375" style="46" customWidth="1"/>
    <col min="6420" max="6662" width="9.140625" style="46"/>
    <col min="6663" max="6663" width="18.5703125" style="46" customWidth="1"/>
    <col min="6664" max="6664" width="66.5703125" style="46" customWidth="1"/>
    <col min="6665" max="6665" width="9.140625" style="46"/>
    <col min="6666" max="6666" width="11.42578125" style="46" customWidth="1"/>
    <col min="6667" max="6667" width="9.140625" style="46"/>
    <col min="6668" max="6668" width="10.5703125" style="46" customWidth="1"/>
    <col min="6669" max="6670" width="9.140625" style="46"/>
    <col min="6671" max="6671" width="10.140625" style="46" customWidth="1"/>
    <col min="6672" max="6672" width="8.5703125" style="46" customWidth="1"/>
    <col min="6673" max="6673" width="11.42578125" style="46" customWidth="1"/>
    <col min="6674" max="6674" width="9.140625" style="46"/>
    <col min="6675" max="6675" width="40.7109375" style="46" customWidth="1"/>
    <col min="6676" max="6918" width="9.140625" style="46"/>
    <col min="6919" max="6919" width="18.5703125" style="46" customWidth="1"/>
    <col min="6920" max="6920" width="66.5703125" style="46" customWidth="1"/>
    <col min="6921" max="6921" width="9.140625" style="46"/>
    <col min="6922" max="6922" width="11.42578125" style="46" customWidth="1"/>
    <col min="6923" max="6923" width="9.140625" style="46"/>
    <col min="6924" max="6924" width="10.5703125" style="46" customWidth="1"/>
    <col min="6925" max="6926" width="9.140625" style="46"/>
    <col min="6927" max="6927" width="10.140625" style="46" customWidth="1"/>
    <col min="6928" max="6928" width="8.5703125" style="46" customWidth="1"/>
    <col min="6929" max="6929" width="11.42578125" style="46" customWidth="1"/>
    <col min="6930" max="6930" width="9.140625" style="46"/>
    <col min="6931" max="6931" width="40.7109375" style="46" customWidth="1"/>
    <col min="6932" max="7174" width="9.140625" style="46"/>
    <col min="7175" max="7175" width="18.5703125" style="46" customWidth="1"/>
    <col min="7176" max="7176" width="66.5703125" style="46" customWidth="1"/>
    <col min="7177" max="7177" width="9.140625" style="46"/>
    <col min="7178" max="7178" width="11.42578125" style="46" customWidth="1"/>
    <col min="7179" max="7179" width="9.140625" style="46"/>
    <col min="7180" max="7180" width="10.5703125" style="46" customWidth="1"/>
    <col min="7181" max="7182" width="9.140625" style="46"/>
    <col min="7183" max="7183" width="10.140625" style="46" customWidth="1"/>
    <col min="7184" max="7184" width="8.5703125" style="46" customWidth="1"/>
    <col min="7185" max="7185" width="11.42578125" style="46" customWidth="1"/>
    <col min="7186" max="7186" width="9.140625" style="46"/>
    <col min="7187" max="7187" width="40.7109375" style="46" customWidth="1"/>
    <col min="7188" max="7430" width="9.140625" style="46"/>
    <col min="7431" max="7431" width="18.5703125" style="46" customWidth="1"/>
    <col min="7432" max="7432" width="66.5703125" style="46" customWidth="1"/>
    <col min="7433" max="7433" width="9.140625" style="46"/>
    <col min="7434" max="7434" width="11.42578125" style="46" customWidth="1"/>
    <col min="7435" max="7435" width="9.140625" style="46"/>
    <col min="7436" max="7436" width="10.5703125" style="46" customWidth="1"/>
    <col min="7437" max="7438" width="9.140625" style="46"/>
    <col min="7439" max="7439" width="10.140625" style="46" customWidth="1"/>
    <col min="7440" max="7440" width="8.5703125" style="46" customWidth="1"/>
    <col min="7441" max="7441" width="11.42578125" style="46" customWidth="1"/>
    <col min="7442" max="7442" width="9.140625" style="46"/>
    <col min="7443" max="7443" width="40.7109375" style="46" customWidth="1"/>
    <col min="7444" max="7686" width="9.140625" style="46"/>
    <col min="7687" max="7687" width="18.5703125" style="46" customWidth="1"/>
    <col min="7688" max="7688" width="66.5703125" style="46" customWidth="1"/>
    <col min="7689" max="7689" width="9.140625" style="46"/>
    <col min="7690" max="7690" width="11.42578125" style="46" customWidth="1"/>
    <col min="7691" max="7691" width="9.140625" style="46"/>
    <col min="7692" max="7692" width="10.5703125" style="46" customWidth="1"/>
    <col min="7693" max="7694" width="9.140625" style="46"/>
    <col min="7695" max="7695" width="10.140625" style="46" customWidth="1"/>
    <col min="7696" max="7696" width="8.5703125" style="46" customWidth="1"/>
    <col min="7697" max="7697" width="11.42578125" style="46" customWidth="1"/>
    <col min="7698" max="7698" width="9.140625" style="46"/>
    <col min="7699" max="7699" width="40.7109375" style="46" customWidth="1"/>
    <col min="7700" max="7942" width="9.140625" style="46"/>
    <col min="7943" max="7943" width="18.5703125" style="46" customWidth="1"/>
    <col min="7944" max="7944" width="66.5703125" style="46" customWidth="1"/>
    <col min="7945" max="7945" width="9.140625" style="46"/>
    <col min="7946" max="7946" width="11.42578125" style="46" customWidth="1"/>
    <col min="7947" max="7947" width="9.140625" style="46"/>
    <col min="7948" max="7948" width="10.5703125" style="46" customWidth="1"/>
    <col min="7949" max="7950" width="9.140625" style="46"/>
    <col min="7951" max="7951" width="10.140625" style="46" customWidth="1"/>
    <col min="7952" max="7952" width="8.5703125" style="46" customWidth="1"/>
    <col min="7953" max="7953" width="11.42578125" style="46" customWidth="1"/>
    <col min="7954" max="7954" width="9.140625" style="46"/>
    <col min="7955" max="7955" width="40.7109375" style="46" customWidth="1"/>
    <col min="7956" max="8198" width="9.140625" style="46"/>
    <col min="8199" max="8199" width="18.5703125" style="46" customWidth="1"/>
    <col min="8200" max="8200" width="66.5703125" style="46" customWidth="1"/>
    <col min="8201" max="8201" width="9.140625" style="46"/>
    <col min="8202" max="8202" width="11.42578125" style="46" customWidth="1"/>
    <col min="8203" max="8203" width="9.140625" style="46"/>
    <col min="8204" max="8204" width="10.5703125" style="46" customWidth="1"/>
    <col min="8205" max="8206" width="9.140625" style="46"/>
    <col min="8207" max="8207" width="10.140625" style="46" customWidth="1"/>
    <col min="8208" max="8208" width="8.5703125" style="46" customWidth="1"/>
    <col min="8209" max="8209" width="11.42578125" style="46" customWidth="1"/>
    <col min="8210" max="8210" width="9.140625" style="46"/>
    <col min="8211" max="8211" width="40.7109375" style="46" customWidth="1"/>
    <col min="8212" max="8454" width="9.140625" style="46"/>
    <col min="8455" max="8455" width="18.5703125" style="46" customWidth="1"/>
    <col min="8456" max="8456" width="66.5703125" style="46" customWidth="1"/>
    <col min="8457" max="8457" width="9.140625" style="46"/>
    <col min="8458" max="8458" width="11.42578125" style="46" customWidth="1"/>
    <col min="8459" max="8459" width="9.140625" style="46"/>
    <col min="8460" max="8460" width="10.5703125" style="46" customWidth="1"/>
    <col min="8461" max="8462" width="9.140625" style="46"/>
    <col min="8463" max="8463" width="10.140625" style="46" customWidth="1"/>
    <col min="8464" max="8464" width="8.5703125" style="46" customWidth="1"/>
    <col min="8465" max="8465" width="11.42578125" style="46" customWidth="1"/>
    <col min="8466" max="8466" width="9.140625" style="46"/>
    <col min="8467" max="8467" width="40.7109375" style="46" customWidth="1"/>
    <col min="8468" max="8710" width="9.140625" style="46"/>
    <col min="8711" max="8711" width="18.5703125" style="46" customWidth="1"/>
    <col min="8712" max="8712" width="66.5703125" style="46" customWidth="1"/>
    <col min="8713" max="8713" width="9.140625" style="46"/>
    <col min="8714" max="8714" width="11.42578125" style="46" customWidth="1"/>
    <col min="8715" max="8715" width="9.140625" style="46"/>
    <col min="8716" max="8716" width="10.5703125" style="46" customWidth="1"/>
    <col min="8717" max="8718" width="9.140625" style="46"/>
    <col min="8719" max="8719" width="10.140625" style="46" customWidth="1"/>
    <col min="8720" max="8720" width="8.5703125" style="46" customWidth="1"/>
    <col min="8721" max="8721" width="11.42578125" style="46" customWidth="1"/>
    <col min="8722" max="8722" width="9.140625" style="46"/>
    <col min="8723" max="8723" width="40.7109375" style="46" customWidth="1"/>
    <col min="8724" max="8966" width="9.140625" style="46"/>
    <col min="8967" max="8967" width="18.5703125" style="46" customWidth="1"/>
    <col min="8968" max="8968" width="66.5703125" style="46" customWidth="1"/>
    <col min="8969" max="8969" width="9.140625" style="46"/>
    <col min="8970" max="8970" width="11.42578125" style="46" customWidth="1"/>
    <col min="8971" max="8971" width="9.140625" style="46"/>
    <col min="8972" max="8972" width="10.5703125" style="46" customWidth="1"/>
    <col min="8973" max="8974" width="9.140625" style="46"/>
    <col min="8975" max="8975" width="10.140625" style="46" customWidth="1"/>
    <col min="8976" max="8976" width="8.5703125" style="46" customWidth="1"/>
    <col min="8977" max="8977" width="11.42578125" style="46" customWidth="1"/>
    <col min="8978" max="8978" width="9.140625" style="46"/>
    <col min="8979" max="8979" width="40.7109375" style="46" customWidth="1"/>
    <col min="8980" max="9222" width="9.140625" style="46"/>
    <col min="9223" max="9223" width="18.5703125" style="46" customWidth="1"/>
    <col min="9224" max="9224" width="66.5703125" style="46" customWidth="1"/>
    <col min="9225" max="9225" width="9.140625" style="46"/>
    <col min="9226" max="9226" width="11.42578125" style="46" customWidth="1"/>
    <col min="9227" max="9227" width="9.140625" style="46"/>
    <col min="9228" max="9228" width="10.5703125" style="46" customWidth="1"/>
    <col min="9229" max="9230" width="9.140625" style="46"/>
    <col min="9231" max="9231" width="10.140625" style="46" customWidth="1"/>
    <col min="9232" max="9232" width="8.5703125" style="46" customWidth="1"/>
    <col min="9233" max="9233" width="11.42578125" style="46" customWidth="1"/>
    <col min="9234" max="9234" width="9.140625" style="46"/>
    <col min="9235" max="9235" width="40.7109375" style="46" customWidth="1"/>
    <col min="9236" max="9478" width="9.140625" style="46"/>
    <col min="9479" max="9479" width="18.5703125" style="46" customWidth="1"/>
    <col min="9480" max="9480" width="66.5703125" style="46" customWidth="1"/>
    <col min="9481" max="9481" width="9.140625" style="46"/>
    <col min="9482" max="9482" width="11.42578125" style="46" customWidth="1"/>
    <col min="9483" max="9483" width="9.140625" style="46"/>
    <col min="9484" max="9484" width="10.5703125" style="46" customWidth="1"/>
    <col min="9485" max="9486" width="9.140625" style="46"/>
    <col min="9487" max="9487" width="10.140625" style="46" customWidth="1"/>
    <col min="9488" max="9488" width="8.5703125" style="46" customWidth="1"/>
    <col min="9489" max="9489" width="11.42578125" style="46" customWidth="1"/>
    <col min="9490" max="9490" width="9.140625" style="46"/>
    <col min="9491" max="9491" width="40.7109375" style="46" customWidth="1"/>
    <col min="9492" max="9734" width="9.140625" style="46"/>
    <col min="9735" max="9735" width="18.5703125" style="46" customWidth="1"/>
    <col min="9736" max="9736" width="66.5703125" style="46" customWidth="1"/>
    <col min="9737" max="9737" width="9.140625" style="46"/>
    <col min="9738" max="9738" width="11.42578125" style="46" customWidth="1"/>
    <col min="9739" max="9739" width="9.140625" style="46"/>
    <col min="9740" max="9740" width="10.5703125" style="46" customWidth="1"/>
    <col min="9741" max="9742" width="9.140625" style="46"/>
    <col min="9743" max="9743" width="10.140625" style="46" customWidth="1"/>
    <col min="9744" max="9744" width="8.5703125" style="46" customWidth="1"/>
    <col min="9745" max="9745" width="11.42578125" style="46" customWidth="1"/>
    <col min="9746" max="9746" width="9.140625" style="46"/>
    <col min="9747" max="9747" width="40.7109375" style="46" customWidth="1"/>
    <col min="9748" max="9990" width="9.140625" style="46"/>
    <col min="9991" max="9991" width="18.5703125" style="46" customWidth="1"/>
    <col min="9992" max="9992" width="66.5703125" style="46" customWidth="1"/>
    <col min="9993" max="9993" width="9.140625" style="46"/>
    <col min="9994" max="9994" width="11.42578125" style="46" customWidth="1"/>
    <col min="9995" max="9995" width="9.140625" style="46"/>
    <col min="9996" max="9996" width="10.5703125" style="46" customWidth="1"/>
    <col min="9997" max="9998" width="9.140625" style="46"/>
    <col min="9999" max="9999" width="10.140625" style="46" customWidth="1"/>
    <col min="10000" max="10000" width="8.5703125" style="46" customWidth="1"/>
    <col min="10001" max="10001" width="11.42578125" style="46" customWidth="1"/>
    <col min="10002" max="10002" width="9.140625" style="46"/>
    <col min="10003" max="10003" width="40.7109375" style="46" customWidth="1"/>
    <col min="10004" max="10246" width="9.140625" style="46"/>
    <col min="10247" max="10247" width="18.5703125" style="46" customWidth="1"/>
    <col min="10248" max="10248" width="66.5703125" style="46" customWidth="1"/>
    <col min="10249" max="10249" width="9.140625" style="46"/>
    <col min="10250" max="10250" width="11.42578125" style="46" customWidth="1"/>
    <col min="10251" max="10251" width="9.140625" style="46"/>
    <col min="10252" max="10252" width="10.5703125" style="46" customWidth="1"/>
    <col min="10253" max="10254" width="9.140625" style="46"/>
    <col min="10255" max="10255" width="10.140625" style="46" customWidth="1"/>
    <col min="10256" max="10256" width="8.5703125" style="46" customWidth="1"/>
    <col min="10257" max="10257" width="11.42578125" style="46" customWidth="1"/>
    <col min="10258" max="10258" width="9.140625" style="46"/>
    <col min="10259" max="10259" width="40.7109375" style="46" customWidth="1"/>
    <col min="10260" max="10502" width="9.140625" style="46"/>
    <col min="10503" max="10503" width="18.5703125" style="46" customWidth="1"/>
    <col min="10504" max="10504" width="66.5703125" style="46" customWidth="1"/>
    <col min="10505" max="10505" width="9.140625" style="46"/>
    <col min="10506" max="10506" width="11.42578125" style="46" customWidth="1"/>
    <col min="10507" max="10507" width="9.140625" style="46"/>
    <col min="10508" max="10508" width="10.5703125" style="46" customWidth="1"/>
    <col min="10509" max="10510" width="9.140625" style="46"/>
    <col min="10511" max="10511" width="10.140625" style="46" customWidth="1"/>
    <col min="10512" max="10512" width="8.5703125" style="46" customWidth="1"/>
    <col min="10513" max="10513" width="11.42578125" style="46" customWidth="1"/>
    <col min="10514" max="10514" width="9.140625" style="46"/>
    <col min="10515" max="10515" width="40.7109375" style="46" customWidth="1"/>
    <col min="10516" max="10758" width="9.140625" style="46"/>
    <col min="10759" max="10759" width="18.5703125" style="46" customWidth="1"/>
    <col min="10760" max="10760" width="66.5703125" style="46" customWidth="1"/>
    <col min="10761" max="10761" width="9.140625" style="46"/>
    <col min="10762" max="10762" width="11.42578125" style="46" customWidth="1"/>
    <col min="10763" max="10763" width="9.140625" style="46"/>
    <col min="10764" max="10764" width="10.5703125" style="46" customWidth="1"/>
    <col min="10765" max="10766" width="9.140625" style="46"/>
    <col min="10767" max="10767" width="10.140625" style="46" customWidth="1"/>
    <col min="10768" max="10768" width="8.5703125" style="46" customWidth="1"/>
    <col min="10769" max="10769" width="11.42578125" style="46" customWidth="1"/>
    <col min="10770" max="10770" width="9.140625" style="46"/>
    <col min="10771" max="10771" width="40.7109375" style="46" customWidth="1"/>
    <col min="10772" max="11014" width="9.140625" style="46"/>
    <col min="11015" max="11015" width="18.5703125" style="46" customWidth="1"/>
    <col min="11016" max="11016" width="66.5703125" style="46" customWidth="1"/>
    <col min="11017" max="11017" width="9.140625" style="46"/>
    <col min="11018" max="11018" width="11.42578125" style="46" customWidth="1"/>
    <col min="11019" max="11019" width="9.140625" style="46"/>
    <col min="11020" max="11020" width="10.5703125" style="46" customWidth="1"/>
    <col min="11021" max="11022" width="9.140625" style="46"/>
    <col min="11023" max="11023" width="10.140625" style="46" customWidth="1"/>
    <col min="11024" max="11024" width="8.5703125" style="46" customWidth="1"/>
    <col min="11025" max="11025" width="11.42578125" style="46" customWidth="1"/>
    <col min="11026" max="11026" width="9.140625" style="46"/>
    <col min="11027" max="11027" width="40.7109375" style="46" customWidth="1"/>
    <col min="11028" max="11270" width="9.140625" style="46"/>
    <col min="11271" max="11271" width="18.5703125" style="46" customWidth="1"/>
    <col min="11272" max="11272" width="66.5703125" style="46" customWidth="1"/>
    <col min="11273" max="11273" width="9.140625" style="46"/>
    <col min="11274" max="11274" width="11.42578125" style="46" customWidth="1"/>
    <col min="11275" max="11275" width="9.140625" style="46"/>
    <col min="11276" max="11276" width="10.5703125" style="46" customWidth="1"/>
    <col min="11277" max="11278" width="9.140625" style="46"/>
    <col min="11279" max="11279" width="10.140625" style="46" customWidth="1"/>
    <col min="11280" max="11280" width="8.5703125" style="46" customWidth="1"/>
    <col min="11281" max="11281" width="11.42578125" style="46" customWidth="1"/>
    <col min="11282" max="11282" width="9.140625" style="46"/>
    <col min="11283" max="11283" width="40.7109375" style="46" customWidth="1"/>
    <col min="11284" max="11526" width="9.140625" style="46"/>
    <col min="11527" max="11527" width="18.5703125" style="46" customWidth="1"/>
    <col min="11528" max="11528" width="66.5703125" style="46" customWidth="1"/>
    <col min="11529" max="11529" width="9.140625" style="46"/>
    <col min="11530" max="11530" width="11.42578125" style="46" customWidth="1"/>
    <col min="11531" max="11531" width="9.140625" style="46"/>
    <col min="11532" max="11532" width="10.5703125" style="46" customWidth="1"/>
    <col min="11533" max="11534" width="9.140625" style="46"/>
    <col min="11535" max="11535" width="10.140625" style="46" customWidth="1"/>
    <col min="11536" max="11536" width="8.5703125" style="46" customWidth="1"/>
    <col min="11537" max="11537" width="11.42578125" style="46" customWidth="1"/>
    <col min="11538" max="11538" width="9.140625" style="46"/>
    <col min="11539" max="11539" width="40.7109375" style="46" customWidth="1"/>
    <col min="11540" max="11782" width="9.140625" style="46"/>
    <col min="11783" max="11783" width="18.5703125" style="46" customWidth="1"/>
    <col min="11784" max="11784" width="66.5703125" style="46" customWidth="1"/>
    <col min="11785" max="11785" width="9.140625" style="46"/>
    <col min="11786" max="11786" width="11.42578125" style="46" customWidth="1"/>
    <col min="11787" max="11787" width="9.140625" style="46"/>
    <col min="11788" max="11788" width="10.5703125" style="46" customWidth="1"/>
    <col min="11789" max="11790" width="9.140625" style="46"/>
    <col min="11791" max="11791" width="10.140625" style="46" customWidth="1"/>
    <col min="11792" max="11792" width="8.5703125" style="46" customWidth="1"/>
    <col min="11793" max="11793" width="11.42578125" style="46" customWidth="1"/>
    <col min="11794" max="11794" width="9.140625" style="46"/>
    <col min="11795" max="11795" width="40.7109375" style="46" customWidth="1"/>
    <col min="11796" max="12038" width="9.140625" style="46"/>
    <col min="12039" max="12039" width="18.5703125" style="46" customWidth="1"/>
    <col min="12040" max="12040" width="66.5703125" style="46" customWidth="1"/>
    <col min="12041" max="12041" width="9.140625" style="46"/>
    <col min="12042" max="12042" width="11.42578125" style="46" customWidth="1"/>
    <col min="12043" max="12043" width="9.140625" style="46"/>
    <col min="12044" max="12044" width="10.5703125" style="46" customWidth="1"/>
    <col min="12045" max="12046" width="9.140625" style="46"/>
    <col min="12047" max="12047" width="10.140625" style="46" customWidth="1"/>
    <col min="12048" max="12048" width="8.5703125" style="46" customWidth="1"/>
    <col min="12049" max="12049" width="11.42578125" style="46" customWidth="1"/>
    <col min="12050" max="12050" width="9.140625" style="46"/>
    <col min="12051" max="12051" width="40.7109375" style="46" customWidth="1"/>
    <col min="12052" max="12294" width="9.140625" style="46"/>
    <col min="12295" max="12295" width="18.5703125" style="46" customWidth="1"/>
    <col min="12296" max="12296" width="66.5703125" style="46" customWidth="1"/>
    <col min="12297" max="12297" width="9.140625" style="46"/>
    <col min="12298" max="12298" width="11.42578125" style="46" customWidth="1"/>
    <col min="12299" max="12299" width="9.140625" style="46"/>
    <col min="12300" max="12300" width="10.5703125" style="46" customWidth="1"/>
    <col min="12301" max="12302" width="9.140625" style="46"/>
    <col min="12303" max="12303" width="10.140625" style="46" customWidth="1"/>
    <col min="12304" max="12304" width="8.5703125" style="46" customWidth="1"/>
    <col min="12305" max="12305" width="11.42578125" style="46" customWidth="1"/>
    <col min="12306" max="12306" width="9.140625" style="46"/>
    <col min="12307" max="12307" width="40.7109375" style="46" customWidth="1"/>
    <col min="12308" max="12550" width="9.140625" style="46"/>
    <col min="12551" max="12551" width="18.5703125" style="46" customWidth="1"/>
    <col min="12552" max="12552" width="66.5703125" style="46" customWidth="1"/>
    <col min="12553" max="12553" width="9.140625" style="46"/>
    <col min="12554" max="12554" width="11.42578125" style="46" customWidth="1"/>
    <col min="12555" max="12555" width="9.140625" style="46"/>
    <col min="12556" max="12556" width="10.5703125" style="46" customWidth="1"/>
    <col min="12557" max="12558" width="9.140625" style="46"/>
    <col min="12559" max="12559" width="10.140625" style="46" customWidth="1"/>
    <col min="12560" max="12560" width="8.5703125" style="46" customWidth="1"/>
    <col min="12561" max="12561" width="11.42578125" style="46" customWidth="1"/>
    <col min="12562" max="12562" width="9.140625" style="46"/>
    <col min="12563" max="12563" width="40.7109375" style="46" customWidth="1"/>
    <col min="12564" max="12806" width="9.140625" style="46"/>
    <col min="12807" max="12807" width="18.5703125" style="46" customWidth="1"/>
    <col min="12808" max="12808" width="66.5703125" style="46" customWidth="1"/>
    <col min="12809" max="12809" width="9.140625" style="46"/>
    <col min="12810" max="12810" width="11.42578125" style="46" customWidth="1"/>
    <col min="12811" max="12811" width="9.140625" style="46"/>
    <col min="12812" max="12812" width="10.5703125" style="46" customWidth="1"/>
    <col min="12813" max="12814" width="9.140625" style="46"/>
    <col min="12815" max="12815" width="10.140625" style="46" customWidth="1"/>
    <col min="12816" max="12816" width="8.5703125" style="46" customWidth="1"/>
    <col min="12817" max="12817" width="11.42578125" style="46" customWidth="1"/>
    <col min="12818" max="12818" width="9.140625" style="46"/>
    <col min="12819" max="12819" width="40.7109375" style="46" customWidth="1"/>
    <col min="12820" max="13062" width="9.140625" style="46"/>
    <col min="13063" max="13063" width="18.5703125" style="46" customWidth="1"/>
    <col min="13064" max="13064" width="66.5703125" style="46" customWidth="1"/>
    <col min="13065" max="13065" width="9.140625" style="46"/>
    <col min="13066" max="13066" width="11.42578125" style="46" customWidth="1"/>
    <col min="13067" max="13067" width="9.140625" style="46"/>
    <col min="13068" max="13068" width="10.5703125" style="46" customWidth="1"/>
    <col min="13069" max="13070" width="9.140625" style="46"/>
    <col min="13071" max="13071" width="10.140625" style="46" customWidth="1"/>
    <col min="13072" max="13072" width="8.5703125" style="46" customWidth="1"/>
    <col min="13073" max="13073" width="11.42578125" style="46" customWidth="1"/>
    <col min="13074" max="13074" width="9.140625" style="46"/>
    <col min="13075" max="13075" width="40.7109375" style="46" customWidth="1"/>
    <col min="13076" max="13318" width="9.140625" style="46"/>
    <col min="13319" max="13319" width="18.5703125" style="46" customWidth="1"/>
    <col min="13320" max="13320" width="66.5703125" style="46" customWidth="1"/>
    <col min="13321" max="13321" width="9.140625" style="46"/>
    <col min="13322" max="13322" width="11.42578125" style="46" customWidth="1"/>
    <col min="13323" max="13323" width="9.140625" style="46"/>
    <col min="13324" max="13324" width="10.5703125" style="46" customWidth="1"/>
    <col min="13325" max="13326" width="9.140625" style="46"/>
    <col min="13327" max="13327" width="10.140625" style="46" customWidth="1"/>
    <col min="13328" max="13328" width="8.5703125" style="46" customWidth="1"/>
    <col min="13329" max="13329" width="11.42578125" style="46" customWidth="1"/>
    <col min="13330" max="13330" width="9.140625" style="46"/>
    <col min="13331" max="13331" width="40.7109375" style="46" customWidth="1"/>
    <col min="13332" max="13574" width="9.140625" style="46"/>
    <col min="13575" max="13575" width="18.5703125" style="46" customWidth="1"/>
    <col min="13576" max="13576" width="66.5703125" style="46" customWidth="1"/>
    <col min="13577" max="13577" width="9.140625" style="46"/>
    <col min="13578" max="13578" width="11.42578125" style="46" customWidth="1"/>
    <col min="13579" max="13579" width="9.140625" style="46"/>
    <col min="13580" max="13580" width="10.5703125" style="46" customWidth="1"/>
    <col min="13581" max="13582" width="9.140625" style="46"/>
    <col min="13583" max="13583" width="10.140625" style="46" customWidth="1"/>
    <col min="13584" max="13584" width="8.5703125" style="46" customWidth="1"/>
    <col min="13585" max="13585" width="11.42578125" style="46" customWidth="1"/>
    <col min="13586" max="13586" width="9.140625" style="46"/>
    <col min="13587" max="13587" width="40.7109375" style="46" customWidth="1"/>
    <col min="13588" max="13830" width="9.140625" style="46"/>
    <col min="13831" max="13831" width="18.5703125" style="46" customWidth="1"/>
    <col min="13832" max="13832" width="66.5703125" style="46" customWidth="1"/>
    <col min="13833" max="13833" width="9.140625" style="46"/>
    <col min="13834" max="13834" width="11.42578125" style="46" customWidth="1"/>
    <col min="13835" max="13835" width="9.140625" style="46"/>
    <col min="13836" max="13836" width="10.5703125" style="46" customWidth="1"/>
    <col min="13837" max="13838" width="9.140625" style="46"/>
    <col min="13839" max="13839" width="10.140625" style="46" customWidth="1"/>
    <col min="13840" max="13840" width="8.5703125" style="46" customWidth="1"/>
    <col min="13841" max="13841" width="11.42578125" style="46" customWidth="1"/>
    <col min="13842" max="13842" width="9.140625" style="46"/>
    <col min="13843" max="13843" width="40.7109375" style="46" customWidth="1"/>
    <col min="13844" max="14086" width="9.140625" style="46"/>
    <col min="14087" max="14087" width="18.5703125" style="46" customWidth="1"/>
    <col min="14088" max="14088" width="66.5703125" style="46" customWidth="1"/>
    <col min="14089" max="14089" width="9.140625" style="46"/>
    <col min="14090" max="14090" width="11.42578125" style="46" customWidth="1"/>
    <col min="14091" max="14091" width="9.140625" style="46"/>
    <col min="14092" max="14092" width="10.5703125" style="46" customWidth="1"/>
    <col min="14093" max="14094" width="9.140625" style="46"/>
    <col min="14095" max="14095" width="10.140625" style="46" customWidth="1"/>
    <col min="14096" max="14096" width="8.5703125" style="46" customWidth="1"/>
    <col min="14097" max="14097" width="11.42578125" style="46" customWidth="1"/>
    <col min="14098" max="14098" width="9.140625" style="46"/>
    <col min="14099" max="14099" width="40.7109375" style="46" customWidth="1"/>
    <col min="14100" max="14342" width="9.140625" style="46"/>
    <col min="14343" max="14343" width="18.5703125" style="46" customWidth="1"/>
    <col min="14344" max="14344" width="66.5703125" style="46" customWidth="1"/>
    <col min="14345" max="14345" width="9.140625" style="46"/>
    <col min="14346" max="14346" width="11.42578125" style="46" customWidth="1"/>
    <col min="14347" max="14347" width="9.140625" style="46"/>
    <col min="14348" max="14348" width="10.5703125" style="46" customWidth="1"/>
    <col min="14349" max="14350" width="9.140625" style="46"/>
    <col min="14351" max="14351" width="10.140625" style="46" customWidth="1"/>
    <col min="14352" max="14352" width="8.5703125" style="46" customWidth="1"/>
    <col min="14353" max="14353" width="11.42578125" style="46" customWidth="1"/>
    <col min="14354" max="14354" width="9.140625" style="46"/>
    <col min="14355" max="14355" width="40.7109375" style="46" customWidth="1"/>
    <col min="14356" max="14598" width="9.140625" style="46"/>
    <col min="14599" max="14599" width="18.5703125" style="46" customWidth="1"/>
    <col min="14600" max="14600" width="66.5703125" style="46" customWidth="1"/>
    <col min="14601" max="14601" width="9.140625" style="46"/>
    <col min="14602" max="14602" width="11.42578125" style="46" customWidth="1"/>
    <col min="14603" max="14603" width="9.140625" style="46"/>
    <col min="14604" max="14604" width="10.5703125" style="46" customWidth="1"/>
    <col min="14605" max="14606" width="9.140625" style="46"/>
    <col min="14607" max="14607" width="10.140625" style="46" customWidth="1"/>
    <col min="14608" max="14608" width="8.5703125" style="46" customWidth="1"/>
    <col min="14609" max="14609" width="11.42578125" style="46" customWidth="1"/>
    <col min="14610" max="14610" width="9.140625" style="46"/>
    <col min="14611" max="14611" width="40.7109375" style="46" customWidth="1"/>
    <col min="14612" max="14854" width="9.140625" style="46"/>
    <col min="14855" max="14855" width="18.5703125" style="46" customWidth="1"/>
    <col min="14856" max="14856" width="66.5703125" style="46" customWidth="1"/>
    <col min="14857" max="14857" width="9.140625" style="46"/>
    <col min="14858" max="14858" width="11.42578125" style="46" customWidth="1"/>
    <col min="14859" max="14859" width="9.140625" style="46"/>
    <col min="14860" max="14860" width="10.5703125" style="46" customWidth="1"/>
    <col min="14861" max="14862" width="9.140625" style="46"/>
    <col min="14863" max="14863" width="10.140625" style="46" customWidth="1"/>
    <col min="14864" max="14864" width="8.5703125" style="46" customWidth="1"/>
    <col min="14865" max="14865" width="11.42578125" style="46" customWidth="1"/>
    <col min="14866" max="14866" width="9.140625" style="46"/>
    <col min="14867" max="14867" width="40.7109375" style="46" customWidth="1"/>
    <col min="14868" max="15110" width="9.140625" style="46"/>
    <col min="15111" max="15111" width="18.5703125" style="46" customWidth="1"/>
    <col min="15112" max="15112" width="66.5703125" style="46" customWidth="1"/>
    <col min="15113" max="15113" width="9.140625" style="46"/>
    <col min="15114" max="15114" width="11.42578125" style="46" customWidth="1"/>
    <col min="15115" max="15115" width="9.140625" style="46"/>
    <col min="15116" max="15116" width="10.5703125" style="46" customWidth="1"/>
    <col min="15117" max="15118" width="9.140625" style="46"/>
    <col min="15119" max="15119" width="10.140625" style="46" customWidth="1"/>
    <col min="15120" max="15120" width="8.5703125" style="46" customWidth="1"/>
    <col min="15121" max="15121" width="11.42578125" style="46" customWidth="1"/>
    <col min="15122" max="15122" width="9.140625" style="46"/>
    <col min="15123" max="15123" width="40.7109375" style="46" customWidth="1"/>
    <col min="15124" max="15366" width="9.140625" style="46"/>
    <col min="15367" max="15367" width="18.5703125" style="46" customWidth="1"/>
    <col min="15368" max="15368" width="66.5703125" style="46" customWidth="1"/>
    <col min="15369" max="15369" width="9.140625" style="46"/>
    <col min="15370" max="15370" width="11.42578125" style="46" customWidth="1"/>
    <col min="15371" max="15371" width="9.140625" style="46"/>
    <col min="15372" max="15372" width="10.5703125" style="46" customWidth="1"/>
    <col min="15373" max="15374" width="9.140625" style="46"/>
    <col min="15375" max="15375" width="10.140625" style="46" customWidth="1"/>
    <col min="15376" max="15376" width="8.5703125" style="46" customWidth="1"/>
    <col min="15377" max="15377" width="11.42578125" style="46" customWidth="1"/>
    <col min="15378" max="15378" width="9.140625" style="46"/>
    <col min="15379" max="15379" width="40.7109375" style="46" customWidth="1"/>
    <col min="15380" max="15622" width="9.140625" style="46"/>
    <col min="15623" max="15623" width="18.5703125" style="46" customWidth="1"/>
    <col min="15624" max="15624" width="66.5703125" style="46" customWidth="1"/>
    <col min="15625" max="15625" width="9.140625" style="46"/>
    <col min="15626" max="15626" width="11.42578125" style="46" customWidth="1"/>
    <col min="15627" max="15627" width="9.140625" style="46"/>
    <col min="15628" max="15628" width="10.5703125" style="46" customWidth="1"/>
    <col min="15629" max="15630" width="9.140625" style="46"/>
    <col min="15631" max="15631" width="10.140625" style="46" customWidth="1"/>
    <col min="15632" max="15632" width="8.5703125" style="46" customWidth="1"/>
    <col min="15633" max="15633" width="11.42578125" style="46" customWidth="1"/>
    <col min="15634" max="15634" width="9.140625" style="46"/>
    <col min="15635" max="15635" width="40.7109375" style="46" customWidth="1"/>
    <col min="15636" max="15878" width="9.140625" style="46"/>
    <col min="15879" max="15879" width="18.5703125" style="46" customWidth="1"/>
    <col min="15880" max="15880" width="66.5703125" style="46" customWidth="1"/>
    <col min="15881" max="15881" width="9.140625" style="46"/>
    <col min="15882" max="15882" width="11.42578125" style="46" customWidth="1"/>
    <col min="15883" max="15883" width="9.140625" style="46"/>
    <col min="15884" max="15884" width="10.5703125" style="46" customWidth="1"/>
    <col min="15885" max="15886" width="9.140625" style="46"/>
    <col min="15887" max="15887" width="10.140625" style="46" customWidth="1"/>
    <col min="15888" max="15888" width="8.5703125" style="46" customWidth="1"/>
    <col min="15889" max="15889" width="11.42578125" style="46" customWidth="1"/>
    <col min="15890" max="15890" width="9.140625" style="46"/>
    <col min="15891" max="15891" width="40.7109375" style="46" customWidth="1"/>
    <col min="15892" max="16134" width="9.140625" style="46"/>
    <col min="16135" max="16135" width="18.5703125" style="46" customWidth="1"/>
    <col min="16136" max="16136" width="66.5703125" style="46" customWidth="1"/>
    <col min="16137" max="16137" width="9.140625" style="46"/>
    <col min="16138" max="16138" width="11.42578125" style="46" customWidth="1"/>
    <col min="16139" max="16139" width="9.140625" style="46"/>
    <col min="16140" max="16140" width="10.5703125" style="46" customWidth="1"/>
    <col min="16141" max="16142" width="9.140625" style="46"/>
    <col min="16143" max="16143" width="10.140625" style="46" customWidth="1"/>
    <col min="16144" max="16144" width="8.5703125" style="46" customWidth="1"/>
    <col min="16145" max="16145" width="11.42578125" style="46" customWidth="1"/>
    <col min="16146" max="16146" width="9.140625" style="46"/>
    <col min="16147" max="16147" width="40.7109375" style="46" customWidth="1"/>
    <col min="16148" max="16384" width="9.140625" style="46"/>
  </cols>
  <sheetData>
    <row r="1" spans="1:24" ht="15.75" thickBot="1" x14ac:dyDescent="0.3">
      <c r="B1" s="67"/>
    </row>
    <row r="2" spans="1:24" ht="51.75" customHeight="1" thickBot="1" x14ac:dyDescent="0.3">
      <c r="A2" s="43" t="s">
        <v>0</v>
      </c>
      <c r="B2" s="96" t="s">
        <v>6</v>
      </c>
      <c r="C2" s="43" t="s">
        <v>1</v>
      </c>
      <c r="D2" s="43" t="s">
        <v>30</v>
      </c>
      <c r="E2" s="43" t="s">
        <v>7</v>
      </c>
      <c r="F2" s="43" t="s">
        <v>8</v>
      </c>
      <c r="G2" s="43" t="s">
        <v>2</v>
      </c>
      <c r="H2" s="43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44" t="s">
        <v>4</v>
      </c>
      <c r="R2" s="45" t="s">
        <v>5</v>
      </c>
    </row>
    <row r="3" spans="1:24" ht="15.75" thickBot="1" x14ac:dyDescent="0.3">
      <c r="A3" s="48" t="s">
        <v>144</v>
      </c>
      <c r="B3" s="64"/>
      <c r="C3" s="5">
        <v>16</v>
      </c>
      <c r="D3" s="54">
        <f t="shared" ref="D3:D10" si="0">+H3/C3</f>
        <v>0.375</v>
      </c>
      <c r="E3" s="50">
        <v>1</v>
      </c>
      <c r="F3" s="4">
        <v>1</v>
      </c>
      <c r="G3" s="4">
        <v>4</v>
      </c>
      <c r="H3" s="16">
        <f t="shared" ref="H3:H10" si="1">SUM(E3:G3 )</f>
        <v>6</v>
      </c>
      <c r="I3" s="17">
        <v>50</v>
      </c>
      <c r="J3" s="102">
        <v>-35</v>
      </c>
      <c r="K3" s="17">
        <f t="shared" ref="K3:K10" si="2">I3+J3</f>
        <v>15</v>
      </c>
      <c r="L3" s="17">
        <v>100</v>
      </c>
      <c r="M3" s="102">
        <v>0</v>
      </c>
      <c r="N3" s="17">
        <f t="shared" ref="N3:N10" si="3">L3+M3</f>
        <v>100</v>
      </c>
      <c r="O3" s="102">
        <v>0</v>
      </c>
      <c r="P3" s="40">
        <f t="shared" ref="P3:P10" si="4">(+I3+L3)/H3</f>
        <v>25</v>
      </c>
      <c r="Q3" s="18">
        <v>74.959999999999994</v>
      </c>
      <c r="R3" s="17">
        <f t="shared" ref="R3:R10" si="5">+Q3/H3</f>
        <v>12.493333333333332</v>
      </c>
      <c r="S3" s="123"/>
      <c r="T3" s="124"/>
      <c r="U3" s="124"/>
      <c r="V3" s="124"/>
      <c r="W3" s="124"/>
      <c r="X3" s="124"/>
    </row>
    <row r="4" spans="1:24" s="111" customFormat="1" ht="15.75" thickBot="1" x14ac:dyDescent="0.3">
      <c r="A4" s="48" t="s">
        <v>145</v>
      </c>
      <c r="B4" s="64"/>
      <c r="C4" s="5">
        <v>4</v>
      </c>
      <c r="D4" s="54">
        <f t="shared" si="0"/>
        <v>0.5</v>
      </c>
      <c r="E4" s="50">
        <v>0</v>
      </c>
      <c r="F4" s="4">
        <v>1</v>
      </c>
      <c r="G4" s="4">
        <v>1</v>
      </c>
      <c r="H4" s="16">
        <f t="shared" si="1"/>
        <v>2</v>
      </c>
      <c r="I4" s="17">
        <v>25</v>
      </c>
      <c r="J4" s="102">
        <v>-25</v>
      </c>
      <c r="K4" s="17">
        <f t="shared" si="2"/>
        <v>0</v>
      </c>
      <c r="L4" s="17">
        <v>25</v>
      </c>
      <c r="M4" s="102">
        <v>0</v>
      </c>
      <c r="N4" s="17">
        <f t="shared" si="3"/>
        <v>25</v>
      </c>
      <c r="O4" s="102">
        <v>0</v>
      </c>
      <c r="P4" s="40">
        <f t="shared" si="4"/>
        <v>25</v>
      </c>
      <c r="Q4" s="18">
        <v>64.959999999999994</v>
      </c>
      <c r="R4" s="17">
        <f t="shared" si="5"/>
        <v>32.479999999999997</v>
      </c>
    </row>
    <row r="5" spans="1:24" s="111" customFormat="1" ht="15.75" thickBot="1" x14ac:dyDescent="0.3">
      <c r="A5" s="48" t="s">
        <v>146</v>
      </c>
      <c r="B5" s="64"/>
      <c r="C5" s="5">
        <v>10</v>
      </c>
      <c r="D5" s="54">
        <f t="shared" si="0"/>
        <v>0.7</v>
      </c>
      <c r="E5" s="50">
        <v>2</v>
      </c>
      <c r="F5" s="4">
        <v>2</v>
      </c>
      <c r="G5" s="4">
        <v>3</v>
      </c>
      <c r="H5" s="16">
        <f t="shared" si="1"/>
        <v>7</v>
      </c>
      <c r="I5" s="17">
        <v>100</v>
      </c>
      <c r="J5" s="102">
        <v>-25</v>
      </c>
      <c r="K5" s="17">
        <f t="shared" si="2"/>
        <v>75</v>
      </c>
      <c r="L5" s="17">
        <v>75</v>
      </c>
      <c r="M5" s="102">
        <v>0</v>
      </c>
      <c r="N5" s="17">
        <f t="shared" si="3"/>
        <v>75</v>
      </c>
      <c r="O5" s="102">
        <v>0</v>
      </c>
      <c r="P5" s="40">
        <f t="shared" si="4"/>
        <v>25</v>
      </c>
      <c r="Q5" s="18">
        <v>125.96</v>
      </c>
      <c r="R5" s="17">
        <f t="shared" si="5"/>
        <v>17.994285714285713</v>
      </c>
      <c r="S5" s="123"/>
      <c r="T5" s="128"/>
      <c r="U5" s="128"/>
      <c r="V5" s="128"/>
      <c r="W5" s="128"/>
      <c r="X5" s="128"/>
    </row>
    <row r="6" spans="1:24" ht="18" customHeight="1" thickBot="1" x14ac:dyDescent="0.3">
      <c r="A6" s="48" t="s">
        <v>148</v>
      </c>
      <c r="B6" s="64"/>
      <c r="C6" s="5">
        <v>16</v>
      </c>
      <c r="D6" s="54">
        <f t="shared" si="0"/>
        <v>0.1875</v>
      </c>
      <c r="E6" s="50">
        <v>0</v>
      </c>
      <c r="F6" s="4">
        <v>0</v>
      </c>
      <c r="G6" s="4">
        <v>3</v>
      </c>
      <c r="H6" s="16">
        <f t="shared" si="1"/>
        <v>3</v>
      </c>
      <c r="I6" s="17">
        <v>0</v>
      </c>
      <c r="J6" s="102">
        <v>-60</v>
      </c>
      <c r="K6" s="17">
        <f t="shared" si="2"/>
        <v>-60</v>
      </c>
      <c r="L6" s="17">
        <v>75</v>
      </c>
      <c r="M6" s="102">
        <v>0</v>
      </c>
      <c r="N6" s="17">
        <f t="shared" si="3"/>
        <v>75</v>
      </c>
      <c r="O6" s="102">
        <v>0</v>
      </c>
      <c r="P6" s="40">
        <f t="shared" si="4"/>
        <v>25</v>
      </c>
      <c r="Q6" s="18">
        <v>69.06</v>
      </c>
      <c r="R6" s="17">
        <f t="shared" si="5"/>
        <v>23.02</v>
      </c>
      <c r="S6" s="123"/>
      <c r="T6" s="124"/>
      <c r="U6" s="124"/>
      <c r="V6" s="124"/>
      <c r="W6" s="124"/>
      <c r="X6" s="124"/>
    </row>
    <row r="7" spans="1:24" ht="15.75" thickBot="1" x14ac:dyDescent="0.3">
      <c r="A7" s="48" t="s">
        <v>149</v>
      </c>
      <c r="B7" s="64"/>
      <c r="C7" s="5">
        <v>10</v>
      </c>
      <c r="D7" s="54">
        <f t="shared" si="0"/>
        <v>0.3</v>
      </c>
      <c r="E7" s="50">
        <v>2</v>
      </c>
      <c r="F7" s="4">
        <v>0</v>
      </c>
      <c r="G7" s="4">
        <v>1</v>
      </c>
      <c r="H7" s="16">
        <f t="shared" si="1"/>
        <v>3</v>
      </c>
      <c r="I7" s="17">
        <v>50</v>
      </c>
      <c r="J7" s="102">
        <v>-100</v>
      </c>
      <c r="K7" s="17">
        <f t="shared" si="2"/>
        <v>-50</v>
      </c>
      <c r="L7" s="17">
        <v>25</v>
      </c>
      <c r="M7" s="102">
        <v>-100</v>
      </c>
      <c r="N7" s="17">
        <f t="shared" si="3"/>
        <v>-75</v>
      </c>
      <c r="O7" s="102">
        <v>0</v>
      </c>
      <c r="P7" s="40">
        <f t="shared" si="4"/>
        <v>25</v>
      </c>
      <c r="Q7" s="18">
        <v>109.97</v>
      </c>
      <c r="R7" s="17">
        <f t="shared" si="5"/>
        <v>36.656666666666666</v>
      </c>
    </row>
    <row r="8" spans="1:24" ht="15.75" thickBot="1" x14ac:dyDescent="0.3">
      <c r="A8" s="48" t="s">
        <v>150</v>
      </c>
      <c r="B8" s="64"/>
      <c r="C8" s="5">
        <v>3</v>
      </c>
      <c r="D8" s="54">
        <f t="shared" si="0"/>
        <v>0.66666666666666663</v>
      </c>
      <c r="E8" s="50">
        <v>0</v>
      </c>
      <c r="F8" s="4">
        <v>1</v>
      </c>
      <c r="G8" s="4">
        <v>1</v>
      </c>
      <c r="H8" s="16">
        <f t="shared" si="1"/>
        <v>2</v>
      </c>
      <c r="I8" s="17">
        <v>25</v>
      </c>
      <c r="J8" s="102">
        <v>-25</v>
      </c>
      <c r="K8" s="17">
        <f t="shared" si="2"/>
        <v>0</v>
      </c>
      <c r="L8" s="17">
        <v>25</v>
      </c>
      <c r="M8" s="102">
        <v>0</v>
      </c>
      <c r="N8" s="17">
        <f t="shared" si="3"/>
        <v>25</v>
      </c>
      <c r="O8" s="102">
        <v>0</v>
      </c>
      <c r="P8" s="40">
        <f t="shared" si="4"/>
        <v>25</v>
      </c>
      <c r="Q8" s="18">
        <v>9.99</v>
      </c>
      <c r="R8" s="17">
        <f t="shared" si="5"/>
        <v>4.9950000000000001</v>
      </c>
      <c r="S8" s="123"/>
      <c r="T8" s="124"/>
      <c r="U8" s="124"/>
      <c r="V8" s="124"/>
      <c r="W8" s="124"/>
      <c r="X8" s="124"/>
    </row>
    <row r="9" spans="1:24" ht="18" customHeight="1" thickBot="1" x14ac:dyDescent="0.3">
      <c r="A9" s="48" t="s">
        <v>151</v>
      </c>
      <c r="B9" s="64"/>
      <c r="C9" s="5">
        <v>5</v>
      </c>
      <c r="D9" s="54">
        <f t="shared" si="0"/>
        <v>1.2</v>
      </c>
      <c r="E9" s="50">
        <v>2</v>
      </c>
      <c r="F9" s="4">
        <v>1</v>
      </c>
      <c r="G9" s="4">
        <v>3</v>
      </c>
      <c r="H9" s="16">
        <f t="shared" si="1"/>
        <v>6</v>
      </c>
      <c r="I9" s="17">
        <v>75</v>
      </c>
      <c r="J9" s="102">
        <v>-25</v>
      </c>
      <c r="K9" s="17">
        <f t="shared" si="2"/>
        <v>50</v>
      </c>
      <c r="L9" s="17">
        <v>75</v>
      </c>
      <c r="M9" s="102">
        <v>0</v>
      </c>
      <c r="N9" s="17">
        <f t="shared" si="3"/>
        <v>75</v>
      </c>
      <c r="O9" s="102">
        <v>0</v>
      </c>
      <c r="P9" s="40">
        <f t="shared" si="4"/>
        <v>25</v>
      </c>
      <c r="Q9" s="18">
        <v>101.96</v>
      </c>
      <c r="R9" s="17">
        <f t="shared" si="5"/>
        <v>16.993333333333332</v>
      </c>
      <c r="S9" s="123"/>
      <c r="T9" s="124"/>
      <c r="U9" s="124"/>
      <c r="V9" s="124"/>
      <c r="W9" s="124"/>
      <c r="X9" s="124"/>
    </row>
    <row r="10" spans="1:24" ht="15.75" thickBot="1" x14ac:dyDescent="0.3">
      <c r="A10" s="48" t="s">
        <v>147</v>
      </c>
      <c r="B10" s="64"/>
      <c r="C10" s="5">
        <v>4</v>
      </c>
      <c r="D10" s="54">
        <f t="shared" si="0"/>
        <v>0.5</v>
      </c>
      <c r="E10" s="50">
        <v>2</v>
      </c>
      <c r="F10" s="4">
        <v>0</v>
      </c>
      <c r="G10" s="4">
        <v>0</v>
      </c>
      <c r="H10" s="16">
        <f t="shared" si="1"/>
        <v>2</v>
      </c>
      <c r="I10" s="17">
        <v>50</v>
      </c>
      <c r="J10" s="102">
        <v>-25</v>
      </c>
      <c r="K10" s="17">
        <f t="shared" si="2"/>
        <v>25</v>
      </c>
      <c r="L10" s="17">
        <v>0</v>
      </c>
      <c r="M10" s="102">
        <v>0</v>
      </c>
      <c r="N10" s="17">
        <f t="shared" si="3"/>
        <v>0</v>
      </c>
      <c r="O10" s="102">
        <v>0</v>
      </c>
      <c r="P10" s="40">
        <f t="shared" si="4"/>
        <v>25</v>
      </c>
      <c r="Q10" s="18">
        <v>39.979999999999997</v>
      </c>
      <c r="R10" s="17">
        <f t="shared" si="5"/>
        <v>19.989999999999998</v>
      </c>
      <c r="S10" s="123"/>
      <c r="T10" s="127"/>
      <c r="U10" s="127"/>
      <c r="V10" s="127"/>
      <c r="W10" s="127"/>
    </row>
    <row r="11" spans="1:24" ht="15.75" thickBot="1" x14ac:dyDescent="0.3">
      <c r="A11" s="69" t="s">
        <v>152</v>
      </c>
      <c r="B11" s="97" t="s">
        <v>132</v>
      </c>
      <c r="C11" s="68">
        <f>SUM(C3:C10)</f>
        <v>68</v>
      </c>
      <c r="D11" s="70">
        <f t="shared" ref="D11" si="6">+H11/C11</f>
        <v>0.45588235294117646</v>
      </c>
      <c r="E11" s="68">
        <f>SUM(E3:E10)</f>
        <v>9</v>
      </c>
      <c r="F11" s="68">
        <f>SUM(F3:F10)</f>
        <v>6</v>
      </c>
      <c r="G11" s="68">
        <f>SUM(G3:G10)</f>
        <v>16</v>
      </c>
      <c r="H11" s="68">
        <f>SUM(E11:G11)</f>
        <v>31</v>
      </c>
      <c r="I11" s="71">
        <f>SUM(I3:I10)</f>
        <v>375</v>
      </c>
      <c r="J11" s="107">
        <f t="shared" ref="J11:O11" si="7">SUM(J3:J10)</f>
        <v>-320</v>
      </c>
      <c r="K11" s="71">
        <f t="shared" si="7"/>
        <v>55</v>
      </c>
      <c r="L11" s="71">
        <f t="shared" si="7"/>
        <v>400</v>
      </c>
      <c r="M11" s="107">
        <f t="shared" si="7"/>
        <v>-100</v>
      </c>
      <c r="N11" s="71">
        <f t="shared" si="7"/>
        <v>300</v>
      </c>
      <c r="O11" s="71">
        <f t="shared" si="7"/>
        <v>0</v>
      </c>
      <c r="P11" s="71">
        <f t="shared" ref="P11" si="8">(+I11+L11)/H11</f>
        <v>25</v>
      </c>
      <c r="Q11" s="71">
        <f>SUM(Q3:Q10)</f>
        <v>596.84</v>
      </c>
      <c r="R11" s="71">
        <f t="shared" ref="R11" si="9">+Q11/H11</f>
        <v>19.252903225806453</v>
      </c>
    </row>
    <row r="12" spans="1:24" x14ac:dyDescent="0.25">
      <c r="B12" s="67"/>
    </row>
    <row r="13" spans="1:24" x14ac:dyDescent="0.25">
      <c r="B13" s="67"/>
    </row>
    <row r="14" spans="1:24" ht="15.75" thickBot="1" x14ac:dyDescent="0.3">
      <c r="B14" s="67"/>
    </row>
    <row r="15" spans="1:24" ht="45" customHeight="1" thickBot="1" x14ac:dyDescent="0.3">
      <c r="A15" s="43" t="s">
        <v>0</v>
      </c>
      <c r="B15" s="96" t="s">
        <v>6</v>
      </c>
      <c r="C15" s="43" t="s">
        <v>1</v>
      </c>
      <c r="D15" s="43" t="s">
        <v>30</v>
      </c>
      <c r="E15" s="43" t="s">
        <v>7</v>
      </c>
      <c r="F15" s="43" t="s">
        <v>8</v>
      </c>
      <c r="G15" s="43" t="s">
        <v>2</v>
      </c>
      <c r="H15" s="43" t="s">
        <v>3</v>
      </c>
      <c r="I15" s="97" t="s">
        <v>137</v>
      </c>
      <c r="J15" s="101" t="s">
        <v>140</v>
      </c>
      <c r="K15" s="97" t="s">
        <v>141</v>
      </c>
      <c r="L15" s="97" t="s">
        <v>138</v>
      </c>
      <c r="M15" s="101" t="s">
        <v>142</v>
      </c>
      <c r="N15" s="101" t="s">
        <v>143</v>
      </c>
      <c r="O15" s="101" t="s">
        <v>139</v>
      </c>
      <c r="P15" s="44" t="s">
        <v>31</v>
      </c>
      <c r="Q15" s="44" t="s">
        <v>4</v>
      </c>
      <c r="R15" s="45" t="s">
        <v>5</v>
      </c>
    </row>
    <row r="16" spans="1:24" ht="15.75" thickBot="1" x14ac:dyDescent="0.3">
      <c r="A16" s="48" t="s">
        <v>182</v>
      </c>
      <c r="B16" s="64"/>
      <c r="C16" s="5">
        <v>8</v>
      </c>
      <c r="D16" s="54">
        <f t="shared" ref="D16:D21" si="10">+H16/C16</f>
        <v>0.5</v>
      </c>
      <c r="E16" s="50">
        <v>0</v>
      </c>
      <c r="F16" s="4">
        <v>2</v>
      </c>
      <c r="G16" s="4">
        <v>2</v>
      </c>
      <c r="H16" s="16">
        <f t="shared" ref="H16:H21" si="11">SUM(E16:G16 )</f>
        <v>4</v>
      </c>
      <c r="I16" s="17">
        <v>50</v>
      </c>
      <c r="J16" s="102">
        <v>-30</v>
      </c>
      <c r="K16" s="17">
        <f t="shared" ref="K16:K21" si="12">I16+J16</f>
        <v>20</v>
      </c>
      <c r="L16" s="17">
        <v>50</v>
      </c>
      <c r="M16" s="102">
        <v>0</v>
      </c>
      <c r="N16" s="17">
        <f t="shared" ref="N16:N21" si="13">L16+M16</f>
        <v>50</v>
      </c>
      <c r="O16" s="102">
        <v>0</v>
      </c>
      <c r="P16" s="40">
        <f t="shared" ref="P16:P21" si="14">(+I16+L16)/H16</f>
        <v>25</v>
      </c>
      <c r="Q16" s="18">
        <v>19.989999999999998</v>
      </c>
      <c r="R16" s="17">
        <f t="shared" ref="R16:R21" si="15">+Q16/H16</f>
        <v>4.9974999999999996</v>
      </c>
      <c r="S16" s="123"/>
      <c r="T16" s="124"/>
      <c r="U16" s="124"/>
      <c r="V16" s="124"/>
      <c r="W16" s="124"/>
      <c r="X16" s="124"/>
    </row>
    <row r="17" spans="1:24" ht="15.75" thickBot="1" x14ac:dyDescent="0.3">
      <c r="A17" s="48" t="s">
        <v>183</v>
      </c>
      <c r="B17" s="64"/>
      <c r="C17" s="5">
        <v>18</v>
      </c>
      <c r="D17" s="54">
        <f t="shared" si="10"/>
        <v>0.33333333333333331</v>
      </c>
      <c r="E17" s="50">
        <v>2</v>
      </c>
      <c r="F17" s="4">
        <v>2</v>
      </c>
      <c r="G17" s="4">
        <v>2</v>
      </c>
      <c r="H17" s="16">
        <f t="shared" si="11"/>
        <v>6</v>
      </c>
      <c r="I17" s="17">
        <v>100</v>
      </c>
      <c r="J17" s="102">
        <v>-250</v>
      </c>
      <c r="K17" s="17">
        <f t="shared" si="12"/>
        <v>-150</v>
      </c>
      <c r="L17" s="17">
        <v>50</v>
      </c>
      <c r="M17" s="102">
        <v>0</v>
      </c>
      <c r="N17" s="17">
        <f t="shared" si="13"/>
        <v>50</v>
      </c>
      <c r="O17" s="102">
        <v>-50</v>
      </c>
      <c r="P17" s="40">
        <f t="shared" si="14"/>
        <v>25</v>
      </c>
      <c r="Q17" s="18">
        <v>254.9</v>
      </c>
      <c r="R17" s="17">
        <f t="shared" si="15"/>
        <v>42.483333333333334</v>
      </c>
      <c r="S17" s="123"/>
      <c r="T17" s="124"/>
      <c r="U17" s="124"/>
      <c r="V17" s="124"/>
      <c r="W17" s="124"/>
      <c r="X17" s="124"/>
    </row>
    <row r="18" spans="1:24" ht="15.75" thickBot="1" x14ac:dyDescent="0.3">
      <c r="A18" s="48" t="s">
        <v>154</v>
      </c>
      <c r="B18" s="64"/>
      <c r="C18" s="5">
        <v>4</v>
      </c>
      <c r="D18" s="54">
        <f t="shared" si="10"/>
        <v>0.5</v>
      </c>
      <c r="E18" s="50">
        <v>2</v>
      </c>
      <c r="F18" s="4">
        <v>0</v>
      </c>
      <c r="G18" s="4">
        <v>0</v>
      </c>
      <c r="H18" s="16">
        <f t="shared" si="11"/>
        <v>2</v>
      </c>
      <c r="I18" s="17">
        <v>50</v>
      </c>
      <c r="J18" s="102">
        <v>-25</v>
      </c>
      <c r="K18" s="17">
        <f t="shared" si="12"/>
        <v>25</v>
      </c>
      <c r="L18" s="17">
        <v>0</v>
      </c>
      <c r="M18" s="102">
        <v>0</v>
      </c>
      <c r="N18" s="17">
        <f t="shared" si="13"/>
        <v>0</v>
      </c>
      <c r="O18" s="102">
        <v>0</v>
      </c>
      <c r="P18" s="40">
        <f t="shared" si="14"/>
        <v>25</v>
      </c>
      <c r="Q18" s="18">
        <v>35</v>
      </c>
      <c r="R18" s="17">
        <f t="shared" si="15"/>
        <v>17.5</v>
      </c>
      <c r="S18" s="123"/>
      <c r="T18" s="124"/>
      <c r="U18" s="124"/>
      <c r="V18" s="124"/>
      <c r="W18" s="124"/>
      <c r="X18" s="124"/>
    </row>
    <row r="19" spans="1:24" ht="16.5" customHeight="1" thickBot="1" x14ac:dyDescent="0.3">
      <c r="A19" s="48" t="s">
        <v>184</v>
      </c>
      <c r="B19" s="64"/>
      <c r="C19" s="5">
        <v>16</v>
      </c>
      <c r="D19" s="54">
        <f t="shared" si="10"/>
        <v>0.375</v>
      </c>
      <c r="E19" s="50">
        <v>5</v>
      </c>
      <c r="F19" s="4">
        <v>0</v>
      </c>
      <c r="G19" s="4">
        <v>1</v>
      </c>
      <c r="H19" s="16">
        <f t="shared" si="11"/>
        <v>6</v>
      </c>
      <c r="I19" s="17">
        <v>50</v>
      </c>
      <c r="J19" s="102">
        <v>-120</v>
      </c>
      <c r="K19" s="17">
        <f t="shared" si="12"/>
        <v>-70</v>
      </c>
      <c r="L19" s="17">
        <v>25</v>
      </c>
      <c r="M19" s="102">
        <v>0</v>
      </c>
      <c r="N19" s="17">
        <f t="shared" si="13"/>
        <v>25</v>
      </c>
      <c r="O19" s="102">
        <v>-230</v>
      </c>
      <c r="P19" s="40">
        <f t="shared" si="14"/>
        <v>12.5</v>
      </c>
      <c r="Q19" s="18">
        <v>154.97999999999999</v>
      </c>
      <c r="R19" s="17">
        <f t="shared" si="15"/>
        <v>25.83</v>
      </c>
      <c r="S19" s="123"/>
      <c r="T19" s="124"/>
      <c r="U19" s="124"/>
      <c r="V19" s="124"/>
      <c r="W19" s="124"/>
      <c r="X19" s="124"/>
    </row>
    <row r="20" spans="1:24" ht="15.75" thickBot="1" x14ac:dyDescent="0.3">
      <c r="A20" s="48" t="s">
        <v>155</v>
      </c>
      <c r="B20" s="64"/>
      <c r="C20" s="5">
        <v>2</v>
      </c>
      <c r="D20" s="54">
        <f t="shared" si="10"/>
        <v>0.5</v>
      </c>
      <c r="E20" s="50">
        <v>1</v>
      </c>
      <c r="F20" s="4">
        <v>0</v>
      </c>
      <c r="G20" s="4">
        <v>0</v>
      </c>
      <c r="H20" s="16">
        <f t="shared" si="11"/>
        <v>1</v>
      </c>
      <c r="I20" s="17">
        <v>25</v>
      </c>
      <c r="J20" s="102">
        <v>-45</v>
      </c>
      <c r="K20" s="17">
        <f t="shared" si="12"/>
        <v>-20</v>
      </c>
      <c r="L20" s="17">
        <v>0</v>
      </c>
      <c r="M20" s="102">
        <v>0</v>
      </c>
      <c r="N20" s="17">
        <f t="shared" si="13"/>
        <v>0</v>
      </c>
      <c r="O20" s="102">
        <v>0</v>
      </c>
      <c r="P20" s="40">
        <f t="shared" si="14"/>
        <v>25</v>
      </c>
      <c r="Q20" s="18">
        <v>30</v>
      </c>
      <c r="R20" s="17">
        <f t="shared" si="15"/>
        <v>30</v>
      </c>
      <c r="S20" s="123"/>
      <c r="T20" s="124"/>
      <c r="U20" s="124"/>
      <c r="V20" s="124"/>
      <c r="W20" s="124"/>
      <c r="X20" s="124"/>
    </row>
    <row r="21" spans="1:24" ht="15.75" thickBot="1" x14ac:dyDescent="0.3">
      <c r="A21" s="48" t="s">
        <v>156</v>
      </c>
      <c r="B21" s="64"/>
      <c r="C21" s="5">
        <v>6</v>
      </c>
      <c r="D21" s="54">
        <f t="shared" si="10"/>
        <v>1.1666666666666667</v>
      </c>
      <c r="E21" s="50">
        <v>4</v>
      </c>
      <c r="F21" s="4">
        <v>3</v>
      </c>
      <c r="G21" s="4">
        <v>0</v>
      </c>
      <c r="H21" s="16">
        <f t="shared" si="11"/>
        <v>7</v>
      </c>
      <c r="I21" s="17">
        <v>175</v>
      </c>
      <c r="J21" s="102">
        <v>-105</v>
      </c>
      <c r="K21" s="17">
        <f t="shared" si="12"/>
        <v>70</v>
      </c>
      <c r="L21" s="17">
        <v>0</v>
      </c>
      <c r="M21" s="102">
        <v>0</v>
      </c>
      <c r="N21" s="17">
        <f t="shared" si="13"/>
        <v>0</v>
      </c>
      <c r="O21" s="102">
        <v>-40</v>
      </c>
      <c r="P21" s="40">
        <f t="shared" si="14"/>
        <v>25</v>
      </c>
      <c r="Q21" s="18">
        <v>59.97</v>
      </c>
      <c r="R21" s="17">
        <f t="shared" si="15"/>
        <v>8.5671428571428567</v>
      </c>
      <c r="S21" s="123"/>
      <c r="T21" s="124"/>
      <c r="U21" s="124"/>
      <c r="V21" s="124"/>
      <c r="W21" s="124"/>
      <c r="X21" s="124"/>
    </row>
    <row r="22" spans="1:24" ht="20.100000000000001" customHeight="1" thickBot="1" x14ac:dyDescent="0.3">
      <c r="A22" s="69" t="s">
        <v>153</v>
      </c>
      <c r="B22" s="97" t="s">
        <v>132</v>
      </c>
      <c r="C22" s="68">
        <f>SUM(C16:C21)</f>
        <v>54</v>
      </c>
      <c r="D22" s="70">
        <f t="shared" ref="D22" si="16">+H22/C22</f>
        <v>0.48148148148148145</v>
      </c>
      <c r="E22" s="68">
        <f>SUM(E16:E21)</f>
        <v>14</v>
      </c>
      <c r="F22" s="68">
        <f>SUM(F16:F21)</f>
        <v>7</v>
      </c>
      <c r="G22" s="68">
        <f>SUM(G16:G21)</f>
        <v>5</v>
      </c>
      <c r="H22" s="68">
        <f>SUM(E22:G22)</f>
        <v>26</v>
      </c>
      <c r="I22" s="71">
        <f t="shared" ref="I22:O22" si="17">SUM(I16:I21)</f>
        <v>450</v>
      </c>
      <c r="J22" s="107">
        <f t="shared" si="17"/>
        <v>-575</v>
      </c>
      <c r="K22" s="71">
        <f t="shared" si="17"/>
        <v>-125</v>
      </c>
      <c r="L22" s="71">
        <f t="shared" si="17"/>
        <v>125</v>
      </c>
      <c r="M22" s="107">
        <f t="shared" si="17"/>
        <v>0</v>
      </c>
      <c r="N22" s="71">
        <f t="shared" si="17"/>
        <v>125</v>
      </c>
      <c r="O22" s="107">
        <f t="shared" si="17"/>
        <v>-320</v>
      </c>
      <c r="P22" s="71">
        <f t="shared" ref="P22" si="18">(+I22+L22)/H22</f>
        <v>22.115384615384617</v>
      </c>
      <c r="Q22" s="71">
        <f>SUM(Q16:Q21)</f>
        <v>554.84</v>
      </c>
      <c r="R22" s="71">
        <f t="shared" ref="R22" si="19">+Q22/H22</f>
        <v>21.34</v>
      </c>
    </row>
    <row r="23" spans="1:24" x14ac:dyDescent="0.25">
      <c r="B23" s="67"/>
    </row>
    <row r="24" spans="1:24" x14ac:dyDescent="0.25">
      <c r="B24" s="67"/>
    </row>
    <row r="25" spans="1:24" ht="18" customHeight="1" x14ac:dyDescent="0.25">
      <c r="B25" s="67"/>
    </row>
    <row r="26" spans="1:24" ht="18" customHeight="1" thickBot="1" x14ac:dyDescent="0.3">
      <c r="B26" s="67"/>
    </row>
    <row r="27" spans="1:24" ht="42" customHeight="1" thickBot="1" x14ac:dyDescent="0.3">
      <c r="A27" s="43" t="s">
        <v>0</v>
      </c>
      <c r="B27" s="96" t="s">
        <v>6</v>
      </c>
      <c r="C27" s="43" t="s">
        <v>1</v>
      </c>
      <c r="D27" s="43" t="s">
        <v>30</v>
      </c>
      <c r="E27" s="43" t="s">
        <v>7</v>
      </c>
      <c r="F27" s="43" t="s">
        <v>8</v>
      </c>
      <c r="G27" s="43" t="s">
        <v>2</v>
      </c>
      <c r="H27" s="43" t="s">
        <v>3</v>
      </c>
      <c r="I27" s="97" t="s">
        <v>137</v>
      </c>
      <c r="J27" s="101" t="s">
        <v>140</v>
      </c>
      <c r="K27" s="97" t="s">
        <v>141</v>
      </c>
      <c r="L27" s="97" t="s">
        <v>138</v>
      </c>
      <c r="M27" s="101" t="s">
        <v>142</v>
      </c>
      <c r="N27" s="101" t="s">
        <v>143</v>
      </c>
      <c r="O27" s="101" t="s">
        <v>139</v>
      </c>
      <c r="P27" s="44" t="s">
        <v>31</v>
      </c>
      <c r="Q27" s="44" t="s">
        <v>4</v>
      </c>
      <c r="R27" s="45" t="s">
        <v>5</v>
      </c>
    </row>
    <row r="28" spans="1:24" ht="15.75" thickBot="1" x14ac:dyDescent="0.3">
      <c r="A28" s="48" t="s">
        <v>157</v>
      </c>
      <c r="B28" s="64"/>
      <c r="C28" s="5">
        <v>18</v>
      </c>
      <c r="D28" s="54">
        <f>+H28/C28</f>
        <v>0.66666666666666663</v>
      </c>
      <c r="E28" s="50">
        <v>6</v>
      </c>
      <c r="F28" s="4">
        <v>2</v>
      </c>
      <c r="G28" s="4">
        <v>4</v>
      </c>
      <c r="H28" s="16">
        <f>SUM(E28:G28 )</f>
        <v>12</v>
      </c>
      <c r="I28" s="17">
        <v>175</v>
      </c>
      <c r="J28" s="102">
        <v>-150</v>
      </c>
      <c r="K28" s="17">
        <f>I28+J28</f>
        <v>25</v>
      </c>
      <c r="L28" s="17">
        <v>100</v>
      </c>
      <c r="M28" s="102">
        <v>0</v>
      </c>
      <c r="N28" s="17">
        <f>L28+M28</f>
        <v>100</v>
      </c>
      <c r="O28" s="102">
        <v>-55</v>
      </c>
      <c r="P28" s="40">
        <f t="shared" ref="P28:P30" si="20">(+I28+L28)/H28</f>
        <v>22.916666666666668</v>
      </c>
      <c r="Q28" s="18">
        <v>104.95</v>
      </c>
      <c r="R28" s="17">
        <f>+Q28/H28</f>
        <v>8.7458333333333336</v>
      </c>
      <c r="S28" s="125"/>
      <c r="T28" s="126"/>
      <c r="U28" s="126"/>
      <c r="V28" s="126"/>
      <c r="W28" s="126"/>
    </row>
    <row r="29" spans="1:24" ht="15.75" thickBot="1" x14ac:dyDescent="0.3">
      <c r="A29" s="48" t="s">
        <v>185</v>
      </c>
      <c r="B29" s="64"/>
      <c r="C29" s="5">
        <v>3</v>
      </c>
      <c r="D29" s="54">
        <f>+H29/C29</f>
        <v>0.33333333333333331</v>
      </c>
      <c r="E29" s="50">
        <v>0</v>
      </c>
      <c r="F29" s="4">
        <v>1</v>
      </c>
      <c r="G29" s="4">
        <v>0</v>
      </c>
      <c r="H29" s="16">
        <f>SUM(E29:G29 )</f>
        <v>1</v>
      </c>
      <c r="I29" s="17">
        <v>25</v>
      </c>
      <c r="J29" s="102">
        <v>0</v>
      </c>
      <c r="K29" s="17">
        <f>I29+J29</f>
        <v>25</v>
      </c>
      <c r="L29" s="17">
        <v>0</v>
      </c>
      <c r="M29" s="102">
        <v>0</v>
      </c>
      <c r="N29" s="17">
        <f>L29+M29</f>
        <v>0</v>
      </c>
      <c r="O29" s="102">
        <v>0</v>
      </c>
      <c r="P29" s="40">
        <f t="shared" si="20"/>
        <v>25</v>
      </c>
      <c r="Q29" s="18">
        <v>0</v>
      </c>
      <c r="R29" s="17">
        <f>+Q29/H29</f>
        <v>0</v>
      </c>
      <c r="S29" s="125"/>
      <c r="T29" s="126"/>
      <c r="U29" s="126"/>
      <c r="V29" s="126"/>
      <c r="W29" s="126"/>
    </row>
    <row r="30" spans="1:24" ht="15.75" thickBot="1" x14ac:dyDescent="0.3">
      <c r="A30" s="48" t="s">
        <v>76</v>
      </c>
      <c r="B30" s="64"/>
      <c r="C30" s="5">
        <v>3</v>
      </c>
      <c r="D30" s="54">
        <f>+H30/C30</f>
        <v>0</v>
      </c>
      <c r="E30" s="120">
        <v>-1</v>
      </c>
      <c r="F30" s="4">
        <v>1</v>
      </c>
      <c r="G30" s="4">
        <v>0</v>
      </c>
      <c r="H30" s="16">
        <f>SUM(E30:G30 )</f>
        <v>0</v>
      </c>
      <c r="I30" s="17">
        <v>0</v>
      </c>
      <c r="J30" s="102">
        <v>0</v>
      </c>
      <c r="K30" s="17">
        <f>I30+J30</f>
        <v>0</v>
      </c>
      <c r="L30" s="17">
        <v>0</v>
      </c>
      <c r="M30" s="102">
        <v>0</v>
      </c>
      <c r="N30" s="17">
        <f>L30+M30</f>
        <v>0</v>
      </c>
      <c r="O30" s="102">
        <v>0</v>
      </c>
      <c r="P30" s="40" t="e">
        <f t="shared" si="20"/>
        <v>#DIV/0!</v>
      </c>
      <c r="Q30" s="18">
        <v>15.99</v>
      </c>
      <c r="R30" s="17" t="e">
        <f>+Q30/H30</f>
        <v>#DIV/0!</v>
      </c>
      <c r="S30" s="125"/>
      <c r="T30" s="126"/>
      <c r="U30" s="126"/>
      <c r="V30" s="126"/>
      <c r="W30" s="126"/>
    </row>
    <row r="31" spans="1:24" ht="15.75" thickBot="1" x14ac:dyDescent="0.3">
      <c r="A31" s="69" t="s">
        <v>158</v>
      </c>
      <c r="B31" s="97" t="s">
        <v>132</v>
      </c>
      <c r="C31" s="68">
        <f>SUM(C28:C30)</f>
        <v>24</v>
      </c>
      <c r="D31" s="70">
        <f t="shared" ref="D31" si="21">+H31/C31</f>
        <v>0.54166666666666663</v>
      </c>
      <c r="E31" s="68">
        <f>SUM(E28:E30)</f>
        <v>5</v>
      </c>
      <c r="F31" s="68">
        <f>SUM(F28:F30)</f>
        <v>4</v>
      </c>
      <c r="G31" s="68">
        <f>SUM(G28:G30)</f>
        <v>4</v>
      </c>
      <c r="H31" s="68">
        <f>SUM(E31:G31)</f>
        <v>13</v>
      </c>
      <c r="I31" s="71">
        <f t="shared" ref="I31:O31" si="22">SUM(I28:I30)</f>
        <v>200</v>
      </c>
      <c r="J31" s="107">
        <f t="shared" si="22"/>
        <v>-150</v>
      </c>
      <c r="K31" s="71">
        <f t="shared" si="22"/>
        <v>50</v>
      </c>
      <c r="L31" s="71">
        <f t="shared" si="22"/>
        <v>100</v>
      </c>
      <c r="M31" s="107">
        <f t="shared" si="22"/>
        <v>0</v>
      </c>
      <c r="N31" s="71">
        <f t="shared" si="22"/>
        <v>100</v>
      </c>
      <c r="O31" s="107">
        <f t="shared" si="22"/>
        <v>-55</v>
      </c>
      <c r="P31" s="71">
        <f t="shared" ref="P31" si="23">(+I31+L31)/H31</f>
        <v>23.076923076923077</v>
      </c>
      <c r="Q31" s="71">
        <f>SUM(Q28:Q30)</f>
        <v>120.94</v>
      </c>
      <c r="R31" s="71">
        <f t="shared" ref="R31" si="24">+Q31/H31</f>
        <v>9.3030769230769224</v>
      </c>
    </row>
    <row r="32" spans="1:24" ht="18" customHeight="1" x14ac:dyDescent="0.25">
      <c r="B32" s="67"/>
    </row>
    <row r="33" spans="1:24" ht="18" customHeight="1" x14ac:dyDescent="0.25">
      <c r="B33" s="67"/>
    </row>
    <row r="34" spans="1:24" ht="18" customHeight="1" x14ac:dyDescent="0.25">
      <c r="B34" s="67"/>
    </row>
    <row r="35" spans="1:24" ht="18" customHeight="1" thickBot="1" x14ac:dyDescent="0.3">
      <c r="B35" s="67"/>
    </row>
    <row r="36" spans="1:24" ht="40.5" customHeight="1" thickBot="1" x14ac:dyDescent="0.3">
      <c r="A36" s="43" t="s">
        <v>0</v>
      </c>
      <c r="B36" s="96" t="s">
        <v>6</v>
      </c>
      <c r="C36" s="43" t="s">
        <v>1</v>
      </c>
      <c r="D36" s="43" t="s">
        <v>30</v>
      </c>
      <c r="E36" s="43" t="s">
        <v>7</v>
      </c>
      <c r="F36" s="43" t="s">
        <v>8</v>
      </c>
      <c r="G36" s="43" t="s">
        <v>2</v>
      </c>
      <c r="H36" s="43" t="s">
        <v>3</v>
      </c>
      <c r="I36" s="97" t="s">
        <v>137</v>
      </c>
      <c r="J36" s="101" t="s">
        <v>140</v>
      </c>
      <c r="K36" s="97" t="s">
        <v>141</v>
      </c>
      <c r="L36" s="97" t="s">
        <v>138</v>
      </c>
      <c r="M36" s="101" t="s">
        <v>142</v>
      </c>
      <c r="N36" s="101" t="s">
        <v>143</v>
      </c>
      <c r="O36" s="101" t="s">
        <v>139</v>
      </c>
      <c r="P36" s="44" t="s">
        <v>31</v>
      </c>
      <c r="Q36" s="44" t="s">
        <v>4</v>
      </c>
      <c r="R36" s="45" t="s">
        <v>5</v>
      </c>
    </row>
    <row r="37" spans="1:24" ht="18" customHeight="1" thickBot="1" x14ac:dyDescent="0.3">
      <c r="A37" s="48" t="s">
        <v>67</v>
      </c>
      <c r="B37" s="64"/>
      <c r="C37" s="5">
        <v>3</v>
      </c>
      <c r="D37" s="54">
        <f>+H37/C37</f>
        <v>0.33333333333333331</v>
      </c>
      <c r="E37" s="50">
        <v>1</v>
      </c>
      <c r="F37" s="4">
        <v>0</v>
      </c>
      <c r="G37" s="4">
        <v>0</v>
      </c>
      <c r="H37" s="16">
        <f>SUM(E37:G37 )</f>
        <v>1</v>
      </c>
      <c r="I37" s="17">
        <v>25</v>
      </c>
      <c r="J37" s="102">
        <v>0</v>
      </c>
      <c r="K37" s="17">
        <f>I37+J37</f>
        <v>25</v>
      </c>
      <c r="L37" s="17">
        <v>0</v>
      </c>
      <c r="M37" s="102">
        <v>0</v>
      </c>
      <c r="N37" s="17">
        <f>L37+M37</f>
        <v>0</v>
      </c>
      <c r="O37" s="102">
        <v>0</v>
      </c>
      <c r="P37" s="40">
        <f t="shared" ref="P37:P40" si="25">(+I37+L37)/H37</f>
        <v>25</v>
      </c>
      <c r="Q37" s="18">
        <v>34.99</v>
      </c>
      <c r="R37" s="17">
        <f>+Q37/H37</f>
        <v>34.99</v>
      </c>
      <c r="S37" s="123"/>
      <c r="T37" s="124"/>
      <c r="U37" s="124"/>
      <c r="V37" s="124"/>
      <c r="W37" s="124"/>
      <c r="X37" s="124"/>
    </row>
    <row r="38" spans="1:24" ht="15.75" thickBot="1" x14ac:dyDescent="0.3">
      <c r="A38" s="48" t="s">
        <v>159</v>
      </c>
      <c r="B38" s="64"/>
      <c r="C38" s="5">
        <v>7</v>
      </c>
      <c r="D38" s="54">
        <f>+H38/C38</f>
        <v>0.8571428571428571</v>
      </c>
      <c r="E38" s="50">
        <v>3</v>
      </c>
      <c r="F38" s="4">
        <v>0</v>
      </c>
      <c r="G38" s="4">
        <v>3</v>
      </c>
      <c r="H38" s="16">
        <f>SUM(E38:G38 )</f>
        <v>6</v>
      </c>
      <c r="I38" s="17">
        <v>75</v>
      </c>
      <c r="J38" s="102">
        <v>-10</v>
      </c>
      <c r="K38" s="17">
        <f>I38+J38</f>
        <v>65</v>
      </c>
      <c r="L38" s="17">
        <v>75</v>
      </c>
      <c r="M38" s="102">
        <v>0</v>
      </c>
      <c r="N38" s="17">
        <f>L38+M38</f>
        <v>75</v>
      </c>
      <c r="O38" s="102">
        <v>0</v>
      </c>
      <c r="P38" s="40">
        <f t="shared" si="25"/>
        <v>25</v>
      </c>
      <c r="Q38" s="18">
        <v>14.99</v>
      </c>
      <c r="R38" s="17">
        <f>+Q38/H38</f>
        <v>2.4983333333333335</v>
      </c>
      <c r="S38" s="123"/>
      <c r="T38" s="124"/>
      <c r="U38" s="124"/>
      <c r="V38" s="124"/>
      <c r="W38" s="124"/>
      <c r="X38" s="124"/>
    </row>
    <row r="39" spans="1:24" ht="15.75" thickBot="1" x14ac:dyDescent="0.3">
      <c r="A39" s="48" t="s">
        <v>186</v>
      </c>
      <c r="B39" s="64"/>
      <c r="C39" s="5">
        <v>1</v>
      </c>
      <c r="D39" s="54">
        <v>0</v>
      </c>
      <c r="E39" s="50">
        <v>0</v>
      </c>
      <c r="F39" s="4">
        <v>0</v>
      </c>
      <c r="G39" s="4">
        <v>0</v>
      </c>
      <c r="H39" s="16">
        <v>0</v>
      </c>
      <c r="I39" s="17">
        <v>0</v>
      </c>
      <c r="J39" s="102">
        <v>0</v>
      </c>
      <c r="K39" s="17">
        <v>0</v>
      </c>
      <c r="L39" s="17">
        <v>0</v>
      </c>
      <c r="M39" s="102">
        <v>0</v>
      </c>
      <c r="N39" s="17">
        <f>L39+M39</f>
        <v>0</v>
      </c>
      <c r="O39" s="102">
        <v>-40</v>
      </c>
      <c r="P39" s="40" t="e">
        <f t="shared" si="25"/>
        <v>#DIV/0!</v>
      </c>
      <c r="Q39" s="18"/>
      <c r="R39" s="17" t="e">
        <f t="shared" ref="R39" si="26">+Q39/H39</f>
        <v>#DIV/0!</v>
      </c>
      <c r="S39" s="123"/>
      <c r="T39" s="124"/>
      <c r="U39" s="124"/>
      <c r="V39" s="124"/>
      <c r="W39" s="124"/>
      <c r="X39" s="124"/>
    </row>
    <row r="40" spans="1:24" ht="15.75" thickBot="1" x14ac:dyDescent="0.3">
      <c r="A40" s="48" t="s">
        <v>187</v>
      </c>
      <c r="B40" s="64"/>
      <c r="C40" s="5">
        <v>1</v>
      </c>
      <c r="D40" s="54">
        <f>+H40/C40</f>
        <v>2</v>
      </c>
      <c r="E40" s="50">
        <v>1</v>
      </c>
      <c r="F40" s="4">
        <v>0</v>
      </c>
      <c r="G40" s="4">
        <v>1</v>
      </c>
      <c r="H40" s="16">
        <f>SUM(E40:G40 )</f>
        <v>2</v>
      </c>
      <c r="I40" s="17">
        <v>25</v>
      </c>
      <c r="J40" s="102">
        <v>0</v>
      </c>
      <c r="K40" s="17">
        <f>I40+J40</f>
        <v>25</v>
      </c>
      <c r="L40" s="17">
        <v>25</v>
      </c>
      <c r="M40" s="102">
        <v>0</v>
      </c>
      <c r="N40" s="17">
        <f>L40+M40</f>
        <v>25</v>
      </c>
      <c r="O40" s="102">
        <v>0</v>
      </c>
      <c r="P40" s="40">
        <f t="shared" si="25"/>
        <v>25</v>
      </c>
      <c r="Q40" s="18">
        <v>64.989999999999995</v>
      </c>
      <c r="R40" s="17">
        <f>+Q40/H40</f>
        <v>32.494999999999997</v>
      </c>
      <c r="S40" s="123"/>
      <c r="T40" s="124"/>
      <c r="U40" s="124"/>
      <c r="V40" s="124"/>
      <c r="W40" s="124"/>
      <c r="X40" s="124"/>
    </row>
    <row r="41" spans="1:24" ht="18" customHeight="1" thickBot="1" x14ac:dyDescent="0.3">
      <c r="A41" s="69" t="s">
        <v>160</v>
      </c>
      <c r="B41" s="97" t="s">
        <v>132</v>
      </c>
      <c r="C41" s="68">
        <f>SUM(C37:C40)</f>
        <v>12</v>
      </c>
      <c r="D41" s="70">
        <f t="shared" ref="D41" si="27">+H41/C41</f>
        <v>0.75</v>
      </c>
      <c r="E41" s="68">
        <f>SUM(E37:E40)</f>
        <v>5</v>
      </c>
      <c r="F41" s="68">
        <f>SUM(F37:F40)</f>
        <v>0</v>
      </c>
      <c r="G41" s="68">
        <f>SUM(G37:G40)</f>
        <v>4</v>
      </c>
      <c r="H41" s="68">
        <f>SUM(E41:G41)</f>
        <v>9</v>
      </c>
      <c r="I41" s="71">
        <f t="shared" ref="I41:O41" si="28">SUM(I37:I40)</f>
        <v>125</v>
      </c>
      <c r="J41" s="107">
        <f t="shared" si="28"/>
        <v>-10</v>
      </c>
      <c r="K41" s="71">
        <f t="shared" si="28"/>
        <v>115</v>
      </c>
      <c r="L41" s="71">
        <f t="shared" si="28"/>
        <v>100</v>
      </c>
      <c r="M41" s="107">
        <f t="shared" si="28"/>
        <v>0</v>
      </c>
      <c r="N41" s="71">
        <f t="shared" si="28"/>
        <v>100</v>
      </c>
      <c r="O41" s="107">
        <f t="shared" si="28"/>
        <v>-40</v>
      </c>
      <c r="P41" s="71">
        <f t="shared" ref="P41" si="29">(+I41+L41)/H41</f>
        <v>25</v>
      </c>
      <c r="Q41" s="71">
        <f>SUM(Q37:Q40)</f>
        <v>114.97</v>
      </c>
      <c r="R41" s="71">
        <f t="shared" ref="R41" si="30">+Q41/H41</f>
        <v>12.774444444444445</v>
      </c>
    </row>
    <row r="42" spans="1:24" ht="18" customHeight="1" x14ac:dyDescent="0.25">
      <c r="B42" s="67"/>
    </row>
    <row r="43" spans="1:24" ht="20.100000000000001" customHeight="1" x14ac:dyDescent="0.25">
      <c r="B43" s="67"/>
    </row>
    <row r="44" spans="1:24" ht="15.75" thickBot="1" x14ac:dyDescent="0.3">
      <c r="B44" s="67"/>
    </row>
    <row r="45" spans="1:24" ht="45.75" thickBot="1" x14ac:dyDescent="0.3">
      <c r="A45" s="43" t="s">
        <v>0</v>
      </c>
      <c r="B45" s="96" t="s">
        <v>6</v>
      </c>
      <c r="C45" s="43" t="s">
        <v>1</v>
      </c>
      <c r="D45" s="43" t="s">
        <v>30</v>
      </c>
      <c r="E45" s="43" t="s">
        <v>7</v>
      </c>
      <c r="F45" s="43" t="s">
        <v>8</v>
      </c>
      <c r="G45" s="43" t="s">
        <v>2</v>
      </c>
      <c r="H45" s="43" t="s">
        <v>3</v>
      </c>
      <c r="I45" s="97" t="s">
        <v>137</v>
      </c>
      <c r="J45" s="101" t="s">
        <v>140</v>
      </c>
      <c r="K45" s="97" t="s">
        <v>141</v>
      </c>
      <c r="L45" s="97" t="s">
        <v>138</v>
      </c>
      <c r="M45" s="101" t="s">
        <v>142</v>
      </c>
      <c r="N45" s="101" t="s">
        <v>143</v>
      </c>
      <c r="O45" s="101" t="s">
        <v>139</v>
      </c>
      <c r="P45" s="44" t="s">
        <v>31</v>
      </c>
      <c r="Q45" s="44" t="s">
        <v>4</v>
      </c>
      <c r="R45" s="45" t="s">
        <v>5</v>
      </c>
    </row>
    <row r="46" spans="1:24" ht="15.75" thickBot="1" x14ac:dyDescent="0.3">
      <c r="A46" s="48" t="s">
        <v>189</v>
      </c>
      <c r="B46" s="64"/>
      <c r="C46" s="5">
        <v>8</v>
      </c>
      <c r="D46" s="54">
        <f t="shared" ref="D46:D51" si="31">+H46/C46</f>
        <v>0.25</v>
      </c>
      <c r="E46" s="50">
        <v>1</v>
      </c>
      <c r="F46" s="4">
        <v>0</v>
      </c>
      <c r="G46" s="4">
        <v>1</v>
      </c>
      <c r="H46" s="16">
        <f t="shared" ref="H46:H51" si="32">SUM(E46:G46 )</f>
        <v>2</v>
      </c>
      <c r="I46" s="17">
        <v>25</v>
      </c>
      <c r="J46" s="102">
        <v>0</v>
      </c>
      <c r="K46" s="17">
        <f t="shared" ref="K46:K51" si="33">I46+J46</f>
        <v>25</v>
      </c>
      <c r="L46" s="17">
        <v>25</v>
      </c>
      <c r="M46" s="102">
        <v>0</v>
      </c>
      <c r="N46" s="17">
        <f t="shared" ref="N46:N51" si="34">L46+M46</f>
        <v>25</v>
      </c>
      <c r="O46" s="102">
        <v>0</v>
      </c>
      <c r="P46" s="40">
        <f t="shared" ref="P46:P51" si="35">(+I46+L46)/H46</f>
        <v>25</v>
      </c>
      <c r="Q46" s="18">
        <v>0</v>
      </c>
      <c r="R46" s="17">
        <f t="shared" ref="R46:R52" si="36">+Q46/H46</f>
        <v>0</v>
      </c>
      <c r="S46" s="110"/>
      <c r="T46" s="109"/>
      <c r="U46" s="109"/>
      <c r="V46" s="109"/>
      <c r="W46" s="109"/>
      <c r="X46" s="109"/>
    </row>
    <row r="47" spans="1:24" ht="15.75" thickBot="1" x14ac:dyDescent="0.3">
      <c r="A47" s="48" t="s">
        <v>188</v>
      </c>
      <c r="B47" s="64"/>
      <c r="C47" s="5">
        <v>13</v>
      </c>
      <c r="D47" s="54">
        <f t="shared" si="31"/>
        <v>0.46153846153846156</v>
      </c>
      <c r="E47" s="50">
        <v>4</v>
      </c>
      <c r="F47" s="4">
        <v>1</v>
      </c>
      <c r="G47" s="4">
        <v>1</v>
      </c>
      <c r="H47" s="16">
        <f t="shared" si="32"/>
        <v>6</v>
      </c>
      <c r="I47" s="17">
        <v>125</v>
      </c>
      <c r="J47" s="102">
        <v>-5</v>
      </c>
      <c r="K47" s="17">
        <f t="shared" si="33"/>
        <v>120</v>
      </c>
      <c r="L47" s="17">
        <v>25</v>
      </c>
      <c r="M47" s="102">
        <v>0</v>
      </c>
      <c r="N47" s="17">
        <f t="shared" si="34"/>
        <v>25</v>
      </c>
      <c r="O47" s="102">
        <v>0</v>
      </c>
      <c r="P47" s="40">
        <f t="shared" si="35"/>
        <v>25</v>
      </c>
      <c r="Q47" s="18">
        <v>84.97</v>
      </c>
      <c r="R47" s="17">
        <f t="shared" si="36"/>
        <v>14.161666666666667</v>
      </c>
      <c r="S47" s="110"/>
      <c r="T47" s="109"/>
      <c r="U47" s="109"/>
      <c r="V47" s="109"/>
      <c r="W47" s="109"/>
      <c r="X47" s="109"/>
    </row>
    <row r="48" spans="1:24" ht="15.75" thickBot="1" x14ac:dyDescent="0.3">
      <c r="A48" s="48" t="s">
        <v>190</v>
      </c>
      <c r="B48" s="64"/>
      <c r="C48" s="5">
        <v>5</v>
      </c>
      <c r="D48" s="54">
        <f t="shared" si="31"/>
        <v>0.4</v>
      </c>
      <c r="E48" s="50">
        <v>1</v>
      </c>
      <c r="F48" s="4">
        <v>0</v>
      </c>
      <c r="G48" s="4">
        <v>1</v>
      </c>
      <c r="H48" s="16">
        <f t="shared" si="32"/>
        <v>2</v>
      </c>
      <c r="I48" s="17">
        <v>25</v>
      </c>
      <c r="J48" s="102">
        <v>0</v>
      </c>
      <c r="K48" s="17">
        <f t="shared" si="33"/>
        <v>25</v>
      </c>
      <c r="L48" s="17">
        <v>25</v>
      </c>
      <c r="M48" s="102">
        <v>0</v>
      </c>
      <c r="N48" s="17">
        <f t="shared" si="34"/>
        <v>25</v>
      </c>
      <c r="O48" s="102">
        <v>0</v>
      </c>
      <c r="P48" s="40">
        <f t="shared" si="35"/>
        <v>25</v>
      </c>
      <c r="Q48" s="18">
        <v>19.989999999999998</v>
      </c>
      <c r="R48" s="17">
        <f t="shared" si="36"/>
        <v>9.9949999999999992</v>
      </c>
      <c r="S48" s="110"/>
      <c r="T48" s="109"/>
      <c r="U48" s="109"/>
      <c r="V48" s="109"/>
      <c r="W48" s="109"/>
      <c r="X48" s="109"/>
    </row>
    <row r="49" spans="1:24" ht="15.75" thickBot="1" x14ac:dyDescent="0.3">
      <c r="A49" s="48" t="s">
        <v>161</v>
      </c>
      <c r="B49" s="64"/>
      <c r="C49" s="5">
        <v>1</v>
      </c>
      <c r="D49" s="54">
        <f t="shared" si="31"/>
        <v>1</v>
      </c>
      <c r="E49" s="50">
        <v>0</v>
      </c>
      <c r="F49" s="4">
        <v>0</v>
      </c>
      <c r="G49" s="4">
        <v>1</v>
      </c>
      <c r="H49" s="16">
        <f t="shared" si="32"/>
        <v>1</v>
      </c>
      <c r="I49" s="17">
        <v>0</v>
      </c>
      <c r="J49" s="102">
        <v>-40</v>
      </c>
      <c r="K49" s="17">
        <f t="shared" si="33"/>
        <v>-40</v>
      </c>
      <c r="L49" s="17">
        <v>25</v>
      </c>
      <c r="M49" s="102">
        <v>0</v>
      </c>
      <c r="N49" s="17">
        <f t="shared" si="34"/>
        <v>25</v>
      </c>
      <c r="O49" s="102">
        <v>0</v>
      </c>
      <c r="P49" s="40">
        <f t="shared" si="35"/>
        <v>25</v>
      </c>
      <c r="Q49" s="18">
        <v>34.979999999999997</v>
      </c>
      <c r="R49" s="17">
        <f t="shared" si="36"/>
        <v>34.979999999999997</v>
      </c>
      <c r="S49" s="110"/>
      <c r="T49" s="109"/>
      <c r="U49" s="109"/>
      <c r="V49" s="109"/>
      <c r="W49" s="109"/>
      <c r="X49" s="109"/>
    </row>
    <row r="50" spans="1:24" ht="15.75" thickBot="1" x14ac:dyDescent="0.3">
      <c r="A50" s="48" t="s">
        <v>162</v>
      </c>
      <c r="B50" s="64"/>
      <c r="C50" s="5">
        <v>5</v>
      </c>
      <c r="D50" s="54">
        <f t="shared" si="31"/>
        <v>0.8</v>
      </c>
      <c r="E50" s="50">
        <v>3</v>
      </c>
      <c r="F50" s="4">
        <v>0</v>
      </c>
      <c r="G50" s="4">
        <v>1</v>
      </c>
      <c r="H50" s="16">
        <f t="shared" si="32"/>
        <v>4</v>
      </c>
      <c r="I50" s="17">
        <v>75</v>
      </c>
      <c r="J50" s="102">
        <v>0</v>
      </c>
      <c r="K50" s="17">
        <f t="shared" si="33"/>
        <v>75</v>
      </c>
      <c r="L50" s="17">
        <v>25</v>
      </c>
      <c r="M50" s="102">
        <v>0</v>
      </c>
      <c r="N50" s="17">
        <f t="shared" si="34"/>
        <v>25</v>
      </c>
      <c r="O50" s="102">
        <v>0</v>
      </c>
      <c r="P50" s="40">
        <f t="shared" si="35"/>
        <v>25</v>
      </c>
      <c r="Q50" s="18">
        <v>139.97</v>
      </c>
      <c r="R50" s="17">
        <f t="shared" si="36"/>
        <v>34.9925</v>
      </c>
      <c r="S50" s="110"/>
      <c r="T50" s="109"/>
      <c r="U50" s="109"/>
      <c r="V50" s="109"/>
      <c r="W50" s="109"/>
      <c r="X50" s="109"/>
    </row>
    <row r="51" spans="1:24" ht="15.75" thickBot="1" x14ac:dyDescent="0.3">
      <c r="A51" s="48" t="s">
        <v>163</v>
      </c>
      <c r="B51" s="64"/>
      <c r="C51" s="5">
        <v>1</v>
      </c>
      <c r="D51" s="54">
        <f t="shared" si="31"/>
        <v>1</v>
      </c>
      <c r="E51" s="50">
        <v>0</v>
      </c>
      <c r="F51" s="4">
        <v>0</v>
      </c>
      <c r="G51" s="4">
        <v>1</v>
      </c>
      <c r="H51" s="16">
        <f t="shared" si="32"/>
        <v>1</v>
      </c>
      <c r="I51" s="17">
        <v>0</v>
      </c>
      <c r="J51" s="102">
        <v>-40</v>
      </c>
      <c r="K51" s="17">
        <f t="shared" si="33"/>
        <v>-40</v>
      </c>
      <c r="L51" s="17">
        <v>25</v>
      </c>
      <c r="M51" s="102">
        <v>0</v>
      </c>
      <c r="N51" s="17">
        <f t="shared" si="34"/>
        <v>25</v>
      </c>
      <c r="O51" s="102">
        <v>0</v>
      </c>
      <c r="P51" s="40">
        <f t="shared" si="35"/>
        <v>25</v>
      </c>
      <c r="Q51" s="18">
        <v>19.989999999999998</v>
      </c>
      <c r="R51" s="17">
        <f t="shared" si="36"/>
        <v>19.989999999999998</v>
      </c>
      <c r="S51" s="110"/>
      <c r="T51" s="109"/>
      <c r="U51" s="109"/>
      <c r="V51" s="109"/>
      <c r="W51" s="109"/>
      <c r="X51" s="109"/>
    </row>
    <row r="52" spans="1:24" ht="18" customHeight="1" thickBot="1" x14ac:dyDescent="0.3">
      <c r="A52" s="69" t="s">
        <v>164</v>
      </c>
      <c r="B52" s="97" t="s">
        <v>132</v>
      </c>
      <c r="C52" s="68">
        <f>SUM(C46:C51)</f>
        <v>33</v>
      </c>
      <c r="D52" s="70">
        <f t="shared" ref="D52" si="37">+H52/C52</f>
        <v>0.48484848484848486</v>
      </c>
      <c r="E52" s="68">
        <f>SUM(E46:E51)</f>
        <v>9</v>
      </c>
      <c r="F52" s="68">
        <f>SUM(F46:F51)</f>
        <v>1</v>
      </c>
      <c r="G52" s="68">
        <f>SUM(G46:G51)</f>
        <v>6</v>
      </c>
      <c r="H52" s="68">
        <f>SUM(E52:G52)</f>
        <v>16</v>
      </c>
      <c r="I52" s="71">
        <f>SUM(I46:I51)</f>
        <v>250</v>
      </c>
      <c r="J52" s="107">
        <f t="shared" ref="J52:O52" si="38">SUM(J46:J51)</f>
        <v>-85</v>
      </c>
      <c r="K52" s="71">
        <f t="shared" si="38"/>
        <v>165</v>
      </c>
      <c r="L52" s="71">
        <f t="shared" si="38"/>
        <v>150</v>
      </c>
      <c r="M52" s="107">
        <f t="shared" si="38"/>
        <v>0</v>
      </c>
      <c r="N52" s="71">
        <f t="shared" si="38"/>
        <v>150</v>
      </c>
      <c r="O52" s="71">
        <f t="shared" si="38"/>
        <v>0</v>
      </c>
      <c r="P52" s="71">
        <f t="shared" ref="P52" si="39">(+I52+L52)/H52</f>
        <v>25</v>
      </c>
      <c r="Q52" s="71">
        <f>SUM(Q46:Q51)</f>
        <v>299.89999999999998</v>
      </c>
      <c r="R52" s="71">
        <f t="shared" si="36"/>
        <v>18.743749999999999</v>
      </c>
    </row>
    <row r="53" spans="1:24" ht="18" customHeight="1" x14ac:dyDescent="0.25">
      <c r="B53" s="67"/>
    </row>
    <row r="54" spans="1:24" ht="18" customHeight="1" x14ac:dyDescent="0.25">
      <c r="B54" s="67"/>
    </row>
    <row r="55" spans="1:24" ht="18" customHeight="1" thickBot="1" x14ac:dyDescent="0.3">
      <c r="B55" s="67"/>
    </row>
    <row r="56" spans="1:24" ht="41.25" customHeight="1" thickBot="1" x14ac:dyDescent="0.3">
      <c r="A56" s="43" t="s">
        <v>0</v>
      </c>
      <c r="B56" s="96" t="s">
        <v>6</v>
      </c>
      <c r="C56" s="43" t="s">
        <v>1</v>
      </c>
      <c r="D56" s="43" t="s">
        <v>30</v>
      </c>
      <c r="E56" s="43" t="s">
        <v>7</v>
      </c>
      <c r="F56" s="43" t="s">
        <v>8</v>
      </c>
      <c r="G56" s="43" t="s">
        <v>2</v>
      </c>
      <c r="H56" s="43" t="s">
        <v>3</v>
      </c>
      <c r="I56" s="97" t="s">
        <v>137</v>
      </c>
      <c r="J56" s="101" t="s">
        <v>140</v>
      </c>
      <c r="K56" s="97" t="s">
        <v>141</v>
      </c>
      <c r="L56" s="97" t="s">
        <v>138</v>
      </c>
      <c r="M56" s="101" t="s">
        <v>142</v>
      </c>
      <c r="N56" s="101" t="s">
        <v>143</v>
      </c>
      <c r="O56" s="101" t="s">
        <v>139</v>
      </c>
      <c r="P56" s="44" t="s">
        <v>31</v>
      </c>
      <c r="Q56" s="44" t="s">
        <v>4</v>
      </c>
      <c r="R56" s="45" t="s">
        <v>5</v>
      </c>
    </row>
    <row r="57" spans="1:24" ht="15.75" thickBot="1" x14ac:dyDescent="0.3">
      <c r="A57" s="48" t="s">
        <v>165</v>
      </c>
      <c r="B57" s="64"/>
      <c r="C57" s="5">
        <v>24</v>
      </c>
      <c r="D57" s="54">
        <f t="shared" ref="D57:D64" si="40">+H57/C57</f>
        <v>0.45833333333333331</v>
      </c>
      <c r="E57" s="50">
        <v>4</v>
      </c>
      <c r="F57" s="4">
        <v>1</v>
      </c>
      <c r="G57" s="4">
        <v>6</v>
      </c>
      <c r="H57" s="16">
        <f t="shared" ref="H57:H64" si="41">SUM(E57:G57 )</f>
        <v>11</v>
      </c>
      <c r="I57" s="17">
        <v>100</v>
      </c>
      <c r="J57" s="102">
        <v>-105</v>
      </c>
      <c r="K57" s="17">
        <f t="shared" ref="K57:K64" si="42">I57+J57</f>
        <v>-5</v>
      </c>
      <c r="L57" s="17">
        <v>150</v>
      </c>
      <c r="M57" s="102">
        <v>0</v>
      </c>
      <c r="N57" s="17">
        <f t="shared" ref="N57:N64" si="43">L57+M57</f>
        <v>150</v>
      </c>
      <c r="O57" s="102">
        <v>0</v>
      </c>
      <c r="P57" s="40">
        <f t="shared" ref="P57:P64" si="44">(+I57+L57)/H57</f>
        <v>22.727272727272727</v>
      </c>
      <c r="Q57" s="18">
        <v>164.5</v>
      </c>
      <c r="R57" s="17">
        <f t="shared" ref="R57:R64" si="45">+Q57/H57</f>
        <v>14.954545454545455</v>
      </c>
      <c r="S57" s="123"/>
      <c r="T57" s="124"/>
      <c r="U57" s="124"/>
      <c r="V57" s="124"/>
      <c r="W57" s="124"/>
      <c r="X57" s="124"/>
    </row>
    <row r="58" spans="1:24" ht="15.75" thickBot="1" x14ac:dyDescent="0.3">
      <c r="A58" s="48" t="s">
        <v>166</v>
      </c>
      <c r="B58" s="64"/>
      <c r="C58" s="5">
        <v>10</v>
      </c>
      <c r="D58" s="54">
        <f t="shared" si="40"/>
        <v>0.3</v>
      </c>
      <c r="E58" s="50">
        <v>2</v>
      </c>
      <c r="F58" s="4">
        <v>0</v>
      </c>
      <c r="G58" s="4">
        <v>1</v>
      </c>
      <c r="H58" s="16">
        <f t="shared" si="41"/>
        <v>3</v>
      </c>
      <c r="I58" s="17">
        <v>50</v>
      </c>
      <c r="J58" s="102">
        <v>0</v>
      </c>
      <c r="K58" s="17">
        <f t="shared" si="42"/>
        <v>50</v>
      </c>
      <c r="L58" s="17">
        <v>25</v>
      </c>
      <c r="M58" s="102">
        <v>0</v>
      </c>
      <c r="N58" s="17">
        <f t="shared" si="43"/>
        <v>25</v>
      </c>
      <c r="O58" s="102">
        <v>0</v>
      </c>
      <c r="P58" s="40">
        <f t="shared" si="44"/>
        <v>25</v>
      </c>
      <c r="Q58" s="18">
        <v>40</v>
      </c>
      <c r="R58" s="17">
        <f t="shared" si="45"/>
        <v>13.333333333333334</v>
      </c>
      <c r="S58" s="123"/>
      <c r="T58" s="124"/>
      <c r="U58" s="124"/>
      <c r="V58" s="124"/>
      <c r="W58" s="124"/>
      <c r="X58" s="124"/>
    </row>
    <row r="59" spans="1:24" ht="15.75" thickBot="1" x14ac:dyDescent="0.3">
      <c r="A59" s="48" t="s">
        <v>167</v>
      </c>
      <c r="B59" s="64"/>
      <c r="C59" s="5">
        <v>19</v>
      </c>
      <c r="D59" s="54">
        <f t="shared" si="40"/>
        <v>0.42105263157894735</v>
      </c>
      <c r="E59" s="50">
        <v>6</v>
      </c>
      <c r="F59" s="4">
        <v>2</v>
      </c>
      <c r="G59" s="4">
        <v>0</v>
      </c>
      <c r="H59" s="16">
        <f t="shared" si="41"/>
        <v>8</v>
      </c>
      <c r="I59" s="17">
        <v>200</v>
      </c>
      <c r="J59" s="102">
        <v>-145</v>
      </c>
      <c r="K59" s="17">
        <f t="shared" si="42"/>
        <v>55</v>
      </c>
      <c r="L59" s="17">
        <v>0</v>
      </c>
      <c r="M59" s="102">
        <v>0</v>
      </c>
      <c r="N59" s="17">
        <f t="shared" si="43"/>
        <v>0</v>
      </c>
      <c r="O59" s="102">
        <v>-10</v>
      </c>
      <c r="P59" s="40">
        <f t="shared" si="44"/>
        <v>25</v>
      </c>
      <c r="Q59" s="18">
        <v>62.96</v>
      </c>
      <c r="R59" s="17">
        <f t="shared" si="45"/>
        <v>7.87</v>
      </c>
      <c r="S59" s="123"/>
      <c r="T59" s="124"/>
      <c r="U59" s="124"/>
      <c r="V59" s="124"/>
      <c r="W59" s="124"/>
      <c r="X59" s="124"/>
    </row>
    <row r="60" spans="1:24" ht="15.75" thickBot="1" x14ac:dyDescent="0.3">
      <c r="A60" s="48" t="s">
        <v>168</v>
      </c>
      <c r="B60" s="64"/>
      <c r="C60" s="5">
        <v>37</v>
      </c>
      <c r="D60" s="54">
        <f t="shared" si="40"/>
        <v>0.6216216216216216</v>
      </c>
      <c r="E60" s="50">
        <v>6</v>
      </c>
      <c r="F60" s="4">
        <v>3</v>
      </c>
      <c r="G60" s="4">
        <v>14</v>
      </c>
      <c r="H60" s="16">
        <f t="shared" si="41"/>
        <v>23</v>
      </c>
      <c r="I60" s="17">
        <v>225</v>
      </c>
      <c r="J60" s="102">
        <v>-150</v>
      </c>
      <c r="K60" s="17">
        <f t="shared" si="42"/>
        <v>75</v>
      </c>
      <c r="L60" s="17">
        <v>350</v>
      </c>
      <c r="M60" s="102">
        <v>0</v>
      </c>
      <c r="N60" s="17">
        <f t="shared" si="43"/>
        <v>350</v>
      </c>
      <c r="O60" s="102">
        <v>0</v>
      </c>
      <c r="P60" s="40">
        <f t="shared" si="44"/>
        <v>25</v>
      </c>
      <c r="Q60" s="18">
        <v>341.88</v>
      </c>
      <c r="R60" s="17">
        <f t="shared" si="45"/>
        <v>14.864347826086956</v>
      </c>
      <c r="S60" s="123"/>
      <c r="T60" s="124"/>
      <c r="U60" s="124"/>
      <c r="V60" s="124"/>
      <c r="W60" s="124"/>
      <c r="X60" s="124"/>
    </row>
    <row r="61" spans="1:24" s="111" customFormat="1" ht="15.75" thickBot="1" x14ac:dyDescent="0.3">
      <c r="A61" s="48" t="s">
        <v>169</v>
      </c>
      <c r="B61" s="64"/>
      <c r="C61" s="5">
        <v>8</v>
      </c>
      <c r="D61" s="54">
        <f t="shared" si="40"/>
        <v>0.375</v>
      </c>
      <c r="E61" s="50">
        <v>2</v>
      </c>
      <c r="F61" s="4">
        <v>0</v>
      </c>
      <c r="G61" s="4">
        <v>1</v>
      </c>
      <c r="H61" s="16">
        <f t="shared" si="41"/>
        <v>3</v>
      </c>
      <c r="I61" s="17">
        <v>50</v>
      </c>
      <c r="J61" s="102">
        <v>-35</v>
      </c>
      <c r="K61" s="17">
        <f t="shared" si="42"/>
        <v>15</v>
      </c>
      <c r="L61" s="17">
        <v>25</v>
      </c>
      <c r="M61" s="102">
        <v>0</v>
      </c>
      <c r="N61" s="17">
        <f t="shared" si="43"/>
        <v>25</v>
      </c>
      <c r="O61" s="102">
        <v>-30</v>
      </c>
      <c r="P61" s="40">
        <f t="shared" si="44"/>
        <v>25</v>
      </c>
      <c r="Q61" s="18">
        <v>0</v>
      </c>
      <c r="R61" s="17">
        <f t="shared" si="45"/>
        <v>0</v>
      </c>
      <c r="S61" s="123"/>
      <c r="T61" s="124"/>
      <c r="U61" s="124"/>
      <c r="V61" s="124"/>
      <c r="W61" s="124"/>
      <c r="X61" s="124"/>
    </row>
    <row r="62" spans="1:24" s="111" customFormat="1" ht="15.75" thickBot="1" x14ac:dyDescent="0.3">
      <c r="A62" s="48" t="s">
        <v>191</v>
      </c>
      <c r="B62" s="64"/>
      <c r="C62" s="5">
        <v>19</v>
      </c>
      <c r="D62" s="54">
        <f t="shared" si="40"/>
        <v>0.89473684210526316</v>
      </c>
      <c r="E62" s="50">
        <v>8</v>
      </c>
      <c r="F62" s="4">
        <v>5</v>
      </c>
      <c r="G62" s="4">
        <v>4</v>
      </c>
      <c r="H62" s="16">
        <f t="shared" si="41"/>
        <v>17</v>
      </c>
      <c r="I62" s="17">
        <v>325</v>
      </c>
      <c r="J62" s="102">
        <v>-10</v>
      </c>
      <c r="K62" s="17">
        <f t="shared" si="42"/>
        <v>315</v>
      </c>
      <c r="L62" s="17">
        <v>100</v>
      </c>
      <c r="M62" s="102">
        <v>0</v>
      </c>
      <c r="N62" s="17">
        <f t="shared" si="43"/>
        <v>100</v>
      </c>
      <c r="O62" s="102">
        <v>-10</v>
      </c>
      <c r="P62" s="40">
        <f t="shared" si="44"/>
        <v>25</v>
      </c>
      <c r="Q62" s="18">
        <v>191.82</v>
      </c>
      <c r="R62" s="17">
        <f t="shared" si="45"/>
        <v>11.283529411764706</v>
      </c>
      <c r="S62" s="123"/>
      <c r="T62" s="124"/>
      <c r="U62" s="124"/>
      <c r="V62" s="124"/>
      <c r="W62" s="124"/>
      <c r="X62" s="124"/>
    </row>
    <row r="63" spans="1:24" s="111" customFormat="1" ht="15.75" thickBot="1" x14ac:dyDescent="0.3">
      <c r="A63" s="48" t="s">
        <v>170</v>
      </c>
      <c r="B63" s="64"/>
      <c r="C63" s="5">
        <v>5</v>
      </c>
      <c r="D63" s="54">
        <f t="shared" si="40"/>
        <v>0.8</v>
      </c>
      <c r="E63" s="50">
        <v>2</v>
      </c>
      <c r="F63" s="4">
        <v>1</v>
      </c>
      <c r="G63" s="4">
        <v>1</v>
      </c>
      <c r="H63" s="16">
        <f t="shared" si="41"/>
        <v>4</v>
      </c>
      <c r="I63" s="17">
        <v>75</v>
      </c>
      <c r="J63" s="102">
        <v>-25</v>
      </c>
      <c r="K63" s="17">
        <f t="shared" si="42"/>
        <v>50</v>
      </c>
      <c r="L63" s="17">
        <v>25</v>
      </c>
      <c r="M63" s="102">
        <v>0</v>
      </c>
      <c r="N63" s="17">
        <f t="shared" si="43"/>
        <v>25</v>
      </c>
      <c r="O63" s="102">
        <v>0</v>
      </c>
      <c r="P63" s="40">
        <f t="shared" si="44"/>
        <v>25</v>
      </c>
      <c r="Q63" s="18">
        <v>84.96</v>
      </c>
      <c r="R63" s="17">
        <f t="shared" si="45"/>
        <v>21.24</v>
      </c>
      <c r="S63" s="123"/>
      <c r="T63" s="124"/>
      <c r="U63" s="124"/>
      <c r="V63" s="124"/>
      <c r="W63" s="124"/>
      <c r="X63" s="124"/>
    </row>
    <row r="64" spans="1:24" s="111" customFormat="1" ht="15.75" thickBot="1" x14ac:dyDescent="0.3">
      <c r="A64" s="48" t="s">
        <v>171</v>
      </c>
      <c r="B64" s="64"/>
      <c r="C64" s="5">
        <v>4</v>
      </c>
      <c r="D64" s="54">
        <f t="shared" si="40"/>
        <v>1</v>
      </c>
      <c r="E64" s="50">
        <v>3</v>
      </c>
      <c r="F64" s="4">
        <v>0</v>
      </c>
      <c r="G64" s="4">
        <v>1</v>
      </c>
      <c r="H64" s="16">
        <f t="shared" si="41"/>
        <v>4</v>
      </c>
      <c r="I64" s="17">
        <v>75</v>
      </c>
      <c r="J64" s="102">
        <v>0</v>
      </c>
      <c r="K64" s="17">
        <f t="shared" si="42"/>
        <v>75</v>
      </c>
      <c r="L64" s="17">
        <v>25</v>
      </c>
      <c r="M64" s="102">
        <v>0</v>
      </c>
      <c r="N64" s="17">
        <f t="shared" si="43"/>
        <v>25</v>
      </c>
      <c r="O64" s="102">
        <v>0</v>
      </c>
      <c r="P64" s="40">
        <f t="shared" si="44"/>
        <v>25</v>
      </c>
      <c r="Q64" s="18">
        <v>74.959999999999994</v>
      </c>
      <c r="R64" s="17">
        <f t="shared" si="45"/>
        <v>18.739999999999998</v>
      </c>
      <c r="S64" s="123"/>
      <c r="T64" s="124"/>
      <c r="U64" s="124"/>
      <c r="V64" s="124"/>
      <c r="W64" s="124"/>
      <c r="X64" s="124"/>
    </row>
    <row r="65" spans="1:18" ht="15.75" thickBot="1" x14ac:dyDescent="0.3">
      <c r="A65" s="69" t="s">
        <v>174</v>
      </c>
      <c r="B65" s="97" t="s">
        <v>132</v>
      </c>
      <c r="C65" s="68">
        <f>SUM(C57:C64)</f>
        <v>126</v>
      </c>
      <c r="D65" s="70">
        <f t="shared" ref="D65" si="46">+H65/C65</f>
        <v>0.57936507936507942</v>
      </c>
      <c r="E65" s="68">
        <f>SUM(E57:E64)</f>
        <v>33</v>
      </c>
      <c r="F65" s="68">
        <f>SUM(F57:F64)</f>
        <v>12</v>
      </c>
      <c r="G65" s="68">
        <f>SUM(G57:G64)</f>
        <v>28</v>
      </c>
      <c r="H65" s="68">
        <f>SUM(E65:G65)</f>
        <v>73</v>
      </c>
      <c r="I65" s="71">
        <f t="shared" ref="I65:O65" si="47">SUM(I57:I64)</f>
        <v>1100</v>
      </c>
      <c r="J65" s="107">
        <f t="shared" si="47"/>
        <v>-470</v>
      </c>
      <c r="K65" s="71">
        <f t="shared" si="47"/>
        <v>630</v>
      </c>
      <c r="L65" s="71">
        <f t="shared" si="47"/>
        <v>700</v>
      </c>
      <c r="M65" s="107">
        <f t="shared" si="47"/>
        <v>0</v>
      </c>
      <c r="N65" s="71">
        <f t="shared" si="47"/>
        <v>700</v>
      </c>
      <c r="O65" s="107">
        <f t="shared" si="47"/>
        <v>-50</v>
      </c>
      <c r="P65" s="71">
        <f t="shared" ref="P65" si="48">(+I65+L65)/H65</f>
        <v>24.657534246575342</v>
      </c>
      <c r="Q65" s="71">
        <f>SUM(Q57:Q64)</f>
        <v>961.07999999999993</v>
      </c>
      <c r="R65" s="71">
        <f t="shared" ref="R65" si="49">+Q65/H65</f>
        <v>13.165479452054793</v>
      </c>
    </row>
    <row r="66" spans="1:18" x14ac:dyDescent="0.25">
      <c r="B66" s="67"/>
    </row>
    <row r="67" spans="1:18" x14ac:dyDescent="0.25">
      <c r="B67" s="67"/>
    </row>
    <row r="68" spans="1:18" ht="15.75" thickBot="1" x14ac:dyDescent="0.3">
      <c r="B68" s="67"/>
    </row>
    <row r="69" spans="1:18" ht="45.75" thickBot="1" x14ac:dyDescent="0.3">
      <c r="A69" s="43" t="s">
        <v>0</v>
      </c>
      <c r="B69" s="96" t="s">
        <v>6</v>
      </c>
      <c r="C69" s="43" t="s">
        <v>1</v>
      </c>
      <c r="D69" s="43" t="s">
        <v>30</v>
      </c>
      <c r="E69" s="43" t="s">
        <v>7</v>
      </c>
      <c r="F69" s="43" t="s">
        <v>8</v>
      </c>
      <c r="G69" s="43" t="s">
        <v>2</v>
      </c>
      <c r="H69" s="43" t="s">
        <v>3</v>
      </c>
      <c r="I69" s="97" t="s">
        <v>137</v>
      </c>
      <c r="J69" s="101" t="s">
        <v>140</v>
      </c>
      <c r="K69" s="97" t="s">
        <v>141</v>
      </c>
      <c r="L69" s="97" t="s">
        <v>138</v>
      </c>
      <c r="M69" s="101" t="s">
        <v>142</v>
      </c>
      <c r="N69" s="101" t="s">
        <v>143</v>
      </c>
      <c r="O69" s="101" t="s">
        <v>139</v>
      </c>
      <c r="P69" s="44" t="s">
        <v>31</v>
      </c>
      <c r="Q69" s="44" t="s">
        <v>4</v>
      </c>
      <c r="R69" s="45" t="s">
        <v>5</v>
      </c>
    </row>
    <row r="70" spans="1:18" ht="15.75" thickBot="1" x14ac:dyDescent="0.3">
      <c r="A70" s="48" t="s">
        <v>193</v>
      </c>
      <c r="B70" s="64"/>
      <c r="C70" s="5">
        <v>5</v>
      </c>
      <c r="D70" s="54">
        <f t="shared" ref="D70:D75" si="50">+H70/C70</f>
        <v>0.4</v>
      </c>
      <c r="E70" s="50">
        <v>1</v>
      </c>
      <c r="F70" s="4">
        <v>0</v>
      </c>
      <c r="G70" s="4">
        <v>1</v>
      </c>
      <c r="H70" s="16">
        <f t="shared" ref="H70:H75" si="51">SUM(E70:G70 )</f>
        <v>2</v>
      </c>
      <c r="I70" s="17">
        <v>25</v>
      </c>
      <c r="J70" s="102">
        <v>-25</v>
      </c>
      <c r="K70" s="17">
        <f t="shared" ref="K70:K75" si="52">I70+J70</f>
        <v>0</v>
      </c>
      <c r="L70" s="17">
        <v>25</v>
      </c>
      <c r="M70" s="102">
        <v>0</v>
      </c>
      <c r="N70" s="17">
        <f t="shared" ref="N70:N75" si="53">L70+M70</f>
        <v>25</v>
      </c>
      <c r="O70" s="102">
        <v>0</v>
      </c>
      <c r="P70" s="40">
        <f t="shared" ref="P70:P75" si="54">(+I70+L70)/H70</f>
        <v>25</v>
      </c>
      <c r="Q70" s="18">
        <v>49.98</v>
      </c>
      <c r="R70" s="17">
        <f t="shared" ref="R70:R75" si="55">+Q70/H70</f>
        <v>24.99</v>
      </c>
    </row>
    <row r="71" spans="1:18" ht="15.75" thickBot="1" x14ac:dyDescent="0.3">
      <c r="A71" s="48" t="s">
        <v>194</v>
      </c>
      <c r="B71" s="64"/>
      <c r="C71" s="5">
        <v>4</v>
      </c>
      <c r="D71" s="54">
        <f t="shared" si="50"/>
        <v>0.25</v>
      </c>
      <c r="E71" s="50">
        <v>0</v>
      </c>
      <c r="F71" s="4">
        <v>1</v>
      </c>
      <c r="G71" s="4">
        <v>0</v>
      </c>
      <c r="H71" s="16">
        <f t="shared" si="51"/>
        <v>1</v>
      </c>
      <c r="I71" s="17">
        <v>25</v>
      </c>
      <c r="J71" s="102">
        <v>-50</v>
      </c>
      <c r="K71" s="17">
        <f t="shared" si="52"/>
        <v>-25</v>
      </c>
      <c r="L71" s="17">
        <v>0</v>
      </c>
      <c r="M71" s="102">
        <v>0</v>
      </c>
      <c r="N71" s="17">
        <f t="shared" si="53"/>
        <v>0</v>
      </c>
      <c r="O71" s="102">
        <v>0</v>
      </c>
      <c r="P71" s="40">
        <f t="shared" si="54"/>
        <v>25</v>
      </c>
      <c r="Q71" s="18">
        <v>0</v>
      </c>
      <c r="R71" s="17">
        <f t="shared" si="55"/>
        <v>0</v>
      </c>
    </row>
    <row r="72" spans="1:18" ht="15.75" thickBot="1" x14ac:dyDescent="0.3">
      <c r="A72" s="48" t="s">
        <v>195</v>
      </c>
      <c r="B72" s="64"/>
      <c r="C72" s="5">
        <v>8</v>
      </c>
      <c r="D72" s="54">
        <f t="shared" si="50"/>
        <v>0.625</v>
      </c>
      <c r="E72" s="50">
        <v>1</v>
      </c>
      <c r="F72" s="4">
        <v>2</v>
      </c>
      <c r="G72" s="4">
        <v>2</v>
      </c>
      <c r="H72" s="16">
        <f t="shared" si="51"/>
        <v>5</v>
      </c>
      <c r="I72" s="17">
        <v>75</v>
      </c>
      <c r="J72" s="102"/>
      <c r="K72" s="17">
        <f t="shared" si="52"/>
        <v>75</v>
      </c>
      <c r="L72" s="17">
        <v>50</v>
      </c>
      <c r="M72" s="102"/>
      <c r="N72" s="17">
        <f t="shared" si="53"/>
        <v>50</v>
      </c>
      <c r="O72" s="102"/>
      <c r="P72" s="40">
        <f t="shared" si="54"/>
        <v>25</v>
      </c>
      <c r="Q72" s="18">
        <v>57.98</v>
      </c>
      <c r="R72" s="17">
        <f t="shared" si="55"/>
        <v>11.596</v>
      </c>
    </row>
    <row r="73" spans="1:18" ht="15.75" thickBot="1" x14ac:dyDescent="0.3">
      <c r="A73" s="48" t="s">
        <v>192</v>
      </c>
      <c r="B73" s="64"/>
      <c r="C73" s="5">
        <v>6</v>
      </c>
      <c r="D73" s="54">
        <f t="shared" si="50"/>
        <v>0.5</v>
      </c>
      <c r="E73" s="50">
        <v>1</v>
      </c>
      <c r="F73" s="4">
        <v>1</v>
      </c>
      <c r="G73" s="4">
        <v>1</v>
      </c>
      <c r="H73" s="16">
        <f t="shared" si="51"/>
        <v>3</v>
      </c>
      <c r="I73" s="17">
        <v>50</v>
      </c>
      <c r="J73" s="102"/>
      <c r="K73" s="17">
        <f t="shared" si="52"/>
        <v>50</v>
      </c>
      <c r="L73" s="17">
        <v>25</v>
      </c>
      <c r="M73" s="102"/>
      <c r="N73" s="17">
        <f t="shared" si="53"/>
        <v>25</v>
      </c>
      <c r="O73" s="102"/>
      <c r="P73" s="40">
        <f t="shared" si="54"/>
        <v>25</v>
      </c>
      <c r="Q73" s="18">
        <v>0</v>
      </c>
      <c r="R73" s="17">
        <f t="shared" si="55"/>
        <v>0</v>
      </c>
    </row>
    <row r="74" spans="1:18" ht="15.75" thickBot="1" x14ac:dyDescent="0.3">
      <c r="A74" s="48" t="s">
        <v>172</v>
      </c>
      <c r="B74" s="64"/>
      <c r="C74" s="5">
        <v>11</v>
      </c>
      <c r="D74" s="54">
        <f t="shared" si="50"/>
        <v>0.18181818181818182</v>
      </c>
      <c r="E74" s="50">
        <v>0</v>
      </c>
      <c r="F74" s="4">
        <v>0</v>
      </c>
      <c r="G74" s="4">
        <v>2</v>
      </c>
      <c r="H74" s="16">
        <f t="shared" si="51"/>
        <v>2</v>
      </c>
      <c r="I74" s="17">
        <v>0</v>
      </c>
      <c r="J74" s="102"/>
      <c r="K74" s="17">
        <f t="shared" si="52"/>
        <v>0</v>
      </c>
      <c r="L74" s="17">
        <v>50</v>
      </c>
      <c r="M74" s="102"/>
      <c r="N74" s="17">
        <f t="shared" si="53"/>
        <v>50</v>
      </c>
      <c r="O74" s="102"/>
      <c r="P74" s="40">
        <f t="shared" si="54"/>
        <v>25</v>
      </c>
      <c r="Q74" s="18">
        <v>44.99</v>
      </c>
      <c r="R74" s="17">
        <f t="shared" si="55"/>
        <v>22.495000000000001</v>
      </c>
    </row>
    <row r="75" spans="1:18" ht="15.75" thickBot="1" x14ac:dyDescent="0.3">
      <c r="A75" s="48" t="s">
        <v>173</v>
      </c>
      <c r="B75" s="64"/>
      <c r="C75" s="5">
        <v>3</v>
      </c>
      <c r="D75" s="54">
        <f t="shared" si="50"/>
        <v>0.66666666666666663</v>
      </c>
      <c r="E75" s="50">
        <v>2</v>
      </c>
      <c r="F75" s="4">
        <v>0</v>
      </c>
      <c r="G75" s="4">
        <v>0</v>
      </c>
      <c r="H75" s="16">
        <f t="shared" si="51"/>
        <v>2</v>
      </c>
      <c r="I75" s="17">
        <v>50</v>
      </c>
      <c r="J75" s="102"/>
      <c r="K75" s="17">
        <f t="shared" si="52"/>
        <v>50</v>
      </c>
      <c r="L75" s="17">
        <v>0</v>
      </c>
      <c r="M75" s="102"/>
      <c r="N75" s="17">
        <f t="shared" si="53"/>
        <v>0</v>
      </c>
      <c r="O75" s="102"/>
      <c r="P75" s="40">
        <f t="shared" si="54"/>
        <v>25</v>
      </c>
      <c r="Q75" s="18">
        <v>24.99</v>
      </c>
      <c r="R75" s="17">
        <f t="shared" si="55"/>
        <v>12.494999999999999</v>
      </c>
    </row>
    <row r="76" spans="1:18" ht="15.75" thickBot="1" x14ac:dyDescent="0.3">
      <c r="A76" s="69" t="s">
        <v>175</v>
      </c>
      <c r="B76" s="97" t="s">
        <v>132</v>
      </c>
      <c r="C76" s="68">
        <f>SUM(C70:C75)</f>
        <v>37</v>
      </c>
      <c r="D76" s="70">
        <f t="shared" ref="D76" si="56">+H76/C76</f>
        <v>0.40540540540540543</v>
      </c>
      <c r="E76" s="68">
        <f>SUM(E70:E75)</f>
        <v>5</v>
      </c>
      <c r="F76" s="68">
        <f>SUM(F70:F75)</f>
        <v>4</v>
      </c>
      <c r="G76" s="68">
        <f>SUM(G70:G75)</f>
        <v>6</v>
      </c>
      <c r="H76" s="68">
        <f>SUM(E76:G76)</f>
        <v>15</v>
      </c>
      <c r="I76" s="71">
        <f t="shared" ref="I76:O76" si="57">SUM(I70:I75)</f>
        <v>225</v>
      </c>
      <c r="J76" s="107">
        <f t="shared" si="57"/>
        <v>-75</v>
      </c>
      <c r="K76" s="71">
        <f t="shared" si="57"/>
        <v>150</v>
      </c>
      <c r="L76" s="71">
        <f t="shared" si="57"/>
        <v>150</v>
      </c>
      <c r="M76" s="107">
        <f t="shared" si="57"/>
        <v>0</v>
      </c>
      <c r="N76" s="71">
        <f t="shared" si="57"/>
        <v>150</v>
      </c>
      <c r="O76" s="71">
        <f t="shared" si="57"/>
        <v>0</v>
      </c>
      <c r="P76" s="71">
        <f t="shared" ref="P76" si="58">(+I76+L76)/H76</f>
        <v>25</v>
      </c>
      <c r="Q76" s="71">
        <f>SUM(Q70:Q75)</f>
        <v>177.94</v>
      </c>
      <c r="R76" s="71">
        <f t="shared" ref="R76" si="59">+Q76/H76</f>
        <v>11.862666666666666</v>
      </c>
    </row>
    <row r="77" spans="1:18" x14ac:dyDescent="0.25">
      <c r="B77" s="67"/>
    </row>
    <row r="78" spans="1:18" x14ac:dyDescent="0.25">
      <c r="B78" s="67"/>
    </row>
    <row r="79" spans="1:18" x14ac:dyDescent="0.25">
      <c r="B79" s="67"/>
    </row>
    <row r="80" spans="1:18" x14ac:dyDescent="0.25">
      <c r="B80" s="67"/>
    </row>
    <row r="81" spans="2:2" x14ac:dyDescent="0.25">
      <c r="B81" s="67"/>
    </row>
    <row r="82" spans="2:2" x14ac:dyDescent="0.25">
      <c r="B82" s="67"/>
    </row>
    <row r="83" spans="2:2" x14ac:dyDescent="0.25">
      <c r="B83" s="67"/>
    </row>
    <row r="84" spans="2:2" x14ac:dyDescent="0.25">
      <c r="B84" s="67"/>
    </row>
    <row r="85" spans="2:2" x14ac:dyDescent="0.25">
      <c r="B85" s="67"/>
    </row>
    <row r="86" spans="2:2" x14ac:dyDescent="0.25">
      <c r="B86" s="67"/>
    </row>
    <row r="87" spans="2:2" x14ac:dyDescent="0.25">
      <c r="B87" s="67"/>
    </row>
    <row r="88" spans="2:2" x14ac:dyDescent="0.25">
      <c r="B88" s="67"/>
    </row>
    <row r="89" spans="2:2" x14ac:dyDescent="0.25">
      <c r="B89" s="67"/>
    </row>
    <row r="90" spans="2:2" x14ac:dyDescent="0.25">
      <c r="B90" s="67"/>
    </row>
    <row r="91" spans="2:2" x14ac:dyDescent="0.25">
      <c r="B91" s="67"/>
    </row>
    <row r="92" spans="2:2" x14ac:dyDescent="0.25">
      <c r="B92" s="67"/>
    </row>
  </sheetData>
  <mergeCells count="27">
    <mergeCell ref="S10:W10"/>
    <mergeCell ref="S3:X3"/>
    <mergeCell ref="S5:X5"/>
    <mergeCell ref="S6:X6"/>
    <mergeCell ref="S8:X8"/>
    <mergeCell ref="S9:X9"/>
    <mergeCell ref="S16:X16"/>
    <mergeCell ref="S17:X17"/>
    <mergeCell ref="S18:X18"/>
    <mergeCell ref="S19:X19"/>
    <mergeCell ref="S20:X20"/>
    <mergeCell ref="S38:X38"/>
    <mergeCell ref="S39:X39"/>
    <mergeCell ref="S40:X40"/>
    <mergeCell ref="S57:X57"/>
    <mergeCell ref="S21:X21"/>
    <mergeCell ref="S28:W28"/>
    <mergeCell ref="S29:W29"/>
    <mergeCell ref="S30:W30"/>
    <mergeCell ref="S37:X37"/>
    <mergeCell ref="S64:X64"/>
    <mergeCell ref="S58:X58"/>
    <mergeCell ref="S59:X59"/>
    <mergeCell ref="S60:X60"/>
    <mergeCell ref="S61:X61"/>
    <mergeCell ref="S62:X62"/>
    <mergeCell ref="S63:X63"/>
  </mergeCells>
  <conditionalFormatting sqref="B3:B10">
    <cfRule type="duplicateValues" dxfId="7" priority="7"/>
  </conditionalFormatting>
  <conditionalFormatting sqref="B16:B21">
    <cfRule type="duplicateValues" dxfId="6" priority="6"/>
  </conditionalFormatting>
  <conditionalFormatting sqref="B28:B30">
    <cfRule type="duplicateValues" dxfId="5" priority="5"/>
  </conditionalFormatting>
  <conditionalFormatting sqref="B37:B40">
    <cfRule type="duplicateValues" dxfId="4" priority="4"/>
  </conditionalFormatting>
  <conditionalFormatting sqref="B46:B51">
    <cfRule type="duplicateValues" dxfId="3" priority="3"/>
  </conditionalFormatting>
  <conditionalFormatting sqref="B57:B64">
    <cfRule type="duplicateValues" dxfId="2" priority="2"/>
  </conditionalFormatting>
  <conditionalFormatting sqref="B70:B75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100"/>
  <sheetViews>
    <sheetView zoomScale="90" zoomScaleNormal="90" workbookViewId="0"/>
  </sheetViews>
  <sheetFormatPr defaultRowHeight="15.75" x14ac:dyDescent="0.25"/>
  <cols>
    <col min="1" max="1" width="25.85546875" style="13" customWidth="1"/>
    <col min="2" max="2" width="85.7109375" style="3" customWidth="1"/>
    <col min="3" max="3" width="8" style="10" bestFit="1" customWidth="1"/>
    <col min="4" max="4" width="11.28515625" style="10" bestFit="1" customWidth="1"/>
    <col min="5" max="5" width="8.5703125" style="10" bestFit="1" customWidth="1"/>
    <col min="6" max="6" width="10.42578125" style="10" bestFit="1" customWidth="1"/>
    <col min="7" max="7" width="8.7109375" style="10" bestFit="1" customWidth="1"/>
    <col min="8" max="8" width="7.85546875" style="9" bestFit="1" customWidth="1"/>
    <col min="9" max="9" width="11" style="11" bestFit="1" customWidth="1"/>
    <col min="10" max="10" width="11" style="100" customWidth="1"/>
    <col min="11" max="11" width="12.5703125" style="11" customWidth="1"/>
    <col min="12" max="12" width="11" style="11" customWidth="1"/>
    <col min="13" max="13" width="11" style="100" customWidth="1"/>
    <col min="14" max="14" width="14.42578125" style="100" customWidth="1"/>
    <col min="15" max="15" width="11" style="100" customWidth="1"/>
    <col min="16" max="16" width="7.7109375" style="11" bestFit="1" customWidth="1"/>
    <col min="17" max="17" width="12.42578125" style="51" customWidth="1"/>
    <col min="18" max="18" width="7.7109375" style="11" bestFit="1" customWidth="1"/>
    <col min="19" max="20" width="9.140625" style="9"/>
    <col min="21" max="16384" width="9.140625" style="12"/>
  </cols>
  <sheetData>
    <row r="1" spans="1:20" ht="16.5" thickBot="1" x14ac:dyDescent="0.3">
      <c r="B1" s="63"/>
    </row>
    <row r="2" spans="1:20" ht="45.75" thickBot="1" x14ac:dyDescent="0.3">
      <c r="A2" s="7" t="s">
        <v>0</v>
      </c>
      <c r="B2" s="86" t="s">
        <v>6</v>
      </c>
      <c r="C2" s="7" t="s">
        <v>1</v>
      </c>
      <c r="D2" s="7" t="s">
        <v>30</v>
      </c>
      <c r="E2" s="7" t="s">
        <v>7</v>
      </c>
      <c r="F2" s="7" t="s">
        <v>8</v>
      </c>
      <c r="G2" s="7" t="s">
        <v>2</v>
      </c>
      <c r="H2" s="7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28" t="s">
        <v>31</v>
      </c>
      <c r="Q2" s="28" t="s">
        <v>4</v>
      </c>
      <c r="R2" s="28" t="s">
        <v>5</v>
      </c>
    </row>
    <row r="3" spans="1:20" s="19" customFormat="1" thickBot="1" x14ac:dyDescent="0.25">
      <c r="A3" s="32" t="s">
        <v>51</v>
      </c>
      <c r="B3" s="64"/>
      <c r="C3" s="5">
        <v>12</v>
      </c>
      <c r="D3" s="54">
        <f>+H3/C3</f>
        <v>0.66666666666666663</v>
      </c>
      <c r="E3" s="50">
        <v>3</v>
      </c>
      <c r="F3" s="4">
        <v>4</v>
      </c>
      <c r="G3" s="4">
        <v>1</v>
      </c>
      <c r="H3" s="16">
        <f>SUM(E3:G3 )</f>
        <v>8</v>
      </c>
      <c r="I3" s="17">
        <v>150</v>
      </c>
      <c r="J3" s="102">
        <v>-20</v>
      </c>
      <c r="K3" s="17">
        <f>I3+J3</f>
        <v>130</v>
      </c>
      <c r="L3" s="17">
        <v>25</v>
      </c>
      <c r="M3" s="102">
        <v>0</v>
      </c>
      <c r="N3" s="17">
        <f>L3+M3</f>
        <v>25</v>
      </c>
      <c r="O3" s="102">
        <v>0</v>
      </c>
      <c r="P3" s="40">
        <f t="shared" ref="P3:P8" si="0">(+I3+L3)/H3</f>
        <v>21.875</v>
      </c>
      <c r="Q3" s="18">
        <v>59.99</v>
      </c>
      <c r="R3" s="17">
        <f>+Q3/H3</f>
        <v>7.4987500000000002</v>
      </c>
      <c r="S3" s="20"/>
      <c r="T3" s="33"/>
    </row>
    <row r="4" spans="1:20" s="19" customFormat="1" thickBot="1" x14ac:dyDescent="0.25">
      <c r="A4" s="32" t="s">
        <v>52</v>
      </c>
      <c r="B4" s="64"/>
      <c r="C4" s="5">
        <v>9</v>
      </c>
      <c r="D4" s="54">
        <f>+H4/C4</f>
        <v>0.1111111111111111</v>
      </c>
      <c r="E4" s="50">
        <v>0</v>
      </c>
      <c r="F4" s="4">
        <v>1</v>
      </c>
      <c r="G4" s="4">
        <v>0</v>
      </c>
      <c r="H4" s="16">
        <f>SUM(E4:G4 )</f>
        <v>1</v>
      </c>
      <c r="I4" s="17">
        <v>25</v>
      </c>
      <c r="J4" s="102">
        <v>-25</v>
      </c>
      <c r="K4" s="17">
        <f>I4+J4</f>
        <v>0</v>
      </c>
      <c r="L4" s="17">
        <v>0</v>
      </c>
      <c r="M4" s="102">
        <v>0</v>
      </c>
      <c r="N4" s="17">
        <f>L4+M4</f>
        <v>0</v>
      </c>
      <c r="O4" s="102">
        <v>0</v>
      </c>
      <c r="P4" s="40">
        <f t="shared" si="0"/>
        <v>25</v>
      </c>
      <c r="Q4" s="18">
        <v>34.99</v>
      </c>
      <c r="R4" s="17">
        <f>+Q4/H4</f>
        <v>34.99</v>
      </c>
      <c r="S4" s="20"/>
      <c r="T4" s="33"/>
    </row>
    <row r="5" spans="1:20" s="19" customFormat="1" ht="15" customHeight="1" thickBot="1" x14ac:dyDescent="0.25">
      <c r="A5" s="32" t="s">
        <v>54</v>
      </c>
      <c r="B5" s="64"/>
      <c r="C5" s="5">
        <v>2</v>
      </c>
      <c r="D5" s="54">
        <v>0</v>
      </c>
      <c r="E5" s="50">
        <v>0</v>
      </c>
      <c r="F5" s="4">
        <v>0</v>
      </c>
      <c r="G5" s="4">
        <v>0</v>
      </c>
      <c r="H5" s="16">
        <v>0</v>
      </c>
      <c r="I5" s="17">
        <v>0</v>
      </c>
      <c r="J5" s="102">
        <v>0</v>
      </c>
      <c r="K5" s="17">
        <v>0</v>
      </c>
      <c r="L5" s="17">
        <v>0</v>
      </c>
      <c r="M5" s="102">
        <v>0</v>
      </c>
      <c r="N5" s="17">
        <f t="shared" ref="N5" si="1">L5+M5</f>
        <v>0</v>
      </c>
      <c r="O5" s="102">
        <v>0</v>
      </c>
      <c r="P5" s="40" t="e">
        <f t="shared" si="0"/>
        <v>#DIV/0!</v>
      </c>
      <c r="Q5" s="18"/>
      <c r="R5" s="17" t="e">
        <f t="shared" ref="R5" si="2">+Q5/H5</f>
        <v>#DIV/0!</v>
      </c>
      <c r="S5" s="20"/>
      <c r="T5" s="33"/>
    </row>
    <row r="6" spans="1:20" s="19" customFormat="1" thickBot="1" x14ac:dyDescent="0.25">
      <c r="A6" s="32" t="s">
        <v>55</v>
      </c>
      <c r="B6" s="64"/>
      <c r="C6" s="5">
        <v>7</v>
      </c>
      <c r="D6" s="54">
        <f>+H6/C6</f>
        <v>0.14285714285714285</v>
      </c>
      <c r="E6" s="50">
        <v>0</v>
      </c>
      <c r="F6" s="4">
        <v>1</v>
      </c>
      <c r="G6" s="4">
        <v>0</v>
      </c>
      <c r="H6" s="16">
        <f>SUM(E6:G6 )</f>
        <v>1</v>
      </c>
      <c r="I6" s="17">
        <v>25</v>
      </c>
      <c r="J6" s="102">
        <v>-80</v>
      </c>
      <c r="K6" s="17">
        <f>I6+J6</f>
        <v>-55</v>
      </c>
      <c r="L6" s="17">
        <v>0</v>
      </c>
      <c r="M6" s="102">
        <v>0</v>
      </c>
      <c r="N6" s="17">
        <f>L6+M6</f>
        <v>0</v>
      </c>
      <c r="O6" s="102">
        <v>0</v>
      </c>
      <c r="P6" s="40">
        <f t="shared" si="0"/>
        <v>25</v>
      </c>
      <c r="Q6" s="18">
        <v>0</v>
      </c>
      <c r="R6" s="17">
        <f>+Q6/H6</f>
        <v>0</v>
      </c>
      <c r="S6" s="20"/>
      <c r="T6" s="33"/>
    </row>
    <row r="7" spans="1:20" s="19" customFormat="1" thickBot="1" x14ac:dyDescent="0.25">
      <c r="A7" s="32" t="s">
        <v>60</v>
      </c>
      <c r="B7" s="64"/>
      <c r="C7" s="5">
        <v>9</v>
      </c>
      <c r="D7" s="54">
        <f>+H7/C7</f>
        <v>2.7777777777777777</v>
      </c>
      <c r="E7" s="50">
        <v>18</v>
      </c>
      <c r="F7" s="4">
        <v>6</v>
      </c>
      <c r="G7" s="4">
        <v>1</v>
      </c>
      <c r="H7" s="16">
        <f>SUM(E7:G7 )</f>
        <v>25</v>
      </c>
      <c r="I7" s="17">
        <v>600</v>
      </c>
      <c r="J7" s="102">
        <v>-10</v>
      </c>
      <c r="K7" s="17">
        <f>I7+J7</f>
        <v>590</v>
      </c>
      <c r="L7" s="17">
        <v>25</v>
      </c>
      <c r="M7" s="102">
        <v>0</v>
      </c>
      <c r="N7" s="17">
        <f>L7+M7</f>
        <v>25</v>
      </c>
      <c r="O7" s="102">
        <v>0</v>
      </c>
      <c r="P7" s="40">
        <f t="shared" si="0"/>
        <v>25</v>
      </c>
      <c r="Q7" s="18">
        <v>14.99</v>
      </c>
      <c r="R7" s="17">
        <f>+Q7/H7</f>
        <v>0.59960000000000002</v>
      </c>
      <c r="S7" s="20"/>
      <c r="T7" s="33"/>
    </row>
    <row r="8" spans="1:20" s="19" customFormat="1" thickBot="1" x14ac:dyDescent="0.25">
      <c r="A8" s="32" t="s">
        <v>196</v>
      </c>
      <c r="B8" s="64"/>
      <c r="C8" s="5">
        <v>1</v>
      </c>
      <c r="D8" s="54">
        <f>+H8/C8</f>
        <v>3</v>
      </c>
      <c r="E8" s="50">
        <v>0</v>
      </c>
      <c r="F8" s="4">
        <v>0</v>
      </c>
      <c r="G8" s="4">
        <v>3</v>
      </c>
      <c r="H8" s="16">
        <f>SUM(E8:G8 )</f>
        <v>3</v>
      </c>
      <c r="I8" s="17">
        <v>0</v>
      </c>
      <c r="J8" s="102">
        <v>-35</v>
      </c>
      <c r="K8" s="17">
        <f>I8+J8</f>
        <v>-35</v>
      </c>
      <c r="L8" s="17">
        <v>75</v>
      </c>
      <c r="M8" s="102">
        <v>0</v>
      </c>
      <c r="N8" s="17">
        <f>L8+M8</f>
        <v>75</v>
      </c>
      <c r="O8" s="102">
        <v>0</v>
      </c>
      <c r="P8" s="40">
        <f t="shared" si="0"/>
        <v>25</v>
      </c>
      <c r="Q8" s="18">
        <v>89.98</v>
      </c>
      <c r="R8" s="17">
        <f>+Q8/H8</f>
        <v>29.993333333333336</v>
      </c>
      <c r="S8" s="20"/>
      <c r="T8" s="33"/>
    </row>
    <row r="9" spans="1:20" ht="21.75" customHeight="1" thickBot="1" x14ac:dyDescent="0.3">
      <c r="A9" s="1" t="s">
        <v>78</v>
      </c>
      <c r="B9" s="81" t="s">
        <v>132</v>
      </c>
      <c r="C9" s="1">
        <f>SUM(C3:C8)</f>
        <v>40</v>
      </c>
      <c r="D9" s="41">
        <f>+H9/C9</f>
        <v>0.95</v>
      </c>
      <c r="E9" s="1">
        <f>SUM(E3:E8)</f>
        <v>21</v>
      </c>
      <c r="F9" s="24">
        <f>SUM(F3:F8)</f>
        <v>12</v>
      </c>
      <c r="G9" s="24">
        <f>SUM(G3:G8)</f>
        <v>5</v>
      </c>
      <c r="H9" s="1">
        <f>SUM(E9:G9)</f>
        <v>38</v>
      </c>
      <c r="I9" s="25">
        <f>SUM(I3:I8)</f>
        <v>800</v>
      </c>
      <c r="J9" s="104">
        <f>+I9/H9</f>
        <v>21.05263157894737</v>
      </c>
      <c r="K9" s="25">
        <f>SUM(K3:K8)</f>
        <v>630</v>
      </c>
      <c r="L9" s="25">
        <f>+K9/H9</f>
        <v>16.578947368421051</v>
      </c>
      <c r="M9" s="104">
        <f t="shared" ref="M9:O9" si="3">SUM(M3:M8)</f>
        <v>0</v>
      </c>
      <c r="N9" s="25">
        <f t="shared" si="3"/>
        <v>125</v>
      </c>
      <c r="O9" s="25">
        <f t="shared" si="3"/>
        <v>0</v>
      </c>
      <c r="P9" s="25">
        <f t="shared" ref="P9" si="4">(+I9+L9)/H9</f>
        <v>21.488919667590029</v>
      </c>
      <c r="Q9" s="25">
        <f>SUM(Q3:Q8)</f>
        <v>199.95</v>
      </c>
      <c r="R9" s="25">
        <f t="shared" ref="R9" si="5">+Q9/H9</f>
        <v>5.2618421052631579</v>
      </c>
      <c r="S9" s="26"/>
    </row>
    <row r="10" spans="1:20" s="11" customFormat="1" x14ac:dyDescent="0.25">
      <c r="A10" s="34"/>
      <c r="B10" s="63"/>
      <c r="C10" s="10"/>
      <c r="D10" s="10"/>
      <c r="E10" s="10"/>
      <c r="F10" s="10"/>
      <c r="G10" s="10"/>
      <c r="H10" s="9"/>
      <c r="J10" s="100"/>
      <c r="M10" s="100"/>
      <c r="N10" s="100"/>
      <c r="O10" s="100"/>
      <c r="Q10" s="51"/>
      <c r="S10" s="9"/>
      <c r="T10" s="9"/>
    </row>
    <row r="11" spans="1:20" s="11" customFormat="1" ht="16.5" thickBot="1" x14ac:dyDescent="0.3">
      <c r="A11" s="13" t="s">
        <v>9</v>
      </c>
      <c r="B11" s="63"/>
      <c r="C11" s="10">
        <v>0</v>
      </c>
      <c r="D11" s="10"/>
      <c r="E11" s="10"/>
      <c r="F11" s="10"/>
      <c r="G11" s="10"/>
      <c r="H11" s="9"/>
      <c r="J11" s="100"/>
      <c r="M11" s="100"/>
      <c r="N11" s="100"/>
      <c r="O11" s="100"/>
      <c r="Q11" s="51"/>
      <c r="S11" s="9"/>
      <c r="T11" s="9"/>
    </row>
    <row r="12" spans="1:20" ht="45.75" thickBot="1" x14ac:dyDescent="0.3">
      <c r="A12" s="7" t="s">
        <v>0</v>
      </c>
      <c r="B12" s="87" t="s">
        <v>6</v>
      </c>
      <c r="C12" s="7" t="s">
        <v>1</v>
      </c>
      <c r="D12" s="7" t="s">
        <v>30</v>
      </c>
      <c r="E12" s="7" t="s">
        <v>7</v>
      </c>
      <c r="F12" s="7" t="s">
        <v>8</v>
      </c>
      <c r="G12" s="7" t="s">
        <v>2</v>
      </c>
      <c r="H12" s="7" t="s">
        <v>3</v>
      </c>
      <c r="I12" s="97" t="s">
        <v>137</v>
      </c>
      <c r="J12" s="101" t="s">
        <v>140</v>
      </c>
      <c r="K12" s="97" t="s">
        <v>141</v>
      </c>
      <c r="L12" s="97" t="s">
        <v>138</v>
      </c>
      <c r="M12" s="101" t="s">
        <v>142</v>
      </c>
      <c r="N12" s="101" t="s">
        <v>143</v>
      </c>
      <c r="O12" s="101" t="s">
        <v>139</v>
      </c>
      <c r="P12" s="28" t="s">
        <v>31</v>
      </c>
      <c r="Q12" s="28" t="s">
        <v>4</v>
      </c>
      <c r="R12" s="28" t="s">
        <v>5</v>
      </c>
    </row>
    <row r="13" spans="1:20" s="19" customFormat="1" thickBot="1" x14ac:dyDescent="0.25">
      <c r="A13" s="32" t="s">
        <v>197</v>
      </c>
      <c r="B13" s="64"/>
      <c r="C13" s="5">
        <v>3</v>
      </c>
      <c r="D13" s="54">
        <f t="shared" ref="D13:D19" si="6">+H13/C13</f>
        <v>0.33333333333333331</v>
      </c>
      <c r="E13" s="50">
        <v>0</v>
      </c>
      <c r="F13" s="4">
        <v>1</v>
      </c>
      <c r="G13" s="4">
        <v>0</v>
      </c>
      <c r="H13" s="16">
        <f t="shared" ref="H13:H18" si="7">SUM(E13:G13 )</f>
        <v>1</v>
      </c>
      <c r="I13" s="17">
        <v>25</v>
      </c>
      <c r="J13" s="102">
        <v>-25</v>
      </c>
      <c r="K13" s="17">
        <f t="shared" ref="K13:K18" si="8">I13+J13</f>
        <v>0</v>
      </c>
      <c r="L13" s="17">
        <v>0</v>
      </c>
      <c r="M13" s="102">
        <v>0</v>
      </c>
      <c r="N13" s="17">
        <f t="shared" ref="N13:N18" si="9">L13+M13</f>
        <v>0</v>
      </c>
      <c r="O13" s="102">
        <v>0</v>
      </c>
      <c r="P13" s="40">
        <f t="shared" ref="P13:P18" si="10">(+I13+L13)/H13</f>
        <v>25</v>
      </c>
      <c r="Q13" s="18">
        <v>14.99</v>
      </c>
      <c r="R13" s="17">
        <f t="shared" ref="R13:R18" si="11">+Q13/H13</f>
        <v>14.99</v>
      </c>
      <c r="S13" s="20"/>
      <c r="T13" s="33"/>
    </row>
    <row r="14" spans="1:20" s="19" customFormat="1" ht="15.75" customHeight="1" thickBot="1" x14ac:dyDescent="0.25">
      <c r="A14" s="32" t="s">
        <v>53</v>
      </c>
      <c r="B14" s="64"/>
      <c r="C14" s="5">
        <v>10</v>
      </c>
      <c r="D14" s="54">
        <f t="shared" si="6"/>
        <v>0.2</v>
      </c>
      <c r="E14" s="50">
        <v>2</v>
      </c>
      <c r="F14" s="4">
        <v>0</v>
      </c>
      <c r="G14" s="4">
        <v>0</v>
      </c>
      <c r="H14" s="16">
        <f t="shared" si="7"/>
        <v>2</v>
      </c>
      <c r="I14" s="17">
        <v>50</v>
      </c>
      <c r="J14" s="102">
        <v>-10</v>
      </c>
      <c r="K14" s="17">
        <f t="shared" si="8"/>
        <v>40</v>
      </c>
      <c r="L14" s="17">
        <v>0</v>
      </c>
      <c r="M14" s="102">
        <v>0</v>
      </c>
      <c r="N14" s="17">
        <f t="shared" si="9"/>
        <v>0</v>
      </c>
      <c r="O14" s="102">
        <v>0</v>
      </c>
      <c r="P14" s="40">
        <f t="shared" si="10"/>
        <v>25</v>
      </c>
      <c r="Q14" s="18">
        <v>0</v>
      </c>
      <c r="R14" s="17">
        <f t="shared" si="11"/>
        <v>0</v>
      </c>
      <c r="S14" s="20"/>
      <c r="T14" s="33"/>
    </row>
    <row r="15" spans="1:20" s="19" customFormat="1" thickBot="1" x14ac:dyDescent="0.25">
      <c r="A15" s="32" t="s">
        <v>56</v>
      </c>
      <c r="B15" s="64"/>
      <c r="C15" s="5">
        <v>5</v>
      </c>
      <c r="D15" s="54">
        <f t="shared" si="6"/>
        <v>0.8</v>
      </c>
      <c r="E15" s="50">
        <v>1</v>
      </c>
      <c r="F15" s="4">
        <v>3</v>
      </c>
      <c r="G15" s="4">
        <v>0</v>
      </c>
      <c r="H15" s="16">
        <f t="shared" si="7"/>
        <v>4</v>
      </c>
      <c r="I15" s="17">
        <v>100</v>
      </c>
      <c r="J15" s="102">
        <v>-40</v>
      </c>
      <c r="K15" s="17">
        <f t="shared" si="8"/>
        <v>60</v>
      </c>
      <c r="L15" s="17">
        <v>0</v>
      </c>
      <c r="M15" s="102">
        <v>0</v>
      </c>
      <c r="N15" s="17">
        <f t="shared" si="9"/>
        <v>0</v>
      </c>
      <c r="O15" s="102">
        <v>0</v>
      </c>
      <c r="P15" s="40">
        <f t="shared" si="10"/>
        <v>25</v>
      </c>
      <c r="Q15" s="18">
        <v>34.979999999999997</v>
      </c>
      <c r="R15" s="17">
        <f t="shared" si="11"/>
        <v>8.7449999999999992</v>
      </c>
      <c r="S15" s="20"/>
      <c r="T15" s="33"/>
    </row>
    <row r="16" spans="1:20" s="19" customFormat="1" thickBot="1" x14ac:dyDescent="0.25">
      <c r="A16" s="32" t="s">
        <v>57</v>
      </c>
      <c r="B16" s="64"/>
      <c r="C16" s="5">
        <v>8</v>
      </c>
      <c r="D16" s="54">
        <f t="shared" si="6"/>
        <v>0.5</v>
      </c>
      <c r="E16" s="50">
        <v>0</v>
      </c>
      <c r="F16" s="4">
        <v>2</v>
      </c>
      <c r="G16" s="4">
        <v>2</v>
      </c>
      <c r="H16" s="16">
        <f t="shared" si="7"/>
        <v>4</v>
      </c>
      <c r="I16" s="17">
        <v>50</v>
      </c>
      <c r="J16" s="102">
        <v>-10</v>
      </c>
      <c r="K16" s="17">
        <f t="shared" si="8"/>
        <v>40</v>
      </c>
      <c r="L16" s="17">
        <v>50</v>
      </c>
      <c r="M16" s="102">
        <v>0</v>
      </c>
      <c r="N16" s="17">
        <f t="shared" si="9"/>
        <v>50</v>
      </c>
      <c r="O16" s="102">
        <v>0</v>
      </c>
      <c r="P16" s="40">
        <f t="shared" si="10"/>
        <v>25</v>
      </c>
      <c r="Q16" s="18">
        <v>69.989999999999995</v>
      </c>
      <c r="R16" s="17">
        <f t="shared" si="11"/>
        <v>17.497499999999999</v>
      </c>
      <c r="S16" s="20"/>
      <c r="T16" s="33"/>
    </row>
    <row r="17" spans="1:20" s="19" customFormat="1" thickBot="1" x14ac:dyDescent="0.25">
      <c r="A17" s="32" t="s">
        <v>58</v>
      </c>
      <c r="B17" s="64"/>
      <c r="C17" s="5">
        <v>4</v>
      </c>
      <c r="D17" s="54">
        <f t="shared" si="6"/>
        <v>0.75</v>
      </c>
      <c r="E17" s="50">
        <v>1</v>
      </c>
      <c r="F17" s="4">
        <v>0</v>
      </c>
      <c r="G17" s="4">
        <v>2</v>
      </c>
      <c r="H17" s="16">
        <f t="shared" si="7"/>
        <v>3</v>
      </c>
      <c r="I17" s="17">
        <v>25</v>
      </c>
      <c r="J17" s="102">
        <v>-50</v>
      </c>
      <c r="K17" s="17">
        <f t="shared" si="8"/>
        <v>-25</v>
      </c>
      <c r="L17" s="17">
        <v>50</v>
      </c>
      <c r="M17" s="102">
        <v>0</v>
      </c>
      <c r="N17" s="17">
        <f t="shared" si="9"/>
        <v>50</v>
      </c>
      <c r="O17" s="102">
        <v>0</v>
      </c>
      <c r="P17" s="40">
        <f t="shared" si="10"/>
        <v>25</v>
      </c>
      <c r="Q17" s="18">
        <v>94.97</v>
      </c>
      <c r="R17" s="17">
        <f t="shared" si="11"/>
        <v>31.656666666666666</v>
      </c>
      <c r="S17" s="20"/>
      <c r="T17" s="33"/>
    </row>
    <row r="18" spans="1:20" s="19" customFormat="1" thickBot="1" x14ac:dyDescent="0.25">
      <c r="A18" s="32" t="s">
        <v>59</v>
      </c>
      <c r="B18" s="64"/>
      <c r="C18" s="5">
        <v>7</v>
      </c>
      <c r="D18" s="54">
        <f t="shared" si="6"/>
        <v>0.2857142857142857</v>
      </c>
      <c r="E18" s="50">
        <v>1</v>
      </c>
      <c r="F18" s="4">
        <v>0</v>
      </c>
      <c r="G18" s="4">
        <v>1</v>
      </c>
      <c r="H18" s="16">
        <f t="shared" si="7"/>
        <v>2</v>
      </c>
      <c r="I18" s="17">
        <v>25</v>
      </c>
      <c r="J18" s="102">
        <v>-100</v>
      </c>
      <c r="K18" s="17">
        <f t="shared" si="8"/>
        <v>-75</v>
      </c>
      <c r="L18" s="17">
        <v>25</v>
      </c>
      <c r="M18" s="102">
        <v>0</v>
      </c>
      <c r="N18" s="17">
        <f t="shared" si="9"/>
        <v>25</v>
      </c>
      <c r="O18" s="102">
        <v>0</v>
      </c>
      <c r="P18" s="40">
        <f t="shared" si="10"/>
        <v>25</v>
      </c>
      <c r="Q18" s="18">
        <v>49.98</v>
      </c>
      <c r="R18" s="17">
        <f t="shared" si="11"/>
        <v>24.99</v>
      </c>
      <c r="S18" s="20"/>
      <c r="T18" s="33"/>
    </row>
    <row r="19" spans="1:20" ht="21.75" customHeight="1" thickBot="1" x14ac:dyDescent="0.3">
      <c r="A19" s="1" t="s">
        <v>79</v>
      </c>
      <c r="B19" s="80" t="s">
        <v>132</v>
      </c>
      <c r="C19" s="1">
        <f>SUM(C13:C18)</f>
        <v>37</v>
      </c>
      <c r="D19" s="41">
        <f t="shared" si="6"/>
        <v>0.43243243243243246</v>
      </c>
      <c r="E19" s="1">
        <f>SUM(E13:E18)</f>
        <v>5</v>
      </c>
      <c r="F19" s="24">
        <f>SUM(F13:F18)</f>
        <v>6</v>
      </c>
      <c r="G19" s="24">
        <f>SUM(G13:G18)</f>
        <v>5</v>
      </c>
      <c r="H19" s="1">
        <f>SUM(E19:G19)</f>
        <v>16</v>
      </c>
      <c r="I19" s="25">
        <f>SUM(I13:I18)</f>
        <v>275</v>
      </c>
      <c r="J19" s="104">
        <f>+I19/H19</f>
        <v>17.1875</v>
      </c>
      <c r="K19" s="25">
        <f>SUM(K13:K18)</f>
        <v>40</v>
      </c>
      <c r="L19" s="25">
        <f>+K19/H19</f>
        <v>2.5</v>
      </c>
      <c r="M19" s="104">
        <f t="shared" ref="M19:O19" si="12">SUM(M13:M18)</f>
        <v>0</v>
      </c>
      <c r="N19" s="25">
        <f t="shared" si="12"/>
        <v>125</v>
      </c>
      <c r="O19" s="25">
        <f t="shared" si="12"/>
        <v>0</v>
      </c>
      <c r="P19" s="25">
        <f t="shared" ref="P19" si="13">(+I19+L19)/H19</f>
        <v>17.34375</v>
      </c>
      <c r="Q19" s="25">
        <f>SUM(Q13:Q18)</f>
        <v>264.91000000000003</v>
      </c>
      <c r="R19" s="25">
        <f t="shared" ref="R19" si="14">+Q19/H19</f>
        <v>16.556875000000002</v>
      </c>
      <c r="S19" s="26"/>
    </row>
    <row r="20" spans="1:20" x14ac:dyDescent="0.25">
      <c r="B20" s="63"/>
    </row>
    <row r="21" spans="1:20" x14ac:dyDescent="0.25">
      <c r="B21" s="63"/>
    </row>
    <row r="22" spans="1:20" x14ac:dyDescent="0.25">
      <c r="B22" s="63"/>
    </row>
    <row r="23" spans="1:20" x14ac:dyDescent="0.25">
      <c r="B23" s="63"/>
    </row>
    <row r="24" spans="1:20" x14ac:dyDescent="0.25">
      <c r="B24" s="63"/>
    </row>
    <row r="25" spans="1:20" x14ac:dyDescent="0.25">
      <c r="B25" s="63"/>
    </row>
    <row r="26" spans="1:20" x14ac:dyDescent="0.25">
      <c r="B26" s="63"/>
    </row>
    <row r="27" spans="1:20" x14ac:dyDescent="0.25">
      <c r="B27" s="63"/>
    </row>
    <row r="28" spans="1:20" x14ac:dyDescent="0.25">
      <c r="B28" s="63"/>
    </row>
    <row r="29" spans="1:20" x14ac:dyDescent="0.25">
      <c r="B29" s="63"/>
    </row>
    <row r="30" spans="1:20" x14ac:dyDescent="0.25">
      <c r="B30" s="63"/>
    </row>
    <row r="31" spans="1:20" x14ac:dyDescent="0.25">
      <c r="B31" s="63"/>
    </row>
    <row r="32" spans="1:20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1"/>
  <sheetViews>
    <sheetView zoomScale="90" zoomScaleNormal="90" workbookViewId="0"/>
  </sheetViews>
  <sheetFormatPr defaultRowHeight="15" x14ac:dyDescent="0.25"/>
  <cols>
    <col min="1" max="1" width="18.5703125" style="46" customWidth="1"/>
    <col min="2" max="2" width="66.5703125" style="46" customWidth="1"/>
    <col min="3" max="3" width="9.140625" style="46"/>
    <col min="4" max="4" width="11.42578125" style="46" customWidth="1"/>
    <col min="5" max="5" width="9.140625" style="46"/>
    <col min="6" max="6" width="10.5703125" style="46" customWidth="1"/>
    <col min="7" max="8" width="9.140625" style="46"/>
    <col min="9" max="9" width="10.140625" style="47" customWidth="1"/>
    <col min="10" max="10" width="10.140625" style="106" customWidth="1"/>
    <col min="11" max="11" width="13.5703125" style="47" customWidth="1"/>
    <col min="12" max="12" width="10.140625" style="47" customWidth="1"/>
    <col min="13" max="13" width="10.140625" style="106" customWidth="1"/>
    <col min="14" max="14" width="12.42578125" style="106" customWidth="1"/>
    <col min="15" max="15" width="10.140625" style="106" customWidth="1"/>
    <col min="16" max="16" width="8.5703125" style="46" customWidth="1"/>
    <col min="17" max="17" width="12.28515625" style="47" customWidth="1"/>
    <col min="18" max="18" width="9.140625" style="46"/>
    <col min="19" max="19" width="40.7109375" style="46" customWidth="1"/>
    <col min="20" max="262" width="9.140625" style="46"/>
    <col min="263" max="263" width="18.5703125" style="46" customWidth="1"/>
    <col min="264" max="264" width="66.5703125" style="46" customWidth="1"/>
    <col min="265" max="265" width="9.140625" style="46"/>
    <col min="266" max="266" width="11.42578125" style="46" customWidth="1"/>
    <col min="267" max="267" width="9.140625" style="46"/>
    <col min="268" max="268" width="10.5703125" style="46" customWidth="1"/>
    <col min="269" max="270" width="9.140625" style="46"/>
    <col min="271" max="271" width="10.140625" style="46" customWidth="1"/>
    <col min="272" max="272" width="8.5703125" style="46" customWidth="1"/>
    <col min="273" max="273" width="11.42578125" style="46" customWidth="1"/>
    <col min="274" max="274" width="9.140625" style="46"/>
    <col min="275" max="275" width="40.7109375" style="46" customWidth="1"/>
    <col min="276" max="518" width="9.140625" style="46"/>
    <col min="519" max="519" width="18.5703125" style="46" customWidth="1"/>
    <col min="520" max="520" width="66.5703125" style="46" customWidth="1"/>
    <col min="521" max="521" width="9.140625" style="46"/>
    <col min="522" max="522" width="11.42578125" style="46" customWidth="1"/>
    <col min="523" max="523" width="9.140625" style="46"/>
    <col min="524" max="524" width="10.5703125" style="46" customWidth="1"/>
    <col min="525" max="526" width="9.140625" style="46"/>
    <col min="527" max="527" width="10.140625" style="46" customWidth="1"/>
    <col min="528" max="528" width="8.5703125" style="46" customWidth="1"/>
    <col min="529" max="529" width="11.42578125" style="46" customWidth="1"/>
    <col min="530" max="530" width="9.140625" style="46"/>
    <col min="531" max="531" width="40.7109375" style="46" customWidth="1"/>
    <col min="532" max="774" width="9.140625" style="46"/>
    <col min="775" max="775" width="18.5703125" style="46" customWidth="1"/>
    <col min="776" max="776" width="66.5703125" style="46" customWidth="1"/>
    <col min="777" max="777" width="9.140625" style="46"/>
    <col min="778" max="778" width="11.42578125" style="46" customWidth="1"/>
    <col min="779" max="779" width="9.140625" style="46"/>
    <col min="780" max="780" width="10.5703125" style="46" customWidth="1"/>
    <col min="781" max="782" width="9.140625" style="46"/>
    <col min="783" max="783" width="10.140625" style="46" customWidth="1"/>
    <col min="784" max="784" width="8.5703125" style="46" customWidth="1"/>
    <col min="785" max="785" width="11.42578125" style="46" customWidth="1"/>
    <col min="786" max="786" width="9.140625" style="46"/>
    <col min="787" max="787" width="40.7109375" style="46" customWidth="1"/>
    <col min="788" max="1030" width="9.140625" style="46"/>
    <col min="1031" max="1031" width="18.5703125" style="46" customWidth="1"/>
    <col min="1032" max="1032" width="66.5703125" style="46" customWidth="1"/>
    <col min="1033" max="1033" width="9.140625" style="46"/>
    <col min="1034" max="1034" width="11.42578125" style="46" customWidth="1"/>
    <col min="1035" max="1035" width="9.140625" style="46"/>
    <col min="1036" max="1036" width="10.5703125" style="46" customWidth="1"/>
    <col min="1037" max="1038" width="9.140625" style="46"/>
    <col min="1039" max="1039" width="10.140625" style="46" customWidth="1"/>
    <col min="1040" max="1040" width="8.5703125" style="46" customWidth="1"/>
    <col min="1041" max="1041" width="11.42578125" style="46" customWidth="1"/>
    <col min="1042" max="1042" width="9.140625" style="46"/>
    <col min="1043" max="1043" width="40.7109375" style="46" customWidth="1"/>
    <col min="1044" max="1286" width="9.140625" style="46"/>
    <col min="1287" max="1287" width="18.5703125" style="46" customWidth="1"/>
    <col min="1288" max="1288" width="66.5703125" style="46" customWidth="1"/>
    <col min="1289" max="1289" width="9.140625" style="46"/>
    <col min="1290" max="1290" width="11.42578125" style="46" customWidth="1"/>
    <col min="1291" max="1291" width="9.140625" style="46"/>
    <col min="1292" max="1292" width="10.5703125" style="46" customWidth="1"/>
    <col min="1293" max="1294" width="9.140625" style="46"/>
    <col min="1295" max="1295" width="10.140625" style="46" customWidth="1"/>
    <col min="1296" max="1296" width="8.5703125" style="46" customWidth="1"/>
    <col min="1297" max="1297" width="11.42578125" style="46" customWidth="1"/>
    <col min="1298" max="1298" width="9.140625" style="46"/>
    <col min="1299" max="1299" width="40.7109375" style="46" customWidth="1"/>
    <col min="1300" max="1542" width="9.140625" style="46"/>
    <col min="1543" max="1543" width="18.5703125" style="46" customWidth="1"/>
    <col min="1544" max="1544" width="66.5703125" style="46" customWidth="1"/>
    <col min="1545" max="1545" width="9.140625" style="46"/>
    <col min="1546" max="1546" width="11.42578125" style="46" customWidth="1"/>
    <col min="1547" max="1547" width="9.140625" style="46"/>
    <col min="1548" max="1548" width="10.5703125" style="46" customWidth="1"/>
    <col min="1549" max="1550" width="9.140625" style="46"/>
    <col min="1551" max="1551" width="10.140625" style="46" customWidth="1"/>
    <col min="1552" max="1552" width="8.5703125" style="46" customWidth="1"/>
    <col min="1553" max="1553" width="11.42578125" style="46" customWidth="1"/>
    <col min="1554" max="1554" width="9.140625" style="46"/>
    <col min="1555" max="1555" width="40.7109375" style="46" customWidth="1"/>
    <col min="1556" max="1798" width="9.140625" style="46"/>
    <col min="1799" max="1799" width="18.5703125" style="46" customWidth="1"/>
    <col min="1800" max="1800" width="66.5703125" style="46" customWidth="1"/>
    <col min="1801" max="1801" width="9.140625" style="46"/>
    <col min="1802" max="1802" width="11.42578125" style="46" customWidth="1"/>
    <col min="1803" max="1803" width="9.140625" style="46"/>
    <col min="1804" max="1804" width="10.5703125" style="46" customWidth="1"/>
    <col min="1805" max="1806" width="9.140625" style="46"/>
    <col min="1807" max="1807" width="10.140625" style="46" customWidth="1"/>
    <col min="1808" max="1808" width="8.5703125" style="46" customWidth="1"/>
    <col min="1809" max="1809" width="11.42578125" style="46" customWidth="1"/>
    <col min="1810" max="1810" width="9.140625" style="46"/>
    <col min="1811" max="1811" width="40.7109375" style="46" customWidth="1"/>
    <col min="1812" max="2054" width="9.140625" style="46"/>
    <col min="2055" max="2055" width="18.5703125" style="46" customWidth="1"/>
    <col min="2056" max="2056" width="66.5703125" style="46" customWidth="1"/>
    <col min="2057" max="2057" width="9.140625" style="46"/>
    <col min="2058" max="2058" width="11.42578125" style="46" customWidth="1"/>
    <col min="2059" max="2059" width="9.140625" style="46"/>
    <col min="2060" max="2060" width="10.5703125" style="46" customWidth="1"/>
    <col min="2061" max="2062" width="9.140625" style="46"/>
    <col min="2063" max="2063" width="10.140625" style="46" customWidth="1"/>
    <col min="2064" max="2064" width="8.5703125" style="46" customWidth="1"/>
    <col min="2065" max="2065" width="11.42578125" style="46" customWidth="1"/>
    <col min="2066" max="2066" width="9.140625" style="46"/>
    <col min="2067" max="2067" width="40.7109375" style="46" customWidth="1"/>
    <col min="2068" max="2310" width="9.140625" style="46"/>
    <col min="2311" max="2311" width="18.5703125" style="46" customWidth="1"/>
    <col min="2312" max="2312" width="66.5703125" style="46" customWidth="1"/>
    <col min="2313" max="2313" width="9.140625" style="46"/>
    <col min="2314" max="2314" width="11.42578125" style="46" customWidth="1"/>
    <col min="2315" max="2315" width="9.140625" style="46"/>
    <col min="2316" max="2316" width="10.5703125" style="46" customWidth="1"/>
    <col min="2317" max="2318" width="9.140625" style="46"/>
    <col min="2319" max="2319" width="10.140625" style="46" customWidth="1"/>
    <col min="2320" max="2320" width="8.5703125" style="46" customWidth="1"/>
    <col min="2321" max="2321" width="11.42578125" style="46" customWidth="1"/>
    <col min="2322" max="2322" width="9.140625" style="46"/>
    <col min="2323" max="2323" width="40.7109375" style="46" customWidth="1"/>
    <col min="2324" max="2566" width="9.140625" style="46"/>
    <col min="2567" max="2567" width="18.5703125" style="46" customWidth="1"/>
    <col min="2568" max="2568" width="66.5703125" style="46" customWidth="1"/>
    <col min="2569" max="2569" width="9.140625" style="46"/>
    <col min="2570" max="2570" width="11.42578125" style="46" customWidth="1"/>
    <col min="2571" max="2571" width="9.140625" style="46"/>
    <col min="2572" max="2572" width="10.5703125" style="46" customWidth="1"/>
    <col min="2573" max="2574" width="9.140625" style="46"/>
    <col min="2575" max="2575" width="10.140625" style="46" customWidth="1"/>
    <col min="2576" max="2576" width="8.5703125" style="46" customWidth="1"/>
    <col min="2577" max="2577" width="11.42578125" style="46" customWidth="1"/>
    <col min="2578" max="2578" width="9.140625" style="46"/>
    <col min="2579" max="2579" width="40.7109375" style="46" customWidth="1"/>
    <col min="2580" max="2822" width="9.140625" style="46"/>
    <col min="2823" max="2823" width="18.5703125" style="46" customWidth="1"/>
    <col min="2824" max="2824" width="66.5703125" style="46" customWidth="1"/>
    <col min="2825" max="2825" width="9.140625" style="46"/>
    <col min="2826" max="2826" width="11.42578125" style="46" customWidth="1"/>
    <col min="2827" max="2827" width="9.140625" style="46"/>
    <col min="2828" max="2828" width="10.5703125" style="46" customWidth="1"/>
    <col min="2829" max="2830" width="9.140625" style="46"/>
    <col min="2831" max="2831" width="10.140625" style="46" customWidth="1"/>
    <col min="2832" max="2832" width="8.5703125" style="46" customWidth="1"/>
    <col min="2833" max="2833" width="11.42578125" style="46" customWidth="1"/>
    <col min="2834" max="2834" width="9.140625" style="46"/>
    <col min="2835" max="2835" width="40.7109375" style="46" customWidth="1"/>
    <col min="2836" max="3078" width="9.140625" style="46"/>
    <col min="3079" max="3079" width="18.5703125" style="46" customWidth="1"/>
    <col min="3080" max="3080" width="66.5703125" style="46" customWidth="1"/>
    <col min="3081" max="3081" width="9.140625" style="46"/>
    <col min="3082" max="3082" width="11.42578125" style="46" customWidth="1"/>
    <col min="3083" max="3083" width="9.140625" style="46"/>
    <col min="3084" max="3084" width="10.5703125" style="46" customWidth="1"/>
    <col min="3085" max="3086" width="9.140625" style="46"/>
    <col min="3087" max="3087" width="10.140625" style="46" customWidth="1"/>
    <col min="3088" max="3088" width="8.5703125" style="46" customWidth="1"/>
    <col min="3089" max="3089" width="11.42578125" style="46" customWidth="1"/>
    <col min="3090" max="3090" width="9.140625" style="46"/>
    <col min="3091" max="3091" width="40.7109375" style="46" customWidth="1"/>
    <col min="3092" max="3334" width="9.140625" style="46"/>
    <col min="3335" max="3335" width="18.5703125" style="46" customWidth="1"/>
    <col min="3336" max="3336" width="66.5703125" style="46" customWidth="1"/>
    <col min="3337" max="3337" width="9.140625" style="46"/>
    <col min="3338" max="3338" width="11.42578125" style="46" customWidth="1"/>
    <col min="3339" max="3339" width="9.140625" style="46"/>
    <col min="3340" max="3340" width="10.5703125" style="46" customWidth="1"/>
    <col min="3341" max="3342" width="9.140625" style="46"/>
    <col min="3343" max="3343" width="10.140625" style="46" customWidth="1"/>
    <col min="3344" max="3344" width="8.5703125" style="46" customWidth="1"/>
    <col min="3345" max="3345" width="11.42578125" style="46" customWidth="1"/>
    <col min="3346" max="3346" width="9.140625" style="46"/>
    <col min="3347" max="3347" width="40.7109375" style="46" customWidth="1"/>
    <col min="3348" max="3590" width="9.140625" style="46"/>
    <col min="3591" max="3591" width="18.5703125" style="46" customWidth="1"/>
    <col min="3592" max="3592" width="66.5703125" style="46" customWidth="1"/>
    <col min="3593" max="3593" width="9.140625" style="46"/>
    <col min="3594" max="3594" width="11.42578125" style="46" customWidth="1"/>
    <col min="3595" max="3595" width="9.140625" style="46"/>
    <col min="3596" max="3596" width="10.5703125" style="46" customWidth="1"/>
    <col min="3597" max="3598" width="9.140625" style="46"/>
    <col min="3599" max="3599" width="10.140625" style="46" customWidth="1"/>
    <col min="3600" max="3600" width="8.5703125" style="46" customWidth="1"/>
    <col min="3601" max="3601" width="11.42578125" style="46" customWidth="1"/>
    <col min="3602" max="3602" width="9.140625" style="46"/>
    <col min="3603" max="3603" width="40.7109375" style="46" customWidth="1"/>
    <col min="3604" max="3846" width="9.140625" style="46"/>
    <col min="3847" max="3847" width="18.5703125" style="46" customWidth="1"/>
    <col min="3848" max="3848" width="66.5703125" style="46" customWidth="1"/>
    <col min="3849" max="3849" width="9.140625" style="46"/>
    <col min="3850" max="3850" width="11.42578125" style="46" customWidth="1"/>
    <col min="3851" max="3851" width="9.140625" style="46"/>
    <col min="3852" max="3852" width="10.5703125" style="46" customWidth="1"/>
    <col min="3853" max="3854" width="9.140625" style="46"/>
    <col min="3855" max="3855" width="10.140625" style="46" customWidth="1"/>
    <col min="3856" max="3856" width="8.5703125" style="46" customWidth="1"/>
    <col min="3857" max="3857" width="11.42578125" style="46" customWidth="1"/>
    <col min="3858" max="3858" width="9.140625" style="46"/>
    <col min="3859" max="3859" width="40.7109375" style="46" customWidth="1"/>
    <col min="3860" max="4102" width="9.140625" style="46"/>
    <col min="4103" max="4103" width="18.5703125" style="46" customWidth="1"/>
    <col min="4104" max="4104" width="66.5703125" style="46" customWidth="1"/>
    <col min="4105" max="4105" width="9.140625" style="46"/>
    <col min="4106" max="4106" width="11.42578125" style="46" customWidth="1"/>
    <col min="4107" max="4107" width="9.140625" style="46"/>
    <col min="4108" max="4108" width="10.5703125" style="46" customWidth="1"/>
    <col min="4109" max="4110" width="9.140625" style="46"/>
    <col min="4111" max="4111" width="10.140625" style="46" customWidth="1"/>
    <col min="4112" max="4112" width="8.5703125" style="46" customWidth="1"/>
    <col min="4113" max="4113" width="11.42578125" style="46" customWidth="1"/>
    <col min="4114" max="4114" width="9.140625" style="46"/>
    <col min="4115" max="4115" width="40.7109375" style="46" customWidth="1"/>
    <col min="4116" max="4358" width="9.140625" style="46"/>
    <col min="4359" max="4359" width="18.5703125" style="46" customWidth="1"/>
    <col min="4360" max="4360" width="66.5703125" style="46" customWidth="1"/>
    <col min="4361" max="4361" width="9.140625" style="46"/>
    <col min="4362" max="4362" width="11.42578125" style="46" customWidth="1"/>
    <col min="4363" max="4363" width="9.140625" style="46"/>
    <col min="4364" max="4364" width="10.5703125" style="46" customWidth="1"/>
    <col min="4365" max="4366" width="9.140625" style="46"/>
    <col min="4367" max="4367" width="10.140625" style="46" customWidth="1"/>
    <col min="4368" max="4368" width="8.5703125" style="46" customWidth="1"/>
    <col min="4369" max="4369" width="11.42578125" style="46" customWidth="1"/>
    <col min="4370" max="4370" width="9.140625" style="46"/>
    <col min="4371" max="4371" width="40.7109375" style="46" customWidth="1"/>
    <col min="4372" max="4614" width="9.140625" style="46"/>
    <col min="4615" max="4615" width="18.5703125" style="46" customWidth="1"/>
    <col min="4616" max="4616" width="66.5703125" style="46" customWidth="1"/>
    <col min="4617" max="4617" width="9.140625" style="46"/>
    <col min="4618" max="4618" width="11.42578125" style="46" customWidth="1"/>
    <col min="4619" max="4619" width="9.140625" style="46"/>
    <col min="4620" max="4620" width="10.5703125" style="46" customWidth="1"/>
    <col min="4621" max="4622" width="9.140625" style="46"/>
    <col min="4623" max="4623" width="10.140625" style="46" customWidth="1"/>
    <col min="4624" max="4624" width="8.5703125" style="46" customWidth="1"/>
    <col min="4625" max="4625" width="11.42578125" style="46" customWidth="1"/>
    <col min="4626" max="4626" width="9.140625" style="46"/>
    <col min="4627" max="4627" width="40.7109375" style="46" customWidth="1"/>
    <col min="4628" max="4870" width="9.140625" style="46"/>
    <col min="4871" max="4871" width="18.5703125" style="46" customWidth="1"/>
    <col min="4872" max="4872" width="66.5703125" style="46" customWidth="1"/>
    <col min="4873" max="4873" width="9.140625" style="46"/>
    <col min="4874" max="4874" width="11.42578125" style="46" customWidth="1"/>
    <col min="4875" max="4875" width="9.140625" style="46"/>
    <col min="4876" max="4876" width="10.5703125" style="46" customWidth="1"/>
    <col min="4877" max="4878" width="9.140625" style="46"/>
    <col min="4879" max="4879" width="10.140625" style="46" customWidth="1"/>
    <col min="4880" max="4880" width="8.5703125" style="46" customWidth="1"/>
    <col min="4881" max="4881" width="11.42578125" style="46" customWidth="1"/>
    <col min="4882" max="4882" width="9.140625" style="46"/>
    <col min="4883" max="4883" width="40.7109375" style="46" customWidth="1"/>
    <col min="4884" max="5126" width="9.140625" style="46"/>
    <col min="5127" max="5127" width="18.5703125" style="46" customWidth="1"/>
    <col min="5128" max="5128" width="66.5703125" style="46" customWidth="1"/>
    <col min="5129" max="5129" width="9.140625" style="46"/>
    <col min="5130" max="5130" width="11.42578125" style="46" customWidth="1"/>
    <col min="5131" max="5131" width="9.140625" style="46"/>
    <col min="5132" max="5132" width="10.5703125" style="46" customWidth="1"/>
    <col min="5133" max="5134" width="9.140625" style="46"/>
    <col min="5135" max="5135" width="10.140625" style="46" customWidth="1"/>
    <col min="5136" max="5136" width="8.5703125" style="46" customWidth="1"/>
    <col min="5137" max="5137" width="11.42578125" style="46" customWidth="1"/>
    <col min="5138" max="5138" width="9.140625" style="46"/>
    <col min="5139" max="5139" width="40.7109375" style="46" customWidth="1"/>
    <col min="5140" max="5382" width="9.140625" style="46"/>
    <col min="5383" max="5383" width="18.5703125" style="46" customWidth="1"/>
    <col min="5384" max="5384" width="66.5703125" style="46" customWidth="1"/>
    <col min="5385" max="5385" width="9.140625" style="46"/>
    <col min="5386" max="5386" width="11.42578125" style="46" customWidth="1"/>
    <col min="5387" max="5387" width="9.140625" style="46"/>
    <col min="5388" max="5388" width="10.5703125" style="46" customWidth="1"/>
    <col min="5389" max="5390" width="9.140625" style="46"/>
    <col min="5391" max="5391" width="10.140625" style="46" customWidth="1"/>
    <col min="5392" max="5392" width="8.5703125" style="46" customWidth="1"/>
    <col min="5393" max="5393" width="11.42578125" style="46" customWidth="1"/>
    <col min="5394" max="5394" width="9.140625" style="46"/>
    <col min="5395" max="5395" width="40.7109375" style="46" customWidth="1"/>
    <col min="5396" max="5638" width="9.140625" style="46"/>
    <col min="5639" max="5639" width="18.5703125" style="46" customWidth="1"/>
    <col min="5640" max="5640" width="66.5703125" style="46" customWidth="1"/>
    <col min="5641" max="5641" width="9.140625" style="46"/>
    <col min="5642" max="5642" width="11.42578125" style="46" customWidth="1"/>
    <col min="5643" max="5643" width="9.140625" style="46"/>
    <col min="5644" max="5644" width="10.5703125" style="46" customWidth="1"/>
    <col min="5645" max="5646" width="9.140625" style="46"/>
    <col min="5647" max="5647" width="10.140625" style="46" customWidth="1"/>
    <col min="5648" max="5648" width="8.5703125" style="46" customWidth="1"/>
    <col min="5649" max="5649" width="11.42578125" style="46" customWidth="1"/>
    <col min="5650" max="5650" width="9.140625" style="46"/>
    <col min="5651" max="5651" width="40.7109375" style="46" customWidth="1"/>
    <col min="5652" max="5894" width="9.140625" style="46"/>
    <col min="5895" max="5895" width="18.5703125" style="46" customWidth="1"/>
    <col min="5896" max="5896" width="66.5703125" style="46" customWidth="1"/>
    <col min="5897" max="5897" width="9.140625" style="46"/>
    <col min="5898" max="5898" width="11.42578125" style="46" customWidth="1"/>
    <col min="5899" max="5899" width="9.140625" style="46"/>
    <col min="5900" max="5900" width="10.5703125" style="46" customWidth="1"/>
    <col min="5901" max="5902" width="9.140625" style="46"/>
    <col min="5903" max="5903" width="10.140625" style="46" customWidth="1"/>
    <col min="5904" max="5904" width="8.5703125" style="46" customWidth="1"/>
    <col min="5905" max="5905" width="11.42578125" style="46" customWidth="1"/>
    <col min="5906" max="5906" width="9.140625" style="46"/>
    <col min="5907" max="5907" width="40.7109375" style="46" customWidth="1"/>
    <col min="5908" max="6150" width="9.140625" style="46"/>
    <col min="6151" max="6151" width="18.5703125" style="46" customWidth="1"/>
    <col min="6152" max="6152" width="66.5703125" style="46" customWidth="1"/>
    <col min="6153" max="6153" width="9.140625" style="46"/>
    <col min="6154" max="6154" width="11.42578125" style="46" customWidth="1"/>
    <col min="6155" max="6155" width="9.140625" style="46"/>
    <col min="6156" max="6156" width="10.5703125" style="46" customWidth="1"/>
    <col min="6157" max="6158" width="9.140625" style="46"/>
    <col min="6159" max="6159" width="10.140625" style="46" customWidth="1"/>
    <col min="6160" max="6160" width="8.5703125" style="46" customWidth="1"/>
    <col min="6161" max="6161" width="11.42578125" style="46" customWidth="1"/>
    <col min="6162" max="6162" width="9.140625" style="46"/>
    <col min="6163" max="6163" width="40.7109375" style="46" customWidth="1"/>
    <col min="6164" max="6406" width="9.140625" style="46"/>
    <col min="6407" max="6407" width="18.5703125" style="46" customWidth="1"/>
    <col min="6408" max="6408" width="66.5703125" style="46" customWidth="1"/>
    <col min="6409" max="6409" width="9.140625" style="46"/>
    <col min="6410" max="6410" width="11.42578125" style="46" customWidth="1"/>
    <col min="6411" max="6411" width="9.140625" style="46"/>
    <col min="6412" max="6412" width="10.5703125" style="46" customWidth="1"/>
    <col min="6413" max="6414" width="9.140625" style="46"/>
    <col min="6415" max="6415" width="10.140625" style="46" customWidth="1"/>
    <col min="6416" max="6416" width="8.5703125" style="46" customWidth="1"/>
    <col min="6417" max="6417" width="11.42578125" style="46" customWidth="1"/>
    <col min="6418" max="6418" width="9.140625" style="46"/>
    <col min="6419" max="6419" width="40.7109375" style="46" customWidth="1"/>
    <col min="6420" max="6662" width="9.140625" style="46"/>
    <col min="6663" max="6663" width="18.5703125" style="46" customWidth="1"/>
    <col min="6664" max="6664" width="66.5703125" style="46" customWidth="1"/>
    <col min="6665" max="6665" width="9.140625" style="46"/>
    <col min="6666" max="6666" width="11.42578125" style="46" customWidth="1"/>
    <col min="6667" max="6667" width="9.140625" style="46"/>
    <col min="6668" max="6668" width="10.5703125" style="46" customWidth="1"/>
    <col min="6669" max="6670" width="9.140625" style="46"/>
    <col min="6671" max="6671" width="10.140625" style="46" customWidth="1"/>
    <col min="6672" max="6672" width="8.5703125" style="46" customWidth="1"/>
    <col min="6673" max="6673" width="11.42578125" style="46" customWidth="1"/>
    <col min="6674" max="6674" width="9.140625" style="46"/>
    <col min="6675" max="6675" width="40.7109375" style="46" customWidth="1"/>
    <col min="6676" max="6918" width="9.140625" style="46"/>
    <col min="6919" max="6919" width="18.5703125" style="46" customWidth="1"/>
    <col min="6920" max="6920" width="66.5703125" style="46" customWidth="1"/>
    <col min="6921" max="6921" width="9.140625" style="46"/>
    <col min="6922" max="6922" width="11.42578125" style="46" customWidth="1"/>
    <col min="6923" max="6923" width="9.140625" style="46"/>
    <col min="6924" max="6924" width="10.5703125" style="46" customWidth="1"/>
    <col min="6925" max="6926" width="9.140625" style="46"/>
    <col min="6927" max="6927" width="10.140625" style="46" customWidth="1"/>
    <col min="6928" max="6928" width="8.5703125" style="46" customWidth="1"/>
    <col min="6929" max="6929" width="11.42578125" style="46" customWidth="1"/>
    <col min="6930" max="6930" width="9.140625" style="46"/>
    <col min="6931" max="6931" width="40.7109375" style="46" customWidth="1"/>
    <col min="6932" max="7174" width="9.140625" style="46"/>
    <col min="7175" max="7175" width="18.5703125" style="46" customWidth="1"/>
    <col min="7176" max="7176" width="66.5703125" style="46" customWidth="1"/>
    <col min="7177" max="7177" width="9.140625" style="46"/>
    <col min="7178" max="7178" width="11.42578125" style="46" customWidth="1"/>
    <col min="7179" max="7179" width="9.140625" style="46"/>
    <col min="7180" max="7180" width="10.5703125" style="46" customWidth="1"/>
    <col min="7181" max="7182" width="9.140625" style="46"/>
    <col min="7183" max="7183" width="10.140625" style="46" customWidth="1"/>
    <col min="7184" max="7184" width="8.5703125" style="46" customWidth="1"/>
    <col min="7185" max="7185" width="11.42578125" style="46" customWidth="1"/>
    <col min="7186" max="7186" width="9.140625" style="46"/>
    <col min="7187" max="7187" width="40.7109375" style="46" customWidth="1"/>
    <col min="7188" max="7430" width="9.140625" style="46"/>
    <col min="7431" max="7431" width="18.5703125" style="46" customWidth="1"/>
    <col min="7432" max="7432" width="66.5703125" style="46" customWidth="1"/>
    <col min="7433" max="7433" width="9.140625" style="46"/>
    <col min="7434" max="7434" width="11.42578125" style="46" customWidth="1"/>
    <col min="7435" max="7435" width="9.140625" style="46"/>
    <col min="7436" max="7436" width="10.5703125" style="46" customWidth="1"/>
    <col min="7437" max="7438" width="9.140625" style="46"/>
    <col min="7439" max="7439" width="10.140625" style="46" customWidth="1"/>
    <col min="7440" max="7440" width="8.5703125" style="46" customWidth="1"/>
    <col min="7441" max="7441" width="11.42578125" style="46" customWidth="1"/>
    <col min="7442" max="7442" width="9.140625" style="46"/>
    <col min="7443" max="7443" width="40.7109375" style="46" customWidth="1"/>
    <col min="7444" max="7686" width="9.140625" style="46"/>
    <col min="7687" max="7687" width="18.5703125" style="46" customWidth="1"/>
    <col min="7688" max="7688" width="66.5703125" style="46" customWidth="1"/>
    <col min="7689" max="7689" width="9.140625" style="46"/>
    <col min="7690" max="7690" width="11.42578125" style="46" customWidth="1"/>
    <col min="7691" max="7691" width="9.140625" style="46"/>
    <col min="7692" max="7692" width="10.5703125" style="46" customWidth="1"/>
    <col min="7693" max="7694" width="9.140625" style="46"/>
    <col min="7695" max="7695" width="10.140625" style="46" customWidth="1"/>
    <col min="7696" max="7696" width="8.5703125" style="46" customWidth="1"/>
    <col min="7697" max="7697" width="11.42578125" style="46" customWidth="1"/>
    <col min="7698" max="7698" width="9.140625" style="46"/>
    <col min="7699" max="7699" width="40.7109375" style="46" customWidth="1"/>
    <col min="7700" max="7942" width="9.140625" style="46"/>
    <col min="7943" max="7943" width="18.5703125" style="46" customWidth="1"/>
    <col min="7944" max="7944" width="66.5703125" style="46" customWidth="1"/>
    <col min="7945" max="7945" width="9.140625" style="46"/>
    <col min="7946" max="7946" width="11.42578125" style="46" customWidth="1"/>
    <col min="7947" max="7947" width="9.140625" style="46"/>
    <col min="7948" max="7948" width="10.5703125" style="46" customWidth="1"/>
    <col min="7949" max="7950" width="9.140625" style="46"/>
    <col min="7951" max="7951" width="10.140625" style="46" customWidth="1"/>
    <col min="7952" max="7952" width="8.5703125" style="46" customWidth="1"/>
    <col min="7953" max="7953" width="11.42578125" style="46" customWidth="1"/>
    <col min="7954" max="7954" width="9.140625" style="46"/>
    <col min="7955" max="7955" width="40.7109375" style="46" customWidth="1"/>
    <col min="7956" max="8198" width="9.140625" style="46"/>
    <col min="8199" max="8199" width="18.5703125" style="46" customWidth="1"/>
    <col min="8200" max="8200" width="66.5703125" style="46" customWidth="1"/>
    <col min="8201" max="8201" width="9.140625" style="46"/>
    <col min="8202" max="8202" width="11.42578125" style="46" customWidth="1"/>
    <col min="8203" max="8203" width="9.140625" style="46"/>
    <col min="8204" max="8204" width="10.5703125" style="46" customWidth="1"/>
    <col min="8205" max="8206" width="9.140625" style="46"/>
    <col min="8207" max="8207" width="10.140625" style="46" customWidth="1"/>
    <col min="8208" max="8208" width="8.5703125" style="46" customWidth="1"/>
    <col min="8209" max="8209" width="11.42578125" style="46" customWidth="1"/>
    <col min="8210" max="8210" width="9.140625" style="46"/>
    <col min="8211" max="8211" width="40.7109375" style="46" customWidth="1"/>
    <col min="8212" max="8454" width="9.140625" style="46"/>
    <col min="8455" max="8455" width="18.5703125" style="46" customWidth="1"/>
    <col min="8456" max="8456" width="66.5703125" style="46" customWidth="1"/>
    <col min="8457" max="8457" width="9.140625" style="46"/>
    <col min="8458" max="8458" width="11.42578125" style="46" customWidth="1"/>
    <col min="8459" max="8459" width="9.140625" style="46"/>
    <col min="8460" max="8460" width="10.5703125" style="46" customWidth="1"/>
    <col min="8461" max="8462" width="9.140625" style="46"/>
    <col min="8463" max="8463" width="10.140625" style="46" customWidth="1"/>
    <col min="8464" max="8464" width="8.5703125" style="46" customWidth="1"/>
    <col min="8465" max="8465" width="11.42578125" style="46" customWidth="1"/>
    <col min="8466" max="8466" width="9.140625" style="46"/>
    <col min="8467" max="8467" width="40.7109375" style="46" customWidth="1"/>
    <col min="8468" max="8710" width="9.140625" style="46"/>
    <col min="8711" max="8711" width="18.5703125" style="46" customWidth="1"/>
    <col min="8712" max="8712" width="66.5703125" style="46" customWidth="1"/>
    <col min="8713" max="8713" width="9.140625" style="46"/>
    <col min="8714" max="8714" width="11.42578125" style="46" customWidth="1"/>
    <col min="8715" max="8715" width="9.140625" style="46"/>
    <col min="8716" max="8716" width="10.5703125" style="46" customWidth="1"/>
    <col min="8717" max="8718" width="9.140625" style="46"/>
    <col min="8719" max="8719" width="10.140625" style="46" customWidth="1"/>
    <col min="8720" max="8720" width="8.5703125" style="46" customWidth="1"/>
    <col min="8721" max="8721" width="11.42578125" style="46" customWidth="1"/>
    <col min="8722" max="8722" width="9.140625" style="46"/>
    <col min="8723" max="8723" width="40.7109375" style="46" customWidth="1"/>
    <col min="8724" max="8966" width="9.140625" style="46"/>
    <col min="8967" max="8967" width="18.5703125" style="46" customWidth="1"/>
    <col min="8968" max="8968" width="66.5703125" style="46" customWidth="1"/>
    <col min="8969" max="8969" width="9.140625" style="46"/>
    <col min="8970" max="8970" width="11.42578125" style="46" customWidth="1"/>
    <col min="8971" max="8971" width="9.140625" style="46"/>
    <col min="8972" max="8972" width="10.5703125" style="46" customWidth="1"/>
    <col min="8973" max="8974" width="9.140625" style="46"/>
    <col min="8975" max="8975" width="10.140625" style="46" customWidth="1"/>
    <col min="8976" max="8976" width="8.5703125" style="46" customWidth="1"/>
    <col min="8977" max="8977" width="11.42578125" style="46" customWidth="1"/>
    <col min="8978" max="8978" width="9.140625" style="46"/>
    <col min="8979" max="8979" width="40.7109375" style="46" customWidth="1"/>
    <col min="8980" max="9222" width="9.140625" style="46"/>
    <col min="9223" max="9223" width="18.5703125" style="46" customWidth="1"/>
    <col min="9224" max="9224" width="66.5703125" style="46" customWidth="1"/>
    <col min="9225" max="9225" width="9.140625" style="46"/>
    <col min="9226" max="9226" width="11.42578125" style="46" customWidth="1"/>
    <col min="9227" max="9227" width="9.140625" style="46"/>
    <col min="9228" max="9228" width="10.5703125" style="46" customWidth="1"/>
    <col min="9229" max="9230" width="9.140625" style="46"/>
    <col min="9231" max="9231" width="10.140625" style="46" customWidth="1"/>
    <col min="9232" max="9232" width="8.5703125" style="46" customWidth="1"/>
    <col min="9233" max="9233" width="11.42578125" style="46" customWidth="1"/>
    <col min="9234" max="9234" width="9.140625" style="46"/>
    <col min="9235" max="9235" width="40.7109375" style="46" customWidth="1"/>
    <col min="9236" max="9478" width="9.140625" style="46"/>
    <col min="9479" max="9479" width="18.5703125" style="46" customWidth="1"/>
    <col min="9480" max="9480" width="66.5703125" style="46" customWidth="1"/>
    <col min="9481" max="9481" width="9.140625" style="46"/>
    <col min="9482" max="9482" width="11.42578125" style="46" customWidth="1"/>
    <col min="9483" max="9483" width="9.140625" style="46"/>
    <col min="9484" max="9484" width="10.5703125" style="46" customWidth="1"/>
    <col min="9485" max="9486" width="9.140625" style="46"/>
    <col min="9487" max="9487" width="10.140625" style="46" customWidth="1"/>
    <col min="9488" max="9488" width="8.5703125" style="46" customWidth="1"/>
    <col min="9489" max="9489" width="11.42578125" style="46" customWidth="1"/>
    <col min="9490" max="9490" width="9.140625" style="46"/>
    <col min="9491" max="9491" width="40.7109375" style="46" customWidth="1"/>
    <col min="9492" max="9734" width="9.140625" style="46"/>
    <col min="9735" max="9735" width="18.5703125" style="46" customWidth="1"/>
    <col min="9736" max="9736" width="66.5703125" style="46" customWidth="1"/>
    <col min="9737" max="9737" width="9.140625" style="46"/>
    <col min="9738" max="9738" width="11.42578125" style="46" customWidth="1"/>
    <col min="9739" max="9739" width="9.140625" style="46"/>
    <col min="9740" max="9740" width="10.5703125" style="46" customWidth="1"/>
    <col min="9741" max="9742" width="9.140625" style="46"/>
    <col min="9743" max="9743" width="10.140625" style="46" customWidth="1"/>
    <col min="9744" max="9744" width="8.5703125" style="46" customWidth="1"/>
    <col min="9745" max="9745" width="11.42578125" style="46" customWidth="1"/>
    <col min="9746" max="9746" width="9.140625" style="46"/>
    <col min="9747" max="9747" width="40.7109375" style="46" customWidth="1"/>
    <col min="9748" max="9990" width="9.140625" style="46"/>
    <col min="9991" max="9991" width="18.5703125" style="46" customWidth="1"/>
    <col min="9992" max="9992" width="66.5703125" style="46" customWidth="1"/>
    <col min="9993" max="9993" width="9.140625" style="46"/>
    <col min="9994" max="9994" width="11.42578125" style="46" customWidth="1"/>
    <col min="9995" max="9995" width="9.140625" style="46"/>
    <col min="9996" max="9996" width="10.5703125" style="46" customWidth="1"/>
    <col min="9997" max="9998" width="9.140625" style="46"/>
    <col min="9999" max="9999" width="10.140625" style="46" customWidth="1"/>
    <col min="10000" max="10000" width="8.5703125" style="46" customWidth="1"/>
    <col min="10001" max="10001" width="11.42578125" style="46" customWidth="1"/>
    <col min="10002" max="10002" width="9.140625" style="46"/>
    <col min="10003" max="10003" width="40.7109375" style="46" customWidth="1"/>
    <col min="10004" max="10246" width="9.140625" style="46"/>
    <col min="10247" max="10247" width="18.5703125" style="46" customWidth="1"/>
    <col min="10248" max="10248" width="66.5703125" style="46" customWidth="1"/>
    <col min="10249" max="10249" width="9.140625" style="46"/>
    <col min="10250" max="10250" width="11.42578125" style="46" customWidth="1"/>
    <col min="10251" max="10251" width="9.140625" style="46"/>
    <col min="10252" max="10252" width="10.5703125" style="46" customWidth="1"/>
    <col min="10253" max="10254" width="9.140625" style="46"/>
    <col min="10255" max="10255" width="10.140625" style="46" customWidth="1"/>
    <col min="10256" max="10256" width="8.5703125" style="46" customWidth="1"/>
    <col min="10257" max="10257" width="11.42578125" style="46" customWidth="1"/>
    <col min="10258" max="10258" width="9.140625" style="46"/>
    <col min="10259" max="10259" width="40.7109375" style="46" customWidth="1"/>
    <col min="10260" max="10502" width="9.140625" style="46"/>
    <col min="10503" max="10503" width="18.5703125" style="46" customWidth="1"/>
    <col min="10504" max="10504" width="66.5703125" style="46" customWidth="1"/>
    <col min="10505" max="10505" width="9.140625" style="46"/>
    <col min="10506" max="10506" width="11.42578125" style="46" customWidth="1"/>
    <col min="10507" max="10507" width="9.140625" style="46"/>
    <col min="10508" max="10508" width="10.5703125" style="46" customWidth="1"/>
    <col min="10509" max="10510" width="9.140625" style="46"/>
    <col min="10511" max="10511" width="10.140625" style="46" customWidth="1"/>
    <col min="10512" max="10512" width="8.5703125" style="46" customWidth="1"/>
    <col min="10513" max="10513" width="11.42578125" style="46" customWidth="1"/>
    <col min="10514" max="10514" width="9.140625" style="46"/>
    <col min="10515" max="10515" width="40.7109375" style="46" customWidth="1"/>
    <col min="10516" max="10758" width="9.140625" style="46"/>
    <col min="10759" max="10759" width="18.5703125" style="46" customWidth="1"/>
    <col min="10760" max="10760" width="66.5703125" style="46" customWidth="1"/>
    <col min="10761" max="10761" width="9.140625" style="46"/>
    <col min="10762" max="10762" width="11.42578125" style="46" customWidth="1"/>
    <col min="10763" max="10763" width="9.140625" style="46"/>
    <col min="10764" max="10764" width="10.5703125" style="46" customWidth="1"/>
    <col min="10765" max="10766" width="9.140625" style="46"/>
    <col min="10767" max="10767" width="10.140625" style="46" customWidth="1"/>
    <col min="10768" max="10768" width="8.5703125" style="46" customWidth="1"/>
    <col min="10769" max="10769" width="11.42578125" style="46" customWidth="1"/>
    <col min="10770" max="10770" width="9.140625" style="46"/>
    <col min="10771" max="10771" width="40.7109375" style="46" customWidth="1"/>
    <col min="10772" max="11014" width="9.140625" style="46"/>
    <col min="11015" max="11015" width="18.5703125" style="46" customWidth="1"/>
    <col min="11016" max="11016" width="66.5703125" style="46" customWidth="1"/>
    <col min="11017" max="11017" width="9.140625" style="46"/>
    <col min="11018" max="11018" width="11.42578125" style="46" customWidth="1"/>
    <col min="11019" max="11019" width="9.140625" style="46"/>
    <col min="11020" max="11020" width="10.5703125" style="46" customWidth="1"/>
    <col min="11021" max="11022" width="9.140625" style="46"/>
    <col min="11023" max="11023" width="10.140625" style="46" customWidth="1"/>
    <col min="11024" max="11024" width="8.5703125" style="46" customWidth="1"/>
    <col min="11025" max="11025" width="11.42578125" style="46" customWidth="1"/>
    <col min="11026" max="11026" width="9.140625" style="46"/>
    <col min="11027" max="11027" width="40.7109375" style="46" customWidth="1"/>
    <col min="11028" max="11270" width="9.140625" style="46"/>
    <col min="11271" max="11271" width="18.5703125" style="46" customWidth="1"/>
    <col min="11272" max="11272" width="66.5703125" style="46" customWidth="1"/>
    <col min="11273" max="11273" width="9.140625" style="46"/>
    <col min="11274" max="11274" width="11.42578125" style="46" customWidth="1"/>
    <col min="11275" max="11275" width="9.140625" style="46"/>
    <col min="11276" max="11276" width="10.5703125" style="46" customWidth="1"/>
    <col min="11277" max="11278" width="9.140625" style="46"/>
    <col min="11279" max="11279" width="10.140625" style="46" customWidth="1"/>
    <col min="11280" max="11280" width="8.5703125" style="46" customWidth="1"/>
    <col min="11281" max="11281" width="11.42578125" style="46" customWidth="1"/>
    <col min="11282" max="11282" width="9.140625" style="46"/>
    <col min="11283" max="11283" width="40.7109375" style="46" customWidth="1"/>
    <col min="11284" max="11526" width="9.140625" style="46"/>
    <col min="11527" max="11527" width="18.5703125" style="46" customWidth="1"/>
    <col min="11528" max="11528" width="66.5703125" style="46" customWidth="1"/>
    <col min="11529" max="11529" width="9.140625" style="46"/>
    <col min="11530" max="11530" width="11.42578125" style="46" customWidth="1"/>
    <col min="11531" max="11531" width="9.140625" style="46"/>
    <col min="11532" max="11532" width="10.5703125" style="46" customWidth="1"/>
    <col min="11533" max="11534" width="9.140625" style="46"/>
    <col min="11535" max="11535" width="10.140625" style="46" customWidth="1"/>
    <col min="11536" max="11536" width="8.5703125" style="46" customWidth="1"/>
    <col min="11537" max="11537" width="11.42578125" style="46" customWidth="1"/>
    <col min="11538" max="11538" width="9.140625" style="46"/>
    <col min="11539" max="11539" width="40.7109375" style="46" customWidth="1"/>
    <col min="11540" max="11782" width="9.140625" style="46"/>
    <col min="11783" max="11783" width="18.5703125" style="46" customWidth="1"/>
    <col min="11784" max="11784" width="66.5703125" style="46" customWidth="1"/>
    <col min="11785" max="11785" width="9.140625" style="46"/>
    <col min="11786" max="11786" width="11.42578125" style="46" customWidth="1"/>
    <col min="11787" max="11787" width="9.140625" style="46"/>
    <col min="11788" max="11788" width="10.5703125" style="46" customWidth="1"/>
    <col min="11789" max="11790" width="9.140625" style="46"/>
    <col min="11791" max="11791" width="10.140625" style="46" customWidth="1"/>
    <col min="11792" max="11792" width="8.5703125" style="46" customWidth="1"/>
    <col min="11793" max="11793" width="11.42578125" style="46" customWidth="1"/>
    <col min="11794" max="11794" width="9.140625" style="46"/>
    <col min="11795" max="11795" width="40.7109375" style="46" customWidth="1"/>
    <col min="11796" max="12038" width="9.140625" style="46"/>
    <col min="12039" max="12039" width="18.5703125" style="46" customWidth="1"/>
    <col min="12040" max="12040" width="66.5703125" style="46" customWidth="1"/>
    <col min="12041" max="12041" width="9.140625" style="46"/>
    <col min="12042" max="12042" width="11.42578125" style="46" customWidth="1"/>
    <col min="12043" max="12043" width="9.140625" style="46"/>
    <col min="12044" max="12044" width="10.5703125" style="46" customWidth="1"/>
    <col min="12045" max="12046" width="9.140625" style="46"/>
    <col min="12047" max="12047" width="10.140625" style="46" customWidth="1"/>
    <col min="12048" max="12048" width="8.5703125" style="46" customWidth="1"/>
    <col min="12049" max="12049" width="11.42578125" style="46" customWidth="1"/>
    <col min="12050" max="12050" width="9.140625" style="46"/>
    <col min="12051" max="12051" width="40.7109375" style="46" customWidth="1"/>
    <col min="12052" max="12294" width="9.140625" style="46"/>
    <col min="12295" max="12295" width="18.5703125" style="46" customWidth="1"/>
    <col min="12296" max="12296" width="66.5703125" style="46" customWidth="1"/>
    <col min="12297" max="12297" width="9.140625" style="46"/>
    <col min="12298" max="12298" width="11.42578125" style="46" customWidth="1"/>
    <col min="12299" max="12299" width="9.140625" style="46"/>
    <col min="12300" max="12300" width="10.5703125" style="46" customWidth="1"/>
    <col min="12301" max="12302" width="9.140625" style="46"/>
    <col min="12303" max="12303" width="10.140625" style="46" customWidth="1"/>
    <col min="12304" max="12304" width="8.5703125" style="46" customWidth="1"/>
    <col min="12305" max="12305" width="11.42578125" style="46" customWidth="1"/>
    <col min="12306" max="12306" width="9.140625" style="46"/>
    <col min="12307" max="12307" width="40.7109375" style="46" customWidth="1"/>
    <col min="12308" max="12550" width="9.140625" style="46"/>
    <col min="12551" max="12551" width="18.5703125" style="46" customWidth="1"/>
    <col min="12552" max="12552" width="66.5703125" style="46" customWidth="1"/>
    <col min="12553" max="12553" width="9.140625" style="46"/>
    <col min="12554" max="12554" width="11.42578125" style="46" customWidth="1"/>
    <col min="12555" max="12555" width="9.140625" style="46"/>
    <col min="12556" max="12556" width="10.5703125" style="46" customWidth="1"/>
    <col min="12557" max="12558" width="9.140625" style="46"/>
    <col min="12559" max="12559" width="10.140625" style="46" customWidth="1"/>
    <col min="12560" max="12560" width="8.5703125" style="46" customWidth="1"/>
    <col min="12561" max="12561" width="11.42578125" style="46" customWidth="1"/>
    <col min="12562" max="12562" width="9.140625" style="46"/>
    <col min="12563" max="12563" width="40.7109375" style="46" customWidth="1"/>
    <col min="12564" max="12806" width="9.140625" style="46"/>
    <col min="12807" max="12807" width="18.5703125" style="46" customWidth="1"/>
    <col min="12808" max="12808" width="66.5703125" style="46" customWidth="1"/>
    <col min="12809" max="12809" width="9.140625" style="46"/>
    <col min="12810" max="12810" width="11.42578125" style="46" customWidth="1"/>
    <col min="12811" max="12811" width="9.140625" style="46"/>
    <col min="12812" max="12812" width="10.5703125" style="46" customWidth="1"/>
    <col min="12813" max="12814" width="9.140625" style="46"/>
    <col min="12815" max="12815" width="10.140625" style="46" customWidth="1"/>
    <col min="12816" max="12816" width="8.5703125" style="46" customWidth="1"/>
    <col min="12817" max="12817" width="11.42578125" style="46" customWidth="1"/>
    <col min="12818" max="12818" width="9.140625" style="46"/>
    <col min="12819" max="12819" width="40.7109375" style="46" customWidth="1"/>
    <col min="12820" max="13062" width="9.140625" style="46"/>
    <col min="13063" max="13063" width="18.5703125" style="46" customWidth="1"/>
    <col min="13064" max="13064" width="66.5703125" style="46" customWidth="1"/>
    <col min="13065" max="13065" width="9.140625" style="46"/>
    <col min="13066" max="13066" width="11.42578125" style="46" customWidth="1"/>
    <col min="13067" max="13067" width="9.140625" style="46"/>
    <col min="13068" max="13068" width="10.5703125" style="46" customWidth="1"/>
    <col min="13069" max="13070" width="9.140625" style="46"/>
    <col min="13071" max="13071" width="10.140625" style="46" customWidth="1"/>
    <col min="13072" max="13072" width="8.5703125" style="46" customWidth="1"/>
    <col min="13073" max="13073" width="11.42578125" style="46" customWidth="1"/>
    <col min="13074" max="13074" width="9.140625" style="46"/>
    <col min="13075" max="13075" width="40.7109375" style="46" customWidth="1"/>
    <col min="13076" max="13318" width="9.140625" style="46"/>
    <col min="13319" max="13319" width="18.5703125" style="46" customWidth="1"/>
    <col min="13320" max="13320" width="66.5703125" style="46" customWidth="1"/>
    <col min="13321" max="13321" width="9.140625" style="46"/>
    <col min="13322" max="13322" width="11.42578125" style="46" customWidth="1"/>
    <col min="13323" max="13323" width="9.140625" style="46"/>
    <col min="13324" max="13324" width="10.5703125" style="46" customWidth="1"/>
    <col min="13325" max="13326" width="9.140625" style="46"/>
    <col min="13327" max="13327" width="10.140625" style="46" customWidth="1"/>
    <col min="13328" max="13328" width="8.5703125" style="46" customWidth="1"/>
    <col min="13329" max="13329" width="11.42578125" style="46" customWidth="1"/>
    <col min="13330" max="13330" width="9.140625" style="46"/>
    <col min="13331" max="13331" width="40.7109375" style="46" customWidth="1"/>
    <col min="13332" max="13574" width="9.140625" style="46"/>
    <col min="13575" max="13575" width="18.5703125" style="46" customWidth="1"/>
    <col min="13576" max="13576" width="66.5703125" style="46" customWidth="1"/>
    <col min="13577" max="13577" width="9.140625" style="46"/>
    <col min="13578" max="13578" width="11.42578125" style="46" customWidth="1"/>
    <col min="13579" max="13579" width="9.140625" style="46"/>
    <col min="13580" max="13580" width="10.5703125" style="46" customWidth="1"/>
    <col min="13581" max="13582" width="9.140625" style="46"/>
    <col min="13583" max="13583" width="10.140625" style="46" customWidth="1"/>
    <col min="13584" max="13584" width="8.5703125" style="46" customWidth="1"/>
    <col min="13585" max="13585" width="11.42578125" style="46" customWidth="1"/>
    <col min="13586" max="13586" width="9.140625" style="46"/>
    <col min="13587" max="13587" width="40.7109375" style="46" customWidth="1"/>
    <col min="13588" max="13830" width="9.140625" style="46"/>
    <col min="13831" max="13831" width="18.5703125" style="46" customWidth="1"/>
    <col min="13832" max="13832" width="66.5703125" style="46" customWidth="1"/>
    <col min="13833" max="13833" width="9.140625" style="46"/>
    <col min="13834" max="13834" width="11.42578125" style="46" customWidth="1"/>
    <col min="13835" max="13835" width="9.140625" style="46"/>
    <col min="13836" max="13836" width="10.5703125" style="46" customWidth="1"/>
    <col min="13837" max="13838" width="9.140625" style="46"/>
    <col min="13839" max="13839" width="10.140625" style="46" customWidth="1"/>
    <col min="13840" max="13840" width="8.5703125" style="46" customWidth="1"/>
    <col min="13841" max="13841" width="11.42578125" style="46" customWidth="1"/>
    <col min="13842" max="13842" width="9.140625" style="46"/>
    <col min="13843" max="13843" width="40.7109375" style="46" customWidth="1"/>
    <col min="13844" max="14086" width="9.140625" style="46"/>
    <col min="14087" max="14087" width="18.5703125" style="46" customWidth="1"/>
    <col min="14088" max="14088" width="66.5703125" style="46" customWidth="1"/>
    <col min="14089" max="14089" width="9.140625" style="46"/>
    <col min="14090" max="14090" width="11.42578125" style="46" customWidth="1"/>
    <col min="14091" max="14091" width="9.140625" style="46"/>
    <col min="14092" max="14092" width="10.5703125" style="46" customWidth="1"/>
    <col min="14093" max="14094" width="9.140625" style="46"/>
    <col min="14095" max="14095" width="10.140625" style="46" customWidth="1"/>
    <col min="14096" max="14096" width="8.5703125" style="46" customWidth="1"/>
    <col min="14097" max="14097" width="11.42578125" style="46" customWidth="1"/>
    <col min="14098" max="14098" width="9.140625" style="46"/>
    <col min="14099" max="14099" width="40.7109375" style="46" customWidth="1"/>
    <col min="14100" max="14342" width="9.140625" style="46"/>
    <col min="14343" max="14343" width="18.5703125" style="46" customWidth="1"/>
    <col min="14344" max="14344" width="66.5703125" style="46" customWidth="1"/>
    <col min="14345" max="14345" width="9.140625" style="46"/>
    <col min="14346" max="14346" width="11.42578125" style="46" customWidth="1"/>
    <col min="14347" max="14347" width="9.140625" style="46"/>
    <col min="14348" max="14348" width="10.5703125" style="46" customWidth="1"/>
    <col min="14349" max="14350" width="9.140625" style="46"/>
    <col min="14351" max="14351" width="10.140625" style="46" customWidth="1"/>
    <col min="14352" max="14352" width="8.5703125" style="46" customWidth="1"/>
    <col min="14353" max="14353" width="11.42578125" style="46" customWidth="1"/>
    <col min="14354" max="14354" width="9.140625" style="46"/>
    <col min="14355" max="14355" width="40.7109375" style="46" customWidth="1"/>
    <col min="14356" max="14598" width="9.140625" style="46"/>
    <col min="14599" max="14599" width="18.5703125" style="46" customWidth="1"/>
    <col min="14600" max="14600" width="66.5703125" style="46" customWidth="1"/>
    <col min="14601" max="14601" width="9.140625" style="46"/>
    <col min="14602" max="14602" width="11.42578125" style="46" customWidth="1"/>
    <col min="14603" max="14603" width="9.140625" style="46"/>
    <col min="14604" max="14604" width="10.5703125" style="46" customWidth="1"/>
    <col min="14605" max="14606" width="9.140625" style="46"/>
    <col min="14607" max="14607" width="10.140625" style="46" customWidth="1"/>
    <col min="14608" max="14608" width="8.5703125" style="46" customWidth="1"/>
    <col min="14609" max="14609" width="11.42578125" style="46" customWidth="1"/>
    <col min="14610" max="14610" width="9.140625" style="46"/>
    <col min="14611" max="14611" width="40.7109375" style="46" customWidth="1"/>
    <col min="14612" max="14854" width="9.140625" style="46"/>
    <col min="14855" max="14855" width="18.5703125" style="46" customWidth="1"/>
    <col min="14856" max="14856" width="66.5703125" style="46" customWidth="1"/>
    <col min="14857" max="14857" width="9.140625" style="46"/>
    <col min="14858" max="14858" width="11.42578125" style="46" customWidth="1"/>
    <col min="14859" max="14859" width="9.140625" style="46"/>
    <col min="14860" max="14860" width="10.5703125" style="46" customWidth="1"/>
    <col min="14861" max="14862" width="9.140625" style="46"/>
    <col min="14863" max="14863" width="10.140625" style="46" customWidth="1"/>
    <col min="14864" max="14864" width="8.5703125" style="46" customWidth="1"/>
    <col min="14865" max="14865" width="11.42578125" style="46" customWidth="1"/>
    <col min="14866" max="14866" width="9.140625" style="46"/>
    <col min="14867" max="14867" width="40.7109375" style="46" customWidth="1"/>
    <col min="14868" max="15110" width="9.140625" style="46"/>
    <col min="15111" max="15111" width="18.5703125" style="46" customWidth="1"/>
    <col min="15112" max="15112" width="66.5703125" style="46" customWidth="1"/>
    <col min="15113" max="15113" width="9.140625" style="46"/>
    <col min="15114" max="15114" width="11.42578125" style="46" customWidth="1"/>
    <col min="15115" max="15115" width="9.140625" style="46"/>
    <col min="15116" max="15116" width="10.5703125" style="46" customWidth="1"/>
    <col min="15117" max="15118" width="9.140625" style="46"/>
    <col min="15119" max="15119" width="10.140625" style="46" customWidth="1"/>
    <col min="15120" max="15120" width="8.5703125" style="46" customWidth="1"/>
    <col min="15121" max="15121" width="11.42578125" style="46" customWidth="1"/>
    <col min="15122" max="15122" width="9.140625" style="46"/>
    <col min="15123" max="15123" width="40.7109375" style="46" customWidth="1"/>
    <col min="15124" max="15366" width="9.140625" style="46"/>
    <col min="15367" max="15367" width="18.5703125" style="46" customWidth="1"/>
    <col min="15368" max="15368" width="66.5703125" style="46" customWidth="1"/>
    <col min="15369" max="15369" width="9.140625" style="46"/>
    <col min="15370" max="15370" width="11.42578125" style="46" customWidth="1"/>
    <col min="15371" max="15371" width="9.140625" style="46"/>
    <col min="15372" max="15372" width="10.5703125" style="46" customWidth="1"/>
    <col min="15373" max="15374" width="9.140625" style="46"/>
    <col min="15375" max="15375" width="10.140625" style="46" customWidth="1"/>
    <col min="15376" max="15376" width="8.5703125" style="46" customWidth="1"/>
    <col min="15377" max="15377" width="11.42578125" style="46" customWidth="1"/>
    <col min="15378" max="15378" width="9.140625" style="46"/>
    <col min="15379" max="15379" width="40.7109375" style="46" customWidth="1"/>
    <col min="15380" max="15622" width="9.140625" style="46"/>
    <col min="15623" max="15623" width="18.5703125" style="46" customWidth="1"/>
    <col min="15624" max="15624" width="66.5703125" style="46" customWidth="1"/>
    <col min="15625" max="15625" width="9.140625" style="46"/>
    <col min="15626" max="15626" width="11.42578125" style="46" customWidth="1"/>
    <col min="15627" max="15627" width="9.140625" style="46"/>
    <col min="15628" max="15628" width="10.5703125" style="46" customWidth="1"/>
    <col min="15629" max="15630" width="9.140625" style="46"/>
    <col min="15631" max="15631" width="10.140625" style="46" customWidth="1"/>
    <col min="15632" max="15632" width="8.5703125" style="46" customWidth="1"/>
    <col min="15633" max="15633" width="11.42578125" style="46" customWidth="1"/>
    <col min="15634" max="15634" width="9.140625" style="46"/>
    <col min="15635" max="15635" width="40.7109375" style="46" customWidth="1"/>
    <col min="15636" max="15878" width="9.140625" style="46"/>
    <col min="15879" max="15879" width="18.5703125" style="46" customWidth="1"/>
    <col min="15880" max="15880" width="66.5703125" style="46" customWidth="1"/>
    <col min="15881" max="15881" width="9.140625" style="46"/>
    <col min="15882" max="15882" width="11.42578125" style="46" customWidth="1"/>
    <col min="15883" max="15883" width="9.140625" style="46"/>
    <col min="15884" max="15884" width="10.5703125" style="46" customWidth="1"/>
    <col min="15885" max="15886" width="9.140625" style="46"/>
    <col min="15887" max="15887" width="10.140625" style="46" customWidth="1"/>
    <col min="15888" max="15888" width="8.5703125" style="46" customWidth="1"/>
    <col min="15889" max="15889" width="11.42578125" style="46" customWidth="1"/>
    <col min="15890" max="15890" width="9.140625" style="46"/>
    <col min="15891" max="15891" width="40.7109375" style="46" customWidth="1"/>
    <col min="15892" max="16134" width="9.140625" style="46"/>
    <col min="16135" max="16135" width="18.5703125" style="46" customWidth="1"/>
    <col min="16136" max="16136" width="66.5703125" style="46" customWidth="1"/>
    <col min="16137" max="16137" width="9.140625" style="46"/>
    <col min="16138" max="16138" width="11.42578125" style="46" customWidth="1"/>
    <col min="16139" max="16139" width="9.140625" style="46"/>
    <col min="16140" max="16140" width="10.5703125" style="46" customWidth="1"/>
    <col min="16141" max="16142" width="9.140625" style="46"/>
    <col min="16143" max="16143" width="10.140625" style="46" customWidth="1"/>
    <col min="16144" max="16144" width="8.5703125" style="46" customWidth="1"/>
    <col min="16145" max="16145" width="11.42578125" style="46" customWidth="1"/>
    <col min="16146" max="16146" width="9.140625" style="46"/>
    <col min="16147" max="16147" width="40.7109375" style="46" customWidth="1"/>
    <col min="16148" max="16384" width="9.140625" style="46"/>
  </cols>
  <sheetData>
    <row r="1" spans="1:24" ht="15.75" thickBot="1" x14ac:dyDescent="0.3">
      <c r="B1" s="67"/>
    </row>
    <row r="2" spans="1:24" ht="51.75" customHeight="1" thickBot="1" x14ac:dyDescent="0.3">
      <c r="A2" s="43" t="s">
        <v>0</v>
      </c>
      <c r="B2" s="88" t="s">
        <v>6</v>
      </c>
      <c r="C2" s="43" t="s">
        <v>1</v>
      </c>
      <c r="D2" s="43" t="s">
        <v>30</v>
      </c>
      <c r="E2" s="43" t="s">
        <v>7</v>
      </c>
      <c r="F2" s="43" t="s">
        <v>8</v>
      </c>
      <c r="G2" s="43" t="s">
        <v>2</v>
      </c>
      <c r="H2" s="43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44" t="s">
        <v>4</v>
      </c>
      <c r="R2" s="45" t="s">
        <v>5</v>
      </c>
    </row>
    <row r="3" spans="1:24" ht="15.75" thickBot="1" x14ac:dyDescent="0.3">
      <c r="A3" s="48" t="s">
        <v>110</v>
      </c>
      <c r="B3" s="64"/>
      <c r="C3" s="5">
        <v>52</v>
      </c>
      <c r="D3" s="54">
        <f t="shared" ref="D3:D11" si="0">+H3/C3</f>
        <v>0.17307692307692307</v>
      </c>
      <c r="E3" s="50">
        <v>2</v>
      </c>
      <c r="F3" s="4">
        <v>1</v>
      </c>
      <c r="G3" s="4">
        <v>6</v>
      </c>
      <c r="H3" s="16">
        <f t="shared" ref="H3:H10" si="1">SUM(E3:G3 )</f>
        <v>9</v>
      </c>
      <c r="I3" s="17">
        <v>75</v>
      </c>
      <c r="J3" s="102">
        <v>-15</v>
      </c>
      <c r="K3" s="17">
        <f t="shared" ref="K3:K10" si="2">I3+J3</f>
        <v>60</v>
      </c>
      <c r="L3" s="17">
        <v>150</v>
      </c>
      <c r="M3" s="102">
        <v>0</v>
      </c>
      <c r="N3" s="17">
        <f t="shared" ref="N3:N10" si="3">L3+M3</f>
        <v>150</v>
      </c>
      <c r="O3" s="102">
        <v>0</v>
      </c>
      <c r="P3" s="40">
        <f t="shared" ref="P3:P10" si="4">(+I3+L3)/H3</f>
        <v>25</v>
      </c>
      <c r="Q3" s="18">
        <v>271.20999999999998</v>
      </c>
      <c r="R3" s="17">
        <f t="shared" ref="R3:R10" si="5">+Q3/H3</f>
        <v>30.134444444444441</v>
      </c>
      <c r="S3" s="123"/>
      <c r="T3" s="124"/>
      <c r="U3" s="124"/>
      <c r="V3" s="124"/>
      <c r="W3" s="124"/>
      <c r="X3" s="124"/>
    </row>
    <row r="4" spans="1:24" s="61" customFormat="1" ht="18" customHeight="1" thickBot="1" x14ac:dyDescent="0.3">
      <c r="A4" s="48" t="s">
        <v>111</v>
      </c>
      <c r="B4" s="64"/>
      <c r="C4" s="5">
        <v>38</v>
      </c>
      <c r="D4" s="54">
        <f t="shared" si="0"/>
        <v>0.13157894736842105</v>
      </c>
      <c r="E4" s="50">
        <v>2</v>
      </c>
      <c r="F4" s="4">
        <v>1</v>
      </c>
      <c r="G4" s="4">
        <v>2</v>
      </c>
      <c r="H4" s="16">
        <f t="shared" si="1"/>
        <v>5</v>
      </c>
      <c r="I4" s="17">
        <v>75</v>
      </c>
      <c r="J4" s="102">
        <v>-50</v>
      </c>
      <c r="K4" s="17">
        <f t="shared" si="2"/>
        <v>25</v>
      </c>
      <c r="L4" s="17">
        <v>50</v>
      </c>
      <c r="M4" s="102">
        <v>0</v>
      </c>
      <c r="N4" s="17">
        <f t="shared" si="3"/>
        <v>50</v>
      </c>
      <c r="O4" s="102">
        <v>0</v>
      </c>
      <c r="P4" s="40">
        <f t="shared" si="4"/>
        <v>25</v>
      </c>
      <c r="Q4" s="18">
        <v>0</v>
      </c>
      <c r="R4" s="17">
        <f t="shared" si="5"/>
        <v>0</v>
      </c>
    </row>
    <row r="5" spans="1:24" s="61" customFormat="1" ht="15.75" thickBot="1" x14ac:dyDescent="0.3">
      <c r="A5" s="48" t="s">
        <v>112</v>
      </c>
      <c r="B5" s="64"/>
      <c r="C5" s="5">
        <v>37</v>
      </c>
      <c r="D5" s="54">
        <f t="shared" si="0"/>
        <v>0.16216216216216217</v>
      </c>
      <c r="E5" s="50">
        <v>2</v>
      </c>
      <c r="F5" s="4">
        <v>1</v>
      </c>
      <c r="G5" s="4">
        <v>3</v>
      </c>
      <c r="H5" s="16">
        <f t="shared" si="1"/>
        <v>6</v>
      </c>
      <c r="I5" s="17">
        <v>75</v>
      </c>
      <c r="J5" s="102">
        <v>-95</v>
      </c>
      <c r="K5" s="17">
        <f t="shared" si="2"/>
        <v>-20</v>
      </c>
      <c r="L5" s="17">
        <v>75</v>
      </c>
      <c r="M5" s="102">
        <v>0</v>
      </c>
      <c r="N5" s="17">
        <f t="shared" si="3"/>
        <v>75</v>
      </c>
      <c r="O5" s="102">
        <v>0</v>
      </c>
      <c r="P5" s="40">
        <f t="shared" si="4"/>
        <v>25</v>
      </c>
      <c r="Q5" s="18">
        <v>209.99</v>
      </c>
      <c r="R5" s="17">
        <f t="shared" si="5"/>
        <v>34.998333333333335</v>
      </c>
      <c r="S5" s="123"/>
      <c r="T5" s="128"/>
      <c r="U5" s="128"/>
      <c r="V5" s="128"/>
      <c r="W5" s="128"/>
      <c r="X5" s="128"/>
    </row>
    <row r="6" spans="1:24" ht="18" customHeight="1" thickBot="1" x14ac:dyDescent="0.3">
      <c r="A6" s="48" t="s">
        <v>113</v>
      </c>
      <c r="B6" s="64"/>
      <c r="C6" s="5">
        <v>13</v>
      </c>
      <c r="D6" s="54">
        <f t="shared" si="0"/>
        <v>0.15384615384615385</v>
      </c>
      <c r="E6" s="50">
        <v>0</v>
      </c>
      <c r="F6" s="4">
        <v>1</v>
      </c>
      <c r="G6" s="4">
        <v>1</v>
      </c>
      <c r="H6" s="16">
        <f t="shared" si="1"/>
        <v>2</v>
      </c>
      <c r="I6" s="17">
        <v>25</v>
      </c>
      <c r="J6" s="102">
        <v>-50</v>
      </c>
      <c r="K6" s="17">
        <f t="shared" si="2"/>
        <v>-25</v>
      </c>
      <c r="L6" s="17">
        <v>25</v>
      </c>
      <c r="M6" s="102">
        <v>0</v>
      </c>
      <c r="N6" s="17">
        <f t="shared" si="3"/>
        <v>25</v>
      </c>
      <c r="O6" s="102">
        <v>0</v>
      </c>
      <c r="P6" s="40">
        <f t="shared" si="4"/>
        <v>25</v>
      </c>
      <c r="Q6" s="18">
        <v>63.98</v>
      </c>
      <c r="R6" s="17">
        <f t="shared" si="5"/>
        <v>31.99</v>
      </c>
      <c r="S6" s="123"/>
      <c r="T6" s="124"/>
      <c r="U6" s="124"/>
      <c r="V6" s="124"/>
      <c r="W6" s="124"/>
      <c r="X6" s="124"/>
    </row>
    <row r="7" spans="1:24" ht="15.75" thickBot="1" x14ac:dyDescent="0.3">
      <c r="A7" s="48" t="s">
        <v>114</v>
      </c>
      <c r="B7" s="64"/>
      <c r="C7" s="5">
        <v>21</v>
      </c>
      <c r="D7" s="54">
        <f t="shared" si="0"/>
        <v>0.52380952380952384</v>
      </c>
      <c r="E7" s="50">
        <v>4</v>
      </c>
      <c r="F7" s="4">
        <v>1</v>
      </c>
      <c r="G7" s="4">
        <v>6</v>
      </c>
      <c r="H7" s="16">
        <f t="shared" si="1"/>
        <v>11</v>
      </c>
      <c r="I7" s="17">
        <v>125</v>
      </c>
      <c r="J7" s="102">
        <v>0</v>
      </c>
      <c r="K7" s="17">
        <f t="shared" si="2"/>
        <v>125</v>
      </c>
      <c r="L7" s="17">
        <v>150</v>
      </c>
      <c r="M7" s="102">
        <v>0</v>
      </c>
      <c r="N7" s="17">
        <f t="shared" si="3"/>
        <v>150</v>
      </c>
      <c r="O7" s="102">
        <v>0</v>
      </c>
      <c r="P7" s="40">
        <f t="shared" si="4"/>
        <v>25</v>
      </c>
      <c r="Q7" s="18">
        <v>121.97</v>
      </c>
      <c r="R7" s="17">
        <f t="shared" si="5"/>
        <v>11.088181818181818</v>
      </c>
    </row>
    <row r="8" spans="1:24" ht="15.75" thickBot="1" x14ac:dyDescent="0.3">
      <c r="A8" s="48" t="s">
        <v>115</v>
      </c>
      <c r="B8" s="64"/>
      <c r="C8" s="5">
        <v>12</v>
      </c>
      <c r="D8" s="54">
        <f t="shared" si="0"/>
        <v>0.41666666666666669</v>
      </c>
      <c r="E8" s="50">
        <v>1</v>
      </c>
      <c r="F8" s="4">
        <v>1</v>
      </c>
      <c r="G8" s="4">
        <v>3</v>
      </c>
      <c r="H8" s="16">
        <f t="shared" si="1"/>
        <v>5</v>
      </c>
      <c r="I8" s="17">
        <v>50</v>
      </c>
      <c r="J8" s="102">
        <v>-175</v>
      </c>
      <c r="K8" s="17">
        <f t="shared" si="2"/>
        <v>-125</v>
      </c>
      <c r="L8" s="17">
        <v>75</v>
      </c>
      <c r="M8" s="102">
        <v>0</v>
      </c>
      <c r="N8" s="17">
        <f t="shared" si="3"/>
        <v>75</v>
      </c>
      <c r="O8" s="102">
        <v>0</v>
      </c>
      <c r="P8" s="40">
        <f t="shared" si="4"/>
        <v>25</v>
      </c>
      <c r="Q8" s="18">
        <v>87.96</v>
      </c>
      <c r="R8" s="17">
        <f t="shared" si="5"/>
        <v>17.591999999999999</v>
      </c>
      <c r="S8" s="123"/>
      <c r="T8" s="124"/>
      <c r="U8" s="124"/>
      <c r="V8" s="124"/>
      <c r="W8" s="124"/>
      <c r="X8" s="124"/>
    </row>
    <row r="9" spans="1:24" ht="18" customHeight="1" thickBot="1" x14ac:dyDescent="0.3">
      <c r="A9" s="48" t="s">
        <v>116</v>
      </c>
      <c r="B9" s="64"/>
      <c r="C9" s="5">
        <v>18</v>
      </c>
      <c r="D9" s="54">
        <f t="shared" si="0"/>
        <v>0.16666666666666666</v>
      </c>
      <c r="E9" s="50">
        <v>2</v>
      </c>
      <c r="F9" s="4">
        <v>0</v>
      </c>
      <c r="G9" s="4">
        <v>1</v>
      </c>
      <c r="H9" s="16">
        <f t="shared" si="1"/>
        <v>3</v>
      </c>
      <c r="I9" s="17">
        <v>50</v>
      </c>
      <c r="J9" s="102">
        <v>-25</v>
      </c>
      <c r="K9" s="17">
        <f t="shared" si="2"/>
        <v>25</v>
      </c>
      <c r="L9" s="17">
        <v>25</v>
      </c>
      <c r="M9" s="102">
        <v>0</v>
      </c>
      <c r="N9" s="17">
        <f t="shared" si="3"/>
        <v>25</v>
      </c>
      <c r="O9" s="102">
        <v>0</v>
      </c>
      <c r="P9" s="40">
        <f t="shared" si="4"/>
        <v>25</v>
      </c>
      <c r="Q9" s="18">
        <v>47.99</v>
      </c>
      <c r="R9" s="17">
        <f t="shared" si="5"/>
        <v>15.996666666666668</v>
      </c>
      <c r="S9" s="123"/>
      <c r="T9" s="124"/>
      <c r="U9" s="124"/>
      <c r="V9" s="124"/>
      <c r="W9" s="124"/>
      <c r="X9" s="124"/>
    </row>
    <row r="10" spans="1:24" ht="15.75" thickBot="1" x14ac:dyDescent="0.3">
      <c r="A10" s="48" t="s">
        <v>117</v>
      </c>
      <c r="B10" s="64"/>
      <c r="C10" s="5">
        <v>12</v>
      </c>
      <c r="D10" s="54">
        <f t="shared" si="0"/>
        <v>0.41666666666666669</v>
      </c>
      <c r="E10" s="50">
        <v>0</v>
      </c>
      <c r="F10" s="4">
        <v>0</v>
      </c>
      <c r="G10" s="4">
        <v>5</v>
      </c>
      <c r="H10" s="16">
        <f t="shared" si="1"/>
        <v>5</v>
      </c>
      <c r="I10" s="17">
        <v>0</v>
      </c>
      <c r="J10" s="102">
        <v>-50</v>
      </c>
      <c r="K10" s="17">
        <f t="shared" si="2"/>
        <v>-50</v>
      </c>
      <c r="L10" s="17">
        <v>100</v>
      </c>
      <c r="M10" s="102">
        <v>0</v>
      </c>
      <c r="N10" s="17">
        <f t="shared" si="3"/>
        <v>100</v>
      </c>
      <c r="O10" s="102">
        <v>0</v>
      </c>
      <c r="P10" s="40">
        <f t="shared" si="4"/>
        <v>20</v>
      </c>
      <c r="Q10" s="18">
        <v>44.97</v>
      </c>
      <c r="R10" s="17">
        <f t="shared" si="5"/>
        <v>8.9939999999999998</v>
      </c>
      <c r="S10" s="123"/>
      <c r="T10" s="127"/>
      <c r="U10" s="127"/>
      <c r="V10" s="127"/>
      <c r="W10" s="127"/>
    </row>
    <row r="11" spans="1:24" ht="15.75" thickBot="1" x14ac:dyDescent="0.3">
      <c r="A11" s="69" t="s">
        <v>33</v>
      </c>
      <c r="B11" s="97" t="s">
        <v>132</v>
      </c>
      <c r="C11" s="68">
        <f>SUM(C3:C10)</f>
        <v>203</v>
      </c>
      <c r="D11" s="70">
        <f t="shared" si="0"/>
        <v>0.22660098522167488</v>
      </c>
      <c r="E11" s="68">
        <f>SUM(E3:E10)</f>
        <v>13</v>
      </c>
      <c r="F11" s="121">
        <f>SUM(F3:F10)</f>
        <v>6</v>
      </c>
      <c r="G11" s="121">
        <f>SUM(G3:G10)</f>
        <v>27</v>
      </c>
      <c r="H11" s="68">
        <f>SUM(E11:G11)</f>
        <v>46</v>
      </c>
      <c r="I11" s="71">
        <f>SUM(I3:I10)</f>
        <v>475</v>
      </c>
      <c r="J11" s="107">
        <f>+I11/H11</f>
        <v>10.326086956521738</v>
      </c>
      <c r="K11" s="71">
        <f>SUM(K3:K10)</f>
        <v>15</v>
      </c>
      <c r="L11" s="71">
        <f>+K11/H11</f>
        <v>0.32608695652173914</v>
      </c>
      <c r="M11" s="107">
        <f t="shared" ref="M11:O11" si="6">SUM(M3:M10)</f>
        <v>0</v>
      </c>
      <c r="N11" s="71">
        <f t="shared" si="6"/>
        <v>650</v>
      </c>
      <c r="O11" s="71">
        <f t="shared" si="6"/>
        <v>0</v>
      </c>
      <c r="P11" s="71">
        <f t="shared" ref="P11" si="7">(+I11+L11)/H11</f>
        <v>10.333175803402646</v>
      </c>
      <c r="Q11" s="71">
        <f>SUM(Q3:Q10)</f>
        <v>848.07</v>
      </c>
      <c r="R11" s="71">
        <f t="shared" ref="R11" si="8">+Q11/H11</f>
        <v>18.436304347826088</v>
      </c>
    </row>
    <row r="12" spans="1:24" x14ac:dyDescent="0.25">
      <c r="B12" s="67"/>
    </row>
    <row r="13" spans="1:24" x14ac:dyDescent="0.25">
      <c r="B13" s="67"/>
    </row>
    <row r="14" spans="1:24" ht="15.75" thickBot="1" x14ac:dyDescent="0.3">
      <c r="B14" s="67"/>
    </row>
    <row r="15" spans="1:24" ht="45" customHeight="1" thickBot="1" x14ac:dyDescent="0.3">
      <c r="A15" s="43" t="s">
        <v>0</v>
      </c>
      <c r="B15" s="89" t="s">
        <v>6</v>
      </c>
      <c r="C15" s="43" t="s">
        <v>1</v>
      </c>
      <c r="D15" s="43" t="s">
        <v>30</v>
      </c>
      <c r="E15" s="43" t="s">
        <v>7</v>
      </c>
      <c r="F15" s="43" t="s">
        <v>8</v>
      </c>
      <c r="G15" s="43" t="s">
        <v>2</v>
      </c>
      <c r="H15" s="43" t="s">
        <v>3</v>
      </c>
      <c r="I15" s="97" t="s">
        <v>137</v>
      </c>
      <c r="J15" s="101" t="s">
        <v>140</v>
      </c>
      <c r="K15" s="97" t="s">
        <v>141</v>
      </c>
      <c r="L15" s="97" t="s">
        <v>138</v>
      </c>
      <c r="M15" s="101" t="s">
        <v>142</v>
      </c>
      <c r="N15" s="101" t="s">
        <v>143</v>
      </c>
      <c r="O15" s="101" t="s">
        <v>139</v>
      </c>
      <c r="P15" s="44" t="s">
        <v>31</v>
      </c>
      <c r="Q15" s="44" t="s">
        <v>4</v>
      </c>
      <c r="R15" s="45" t="s">
        <v>5</v>
      </c>
    </row>
    <row r="16" spans="1:24" ht="15.75" thickBot="1" x14ac:dyDescent="0.3">
      <c r="A16" s="48" t="s">
        <v>103</v>
      </c>
      <c r="B16" s="64"/>
      <c r="C16" s="5">
        <v>71</v>
      </c>
      <c r="D16" s="54">
        <f t="shared" ref="D16:D24" si="9">+H16/C16</f>
        <v>0.18309859154929578</v>
      </c>
      <c r="E16" s="50">
        <v>5</v>
      </c>
      <c r="F16" s="4">
        <v>2</v>
      </c>
      <c r="G16" s="4">
        <v>6</v>
      </c>
      <c r="H16" s="16">
        <f t="shared" ref="H16:H23" si="10">SUM(E16:G16 )</f>
        <v>13</v>
      </c>
      <c r="I16" s="17">
        <v>175</v>
      </c>
      <c r="J16" s="102">
        <v>-20</v>
      </c>
      <c r="K16" s="17">
        <f t="shared" ref="K16:K23" si="11">I16+J16</f>
        <v>155</v>
      </c>
      <c r="L16" s="17">
        <v>150</v>
      </c>
      <c r="M16" s="102">
        <v>0</v>
      </c>
      <c r="N16" s="17">
        <f t="shared" ref="N16:N23" si="12">L16+M16</f>
        <v>150</v>
      </c>
      <c r="O16" s="102">
        <v>-50</v>
      </c>
      <c r="P16" s="40">
        <f t="shared" ref="P16:P23" si="13">(+I16+L16)/H16</f>
        <v>25</v>
      </c>
      <c r="Q16" s="18">
        <v>274.43</v>
      </c>
      <c r="R16" s="17">
        <f t="shared" ref="R16:R23" si="14">+Q16/H16</f>
        <v>21.11</v>
      </c>
      <c r="S16" s="123"/>
      <c r="T16" s="124"/>
      <c r="U16" s="124"/>
      <c r="V16" s="124"/>
      <c r="W16" s="124"/>
      <c r="X16" s="124"/>
    </row>
    <row r="17" spans="1:24" ht="15.75" thickBot="1" x14ac:dyDescent="0.3">
      <c r="A17" s="48" t="s">
        <v>104</v>
      </c>
      <c r="B17" s="64"/>
      <c r="C17" s="5">
        <v>22</v>
      </c>
      <c r="D17" s="54">
        <f t="shared" si="9"/>
        <v>0.31818181818181818</v>
      </c>
      <c r="E17" s="50">
        <v>3</v>
      </c>
      <c r="F17" s="4">
        <v>0</v>
      </c>
      <c r="G17" s="4">
        <v>4</v>
      </c>
      <c r="H17" s="16">
        <f t="shared" si="10"/>
        <v>7</v>
      </c>
      <c r="I17" s="17">
        <v>75</v>
      </c>
      <c r="J17" s="102">
        <v>-25</v>
      </c>
      <c r="K17" s="17">
        <f t="shared" si="11"/>
        <v>50</v>
      </c>
      <c r="L17" s="17">
        <v>100</v>
      </c>
      <c r="M17" s="102">
        <v>0</v>
      </c>
      <c r="N17" s="17">
        <f t="shared" si="12"/>
        <v>100</v>
      </c>
      <c r="O17" s="102">
        <v>0</v>
      </c>
      <c r="P17" s="40">
        <f t="shared" si="13"/>
        <v>25</v>
      </c>
      <c r="Q17" s="18">
        <v>229.95</v>
      </c>
      <c r="R17" s="17">
        <f t="shared" si="14"/>
        <v>32.85</v>
      </c>
      <c r="S17" s="123"/>
      <c r="T17" s="124"/>
      <c r="U17" s="124"/>
      <c r="V17" s="124"/>
      <c r="W17" s="124"/>
      <c r="X17" s="124"/>
    </row>
    <row r="18" spans="1:24" ht="15.75" thickBot="1" x14ac:dyDescent="0.3">
      <c r="A18" s="48" t="s">
        <v>105</v>
      </c>
      <c r="B18" s="64"/>
      <c r="C18" s="5">
        <v>10</v>
      </c>
      <c r="D18" s="54">
        <f t="shared" si="9"/>
        <v>0.3</v>
      </c>
      <c r="E18" s="50">
        <v>0</v>
      </c>
      <c r="F18" s="4">
        <v>1</v>
      </c>
      <c r="G18" s="4">
        <v>2</v>
      </c>
      <c r="H18" s="16">
        <f t="shared" si="10"/>
        <v>3</v>
      </c>
      <c r="I18" s="17">
        <v>25</v>
      </c>
      <c r="J18" s="102">
        <v>-80</v>
      </c>
      <c r="K18" s="17">
        <f t="shared" si="11"/>
        <v>-55</v>
      </c>
      <c r="L18" s="17">
        <v>50</v>
      </c>
      <c r="M18" s="102">
        <v>0</v>
      </c>
      <c r="N18" s="17">
        <f t="shared" si="12"/>
        <v>50</v>
      </c>
      <c r="O18" s="102">
        <v>0</v>
      </c>
      <c r="P18" s="40">
        <f t="shared" si="13"/>
        <v>25</v>
      </c>
      <c r="Q18" s="18">
        <v>64.97</v>
      </c>
      <c r="R18" s="17">
        <f t="shared" si="14"/>
        <v>21.656666666666666</v>
      </c>
      <c r="S18" s="123"/>
      <c r="T18" s="124"/>
      <c r="U18" s="124"/>
      <c r="V18" s="124"/>
      <c r="W18" s="124"/>
      <c r="X18" s="124"/>
    </row>
    <row r="19" spans="1:24" ht="16.5" customHeight="1" thickBot="1" x14ac:dyDescent="0.3">
      <c r="A19" s="48" t="s">
        <v>106</v>
      </c>
      <c r="B19" s="64"/>
      <c r="C19" s="5">
        <v>19</v>
      </c>
      <c r="D19" s="54">
        <f t="shared" si="9"/>
        <v>0.36842105263157893</v>
      </c>
      <c r="E19" s="50">
        <v>2</v>
      </c>
      <c r="F19" s="4">
        <v>0</v>
      </c>
      <c r="G19" s="4">
        <v>5</v>
      </c>
      <c r="H19" s="16">
        <f t="shared" si="10"/>
        <v>7</v>
      </c>
      <c r="I19" s="17">
        <v>50</v>
      </c>
      <c r="J19" s="102">
        <v>0</v>
      </c>
      <c r="K19" s="17">
        <f t="shared" si="11"/>
        <v>50</v>
      </c>
      <c r="L19" s="17">
        <v>125</v>
      </c>
      <c r="M19" s="102">
        <v>0</v>
      </c>
      <c r="N19" s="17">
        <f t="shared" si="12"/>
        <v>125</v>
      </c>
      <c r="O19" s="102">
        <v>0</v>
      </c>
      <c r="P19" s="40">
        <f t="shared" si="13"/>
        <v>25</v>
      </c>
      <c r="Q19" s="18">
        <v>91.97</v>
      </c>
      <c r="R19" s="17">
        <f t="shared" si="14"/>
        <v>13.138571428571428</v>
      </c>
      <c r="S19" s="123"/>
      <c r="T19" s="124"/>
      <c r="U19" s="124"/>
      <c r="V19" s="124"/>
      <c r="W19" s="124"/>
      <c r="X19" s="124"/>
    </row>
    <row r="20" spans="1:24" ht="15.75" thickBot="1" x14ac:dyDescent="0.3">
      <c r="A20" s="48" t="s">
        <v>198</v>
      </c>
      <c r="B20" s="64"/>
      <c r="C20" s="5">
        <v>73</v>
      </c>
      <c r="D20" s="54">
        <f t="shared" si="9"/>
        <v>0.12328767123287671</v>
      </c>
      <c r="E20" s="50">
        <v>3</v>
      </c>
      <c r="F20" s="4">
        <v>1</v>
      </c>
      <c r="G20" s="4">
        <v>5</v>
      </c>
      <c r="H20" s="16">
        <f t="shared" si="10"/>
        <v>9</v>
      </c>
      <c r="I20" s="17">
        <v>100</v>
      </c>
      <c r="J20" s="102">
        <v>0</v>
      </c>
      <c r="K20" s="17">
        <f t="shared" si="11"/>
        <v>100</v>
      </c>
      <c r="L20" s="17">
        <v>125</v>
      </c>
      <c r="M20" s="102">
        <v>0</v>
      </c>
      <c r="N20" s="17">
        <f t="shared" si="12"/>
        <v>125</v>
      </c>
      <c r="O20" s="102">
        <v>0</v>
      </c>
      <c r="P20" s="40">
        <f t="shared" si="13"/>
        <v>25</v>
      </c>
      <c r="Q20" s="18">
        <v>155.93</v>
      </c>
      <c r="R20" s="17">
        <f t="shared" si="14"/>
        <v>17.325555555555557</v>
      </c>
      <c r="S20" s="123"/>
      <c r="T20" s="124"/>
      <c r="U20" s="124"/>
      <c r="V20" s="124"/>
      <c r="W20" s="124"/>
      <c r="X20" s="124"/>
    </row>
    <row r="21" spans="1:24" ht="15.75" thickBot="1" x14ac:dyDescent="0.3">
      <c r="A21" s="48" t="s">
        <v>107</v>
      </c>
      <c r="B21" s="64"/>
      <c r="C21" s="5">
        <v>21</v>
      </c>
      <c r="D21" s="54">
        <f t="shared" si="9"/>
        <v>0.23809523809523808</v>
      </c>
      <c r="E21" s="50">
        <v>1</v>
      </c>
      <c r="F21" s="4">
        <v>1</v>
      </c>
      <c r="G21" s="4">
        <v>3</v>
      </c>
      <c r="H21" s="16">
        <f t="shared" si="10"/>
        <v>5</v>
      </c>
      <c r="I21" s="17">
        <v>50</v>
      </c>
      <c r="J21" s="102">
        <v>-40</v>
      </c>
      <c r="K21" s="17">
        <f t="shared" si="11"/>
        <v>10</v>
      </c>
      <c r="L21" s="17">
        <v>75</v>
      </c>
      <c r="M21" s="102">
        <v>0</v>
      </c>
      <c r="N21" s="17">
        <f t="shared" si="12"/>
        <v>75</v>
      </c>
      <c r="O21" s="102">
        <v>0</v>
      </c>
      <c r="P21" s="40">
        <f t="shared" si="13"/>
        <v>25</v>
      </c>
      <c r="Q21" s="18">
        <v>34.99</v>
      </c>
      <c r="R21" s="17">
        <f t="shared" si="14"/>
        <v>6.9980000000000002</v>
      </c>
      <c r="S21" s="123"/>
      <c r="T21" s="124"/>
      <c r="U21" s="124"/>
      <c r="V21" s="124"/>
      <c r="W21" s="124"/>
      <c r="X21" s="124"/>
    </row>
    <row r="22" spans="1:24" ht="15.75" thickBot="1" x14ac:dyDescent="0.3">
      <c r="A22" s="48" t="s">
        <v>108</v>
      </c>
      <c r="B22" s="64"/>
      <c r="C22" s="5">
        <v>39</v>
      </c>
      <c r="D22" s="54">
        <f t="shared" si="9"/>
        <v>0.15384615384615385</v>
      </c>
      <c r="E22" s="50">
        <v>0</v>
      </c>
      <c r="F22" s="4">
        <v>0</v>
      </c>
      <c r="G22" s="4">
        <v>6</v>
      </c>
      <c r="H22" s="16">
        <f t="shared" si="10"/>
        <v>6</v>
      </c>
      <c r="I22" s="17">
        <v>0</v>
      </c>
      <c r="J22" s="102">
        <v>-40</v>
      </c>
      <c r="K22" s="17">
        <f t="shared" si="11"/>
        <v>-40</v>
      </c>
      <c r="L22" s="17">
        <v>150</v>
      </c>
      <c r="M22" s="102">
        <v>0</v>
      </c>
      <c r="N22" s="17">
        <f t="shared" si="12"/>
        <v>150</v>
      </c>
      <c r="O22" s="102">
        <v>0</v>
      </c>
      <c r="P22" s="40">
        <f t="shared" si="13"/>
        <v>25</v>
      </c>
      <c r="Q22" s="18">
        <v>149.96</v>
      </c>
      <c r="R22" s="17">
        <f t="shared" si="14"/>
        <v>24.993333333333336</v>
      </c>
      <c r="S22" s="123"/>
      <c r="T22" s="124"/>
      <c r="U22" s="124"/>
      <c r="V22" s="124"/>
      <c r="W22" s="124"/>
      <c r="X22" s="124"/>
    </row>
    <row r="23" spans="1:24" ht="15.75" thickBot="1" x14ac:dyDescent="0.3">
      <c r="A23" s="48" t="s">
        <v>109</v>
      </c>
      <c r="B23" s="64"/>
      <c r="C23" s="5">
        <v>49</v>
      </c>
      <c r="D23" s="54">
        <f t="shared" si="9"/>
        <v>0.20408163265306123</v>
      </c>
      <c r="E23" s="50">
        <v>5</v>
      </c>
      <c r="F23" s="4">
        <v>2</v>
      </c>
      <c r="G23" s="4">
        <v>3</v>
      </c>
      <c r="H23" s="16">
        <f t="shared" si="10"/>
        <v>10</v>
      </c>
      <c r="I23" s="17">
        <v>150</v>
      </c>
      <c r="J23" s="102">
        <v>0</v>
      </c>
      <c r="K23" s="17">
        <f t="shared" si="11"/>
        <v>150</v>
      </c>
      <c r="L23" s="17">
        <v>75</v>
      </c>
      <c r="M23" s="102">
        <v>0</v>
      </c>
      <c r="N23" s="17">
        <f t="shared" si="12"/>
        <v>75</v>
      </c>
      <c r="O23" s="102">
        <v>0</v>
      </c>
      <c r="P23" s="40">
        <f t="shared" si="13"/>
        <v>22.5</v>
      </c>
      <c r="Q23" s="18">
        <v>54.98</v>
      </c>
      <c r="R23" s="17">
        <f t="shared" si="14"/>
        <v>5.4979999999999993</v>
      </c>
      <c r="S23" s="123"/>
      <c r="T23" s="124"/>
      <c r="U23" s="124"/>
      <c r="V23" s="124"/>
      <c r="W23" s="124"/>
      <c r="X23" s="124"/>
    </row>
    <row r="24" spans="1:24" ht="20.100000000000001" customHeight="1" thickBot="1" x14ac:dyDescent="0.3">
      <c r="A24" s="69" t="s">
        <v>74</v>
      </c>
      <c r="B24" s="79" t="s">
        <v>132</v>
      </c>
      <c r="C24" s="68">
        <f>SUM(C16:C23)</f>
        <v>304</v>
      </c>
      <c r="D24" s="70">
        <f t="shared" si="9"/>
        <v>0.19736842105263158</v>
      </c>
      <c r="E24" s="68">
        <f>SUM(E16:E23)</f>
        <v>19</v>
      </c>
      <c r="F24" s="121">
        <f>SUM(F16:F23)</f>
        <v>7</v>
      </c>
      <c r="G24" s="121">
        <f>SUM(G16:G23)</f>
        <v>34</v>
      </c>
      <c r="H24" s="68">
        <f>SUM(E24:G24)</f>
        <v>60</v>
      </c>
      <c r="I24" s="71">
        <f>SUM(I16:I23)</f>
        <v>625</v>
      </c>
      <c r="J24" s="107">
        <f>+I24/H24</f>
        <v>10.416666666666666</v>
      </c>
      <c r="K24" s="71">
        <f>SUM(K16:K23)</f>
        <v>420</v>
      </c>
      <c r="L24" s="71">
        <f>+K24/H24</f>
        <v>7</v>
      </c>
      <c r="M24" s="107">
        <f t="shared" ref="M24:O24" si="15">SUM(M16:M23)</f>
        <v>0</v>
      </c>
      <c r="N24" s="71">
        <f t="shared" si="15"/>
        <v>850</v>
      </c>
      <c r="O24" s="71">
        <f t="shared" si="15"/>
        <v>-50</v>
      </c>
      <c r="P24" s="71">
        <f t="shared" ref="P24" si="16">(+I24+L24)/H24</f>
        <v>10.533333333333333</v>
      </c>
      <c r="Q24" s="71">
        <f>SUM(Q16:Q23)</f>
        <v>1057.18</v>
      </c>
      <c r="R24" s="71">
        <f t="shared" ref="R24" si="17">+Q24/H24</f>
        <v>17.619666666666667</v>
      </c>
    </row>
    <row r="25" spans="1:24" x14ac:dyDescent="0.25">
      <c r="B25" s="67"/>
    </row>
    <row r="26" spans="1:24" x14ac:dyDescent="0.25">
      <c r="B26" s="67"/>
    </row>
    <row r="27" spans="1:24" ht="18" customHeight="1" x14ac:dyDescent="0.25">
      <c r="B27" s="67"/>
    </row>
    <row r="28" spans="1:24" ht="18" customHeight="1" thickBot="1" x14ac:dyDescent="0.3">
      <c r="B28" s="67"/>
    </row>
    <row r="29" spans="1:24" ht="42" customHeight="1" thickBot="1" x14ac:dyDescent="0.3">
      <c r="A29" s="43" t="s">
        <v>0</v>
      </c>
      <c r="B29" s="96" t="s">
        <v>6</v>
      </c>
      <c r="C29" s="43" t="s">
        <v>1</v>
      </c>
      <c r="D29" s="43" t="s">
        <v>30</v>
      </c>
      <c r="E29" s="43" t="s">
        <v>7</v>
      </c>
      <c r="F29" s="43" t="s">
        <v>8</v>
      </c>
      <c r="G29" s="43" t="s">
        <v>2</v>
      </c>
      <c r="H29" s="43" t="s">
        <v>3</v>
      </c>
      <c r="I29" s="97" t="s">
        <v>137</v>
      </c>
      <c r="J29" s="101" t="s">
        <v>140</v>
      </c>
      <c r="K29" s="97" t="s">
        <v>141</v>
      </c>
      <c r="L29" s="97" t="s">
        <v>138</v>
      </c>
      <c r="M29" s="101" t="s">
        <v>142</v>
      </c>
      <c r="N29" s="101" t="s">
        <v>143</v>
      </c>
      <c r="O29" s="101" t="s">
        <v>139</v>
      </c>
      <c r="P29" s="44" t="s">
        <v>31</v>
      </c>
      <c r="Q29" s="44" t="s">
        <v>4</v>
      </c>
      <c r="R29" s="45" t="s">
        <v>5</v>
      </c>
    </row>
    <row r="30" spans="1:24" ht="15.75" thickBot="1" x14ac:dyDescent="0.3">
      <c r="A30" s="48" t="s">
        <v>126</v>
      </c>
      <c r="B30" s="64"/>
      <c r="C30" s="5">
        <v>39</v>
      </c>
      <c r="D30" s="54">
        <f t="shared" ref="D30:D35" si="18">+H30/C30</f>
        <v>0.12820512820512819</v>
      </c>
      <c r="E30" s="50">
        <v>2</v>
      </c>
      <c r="F30" s="4">
        <v>0</v>
      </c>
      <c r="G30" s="4">
        <v>3</v>
      </c>
      <c r="H30" s="16">
        <f>SUM(E30:G30 )</f>
        <v>5</v>
      </c>
      <c r="I30" s="17">
        <v>25</v>
      </c>
      <c r="J30" s="102">
        <v>0</v>
      </c>
      <c r="K30" s="17">
        <f>I30+J30</f>
        <v>25</v>
      </c>
      <c r="L30" s="17">
        <v>75</v>
      </c>
      <c r="M30" s="102">
        <v>0</v>
      </c>
      <c r="N30" s="17">
        <f>L30+M30</f>
        <v>75</v>
      </c>
      <c r="O30" s="102">
        <v>0</v>
      </c>
      <c r="P30" s="40">
        <f t="shared" ref="P30:P34" si="19">(+I30+L30)/H30</f>
        <v>20</v>
      </c>
      <c r="Q30" s="18">
        <v>36.979999999999997</v>
      </c>
      <c r="R30" s="17">
        <f>+Q30/H30</f>
        <v>7.395999999999999</v>
      </c>
      <c r="S30" s="125"/>
      <c r="T30" s="126"/>
      <c r="U30" s="126"/>
      <c r="V30" s="126"/>
      <c r="W30" s="126"/>
    </row>
    <row r="31" spans="1:24" ht="15.75" thickBot="1" x14ac:dyDescent="0.3">
      <c r="A31" s="48" t="s">
        <v>127</v>
      </c>
      <c r="B31" s="64"/>
      <c r="C31" s="5">
        <v>44</v>
      </c>
      <c r="D31" s="54">
        <f t="shared" si="18"/>
        <v>4.5454545454545456E-2</v>
      </c>
      <c r="E31" s="50">
        <v>0</v>
      </c>
      <c r="F31" s="4">
        <v>0</v>
      </c>
      <c r="G31" s="4">
        <v>2</v>
      </c>
      <c r="H31" s="16">
        <f>SUM(E31:G31 )</f>
        <v>2</v>
      </c>
      <c r="I31" s="17">
        <v>0</v>
      </c>
      <c r="J31" s="102">
        <v>0</v>
      </c>
      <c r="K31" s="17">
        <f>I31+J31</f>
        <v>0</v>
      </c>
      <c r="L31" s="17">
        <v>50</v>
      </c>
      <c r="M31" s="102">
        <v>0</v>
      </c>
      <c r="N31" s="17">
        <f>L31+M31</f>
        <v>50</v>
      </c>
      <c r="O31" s="102">
        <v>0</v>
      </c>
      <c r="P31" s="40">
        <f t="shared" si="19"/>
        <v>25</v>
      </c>
      <c r="Q31" s="18">
        <v>29.98</v>
      </c>
      <c r="R31" s="17">
        <f>+Q31/H31</f>
        <v>14.99</v>
      </c>
      <c r="S31" s="125"/>
      <c r="T31" s="126"/>
      <c r="U31" s="126"/>
      <c r="V31" s="126"/>
      <c r="W31" s="126"/>
    </row>
    <row r="32" spans="1:24" ht="15.75" thickBot="1" x14ac:dyDescent="0.3">
      <c r="A32" s="48" t="s">
        <v>128</v>
      </c>
      <c r="B32" s="64"/>
      <c r="C32" s="5">
        <v>22</v>
      </c>
      <c r="D32" s="54">
        <f t="shared" si="18"/>
        <v>0.31818181818181818</v>
      </c>
      <c r="E32" s="50">
        <v>2</v>
      </c>
      <c r="F32" s="4">
        <v>2</v>
      </c>
      <c r="G32" s="4">
        <v>3</v>
      </c>
      <c r="H32" s="16">
        <f>SUM(E32:G32 )</f>
        <v>7</v>
      </c>
      <c r="I32" s="17">
        <v>100</v>
      </c>
      <c r="J32" s="102">
        <v>0</v>
      </c>
      <c r="K32" s="17">
        <f>I32+J32</f>
        <v>100</v>
      </c>
      <c r="L32" s="17">
        <v>75</v>
      </c>
      <c r="M32" s="102">
        <v>0</v>
      </c>
      <c r="N32" s="17">
        <f>L32+M32</f>
        <v>75</v>
      </c>
      <c r="O32" s="102">
        <v>0</v>
      </c>
      <c r="P32" s="40">
        <f t="shared" si="19"/>
        <v>25</v>
      </c>
      <c r="Q32" s="18">
        <v>124.94</v>
      </c>
      <c r="R32" s="17">
        <f>+Q32/H32</f>
        <v>17.848571428571429</v>
      </c>
      <c r="S32" s="125"/>
      <c r="T32" s="126"/>
      <c r="U32" s="126"/>
      <c r="V32" s="126"/>
      <c r="W32" s="126"/>
    </row>
    <row r="33" spans="1:24" ht="15.75" thickBot="1" x14ac:dyDescent="0.3">
      <c r="A33" s="48" t="s">
        <v>129</v>
      </c>
      <c r="B33" s="64"/>
      <c r="C33" s="5">
        <v>51</v>
      </c>
      <c r="D33" s="54">
        <f t="shared" si="18"/>
        <v>0.29411764705882354</v>
      </c>
      <c r="E33" s="50">
        <v>5</v>
      </c>
      <c r="F33" s="4">
        <v>2</v>
      </c>
      <c r="G33" s="4">
        <v>8</v>
      </c>
      <c r="H33" s="16">
        <f>SUM(E33:G33 )</f>
        <v>15</v>
      </c>
      <c r="I33" s="17">
        <v>175</v>
      </c>
      <c r="J33" s="102">
        <v>-60</v>
      </c>
      <c r="K33" s="17">
        <f>I33+J33</f>
        <v>115</v>
      </c>
      <c r="L33" s="17">
        <v>200</v>
      </c>
      <c r="M33" s="102">
        <v>0</v>
      </c>
      <c r="N33" s="17">
        <f>L33+M33</f>
        <v>200</v>
      </c>
      <c r="O33" s="102">
        <v>0</v>
      </c>
      <c r="P33" s="40">
        <f t="shared" si="19"/>
        <v>25</v>
      </c>
      <c r="Q33" s="18">
        <v>339.95</v>
      </c>
      <c r="R33" s="17">
        <f>+Q33/H33</f>
        <v>22.663333333333334</v>
      </c>
      <c r="S33" s="56"/>
      <c r="T33" s="61"/>
      <c r="U33" s="61"/>
      <c r="V33" s="61"/>
      <c r="W33" s="61"/>
    </row>
    <row r="34" spans="1:24" ht="15.75" thickBot="1" x14ac:dyDescent="0.3">
      <c r="A34" s="48" t="s">
        <v>199</v>
      </c>
      <c r="B34" s="64"/>
      <c r="C34" s="5">
        <v>12</v>
      </c>
      <c r="D34" s="54">
        <f t="shared" si="18"/>
        <v>0</v>
      </c>
      <c r="E34" s="50">
        <v>0</v>
      </c>
      <c r="F34" s="4">
        <v>0</v>
      </c>
      <c r="G34" s="4">
        <v>0</v>
      </c>
      <c r="H34" s="16">
        <f>SUM(E34:G34 )</f>
        <v>0</v>
      </c>
      <c r="I34" s="17">
        <v>0</v>
      </c>
      <c r="J34" s="102">
        <v>0</v>
      </c>
      <c r="K34" s="17">
        <f>I34+J34</f>
        <v>0</v>
      </c>
      <c r="L34" s="17">
        <v>0</v>
      </c>
      <c r="M34" s="102">
        <v>0</v>
      </c>
      <c r="N34" s="17">
        <f>L34+M34</f>
        <v>0</v>
      </c>
      <c r="O34" s="102">
        <v>0</v>
      </c>
      <c r="P34" s="40" t="e">
        <f t="shared" si="19"/>
        <v>#DIV/0!</v>
      </c>
      <c r="Q34" s="18">
        <v>29.99</v>
      </c>
      <c r="R34" s="17" t="e">
        <f>+Q34/H34</f>
        <v>#DIV/0!</v>
      </c>
      <c r="S34" s="56"/>
      <c r="T34" s="61"/>
      <c r="U34" s="61"/>
      <c r="V34" s="61"/>
      <c r="W34" s="61"/>
    </row>
    <row r="35" spans="1:24" ht="15.75" thickBot="1" x14ac:dyDescent="0.3">
      <c r="A35" s="69" t="s">
        <v>92</v>
      </c>
      <c r="B35" s="97" t="s">
        <v>132</v>
      </c>
      <c r="C35" s="68">
        <f>SUM(C30:C34)</f>
        <v>168</v>
      </c>
      <c r="D35" s="70">
        <f t="shared" si="18"/>
        <v>0.17261904761904762</v>
      </c>
      <c r="E35" s="68">
        <f>SUM(E30:E34)</f>
        <v>9</v>
      </c>
      <c r="F35" s="121">
        <f>SUM(F30:F34)</f>
        <v>4</v>
      </c>
      <c r="G35" s="121">
        <f>SUM(G30:G34)</f>
        <v>16</v>
      </c>
      <c r="H35" s="68">
        <f>SUM(E35:G35)</f>
        <v>29</v>
      </c>
      <c r="I35" s="71">
        <f>SUM(I30:I34)</f>
        <v>300</v>
      </c>
      <c r="J35" s="107">
        <f>+I35/H35</f>
        <v>10.344827586206897</v>
      </c>
      <c r="K35" s="71">
        <f>SUM(K30:K34)</f>
        <v>240</v>
      </c>
      <c r="L35" s="71">
        <f>+K35/H35</f>
        <v>8.2758620689655178</v>
      </c>
      <c r="M35" s="107">
        <f t="shared" ref="M35:O35" si="20">SUM(M30:M34)</f>
        <v>0</v>
      </c>
      <c r="N35" s="71">
        <f t="shared" si="20"/>
        <v>400</v>
      </c>
      <c r="O35" s="71">
        <f t="shared" si="20"/>
        <v>0</v>
      </c>
      <c r="P35" s="71">
        <f t="shared" ref="P35" si="21">(+I35+L35)/H35</f>
        <v>10.630202140309155</v>
      </c>
      <c r="Q35" s="71">
        <f>SUM(Q30:Q34)</f>
        <v>561.83999999999992</v>
      </c>
      <c r="R35" s="71">
        <f t="shared" ref="R35" si="22">+Q35/H35</f>
        <v>19.373793103448271</v>
      </c>
    </row>
    <row r="36" spans="1:24" ht="18" customHeight="1" x14ac:dyDescent="0.25">
      <c r="B36" s="67"/>
    </row>
    <row r="37" spans="1:24" ht="18" customHeight="1" x14ac:dyDescent="0.25">
      <c r="B37" s="67"/>
    </row>
    <row r="38" spans="1:24" ht="18" customHeight="1" x14ac:dyDescent="0.25">
      <c r="B38" s="67"/>
    </row>
    <row r="39" spans="1:24" ht="18" customHeight="1" thickBot="1" x14ac:dyDescent="0.3">
      <c r="B39" s="67"/>
    </row>
    <row r="40" spans="1:24" ht="40.5" customHeight="1" thickBot="1" x14ac:dyDescent="0.3">
      <c r="A40" s="43" t="s">
        <v>0</v>
      </c>
      <c r="B40" s="96" t="s">
        <v>6</v>
      </c>
      <c r="C40" s="43" t="s">
        <v>1</v>
      </c>
      <c r="D40" s="43" t="s">
        <v>30</v>
      </c>
      <c r="E40" s="43" t="s">
        <v>7</v>
      </c>
      <c r="F40" s="43" t="s">
        <v>8</v>
      </c>
      <c r="G40" s="43" t="s">
        <v>2</v>
      </c>
      <c r="H40" s="43" t="s">
        <v>3</v>
      </c>
      <c r="I40" s="97" t="s">
        <v>137</v>
      </c>
      <c r="J40" s="101" t="s">
        <v>140</v>
      </c>
      <c r="K40" s="97" t="s">
        <v>141</v>
      </c>
      <c r="L40" s="97" t="s">
        <v>138</v>
      </c>
      <c r="M40" s="101" t="s">
        <v>142</v>
      </c>
      <c r="N40" s="101" t="s">
        <v>143</v>
      </c>
      <c r="O40" s="101" t="s">
        <v>139</v>
      </c>
      <c r="P40" s="44" t="s">
        <v>31</v>
      </c>
      <c r="Q40" s="44" t="s">
        <v>4</v>
      </c>
      <c r="R40" s="45" t="s">
        <v>5</v>
      </c>
    </row>
    <row r="41" spans="1:24" ht="18" customHeight="1" thickBot="1" x14ac:dyDescent="0.3">
      <c r="A41" s="48" t="s">
        <v>200</v>
      </c>
      <c r="B41" s="64"/>
      <c r="C41" s="5">
        <v>22</v>
      </c>
      <c r="D41" s="54">
        <f>+H41/C41</f>
        <v>0.31818181818181818</v>
      </c>
      <c r="E41" s="50">
        <v>2</v>
      </c>
      <c r="F41" s="4">
        <v>0</v>
      </c>
      <c r="G41" s="4">
        <v>5</v>
      </c>
      <c r="H41" s="16">
        <f>SUM(E41:G41 )</f>
        <v>7</v>
      </c>
      <c r="I41" s="17">
        <v>50</v>
      </c>
      <c r="J41" s="102">
        <v>-10</v>
      </c>
      <c r="K41" s="17">
        <f>I41+J41</f>
        <v>40</v>
      </c>
      <c r="L41" s="17">
        <v>125</v>
      </c>
      <c r="M41" s="102">
        <v>0</v>
      </c>
      <c r="N41" s="17">
        <f>L41+M41</f>
        <v>125</v>
      </c>
      <c r="O41" s="102">
        <v>0</v>
      </c>
      <c r="P41" s="40">
        <f t="shared" ref="P41:P48" si="23">(+I41+L41)/H41</f>
        <v>25</v>
      </c>
      <c r="Q41" s="18">
        <v>100</v>
      </c>
      <c r="R41" s="17">
        <f>+Q41/H41</f>
        <v>14.285714285714286</v>
      </c>
      <c r="S41" s="123"/>
      <c r="T41" s="124"/>
      <c r="U41" s="124"/>
      <c r="V41" s="124"/>
      <c r="W41" s="124"/>
      <c r="X41" s="124"/>
    </row>
    <row r="42" spans="1:24" ht="15.75" thickBot="1" x14ac:dyDescent="0.3">
      <c r="A42" s="48" t="s">
        <v>118</v>
      </c>
      <c r="B42" s="64"/>
      <c r="C42" s="5">
        <v>40</v>
      </c>
      <c r="D42" s="54">
        <f>+H42/C42</f>
        <v>0.17499999999999999</v>
      </c>
      <c r="E42" s="50">
        <v>1</v>
      </c>
      <c r="F42" s="4">
        <v>1</v>
      </c>
      <c r="G42" s="4">
        <v>5</v>
      </c>
      <c r="H42" s="16">
        <f>SUM(E42:G42 )</f>
        <v>7</v>
      </c>
      <c r="I42" s="17">
        <v>50</v>
      </c>
      <c r="J42" s="102">
        <v>-75</v>
      </c>
      <c r="K42" s="17">
        <f>I42+J42</f>
        <v>-25</v>
      </c>
      <c r="L42" s="17">
        <v>125</v>
      </c>
      <c r="M42" s="102">
        <v>0</v>
      </c>
      <c r="N42" s="17">
        <f>L42+M42</f>
        <v>125</v>
      </c>
      <c r="O42" s="102">
        <v>0</v>
      </c>
      <c r="P42" s="40">
        <f t="shared" si="23"/>
        <v>25</v>
      </c>
      <c r="Q42" s="18">
        <v>20</v>
      </c>
      <c r="R42" s="17">
        <f>+Q42/H42</f>
        <v>2.8571428571428572</v>
      </c>
      <c r="S42" s="123"/>
      <c r="T42" s="124"/>
      <c r="U42" s="124"/>
      <c r="V42" s="124"/>
      <c r="W42" s="124"/>
      <c r="X42" s="124"/>
    </row>
    <row r="43" spans="1:24" ht="15.75" thickBot="1" x14ac:dyDescent="0.3">
      <c r="A43" s="48" t="s">
        <v>119</v>
      </c>
      <c r="B43" s="64"/>
      <c r="C43" s="5">
        <v>49</v>
      </c>
      <c r="D43" s="54">
        <f>+H43/C43</f>
        <v>0.12244897959183673</v>
      </c>
      <c r="E43" s="50">
        <v>2</v>
      </c>
      <c r="F43" s="4">
        <v>1</v>
      </c>
      <c r="G43" s="4">
        <v>3</v>
      </c>
      <c r="H43" s="16">
        <f>SUM(E43:G43 )</f>
        <v>6</v>
      </c>
      <c r="I43" s="17">
        <v>75</v>
      </c>
      <c r="J43" s="102">
        <v>-175</v>
      </c>
      <c r="K43" s="17">
        <f>I43+J43</f>
        <v>-100</v>
      </c>
      <c r="L43" s="17">
        <v>75</v>
      </c>
      <c r="M43" s="102">
        <v>0</v>
      </c>
      <c r="N43" s="17">
        <f>L43+M43</f>
        <v>75</v>
      </c>
      <c r="O43" s="102">
        <v>0</v>
      </c>
      <c r="P43" s="40">
        <f t="shared" si="23"/>
        <v>25</v>
      </c>
      <c r="Q43" s="18">
        <v>35</v>
      </c>
      <c r="R43" s="17">
        <f>+Q43/H43</f>
        <v>5.833333333333333</v>
      </c>
      <c r="S43" s="123"/>
      <c r="T43" s="124"/>
      <c r="U43" s="124"/>
      <c r="V43" s="124"/>
      <c r="W43" s="124"/>
      <c r="X43" s="124"/>
    </row>
    <row r="44" spans="1:24" ht="15.75" thickBot="1" x14ac:dyDescent="0.3">
      <c r="A44" s="48" t="s">
        <v>120</v>
      </c>
      <c r="B44" s="64"/>
      <c r="C44" s="5">
        <v>39</v>
      </c>
      <c r="D44" s="54">
        <f>+H44/C44</f>
        <v>0.20512820512820512</v>
      </c>
      <c r="E44" s="50">
        <v>3</v>
      </c>
      <c r="F44" s="4">
        <v>1</v>
      </c>
      <c r="G44" s="4">
        <v>4</v>
      </c>
      <c r="H44" s="16">
        <f>SUM(E44:G44 )</f>
        <v>8</v>
      </c>
      <c r="I44" s="17">
        <v>75</v>
      </c>
      <c r="J44" s="102">
        <v>-10</v>
      </c>
      <c r="K44" s="17">
        <f>I44+J44</f>
        <v>65</v>
      </c>
      <c r="L44" s="17">
        <v>100</v>
      </c>
      <c r="M44" s="102">
        <v>0</v>
      </c>
      <c r="N44" s="17">
        <f>L44+M44</f>
        <v>100</v>
      </c>
      <c r="O44" s="102">
        <v>0</v>
      </c>
      <c r="P44" s="40">
        <f t="shared" si="23"/>
        <v>21.875</v>
      </c>
      <c r="Q44" s="18">
        <v>50</v>
      </c>
      <c r="R44" s="17">
        <f>+Q44/H44</f>
        <v>6.25</v>
      </c>
      <c r="S44" s="123"/>
      <c r="T44" s="124"/>
      <c r="U44" s="124"/>
      <c r="V44" s="124"/>
      <c r="W44" s="124"/>
      <c r="X44" s="124"/>
    </row>
    <row r="45" spans="1:24" ht="15.75" thickBot="1" x14ac:dyDescent="0.3">
      <c r="A45" s="48" t="s">
        <v>121</v>
      </c>
      <c r="B45" s="64"/>
      <c r="C45" s="5">
        <v>30</v>
      </c>
      <c r="D45" s="54">
        <f>+H45/C45</f>
        <v>0.1</v>
      </c>
      <c r="E45" s="50">
        <v>2</v>
      </c>
      <c r="F45" s="4">
        <v>1</v>
      </c>
      <c r="G45" s="4">
        <v>0</v>
      </c>
      <c r="H45" s="16">
        <f>SUM(E45:G45 )</f>
        <v>3</v>
      </c>
      <c r="I45" s="17">
        <v>75</v>
      </c>
      <c r="J45" s="102">
        <v>0</v>
      </c>
      <c r="K45" s="17">
        <f>I45+J45</f>
        <v>75</v>
      </c>
      <c r="L45" s="17">
        <v>0</v>
      </c>
      <c r="M45" s="102">
        <v>0</v>
      </c>
      <c r="N45" s="17">
        <f>L45+M45</f>
        <v>0</v>
      </c>
      <c r="O45" s="102">
        <v>0</v>
      </c>
      <c r="P45" s="40">
        <f t="shared" si="23"/>
        <v>25</v>
      </c>
      <c r="Q45" s="18">
        <v>90</v>
      </c>
      <c r="R45" s="17">
        <f>+Q45/H45</f>
        <v>30</v>
      </c>
      <c r="S45" s="123"/>
      <c r="T45" s="128"/>
      <c r="U45" s="128"/>
      <c r="V45" s="128"/>
      <c r="W45" s="128"/>
      <c r="X45" s="128"/>
    </row>
    <row r="46" spans="1:24" ht="15.75" thickBot="1" x14ac:dyDescent="0.3">
      <c r="A46" s="48" t="s">
        <v>122</v>
      </c>
      <c r="B46" s="64"/>
      <c r="C46" s="5">
        <v>33</v>
      </c>
      <c r="D46" s="54">
        <v>0</v>
      </c>
      <c r="E46" s="50">
        <v>0</v>
      </c>
      <c r="F46" s="4">
        <v>0</v>
      </c>
      <c r="G46" s="4">
        <v>0</v>
      </c>
      <c r="H46" s="16">
        <v>0</v>
      </c>
      <c r="I46" s="17">
        <v>0</v>
      </c>
      <c r="J46" s="102">
        <v>0</v>
      </c>
      <c r="K46" s="17">
        <v>0</v>
      </c>
      <c r="L46" s="17">
        <v>0</v>
      </c>
      <c r="M46" s="102">
        <v>0</v>
      </c>
      <c r="N46" s="17">
        <f t="shared" ref="N46" si="24">L46+M46</f>
        <v>0</v>
      </c>
      <c r="O46" s="102">
        <v>0</v>
      </c>
      <c r="P46" s="40" t="e">
        <f t="shared" si="23"/>
        <v>#DIV/0!</v>
      </c>
      <c r="Q46" s="18"/>
      <c r="R46" s="17" t="e">
        <f t="shared" ref="R46" si="25">+Q46/H46</f>
        <v>#DIV/0!</v>
      </c>
      <c r="S46" s="123"/>
      <c r="T46" s="124"/>
      <c r="U46" s="124"/>
      <c r="V46" s="124"/>
      <c r="W46" s="124"/>
      <c r="X46" s="124"/>
    </row>
    <row r="47" spans="1:24" ht="15.75" thickBot="1" x14ac:dyDescent="0.3">
      <c r="A47" s="48" t="s">
        <v>202</v>
      </c>
      <c r="B47" s="64"/>
      <c r="C47" s="5">
        <v>18</v>
      </c>
      <c r="D47" s="54">
        <f>+H47/C47</f>
        <v>0.22222222222222221</v>
      </c>
      <c r="E47" s="50">
        <v>1</v>
      </c>
      <c r="F47" s="4">
        <v>0</v>
      </c>
      <c r="G47" s="4">
        <v>3</v>
      </c>
      <c r="H47" s="16">
        <f>SUM(E47:G47 )</f>
        <v>4</v>
      </c>
      <c r="I47" s="17">
        <v>25</v>
      </c>
      <c r="J47" s="102">
        <v>-50</v>
      </c>
      <c r="K47" s="17">
        <f>I47+J47</f>
        <v>-25</v>
      </c>
      <c r="L47" s="17">
        <v>75</v>
      </c>
      <c r="M47" s="102">
        <v>0</v>
      </c>
      <c r="N47" s="17">
        <f>L47+M47</f>
        <v>75</v>
      </c>
      <c r="O47" s="102">
        <v>0</v>
      </c>
      <c r="P47" s="40">
        <f t="shared" si="23"/>
        <v>25</v>
      </c>
      <c r="Q47" s="18">
        <v>45</v>
      </c>
      <c r="R47" s="17">
        <f>+Q47/H47</f>
        <v>11.25</v>
      </c>
      <c r="S47" s="60"/>
      <c r="T47" s="59"/>
      <c r="U47" s="59"/>
      <c r="V47" s="59"/>
      <c r="W47" s="59"/>
      <c r="X47" s="59"/>
    </row>
    <row r="48" spans="1:24" ht="15.75" thickBot="1" x14ac:dyDescent="0.3">
      <c r="A48" s="48" t="s">
        <v>201</v>
      </c>
      <c r="B48" s="64"/>
      <c r="C48" s="5">
        <v>20</v>
      </c>
      <c r="D48" s="54">
        <f>+H48/C48</f>
        <v>0.05</v>
      </c>
      <c r="E48" s="50">
        <v>0</v>
      </c>
      <c r="F48" s="4">
        <v>1</v>
      </c>
      <c r="G48" s="4">
        <v>0</v>
      </c>
      <c r="H48" s="16">
        <f>SUM(E48:G48 )</f>
        <v>1</v>
      </c>
      <c r="I48" s="17">
        <v>0</v>
      </c>
      <c r="J48" s="102">
        <v>0</v>
      </c>
      <c r="K48" s="17">
        <f>I48+J48</f>
        <v>0</v>
      </c>
      <c r="L48" s="17">
        <v>0</v>
      </c>
      <c r="M48" s="102">
        <v>0</v>
      </c>
      <c r="N48" s="17">
        <f>L48+M48</f>
        <v>0</v>
      </c>
      <c r="O48" s="102">
        <v>0</v>
      </c>
      <c r="P48" s="40">
        <f t="shared" si="23"/>
        <v>0</v>
      </c>
      <c r="Q48" s="18">
        <v>25</v>
      </c>
      <c r="R48" s="17">
        <f>+Q48/H48</f>
        <v>25</v>
      </c>
      <c r="S48" s="60"/>
      <c r="T48" s="59"/>
      <c r="U48" s="59"/>
      <c r="V48" s="59"/>
      <c r="W48" s="59"/>
      <c r="X48" s="59"/>
    </row>
    <row r="49" spans="1:24" ht="18" customHeight="1" thickBot="1" x14ac:dyDescent="0.3">
      <c r="A49" s="69" t="s">
        <v>91</v>
      </c>
      <c r="B49" s="97" t="s">
        <v>132</v>
      </c>
      <c r="C49" s="68">
        <f>SUM(C41:C48)</f>
        <v>251</v>
      </c>
      <c r="D49" s="70">
        <f>+H49/C49</f>
        <v>0.14342629482071714</v>
      </c>
      <c r="E49" s="68">
        <f>SUM(E41:E48)</f>
        <v>11</v>
      </c>
      <c r="F49" s="121">
        <f>SUM(F41:F48)</f>
        <v>5</v>
      </c>
      <c r="G49" s="121">
        <f>SUM(G41:G48)</f>
        <v>20</v>
      </c>
      <c r="H49" s="68">
        <f>SUM(E49:G49)</f>
        <v>36</v>
      </c>
      <c r="I49" s="71">
        <f>SUM(I41:I48)</f>
        <v>350</v>
      </c>
      <c r="J49" s="107">
        <f>+I49/H49</f>
        <v>9.7222222222222214</v>
      </c>
      <c r="K49" s="71">
        <f>SUM(K41:K48)</f>
        <v>30</v>
      </c>
      <c r="L49" s="71">
        <f>+K49/H49</f>
        <v>0.83333333333333337</v>
      </c>
      <c r="M49" s="107">
        <f t="shared" ref="M49:O49" si="26">SUM(M41:M48)</f>
        <v>0</v>
      </c>
      <c r="N49" s="71">
        <f t="shared" si="26"/>
        <v>500</v>
      </c>
      <c r="O49" s="71">
        <f t="shared" si="26"/>
        <v>0</v>
      </c>
      <c r="P49" s="71">
        <f t="shared" ref="P49" si="27">(+I49+L49)/H49</f>
        <v>9.7453703703703702</v>
      </c>
      <c r="Q49" s="71">
        <f>SUM(Q41:Q48)</f>
        <v>365</v>
      </c>
      <c r="R49" s="71">
        <f t="shared" ref="R49" si="28">+Q49/H49</f>
        <v>10.138888888888889</v>
      </c>
    </row>
    <row r="50" spans="1:24" ht="18" customHeight="1" x14ac:dyDescent="0.25">
      <c r="B50" s="67"/>
    </row>
    <row r="51" spans="1:24" ht="20.100000000000001" customHeight="1" x14ac:dyDescent="0.25">
      <c r="B51" s="67"/>
    </row>
    <row r="52" spans="1:24" ht="15.75" thickBot="1" x14ac:dyDescent="0.3">
      <c r="B52" s="67"/>
    </row>
    <row r="53" spans="1:24" ht="45.75" thickBot="1" x14ac:dyDescent="0.3">
      <c r="A53" s="43" t="s">
        <v>0</v>
      </c>
      <c r="B53" s="96" t="s">
        <v>6</v>
      </c>
      <c r="C53" s="43" t="s">
        <v>1</v>
      </c>
      <c r="D53" s="43" t="s">
        <v>30</v>
      </c>
      <c r="E53" s="43" t="s">
        <v>7</v>
      </c>
      <c r="F53" s="43" t="s">
        <v>8</v>
      </c>
      <c r="G53" s="43" t="s">
        <v>2</v>
      </c>
      <c r="H53" s="43" t="s">
        <v>3</v>
      </c>
      <c r="I53" s="97" t="s">
        <v>137</v>
      </c>
      <c r="J53" s="101" t="s">
        <v>140</v>
      </c>
      <c r="K53" s="97" t="s">
        <v>141</v>
      </c>
      <c r="L53" s="97" t="s">
        <v>138</v>
      </c>
      <c r="M53" s="101" t="s">
        <v>142</v>
      </c>
      <c r="N53" s="101" t="s">
        <v>143</v>
      </c>
      <c r="O53" s="101" t="s">
        <v>139</v>
      </c>
      <c r="P53" s="44" t="s">
        <v>31</v>
      </c>
      <c r="Q53" s="44" t="s">
        <v>4</v>
      </c>
      <c r="R53" s="45" t="s">
        <v>5</v>
      </c>
    </row>
    <row r="54" spans="1:24" ht="15.75" thickBot="1" x14ac:dyDescent="0.3">
      <c r="A54" s="48" t="s">
        <v>123</v>
      </c>
      <c r="B54" s="64"/>
      <c r="C54" s="5">
        <v>3</v>
      </c>
      <c r="D54" s="54">
        <v>0</v>
      </c>
      <c r="E54" s="50">
        <v>0</v>
      </c>
      <c r="F54" s="4">
        <v>0</v>
      </c>
      <c r="G54" s="4">
        <v>0</v>
      </c>
      <c r="H54" s="16">
        <v>0</v>
      </c>
      <c r="I54" s="17">
        <v>0</v>
      </c>
      <c r="J54" s="102">
        <v>0</v>
      </c>
      <c r="K54" s="17">
        <v>0</v>
      </c>
      <c r="L54" s="17">
        <v>0</v>
      </c>
      <c r="M54" s="102">
        <v>0</v>
      </c>
      <c r="N54" s="17">
        <f>L54+M54</f>
        <v>0</v>
      </c>
      <c r="O54" s="102">
        <v>0</v>
      </c>
      <c r="P54" s="40" t="e">
        <f t="shared" ref="P54:P56" si="29">(+I54+L54)/H54</f>
        <v>#DIV/0!</v>
      </c>
      <c r="Q54" s="18"/>
      <c r="R54" s="17" t="e">
        <f t="shared" ref="R54" si="30">+Q54/H54</f>
        <v>#DIV/0!</v>
      </c>
      <c r="S54" s="60"/>
      <c r="T54" s="59"/>
      <c r="U54" s="59"/>
      <c r="V54" s="59"/>
      <c r="W54" s="59"/>
      <c r="X54" s="59"/>
    </row>
    <row r="55" spans="1:24" ht="15.75" thickBot="1" x14ac:dyDescent="0.3">
      <c r="A55" s="48" t="s">
        <v>124</v>
      </c>
      <c r="B55" s="64"/>
      <c r="C55" s="5">
        <v>36</v>
      </c>
      <c r="D55" s="54">
        <f>+H55/C55</f>
        <v>0.1111111111111111</v>
      </c>
      <c r="E55" s="50">
        <v>2</v>
      </c>
      <c r="F55" s="4">
        <v>0</v>
      </c>
      <c r="G55" s="4">
        <v>2</v>
      </c>
      <c r="H55" s="16">
        <f>SUM(E55:G55 )</f>
        <v>4</v>
      </c>
      <c r="I55" s="17">
        <v>50</v>
      </c>
      <c r="J55" s="102">
        <v>-140</v>
      </c>
      <c r="K55" s="17">
        <f>I55+J55</f>
        <v>-90</v>
      </c>
      <c r="L55" s="17">
        <v>50</v>
      </c>
      <c r="M55" s="102">
        <v>0</v>
      </c>
      <c r="N55" s="17">
        <f>L55+M55</f>
        <v>50</v>
      </c>
      <c r="O55" s="102">
        <v>0</v>
      </c>
      <c r="P55" s="40">
        <f t="shared" si="29"/>
        <v>25</v>
      </c>
      <c r="Q55" s="18">
        <v>15</v>
      </c>
      <c r="R55" s="17">
        <f>+Q55/H55</f>
        <v>3.75</v>
      </c>
      <c r="S55" s="60"/>
      <c r="T55" s="59"/>
      <c r="U55" s="59"/>
      <c r="V55" s="59"/>
      <c r="W55" s="59"/>
      <c r="X55" s="59"/>
    </row>
    <row r="56" spans="1:24" ht="15.75" thickBot="1" x14ac:dyDescent="0.3">
      <c r="A56" s="48" t="s">
        <v>125</v>
      </c>
      <c r="B56" s="64"/>
      <c r="C56" s="5">
        <v>11</v>
      </c>
      <c r="D56" s="54">
        <f>+H56/C56</f>
        <v>0.63636363636363635</v>
      </c>
      <c r="E56" s="50">
        <v>5</v>
      </c>
      <c r="F56" s="4">
        <v>0</v>
      </c>
      <c r="G56" s="4">
        <v>2</v>
      </c>
      <c r="H56" s="16">
        <f>SUM(E56:G56 )</f>
        <v>7</v>
      </c>
      <c r="I56" s="17">
        <v>125</v>
      </c>
      <c r="J56" s="102">
        <v>0</v>
      </c>
      <c r="K56" s="17">
        <f>I56+J56</f>
        <v>125</v>
      </c>
      <c r="L56" s="17">
        <v>50</v>
      </c>
      <c r="M56" s="102">
        <v>0</v>
      </c>
      <c r="N56" s="17">
        <f>L56+M56</f>
        <v>50</v>
      </c>
      <c r="O56" s="102">
        <v>0</v>
      </c>
      <c r="P56" s="40">
        <f t="shared" si="29"/>
        <v>25</v>
      </c>
      <c r="Q56" s="18">
        <v>79.989999999999995</v>
      </c>
      <c r="R56" s="17">
        <f>+Q56/H56</f>
        <v>11.427142857142856</v>
      </c>
      <c r="S56" s="60"/>
      <c r="T56" s="59"/>
      <c r="U56" s="59"/>
      <c r="V56" s="59"/>
      <c r="W56" s="59"/>
      <c r="X56" s="59"/>
    </row>
    <row r="57" spans="1:24" ht="18" customHeight="1" thickBot="1" x14ac:dyDescent="0.3">
      <c r="A57" s="69" t="s">
        <v>68</v>
      </c>
      <c r="B57" s="97" t="s">
        <v>132</v>
      </c>
      <c r="C57" s="68">
        <f>SUM(C54:C56)</f>
        <v>50</v>
      </c>
      <c r="D57" s="70">
        <f>+H57/C57</f>
        <v>0.22</v>
      </c>
      <c r="E57" s="68">
        <f>SUM(E54:E56)</f>
        <v>7</v>
      </c>
      <c r="F57" s="121">
        <f>SUM(F54:F56)</f>
        <v>0</v>
      </c>
      <c r="G57" s="121">
        <f>SUM(G54:G56)</f>
        <v>4</v>
      </c>
      <c r="H57" s="68">
        <f>SUM(E57:G57)</f>
        <v>11</v>
      </c>
      <c r="I57" s="71">
        <f>SUM(I54:I56)</f>
        <v>175</v>
      </c>
      <c r="J57" s="107">
        <f>+I57/H57</f>
        <v>15.909090909090908</v>
      </c>
      <c r="K57" s="71">
        <f>SUM(K54:K56)</f>
        <v>35</v>
      </c>
      <c r="L57" s="71">
        <f>+K57/H57</f>
        <v>3.1818181818181817</v>
      </c>
      <c r="M57" s="107">
        <f t="shared" ref="M57:O57" si="31">SUM(M54:M56)</f>
        <v>0</v>
      </c>
      <c r="N57" s="71">
        <f t="shared" si="31"/>
        <v>100</v>
      </c>
      <c r="O57" s="71">
        <f t="shared" si="31"/>
        <v>0</v>
      </c>
      <c r="P57" s="71">
        <f t="shared" ref="P57" si="32">(+I57+L57)/H57</f>
        <v>16.198347107438018</v>
      </c>
      <c r="Q57" s="71">
        <f>SUM(Q54:Q56)</f>
        <v>94.99</v>
      </c>
      <c r="R57" s="71">
        <f>+Q57/H57</f>
        <v>8.6354545454545448</v>
      </c>
    </row>
    <row r="58" spans="1:24" ht="18" customHeight="1" x14ac:dyDescent="0.25">
      <c r="B58" s="67"/>
    </row>
    <row r="59" spans="1:24" ht="18" customHeight="1" x14ac:dyDescent="0.25">
      <c r="B59" s="67"/>
    </row>
    <row r="60" spans="1:24" ht="18" customHeight="1" thickBot="1" x14ac:dyDescent="0.3">
      <c r="B60" s="67"/>
    </row>
    <row r="61" spans="1:24" ht="41.25" customHeight="1" thickBot="1" x14ac:dyDescent="0.3">
      <c r="A61" s="43" t="s">
        <v>0</v>
      </c>
      <c r="B61" s="96" t="s">
        <v>6</v>
      </c>
      <c r="C61" s="43" t="s">
        <v>1</v>
      </c>
      <c r="D61" s="43" t="s">
        <v>30</v>
      </c>
      <c r="E61" s="43" t="s">
        <v>7</v>
      </c>
      <c r="F61" s="43" t="s">
        <v>8</v>
      </c>
      <c r="G61" s="43" t="s">
        <v>2</v>
      </c>
      <c r="H61" s="43" t="s">
        <v>3</v>
      </c>
      <c r="I61" s="97" t="s">
        <v>137</v>
      </c>
      <c r="J61" s="101" t="s">
        <v>140</v>
      </c>
      <c r="K61" s="97" t="s">
        <v>141</v>
      </c>
      <c r="L61" s="97" t="s">
        <v>138</v>
      </c>
      <c r="M61" s="101" t="s">
        <v>142</v>
      </c>
      <c r="N61" s="101" t="s">
        <v>143</v>
      </c>
      <c r="O61" s="101" t="s">
        <v>139</v>
      </c>
      <c r="P61" s="44" t="s">
        <v>31</v>
      </c>
      <c r="Q61" s="44" t="s">
        <v>4</v>
      </c>
      <c r="R61" s="45" t="s">
        <v>5</v>
      </c>
    </row>
    <row r="62" spans="1:24" ht="15.75" thickBot="1" x14ac:dyDescent="0.3">
      <c r="A62" s="48" t="s">
        <v>93</v>
      </c>
      <c r="B62" s="64"/>
      <c r="C62" s="5">
        <v>72</v>
      </c>
      <c r="D62" s="54">
        <f t="shared" ref="D62:D72" si="33">+H62/C62</f>
        <v>0.15277777777777779</v>
      </c>
      <c r="E62" s="50">
        <v>6</v>
      </c>
      <c r="F62" s="4">
        <v>1</v>
      </c>
      <c r="G62" s="4">
        <v>4</v>
      </c>
      <c r="H62" s="16">
        <f t="shared" ref="H62:H71" si="34">SUM(E62:G62 )</f>
        <v>11</v>
      </c>
      <c r="I62" s="17">
        <v>150</v>
      </c>
      <c r="J62" s="102">
        <v>-155</v>
      </c>
      <c r="K62" s="17">
        <f t="shared" ref="K62:K71" si="35">I62+J62</f>
        <v>-5</v>
      </c>
      <c r="L62" s="17">
        <v>100</v>
      </c>
      <c r="M62" s="102">
        <v>0</v>
      </c>
      <c r="N62" s="17">
        <f t="shared" ref="N62:N71" si="36">L62+M62</f>
        <v>100</v>
      </c>
      <c r="O62" s="102">
        <v>0</v>
      </c>
      <c r="P62" s="40">
        <f t="shared" ref="P62:P71" si="37">(+I62+L62)/H62</f>
        <v>22.727272727272727</v>
      </c>
      <c r="Q62" s="18">
        <v>268.48</v>
      </c>
      <c r="R62" s="17">
        <f t="shared" ref="R62:R71" si="38">+Q62/H62</f>
        <v>24.40727272727273</v>
      </c>
      <c r="S62" s="123"/>
      <c r="T62" s="124"/>
      <c r="U62" s="124"/>
      <c r="V62" s="124"/>
      <c r="W62" s="124"/>
      <c r="X62" s="124"/>
    </row>
    <row r="63" spans="1:24" ht="15.75" thickBot="1" x14ac:dyDescent="0.3">
      <c r="A63" s="48" t="s">
        <v>94</v>
      </c>
      <c r="B63" s="64"/>
      <c r="C63" s="5">
        <v>60</v>
      </c>
      <c r="D63" s="54">
        <f t="shared" si="33"/>
        <v>0.2</v>
      </c>
      <c r="E63" s="50">
        <v>6</v>
      </c>
      <c r="F63" s="4">
        <v>2</v>
      </c>
      <c r="G63" s="4">
        <v>4</v>
      </c>
      <c r="H63" s="16">
        <f t="shared" si="34"/>
        <v>12</v>
      </c>
      <c r="I63" s="17">
        <v>200</v>
      </c>
      <c r="J63" s="102">
        <v>0</v>
      </c>
      <c r="K63" s="17">
        <f t="shared" si="35"/>
        <v>200</v>
      </c>
      <c r="L63" s="17">
        <v>100</v>
      </c>
      <c r="M63" s="102">
        <v>0</v>
      </c>
      <c r="N63" s="17">
        <f t="shared" si="36"/>
        <v>100</v>
      </c>
      <c r="O63" s="102">
        <v>0</v>
      </c>
      <c r="P63" s="40">
        <f t="shared" si="37"/>
        <v>25</v>
      </c>
      <c r="Q63" s="18">
        <v>234.89</v>
      </c>
      <c r="R63" s="17">
        <f t="shared" si="38"/>
        <v>19.574166666666667</v>
      </c>
      <c r="S63" s="123"/>
      <c r="T63" s="124"/>
      <c r="U63" s="124"/>
      <c r="V63" s="124"/>
      <c r="W63" s="124"/>
      <c r="X63" s="124"/>
    </row>
    <row r="64" spans="1:24" ht="15.75" thickBot="1" x14ac:dyDescent="0.3">
      <c r="A64" s="48" t="s">
        <v>95</v>
      </c>
      <c r="B64" s="64"/>
      <c r="C64" s="5">
        <v>24</v>
      </c>
      <c r="D64" s="54">
        <f t="shared" si="33"/>
        <v>0.29166666666666669</v>
      </c>
      <c r="E64" s="50">
        <v>3</v>
      </c>
      <c r="F64" s="4">
        <v>0</v>
      </c>
      <c r="G64" s="4">
        <v>4</v>
      </c>
      <c r="H64" s="16">
        <f t="shared" si="34"/>
        <v>7</v>
      </c>
      <c r="I64" s="17">
        <v>75</v>
      </c>
      <c r="J64" s="102">
        <v>-25</v>
      </c>
      <c r="K64" s="17">
        <f t="shared" si="35"/>
        <v>50</v>
      </c>
      <c r="L64" s="17">
        <v>100</v>
      </c>
      <c r="M64" s="102">
        <v>0</v>
      </c>
      <c r="N64" s="17">
        <f t="shared" si="36"/>
        <v>100</v>
      </c>
      <c r="O64" s="102">
        <v>0</v>
      </c>
      <c r="P64" s="40">
        <f t="shared" si="37"/>
        <v>25</v>
      </c>
      <c r="Q64" s="18">
        <v>139.94</v>
      </c>
      <c r="R64" s="17">
        <f t="shared" si="38"/>
        <v>19.991428571428571</v>
      </c>
      <c r="S64" s="123"/>
      <c r="T64" s="124"/>
      <c r="U64" s="124"/>
      <c r="V64" s="124"/>
      <c r="W64" s="124"/>
      <c r="X64" s="124"/>
    </row>
    <row r="65" spans="1:24" ht="15.75" thickBot="1" x14ac:dyDescent="0.3">
      <c r="A65" s="48" t="s">
        <v>96</v>
      </c>
      <c r="B65" s="64"/>
      <c r="C65" s="5">
        <v>56</v>
      </c>
      <c r="D65" s="54">
        <f t="shared" si="33"/>
        <v>0.16071428571428573</v>
      </c>
      <c r="E65" s="50">
        <v>2</v>
      </c>
      <c r="F65" s="4">
        <v>3</v>
      </c>
      <c r="G65" s="4">
        <v>4</v>
      </c>
      <c r="H65" s="16">
        <f t="shared" si="34"/>
        <v>9</v>
      </c>
      <c r="I65" s="17">
        <v>100</v>
      </c>
      <c r="J65" s="102">
        <v>-100</v>
      </c>
      <c r="K65" s="17">
        <f t="shared" si="35"/>
        <v>0</v>
      </c>
      <c r="L65" s="17">
        <v>100</v>
      </c>
      <c r="M65" s="102">
        <v>0</v>
      </c>
      <c r="N65" s="17">
        <f t="shared" si="36"/>
        <v>100</v>
      </c>
      <c r="O65" s="102">
        <v>0</v>
      </c>
      <c r="P65" s="40">
        <f t="shared" si="37"/>
        <v>22.222222222222221</v>
      </c>
      <c r="Q65" s="18">
        <v>312</v>
      </c>
      <c r="R65" s="17">
        <f t="shared" si="38"/>
        <v>34.666666666666664</v>
      </c>
      <c r="S65" s="123"/>
      <c r="T65" s="124"/>
      <c r="U65" s="124"/>
      <c r="V65" s="124"/>
      <c r="W65" s="124"/>
      <c r="X65" s="124"/>
    </row>
    <row r="66" spans="1:24" s="61" customFormat="1" ht="15.75" thickBot="1" x14ac:dyDescent="0.3">
      <c r="A66" s="48" t="s">
        <v>97</v>
      </c>
      <c r="B66" s="64"/>
      <c r="C66" s="5">
        <v>39</v>
      </c>
      <c r="D66" s="54">
        <f t="shared" si="33"/>
        <v>0.15384615384615385</v>
      </c>
      <c r="E66" s="50">
        <v>0</v>
      </c>
      <c r="F66" s="4">
        <v>0</v>
      </c>
      <c r="G66" s="4">
        <v>6</v>
      </c>
      <c r="H66" s="16">
        <f t="shared" si="34"/>
        <v>6</v>
      </c>
      <c r="I66" s="17">
        <v>0</v>
      </c>
      <c r="J66" s="102">
        <v>-10</v>
      </c>
      <c r="K66" s="17">
        <f t="shared" si="35"/>
        <v>-10</v>
      </c>
      <c r="L66" s="17">
        <v>150</v>
      </c>
      <c r="M66" s="102">
        <v>0</v>
      </c>
      <c r="N66" s="17">
        <f t="shared" si="36"/>
        <v>150</v>
      </c>
      <c r="O66" s="102">
        <v>0</v>
      </c>
      <c r="P66" s="40">
        <f t="shared" si="37"/>
        <v>25</v>
      </c>
      <c r="Q66" s="18">
        <v>126.44</v>
      </c>
      <c r="R66" s="17">
        <f t="shared" si="38"/>
        <v>21.073333333333334</v>
      </c>
      <c r="S66" s="123"/>
      <c r="T66" s="124"/>
      <c r="U66" s="124"/>
      <c r="V66" s="124"/>
      <c r="W66" s="124"/>
      <c r="X66" s="124"/>
    </row>
    <row r="67" spans="1:24" s="61" customFormat="1" ht="15.75" thickBot="1" x14ac:dyDescent="0.3">
      <c r="A67" s="48" t="s">
        <v>98</v>
      </c>
      <c r="B67" s="64"/>
      <c r="C67" s="5">
        <v>21</v>
      </c>
      <c r="D67" s="54">
        <f t="shared" si="33"/>
        <v>0.33333333333333331</v>
      </c>
      <c r="E67" s="50">
        <v>1</v>
      </c>
      <c r="F67" s="4">
        <v>2</v>
      </c>
      <c r="G67" s="4">
        <v>4</v>
      </c>
      <c r="H67" s="16">
        <f t="shared" si="34"/>
        <v>7</v>
      </c>
      <c r="I67" s="17">
        <v>75</v>
      </c>
      <c r="J67" s="102">
        <v>-50</v>
      </c>
      <c r="K67" s="17">
        <f t="shared" si="35"/>
        <v>25</v>
      </c>
      <c r="L67" s="17">
        <v>100</v>
      </c>
      <c r="M67" s="102">
        <v>0</v>
      </c>
      <c r="N67" s="17">
        <f t="shared" si="36"/>
        <v>100</v>
      </c>
      <c r="O67" s="102">
        <v>0</v>
      </c>
      <c r="P67" s="40">
        <f t="shared" si="37"/>
        <v>25</v>
      </c>
      <c r="Q67" s="18">
        <v>109.98</v>
      </c>
      <c r="R67" s="17">
        <f t="shared" si="38"/>
        <v>15.711428571428572</v>
      </c>
      <c r="S67" s="123"/>
      <c r="T67" s="124"/>
      <c r="U67" s="124"/>
      <c r="V67" s="124"/>
      <c r="W67" s="124"/>
      <c r="X67" s="124"/>
    </row>
    <row r="68" spans="1:24" s="61" customFormat="1" ht="15.75" thickBot="1" x14ac:dyDescent="0.3">
      <c r="A68" s="48" t="s">
        <v>99</v>
      </c>
      <c r="B68" s="64"/>
      <c r="C68" s="5">
        <v>28</v>
      </c>
      <c r="D68" s="54">
        <f t="shared" si="33"/>
        <v>0.2857142857142857</v>
      </c>
      <c r="E68" s="50">
        <v>3</v>
      </c>
      <c r="F68" s="4">
        <v>1</v>
      </c>
      <c r="G68" s="4">
        <v>4</v>
      </c>
      <c r="H68" s="16">
        <f t="shared" si="34"/>
        <v>8</v>
      </c>
      <c r="I68" s="17">
        <v>100</v>
      </c>
      <c r="J68" s="102">
        <v>0</v>
      </c>
      <c r="K68" s="17">
        <f t="shared" si="35"/>
        <v>100</v>
      </c>
      <c r="L68" s="17">
        <v>100</v>
      </c>
      <c r="M68" s="102">
        <v>0</v>
      </c>
      <c r="N68" s="17">
        <f t="shared" si="36"/>
        <v>100</v>
      </c>
      <c r="O68" s="102">
        <v>0</v>
      </c>
      <c r="P68" s="40">
        <f t="shared" si="37"/>
        <v>25</v>
      </c>
      <c r="Q68" s="18">
        <v>110.86</v>
      </c>
      <c r="R68" s="17">
        <f t="shared" si="38"/>
        <v>13.8575</v>
      </c>
      <c r="S68" s="123"/>
      <c r="T68" s="124"/>
      <c r="U68" s="124"/>
      <c r="V68" s="124"/>
      <c r="W68" s="124"/>
      <c r="X68" s="124"/>
    </row>
    <row r="69" spans="1:24" s="61" customFormat="1" ht="15.75" thickBot="1" x14ac:dyDescent="0.3">
      <c r="A69" s="48" t="s">
        <v>100</v>
      </c>
      <c r="B69" s="64"/>
      <c r="C69" s="5">
        <v>15</v>
      </c>
      <c r="D69" s="54">
        <f t="shared" si="33"/>
        <v>0.13333333333333333</v>
      </c>
      <c r="E69" s="50">
        <v>0</v>
      </c>
      <c r="F69" s="4">
        <v>0</v>
      </c>
      <c r="G69" s="4">
        <v>2</v>
      </c>
      <c r="H69" s="16">
        <f t="shared" si="34"/>
        <v>2</v>
      </c>
      <c r="I69" s="17">
        <v>0</v>
      </c>
      <c r="J69" s="102">
        <v>-25</v>
      </c>
      <c r="K69" s="17">
        <f t="shared" si="35"/>
        <v>-25</v>
      </c>
      <c r="L69" s="17">
        <v>50</v>
      </c>
      <c r="M69" s="102">
        <v>0</v>
      </c>
      <c r="N69" s="17">
        <f t="shared" si="36"/>
        <v>50</v>
      </c>
      <c r="O69" s="102">
        <v>0</v>
      </c>
      <c r="P69" s="40">
        <f t="shared" si="37"/>
        <v>25</v>
      </c>
      <c r="Q69" s="18">
        <v>39.99</v>
      </c>
      <c r="R69" s="17">
        <f t="shared" si="38"/>
        <v>19.995000000000001</v>
      </c>
      <c r="S69" s="123"/>
      <c r="T69" s="124"/>
      <c r="U69" s="124"/>
      <c r="V69" s="124"/>
      <c r="W69" s="124"/>
      <c r="X69" s="124"/>
    </row>
    <row r="70" spans="1:24" ht="15.75" thickBot="1" x14ac:dyDescent="0.3">
      <c r="A70" s="48" t="s">
        <v>101</v>
      </c>
      <c r="B70" s="64"/>
      <c r="C70" s="5">
        <v>32</v>
      </c>
      <c r="D70" s="54">
        <f t="shared" si="33"/>
        <v>0.1875</v>
      </c>
      <c r="E70" s="50">
        <v>3</v>
      </c>
      <c r="F70" s="4">
        <v>1</v>
      </c>
      <c r="G70" s="4">
        <v>2</v>
      </c>
      <c r="H70" s="16">
        <f t="shared" si="34"/>
        <v>6</v>
      </c>
      <c r="I70" s="17">
        <v>100</v>
      </c>
      <c r="J70" s="102">
        <v>0</v>
      </c>
      <c r="K70" s="17">
        <f t="shared" si="35"/>
        <v>100</v>
      </c>
      <c r="L70" s="17">
        <v>50</v>
      </c>
      <c r="M70" s="102">
        <v>0</v>
      </c>
      <c r="N70" s="17">
        <f t="shared" si="36"/>
        <v>50</v>
      </c>
      <c r="O70" s="102">
        <v>0</v>
      </c>
      <c r="P70" s="40">
        <f t="shared" si="37"/>
        <v>25</v>
      </c>
      <c r="Q70" s="18">
        <v>90.49</v>
      </c>
      <c r="R70" s="17">
        <f t="shared" si="38"/>
        <v>15.081666666666665</v>
      </c>
      <c r="S70" s="123"/>
      <c r="T70" s="124"/>
      <c r="U70" s="124"/>
      <c r="V70" s="124"/>
      <c r="W70" s="124"/>
      <c r="X70" s="124"/>
    </row>
    <row r="71" spans="1:24" ht="15.75" thickBot="1" x14ac:dyDescent="0.3">
      <c r="A71" s="48" t="s">
        <v>102</v>
      </c>
      <c r="B71" s="64"/>
      <c r="C71" s="5">
        <v>34</v>
      </c>
      <c r="D71" s="54">
        <f t="shared" si="33"/>
        <v>0.35294117647058826</v>
      </c>
      <c r="E71" s="50">
        <v>8</v>
      </c>
      <c r="F71" s="4">
        <v>1</v>
      </c>
      <c r="G71" s="4">
        <v>3</v>
      </c>
      <c r="H71" s="16">
        <f t="shared" si="34"/>
        <v>12</v>
      </c>
      <c r="I71" s="17">
        <v>225</v>
      </c>
      <c r="J71" s="102">
        <v>0</v>
      </c>
      <c r="K71" s="17">
        <f t="shared" si="35"/>
        <v>225</v>
      </c>
      <c r="L71" s="17">
        <v>75</v>
      </c>
      <c r="M71" s="102">
        <v>0</v>
      </c>
      <c r="N71" s="17">
        <f t="shared" si="36"/>
        <v>75</v>
      </c>
      <c r="O71" s="102">
        <v>0</v>
      </c>
      <c r="P71" s="40">
        <f t="shared" si="37"/>
        <v>25</v>
      </c>
      <c r="Q71" s="18">
        <v>144.97999999999999</v>
      </c>
      <c r="R71" s="17">
        <f t="shared" si="38"/>
        <v>12.081666666666665</v>
      </c>
      <c r="S71" s="123"/>
      <c r="T71" s="124"/>
      <c r="U71" s="124"/>
      <c r="V71" s="124"/>
      <c r="W71" s="124"/>
      <c r="X71" s="124"/>
    </row>
    <row r="72" spans="1:24" ht="15.75" thickBot="1" x14ac:dyDescent="0.3">
      <c r="A72" s="69" t="s">
        <v>34</v>
      </c>
      <c r="B72" s="97" t="s">
        <v>132</v>
      </c>
      <c r="C72" s="68">
        <f>SUM(C62:C71)</f>
        <v>381</v>
      </c>
      <c r="D72" s="70">
        <f t="shared" si="33"/>
        <v>0.20997375328083989</v>
      </c>
      <c r="E72" s="68">
        <f>SUM(E62:E71)</f>
        <v>32</v>
      </c>
      <c r="F72" s="121">
        <f>SUM(F62:F71)</f>
        <v>11</v>
      </c>
      <c r="G72" s="121">
        <f>SUM(G62:G71)</f>
        <v>37</v>
      </c>
      <c r="H72" s="68">
        <f>SUM(E72:G72)</f>
        <v>80</v>
      </c>
      <c r="I72" s="71">
        <f>SUM(I62:I71)</f>
        <v>1025</v>
      </c>
      <c r="J72" s="107">
        <f>+I72/H72</f>
        <v>12.8125</v>
      </c>
      <c r="K72" s="71">
        <f>SUM(K62:K71)</f>
        <v>660</v>
      </c>
      <c r="L72" s="71">
        <f>+K72/H72</f>
        <v>8.25</v>
      </c>
      <c r="M72" s="107">
        <f t="shared" ref="M72:O72" si="39">SUM(M62:M71)</f>
        <v>0</v>
      </c>
      <c r="N72" s="71">
        <f t="shared" si="39"/>
        <v>925</v>
      </c>
      <c r="O72" s="71">
        <f t="shared" si="39"/>
        <v>0</v>
      </c>
      <c r="P72" s="71">
        <f t="shared" ref="P72" si="40">(+I72+L72)/H72</f>
        <v>12.915625</v>
      </c>
      <c r="Q72" s="71">
        <f>SUM(Q62:Q71)</f>
        <v>1578.05</v>
      </c>
      <c r="R72" s="71">
        <f t="shared" ref="R72" si="41">+Q72/H72</f>
        <v>19.725625000000001</v>
      </c>
    </row>
    <row r="73" spans="1:24" x14ac:dyDescent="0.25">
      <c r="B73" s="67"/>
    </row>
    <row r="74" spans="1:24" x14ac:dyDescent="0.25">
      <c r="B74" s="67"/>
    </row>
    <row r="75" spans="1:24" x14ac:dyDescent="0.25">
      <c r="B75" s="67"/>
      <c r="I75" s="46"/>
      <c r="K75" s="46"/>
      <c r="L75" s="46"/>
      <c r="Q75" s="46"/>
    </row>
    <row r="76" spans="1:24" x14ac:dyDescent="0.25">
      <c r="B76" s="67"/>
    </row>
    <row r="77" spans="1:24" x14ac:dyDescent="0.25">
      <c r="B77" s="67"/>
    </row>
    <row r="78" spans="1:24" x14ac:dyDescent="0.25">
      <c r="B78" s="67"/>
    </row>
    <row r="79" spans="1:24" x14ac:dyDescent="0.25">
      <c r="B79" s="67"/>
    </row>
    <row r="80" spans="1:24" x14ac:dyDescent="0.25">
      <c r="B80" s="67"/>
    </row>
    <row r="81" spans="2:2" x14ac:dyDescent="0.25">
      <c r="B81" s="67"/>
    </row>
    <row r="82" spans="2:2" x14ac:dyDescent="0.25">
      <c r="B82" s="67"/>
    </row>
    <row r="83" spans="2:2" x14ac:dyDescent="0.25">
      <c r="B83" s="67"/>
    </row>
    <row r="84" spans="2:2" x14ac:dyDescent="0.25">
      <c r="B84" s="67"/>
    </row>
    <row r="85" spans="2:2" x14ac:dyDescent="0.25">
      <c r="B85" s="67"/>
    </row>
    <row r="86" spans="2:2" x14ac:dyDescent="0.25">
      <c r="B86" s="67"/>
    </row>
    <row r="87" spans="2:2" x14ac:dyDescent="0.25">
      <c r="B87" s="67"/>
    </row>
    <row r="88" spans="2:2" x14ac:dyDescent="0.25">
      <c r="B88" s="67"/>
    </row>
    <row r="89" spans="2:2" x14ac:dyDescent="0.25">
      <c r="B89" s="67"/>
    </row>
    <row r="90" spans="2:2" x14ac:dyDescent="0.25">
      <c r="B90" s="67"/>
    </row>
    <row r="91" spans="2:2" x14ac:dyDescent="0.25">
      <c r="B91" s="67"/>
    </row>
    <row r="92" spans="2:2" x14ac:dyDescent="0.25">
      <c r="B92" s="67"/>
    </row>
    <row r="93" spans="2:2" x14ac:dyDescent="0.25">
      <c r="B93" s="67"/>
    </row>
    <row r="94" spans="2:2" x14ac:dyDescent="0.25">
      <c r="B94" s="67"/>
    </row>
    <row r="95" spans="2:2" x14ac:dyDescent="0.25">
      <c r="B95" s="67"/>
    </row>
    <row r="96" spans="2:2" x14ac:dyDescent="0.25">
      <c r="B96" s="67"/>
    </row>
    <row r="97" spans="2:2" x14ac:dyDescent="0.25">
      <c r="B97" s="67"/>
    </row>
    <row r="98" spans="2:2" x14ac:dyDescent="0.25">
      <c r="B98" s="67"/>
    </row>
    <row r="99" spans="2:2" x14ac:dyDescent="0.25">
      <c r="B99" s="67"/>
    </row>
    <row r="100" spans="2:2" x14ac:dyDescent="0.25">
      <c r="B100" s="67"/>
    </row>
    <row r="101" spans="2:2" x14ac:dyDescent="0.25">
      <c r="B101" s="67"/>
    </row>
  </sheetData>
  <mergeCells count="33">
    <mergeCell ref="S70:X70"/>
    <mergeCell ref="S71:X71"/>
    <mergeCell ref="S3:X3"/>
    <mergeCell ref="S69:X69"/>
    <mergeCell ref="S5:X5"/>
    <mergeCell ref="S8:X8"/>
    <mergeCell ref="S10:W10"/>
    <mergeCell ref="S21:X21"/>
    <mergeCell ref="S42:X42"/>
    <mergeCell ref="S43:X43"/>
    <mergeCell ref="S64:X64"/>
    <mergeCell ref="S65:X65"/>
    <mergeCell ref="S66:X66"/>
    <mergeCell ref="S6:X6"/>
    <mergeCell ref="S41:X41"/>
    <mergeCell ref="S22:X22"/>
    <mergeCell ref="S30:W30"/>
    <mergeCell ref="S31:W31"/>
    <mergeCell ref="S9:X9"/>
    <mergeCell ref="S32:W32"/>
    <mergeCell ref="S16:X16"/>
    <mergeCell ref="S17:X17"/>
    <mergeCell ref="S18:X18"/>
    <mergeCell ref="S19:X19"/>
    <mergeCell ref="S20:X20"/>
    <mergeCell ref="S23:X23"/>
    <mergeCell ref="S67:X67"/>
    <mergeCell ref="S68:X68"/>
    <mergeCell ref="S62:X62"/>
    <mergeCell ref="S63:X63"/>
    <mergeCell ref="S44:X44"/>
    <mergeCell ref="S45:X45"/>
    <mergeCell ref="S46:X46"/>
  </mergeCells>
  <pageMargins left="0.7" right="0.7" top="0.75" bottom="0.75" header="0.3" footer="0.3"/>
  <pageSetup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100"/>
  <sheetViews>
    <sheetView zoomScale="90" zoomScaleNormal="90" workbookViewId="0"/>
  </sheetViews>
  <sheetFormatPr defaultRowHeight="15.75" x14ac:dyDescent="0.25"/>
  <cols>
    <col min="1" max="1" width="15.28515625" style="13" customWidth="1"/>
    <col min="2" max="2" width="75.140625" style="3" customWidth="1"/>
    <col min="3" max="3" width="8" style="10" bestFit="1" customWidth="1"/>
    <col min="4" max="4" width="8.85546875" style="10" bestFit="1" customWidth="1"/>
    <col min="5" max="5" width="8.42578125" style="10" bestFit="1" customWidth="1"/>
    <col min="6" max="6" width="10.42578125" style="10" bestFit="1" customWidth="1"/>
    <col min="7" max="7" width="8.7109375" style="10" bestFit="1" customWidth="1"/>
    <col min="8" max="8" width="7.7109375" style="9" bestFit="1" customWidth="1"/>
    <col min="9" max="9" width="10.28515625" style="9" customWidth="1"/>
    <col min="10" max="10" width="10.28515625" style="100" customWidth="1"/>
    <col min="11" max="11" width="12.42578125" style="9" customWidth="1"/>
    <col min="12" max="12" width="10.28515625" style="9" customWidth="1"/>
    <col min="13" max="13" width="10.28515625" style="100" customWidth="1"/>
    <col min="14" max="14" width="12" style="100" customWidth="1"/>
    <col min="15" max="15" width="10.28515625" style="100" customWidth="1"/>
    <col min="16" max="16" width="9.85546875" style="9" customWidth="1"/>
    <col min="17" max="17" width="11.5703125" style="10" customWidth="1"/>
    <col min="18" max="18" width="7.7109375" style="11" bestFit="1" customWidth="1"/>
    <col min="19" max="20" width="9.140625" style="9"/>
    <col min="21" max="16384" width="9.140625" style="12"/>
  </cols>
  <sheetData>
    <row r="1" spans="1:20" x14ac:dyDescent="0.25">
      <c r="B1" s="63"/>
    </row>
    <row r="2" spans="1:20" ht="16.5" thickBot="1" x14ac:dyDescent="0.3">
      <c r="B2" s="63"/>
    </row>
    <row r="3" spans="1:20" s="46" customFormat="1" ht="51.75" customHeight="1" thickBot="1" x14ac:dyDescent="0.3">
      <c r="A3" s="43" t="s">
        <v>0</v>
      </c>
      <c r="B3" s="90" t="s">
        <v>6</v>
      </c>
      <c r="C3" s="43" t="s">
        <v>1</v>
      </c>
      <c r="D3" s="43" t="s">
        <v>30</v>
      </c>
      <c r="E3" s="43" t="s">
        <v>7</v>
      </c>
      <c r="F3" s="43" t="s">
        <v>8</v>
      </c>
      <c r="G3" s="43" t="s">
        <v>2</v>
      </c>
      <c r="H3" s="43" t="s">
        <v>3</v>
      </c>
      <c r="I3" s="97" t="s">
        <v>137</v>
      </c>
      <c r="J3" s="101" t="s">
        <v>140</v>
      </c>
      <c r="K3" s="97" t="s">
        <v>141</v>
      </c>
      <c r="L3" s="97" t="s">
        <v>138</v>
      </c>
      <c r="M3" s="101" t="s">
        <v>142</v>
      </c>
      <c r="N3" s="101" t="s">
        <v>143</v>
      </c>
      <c r="O3" s="101" t="s">
        <v>139</v>
      </c>
      <c r="P3" s="44" t="s">
        <v>31</v>
      </c>
      <c r="Q3" s="44" t="s">
        <v>4</v>
      </c>
      <c r="R3" s="45" t="s">
        <v>5</v>
      </c>
    </row>
    <row r="4" spans="1:20" s="19" customFormat="1" thickBot="1" x14ac:dyDescent="0.25">
      <c r="A4" s="29" t="s">
        <v>50</v>
      </c>
      <c r="B4" s="64"/>
      <c r="C4" s="5">
        <v>12</v>
      </c>
      <c r="D4" s="54">
        <f>+H4/C4</f>
        <v>0.16666666666666666</v>
      </c>
      <c r="E4" s="50">
        <v>0</v>
      </c>
      <c r="F4" s="4">
        <v>1</v>
      </c>
      <c r="G4" s="4">
        <v>1</v>
      </c>
      <c r="H4" s="16">
        <f>SUM(E4:G4 )</f>
        <v>2</v>
      </c>
      <c r="I4" s="17">
        <v>25</v>
      </c>
      <c r="J4" s="102">
        <v>0</v>
      </c>
      <c r="K4" s="17">
        <f>I4+J4</f>
        <v>25</v>
      </c>
      <c r="L4" s="17">
        <v>25</v>
      </c>
      <c r="M4" s="102">
        <v>0</v>
      </c>
      <c r="N4" s="17">
        <f>L4+M4</f>
        <v>25</v>
      </c>
      <c r="O4" s="102">
        <v>0</v>
      </c>
      <c r="P4" s="40">
        <f t="shared" ref="P4:P6" si="0">(+I4+L4)/H4</f>
        <v>25</v>
      </c>
      <c r="Q4" s="18">
        <v>19.989999999999998</v>
      </c>
      <c r="R4" s="17">
        <f>+Q4/H4</f>
        <v>9.9949999999999992</v>
      </c>
      <c r="S4" s="20"/>
      <c r="T4" s="33"/>
    </row>
    <row r="5" spans="1:20" s="19" customFormat="1" thickBot="1" x14ac:dyDescent="0.25">
      <c r="A5" s="29" t="s">
        <v>35</v>
      </c>
      <c r="B5" s="64"/>
      <c r="C5" s="5">
        <v>5</v>
      </c>
      <c r="D5" s="54">
        <f>+H5/C5</f>
        <v>0.2</v>
      </c>
      <c r="E5" s="50">
        <v>0</v>
      </c>
      <c r="F5" s="4">
        <v>0</v>
      </c>
      <c r="G5" s="4">
        <v>1</v>
      </c>
      <c r="H5" s="16">
        <f>SUM(E5:G5 )</f>
        <v>1</v>
      </c>
      <c r="I5" s="17">
        <v>0</v>
      </c>
      <c r="J5" s="102">
        <v>0</v>
      </c>
      <c r="K5" s="17">
        <f>I5+J5</f>
        <v>0</v>
      </c>
      <c r="L5" s="17">
        <v>25</v>
      </c>
      <c r="M5" s="102">
        <v>0</v>
      </c>
      <c r="N5" s="17">
        <f>L5+M5</f>
        <v>25</v>
      </c>
      <c r="O5" s="102">
        <v>0</v>
      </c>
      <c r="P5" s="40">
        <f t="shared" si="0"/>
        <v>25</v>
      </c>
      <c r="Q5" s="18">
        <v>38.75</v>
      </c>
      <c r="R5" s="17">
        <f>+Q5/H5</f>
        <v>38.75</v>
      </c>
      <c r="S5" s="20"/>
      <c r="T5" s="33"/>
    </row>
    <row r="6" spans="1:20" s="19" customFormat="1" thickBot="1" x14ac:dyDescent="0.25">
      <c r="A6" s="48" t="s">
        <v>36</v>
      </c>
      <c r="B6" s="64"/>
      <c r="C6" s="5">
        <v>6</v>
      </c>
      <c r="D6" s="54">
        <f>+H6/C6</f>
        <v>0.16666666666666666</v>
      </c>
      <c r="E6" s="50">
        <v>0</v>
      </c>
      <c r="F6" s="4">
        <v>0</v>
      </c>
      <c r="G6" s="4">
        <v>1</v>
      </c>
      <c r="H6" s="16">
        <f>SUM(E6:G6 )</f>
        <v>1</v>
      </c>
      <c r="I6" s="17">
        <v>0</v>
      </c>
      <c r="J6" s="102">
        <v>-25</v>
      </c>
      <c r="K6" s="17">
        <f>I6+J6</f>
        <v>-25</v>
      </c>
      <c r="L6" s="17">
        <v>25</v>
      </c>
      <c r="M6" s="102">
        <v>0</v>
      </c>
      <c r="N6" s="17">
        <f>L6+M6</f>
        <v>25</v>
      </c>
      <c r="O6" s="102">
        <v>0</v>
      </c>
      <c r="P6" s="40">
        <f t="shared" si="0"/>
        <v>25</v>
      </c>
      <c r="Q6" s="18">
        <v>20</v>
      </c>
      <c r="R6" s="17">
        <f>+Q6/H6</f>
        <v>20</v>
      </c>
      <c r="S6" s="20"/>
      <c r="T6" s="33"/>
    </row>
    <row r="7" spans="1:20" ht="21.75" customHeight="1" thickBot="1" x14ac:dyDescent="0.3">
      <c r="A7" s="69" t="s">
        <v>33</v>
      </c>
      <c r="B7" s="78" t="s">
        <v>132</v>
      </c>
      <c r="C7" s="1">
        <f>SUM(C4:C6)</f>
        <v>23</v>
      </c>
      <c r="D7" s="41">
        <f>+H7/C7</f>
        <v>0.17391304347826086</v>
      </c>
      <c r="E7" s="1">
        <f>SUM(E4:E6)</f>
        <v>0</v>
      </c>
      <c r="F7" s="24">
        <f>SUM(F4:F6)</f>
        <v>1</v>
      </c>
      <c r="G7" s="24">
        <f>SUM(G4:G6)</f>
        <v>3</v>
      </c>
      <c r="H7" s="1">
        <f>SUM(E7:G7)</f>
        <v>4</v>
      </c>
      <c r="I7" s="25">
        <f>SUM(I4:I6)</f>
        <v>25</v>
      </c>
      <c r="J7" s="104">
        <f>+I7/H7</f>
        <v>6.25</v>
      </c>
      <c r="K7" s="25">
        <f>SUM(K4:K6)</f>
        <v>0</v>
      </c>
      <c r="L7" s="25">
        <f>+K7/H7</f>
        <v>0</v>
      </c>
      <c r="M7" s="104">
        <f t="shared" ref="M7:O7" si="1">SUM(M4:M6)</f>
        <v>0</v>
      </c>
      <c r="N7" s="25">
        <f t="shared" si="1"/>
        <v>75</v>
      </c>
      <c r="O7" s="108">
        <f t="shared" si="1"/>
        <v>0</v>
      </c>
      <c r="P7" s="25">
        <f t="shared" ref="P7" si="2">(+I7+L7)/H7</f>
        <v>6.25</v>
      </c>
      <c r="Q7" s="25">
        <f>SUM(Q4:Q6)</f>
        <v>78.739999999999995</v>
      </c>
      <c r="R7" s="25">
        <f>+Q7/H7</f>
        <v>19.684999999999999</v>
      </c>
      <c r="S7" s="26"/>
    </row>
    <row r="8" spans="1:20" x14ac:dyDescent="0.25">
      <c r="A8" s="34"/>
      <c r="B8" s="63"/>
    </row>
    <row r="9" spans="1:20" x14ac:dyDescent="0.25">
      <c r="A9" s="13" t="s">
        <v>9</v>
      </c>
      <c r="B9" s="63"/>
      <c r="C9" s="10">
        <v>0</v>
      </c>
    </row>
    <row r="10" spans="1:20" x14ac:dyDescent="0.25">
      <c r="B10" s="63"/>
    </row>
    <row r="11" spans="1:20" x14ac:dyDescent="0.25">
      <c r="B11" s="63"/>
    </row>
    <row r="12" spans="1:20" x14ac:dyDescent="0.25">
      <c r="B12" s="63"/>
    </row>
    <row r="13" spans="1:20" ht="15" x14ac:dyDescent="0.25">
      <c r="A13" s="27"/>
      <c r="B13" s="65"/>
      <c r="C13" s="9"/>
      <c r="D13" s="9"/>
      <c r="E13" s="9"/>
      <c r="F13" s="9"/>
      <c r="G13" s="9"/>
      <c r="Q13" s="9"/>
    </row>
    <row r="14" spans="1:20" ht="15" x14ac:dyDescent="0.25">
      <c r="A14" s="27"/>
      <c r="B14" s="65"/>
      <c r="C14" s="9"/>
      <c r="D14" s="9"/>
      <c r="E14" s="9"/>
      <c r="F14" s="9"/>
      <c r="G14" s="9"/>
      <c r="Q14" s="9"/>
    </row>
    <row r="15" spans="1:20" ht="15" x14ac:dyDescent="0.25">
      <c r="A15" s="27"/>
      <c r="B15" s="65"/>
      <c r="C15" s="9"/>
      <c r="D15" s="9"/>
      <c r="E15" s="9"/>
      <c r="F15" s="9"/>
      <c r="G15" s="9"/>
      <c r="Q15" s="9"/>
    </row>
    <row r="16" spans="1:20" ht="15" x14ac:dyDescent="0.25">
      <c r="A16" s="27"/>
      <c r="B16" s="65"/>
      <c r="C16" s="9"/>
      <c r="D16" s="9"/>
      <c r="E16" s="9"/>
      <c r="F16" s="9"/>
      <c r="G16" s="9"/>
      <c r="Q16" s="9"/>
    </row>
    <row r="17" spans="1:17" ht="15" x14ac:dyDescent="0.25">
      <c r="A17" s="27"/>
      <c r="B17" s="65"/>
      <c r="C17" s="9"/>
      <c r="D17" s="9"/>
      <c r="E17" s="9"/>
      <c r="F17" s="9"/>
      <c r="G17" s="9"/>
      <c r="Q17" s="9"/>
    </row>
    <row r="18" spans="1:17" ht="15" x14ac:dyDescent="0.25">
      <c r="A18" s="27"/>
      <c r="B18" s="65"/>
      <c r="C18" s="9"/>
      <c r="D18" s="9"/>
      <c r="E18" s="9"/>
      <c r="F18" s="9"/>
      <c r="G18" s="9"/>
      <c r="Q18" s="9"/>
    </row>
    <row r="19" spans="1:17" x14ac:dyDescent="0.25">
      <c r="B19" s="63"/>
    </row>
    <row r="20" spans="1:17" x14ac:dyDescent="0.25">
      <c r="B20" s="63"/>
    </row>
    <row r="21" spans="1:17" x14ac:dyDescent="0.25">
      <c r="B21" s="63"/>
    </row>
    <row r="22" spans="1:17" x14ac:dyDescent="0.25">
      <c r="B22" s="63"/>
    </row>
    <row r="23" spans="1:17" x14ac:dyDescent="0.25">
      <c r="B23" s="63"/>
    </row>
    <row r="24" spans="1:17" x14ac:dyDescent="0.25">
      <c r="B24" s="63"/>
    </row>
    <row r="25" spans="1:17" x14ac:dyDescent="0.25">
      <c r="B25" s="63"/>
    </row>
    <row r="26" spans="1:17" x14ac:dyDescent="0.25">
      <c r="B26" s="63"/>
    </row>
    <row r="27" spans="1:17" x14ac:dyDescent="0.25">
      <c r="B27" s="63"/>
    </row>
    <row r="28" spans="1:17" x14ac:dyDescent="0.25">
      <c r="B28" s="63"/>
    </row>
    <row r="29" spans="1:17" x14ac:dyDescent="0.25">
      <c r="B29" s="63"/>
    </row>
    <row r="30" spans="1:17" x14ac:dyDescent="0.25">
      <c r="B30" s="63"/>
    </row>
    <row r="31" spans="1:17" x14ac:dyDescent="0.25">
      <c r="B31" s="63"/>
    </row>
    <row r="32" spans="1:17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100"/>
  <sheetViews>
    <sheetView zoomScale="90" zoomScaleNormal="90" workbookViewId="0">
      <selection activeCell="B3" sqref="B3"/>
    </sheetView>
  </sheetViews>
  <sheetFormatPr defaultRowHeight="15.75" x14ac:dyDescent="0.25"/>
  <cols>
    <col min="1" max="1" width="26.28515625" style="13" customWidth="1"/>
    <col min="2" max="2" width="83.28515625" style="3" customWidth="1"/>
    <col min="3" max="3" width="7.42578125" style="10" customWidth="1"/>
    <col min="4" max="4" width="12" style="10" customWidth="1"/>
    <col min="5" max="5" width="8.42578125" style="10" customWidth="1"/>
    <col min="6" max="6" width="10" style="10" customWidth="1"/>
    <col min="7" max="7" width="8.5703125" style="10" customWidth="1"/>
    <col min="8" max="8" width="7.5703125" style="10" customWidth="1"/>
    <col min="9" max="9" width="11.85546875" style="9" customWidth="1"/>
    <col min="10" max="10" width="11.85546875" style="100" customWidth="1"/>
    <col min="11" max="12" width="11.85546875" style="9" customWidth="1"/>
    <col min="13" max="15" width="11.85546875" style="100" customWidth="1"/>
    <col min="16" max="16" width="10.42578125" style="9" customWidth="1"/>
    <col min="17" max="17" width="10.7109375" style="11" customWidth="1"/>
    <col min="18" max="18" width="9.42578125" style="11" customWidth="1"/>
    <col min="19" max="19" width="9.28515625" style="51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23"/>
      <c r="E1" s="23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38"/>
      <c r="R1" s="38"/>
      <c r="S1" s="38"/>
      <c r="T1" s="38"/>
      <c r="U1" s="23"/>
      <c r="V1" s="23"/>
    </row>
    <row r="2" spans="1:22" customFormat="1" ht="60.75" thickBot="1" x14ac:dyDescent="0.3">
      <c r="A2" s="8" t="s">
        <v>0</v>
      </c>
      <c r="B2" s="91" t="s">
        <v>6</v>
      </c>
      <c r="C2" s="8" t="s">
        <v>1</v>
      </c>
      <c r="D2" s="4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203</v>
      </c>
      <c r="B3" s="64"/>
      <c r="C3" s="5">
        <v>17</v>
      </c>
      <c r="D3" s="54">
        <f t="shared" ref="D3:D9" si="0">+H3/C3</f>
        <v>0.29411764705882354</v>
      </c>
      <c r="E3" s="50">
        <v>1</v>
      </c>
      <c r="F3" s="4">
        <v>2</v>
      </c>
      <c r="G3" s="4">
        <v>2</v>
      </c>
      <c r="H3" s="16">
        <f t="shared" ref="H3:H9" si="1">SUM(E3:G3 )</f>
        <v>5</v>
      </c>
      <c r="I3" s="17">
        <v>75</v>
      </c>
      <c r="J3" s="102">
        <v>-40</v>
      </c>
      <c r="K3" s="17">
        <f t="shared" ref="K3:K9" si="2">I3+J3</f>
        <v>35</v>
      </c>
      <c r="L3" s="17">
        <v>50</v>
      </c>
      <c r="M3" s="102">
        <v>0</v>
      </c>
      <c r="N3" s="17">
        <f t="shared" ref="N3:N9" si="3">L3+M3</f>
        <v>50</v>
      </c>
      <c r="O3" s="102">
        <v>-20</v>
      </c>
      <c r="P3" s="40">
        <f t="shared" ref="P3:P10" si="4">(+I3+L3)/H3</f>
        <v>25</v>
      </c>
      <c r="Q3" s="18">
        <v>142.96</v>
      </c>
      <c r="R3" s="17">
        <f t="shared" ref="R3:R9" si="5">+Q3/H3</f>
        <v>28.592000000000002</v>
      </c>
    </row>
    <row r="4" spans="1:22" customFormat="1" thickBot="1" x14ac:dyDescent="0.3">
      <c r="A4" s="15" t="s">
        <v>37</v>
      </c>
      <c r="B4" s="64"/>
      <c r="C4" s="5">
        <v>20</v>
      </c>
      <c r="D4" s="54">
        <f t="shared" si="0"/>
        <v>0.35</v>
      </c>
      <c r="E4" s="50">
        <v>4</v>
      </c>
      <c r="F4" s="4">
        <v>0</v>
      </c>
      <c r="G4" s="4">
        <v>3</v>
      </c>
      <c r="H4" s="16">
        <f t="shared" si="1"/>
        <v>7</v>
      </c>
      <c r="I4" s="17">
        <v>100</v>
      </c>
      <c r="J4" s="102">
        <v>0</v>
      </c>
      <c r="K4" s="17">
        <f t="shared" si="2"/>
        <v>100</v>
      </c>
      <c r="L4" s="17">
        <v>75</v>
      </c>
      <c r="M4" s="102">
        <v>0</v>
      </c>
      <c r="N4" s="17">
        <f t="shared" si="3"/>
        <v>75</v>
      </c>
      <c r="O4" s="102">
        <v>0</v>
      </c>
      <c r="P4" s="40">
        <f t="shared" si="4"/>
        <v>25</v>
      </c>
      <c r="Q4" s="18">
        <v>94.96</v>
      </c>
      <c r="R4" s="17">
        <f t="shared" si="5"/>
        <v>13.565714285714284</v>
      </c>
    </row>
    <row r="5" spans="1:22" customFormat="1" thickBot="1" x14ac:dyDescent="0.3">
      <c r="A5" s="15" t="s">
        <v>38</v>
      </c>
      <c r="B5" s="64"/>
      <c r="C5" s="5">
        <v>14</v>
      </c>
      <c r="D5" s="54">
        <f t="shared" si="0"/>
        <v>0.14285714285714285</v>
      </c>
      <c r="E5" s="50">
        <v>0</v>
      </c>
      <c r="F5" s="4">
        <v>2</v>
      </c>
      <c r="G5" s="4">
        <v>0</v>
      </c>
      <c r="H5" s="16">
        <f t="shared" si="1"/>
        <v>2</v>
      </c>
      <c r="I5" s="17">
        <v>50</v>
      </c>
      <c r="J5" s="102">
        <v>-125</v>
      </c>
      <c r="K5" s="17">
        <f t="shared" si="2"/>
        <v>-75</v>
      </c>
      <c r="L5" s="17">
        <v>0</v>
      </c>
      <c r="M5" s="102">
        <v>0</v>
      </c>
      <c r="N5" s="17">
        <f t="shared" si="3"/>
        <v>0</v>
      </c>
      <c r="O5" s="102">
        <v>-90</v>
      </c>
      <c r="P5" s="40">
        <f t="shared" si="4"/>
        <v>25</v>
      </c>
      <c r="Q5" s="18">
        <v>0</v>
      </c>
      <c r="R5" s="17">
        <f t="shared" si="5"/>
        <v>0</v>
      </c>
    </row>
    <row r="6" spans="1:22" customFormat="1" thickBot="1" x14ac:dyDescent="0.3">
      <c r="A6" s="15" t="s">
        <v>39</v>
      </c>
      <c r="B6" s="64"/>
      <c r="C6" s="5">
        <v>5</v>
      </c>
      <c r="D6" s="54">
        <f t="shared" si="0"/>
        <v>0.4</v>
      </c>
      <c r="E6" s="50">
        <v>1</v>
      </c>
      <c r="F6" s="4">
        <v>0</v>
      </c>
      <c r="G6" s="4">
        <v>1</v>
      </c>
      <c r="H6" s="16">
        <f t="shared" si="1"/>
        <v>2</v>
      </c>
      <c r="I6" s="17">
        <v>25</v>
      </c>
      <c r="J6" s="102">
        <v>0</v>
      </c>
      <c r="K6" s="17">
        <f t="shared" si="2"/>
        <v>25</v>
      </c>
      <c r="L6" s="17">
        <v>25</v>
      </c>
      <c r="M6" s="102">
        <v>0</v>
      </c>
      <c r="N6" s="17">
        <f t="shared" si="3"/>
        <v>25</v>
      </c>
      <c r="O6" s="102">
        <v>0</v>
      </c>
      <c r="P6" s="40">
        <f t="shared" si="4"/>
        <v>25</v>
      </c>
      <c r="Q6" s="18">
        <v>23</v>
      </c>
      <c r="R6" s="17">
        <f t="shared" si="5"/>
        <v>11.5</v>
      </c>
    </row>
    <row r="7" spans="1:22" customFormat="1" thickBot="1" x14ac:dyDescent="0.3">
      <c r="A7" s="15" t="s">
        <v>43</v>
      </c>
      <c r="B7" s="64"/>
      <c r="C7" s="5">
        <v>7</v>
      </c>
      <c r="D7" s="54">
        <f t="shared" si="0"/>
        <v>0.14285714285714285</v>
      </c>
      <c r="E7" s="50">
        <v>0</v>
      </c>
      <c r="F7" s="4">
        <v>0</v>
      </c>
      <c r="G7" s="4">
        <v>1</v>
      </c>
      <c r="H7" s="16">
        <f t="shared" si="1"/>
        <v>1</v>
      </c>
      <c r="I7" s="17">
        <v>0</v>
      </c>
      <c r="J7" s="102">
        <v>-115</v>
      </c>
      <c r="K7" s="17">
        <f t="shared" si="2"/>
        <v>-115</v>
      </c>
      <c r="L7" s="17">
        <v>25</v>
      </c>
      <c r="M7" s="102">
        <v>0</v>
      </c>
      <c r="N7" s="17">
        <f t="shared" si="3"/>
        <v>25</v>
      </c>
      <c r="O7" s="102">
        <v>0</v>
      </c>
      <c r="P7" s="40">
        <f t="shared" si="4"/>
        <v>25</v>
      </c>
      <c r="Q7" s="18">
        <v>39.979999999999997</v>
      </c>
      <c r="R7" s="17">
        <f t="shared" si="5"/>
        <v>39.979999999999997</v>
      </c>
    </row>
    <row r="8" spans="1:22" customFormat="1" thickBot="1" x14ac:dyDescent="0.3">
      <c r="A8" s="15" t="s">
        <v>44</v>
      </c>
      <c r="B8" s="64"/>
      <c r="C8" s="5">
        <v>15</v>
      </c>
      <c r="D8" s="54">
        <f t="shared" si="0"/>
        <v>0.66666666666666663</v>
      </c>
      <c r="E8" s="50">
        <v>6</v>
      </c>
      <c r="F8" s="4">
        <v>2</v>
      </c>
      <c r="G8" s="4">
        <v>2</v>
      </c>
      <c r="H8" s="16">
        <f t="shared" si="1"/>
        <v>10</v>
      </c>
      <c r="I8" s="17">
        <v>200</v>
      </c>
      <c r="J8" s="102">
        <v>-30</v>
      </c>
      <c r="K8" s="17">
        <f t="shared" si="2"/>
        <v>170</v>
      </c>
      <c r="L8" s="17">
        <v>25</v>
      </c>
      <c r="M8" s="102">
        <v>0</v>
      </c>
      <c r="N8" s="17">
        <f t="shared" si="3"/>
        <v>25</v>
      </c>
      <c r="O8" s="102">
        <v>0</v>
      </c>
      <c r="P8" s="40">
        <f t="shared" si="4"/>
        <v>22.5</v>
      </c>
      <c r="Q8" s="18">
        <v>115.95</v>
      </c>
      <c r="R8" s="17">
        <f t="shared" si="5"/>
        <v>11.595000000000001</v>
      </c>
    </row>
    <row r="9" spans="1:22" customFormat="1" thickBot="1" x14ac:dyDescent="0.3">
      <c r="A9" s="15" t="s">
        <v>49</v>
      </c>
      <c r="B9" s="64"/>
      <c r="C9" s="5">
        <v>7</v>
      </c>
      <c r="D9" s="54">
        <f t="shared" si="0"/>
        <v>0.14285714285714285</v>
      </c>
      <c r="E9" s="50">
        <v>1</v>
      </c>
      <c r="F9" s="4">
        <v>0</v>
      </c>
      <c r="G9" s="4">
        <v>0</v>
      </c>
      <c r="H9" s="16">
        <f t="shared" si="1"/>
        <v>1</v>
      </c>
      <c r="I9" s="17">
        <v>25</v>
      </c>
      <c r="J9" s="102">
        <v>-45</v>
      </c>
      <c r="K9" s="17">
        <f t="shared" si="2"/>
        <v>-20</v>
      </c>
      <c r="L9" s="17">
        <v>0</v>
      </c>
      <c r="M9" s="102">
        <v>0</v>
      </c>
      <c r="N9" s="17">
        <f t="shared" si="3"/>
        <v>0</v>
      </c>
      <c r="O9" s="102">
        <v>0</v>
      </c>
      <c r="P9" s="40">
        <f t="shared" si="4"/>
        <v>25</v>
      </c>
      <c r="Q9" s="18">
        <v>34.979999999999997</v>
      </c>
      <c r="R9" s="17">
        <f t="shared" si="5"/>
        <v>34.979999999999997</v>
      </c>
    </row>
    <row r="10" spans="1:22" customFormat="1" thickBot="1" x14ac:dyDescent="0.3">
      <c r="A10" s="15" t="s">
        <v>134</v>
      </c>
      <c r="B10" s="64"/>
      <c r="C10" s="5">
        <v>0</v>
      </c>
      <c r="D10" s="54">
        <v>0</v>
      </c>
      <c r="E10" s="50">
        <v>0</v>
      </c>
      <c r="F10" s="4">
        <v>0</v>
      </c>
      <c r="G10" s="4">
        <v>0</v>
      </c>
      <c r="H10" s="16">
        <v>0</v>
      </c>
      <c r="I10" s="17">
        <v>0</v>
      </c>
      <c r="J10" s="102">
        <v>0</v>
      </c>
      <c r="K10" s="17">
        <v>0</v>
      </c>
      <c r="L10" s="17">
        <v>0</v>
      </c>
      <c r="M10" s="102">
        <v>0</v>
      </c>
      <c r="N10" s="17">
        <f t="shared" ref="N10" si="6">L10+M10</f>
        <v>0</v>
      </c>
      <c r="O10" s="102">
        <v>0</v>
      </c>
      <c r="P10" s="40" t="e">
        <f t="shared" si="4"/>
        <v>#DIV/0!</v>
      </c>
      <c r="Q10" s="18"/>
      <c r="R10" s="17" t="e">
        <f t="shared" ref="R10" si="7">+Q10/H10</f>
        <v>#DIV/0!</v>
      </c>
    </row>
    <row r="11" spans="1:22" customFormat="1" thickBot="1" x14ac:dyDescent="0.3">
      <c r="A11" s="115" t="s">
        <v>208</v>
      </c>
      <c r="B11" s="77" t="s">
        <v>132</v>
      </c>
      <c r="C11" s="68">
        <f>SUM(C3:C10)</f>
        <v>85</v>
      </c>
      <c r="D11" s="70">
        <f t="shared" ref="D11" si="8">+H11/C11</f>
        <v>0.32941176470588235</v>
      </c>
      <c r="E11" s="68">
        <f>SUM(E3:E10)</f>
        <v>13</v>
      </c>
      <c r="F11" s="68">
        <f>SUM(F3:F10)</f>
        <v>6</v>
      </c>
      <c r="G11" s="68">
        <f>SUM(G3:G10)</f>
        <v>9</v>
      </c>
      <c r="H11" s="68">
        <f>SUM(E11:G11)</f>
        <v>28</v>
      </c>
      <c r="I11" s="71">
        <f>SUM(I3:I10)</f>
        <v>475</v>
      </c>
      <c r="J11" s="107">
        <f t="shared" ref="J11:O11" si="9">SUM(J3:J10)</f>
        <v>-355</v>
      </c>
      <c r="K11" s="71">
        <f t="shared" si="9"/>
        <v>120</v>
      </c>
      <c r="L11" s="71">
        <f t="shared" si="9"/>
        <v>200</v>
      </c>
      <c r="M11" s="107">
        <f t="shared" si="9"/>
        <v>0</v>
      </c>
      <c r="N11" s="71">
        <f>SUM(N3:N10)</f>
        <v>200</v>
      </c>
      <c r="O11" s="71">
        <f t="shared" si="9"/>
        <v>-110</v>
      </c>
      <c r="P11" s="71">
        <f t="shared" ref="P11" si="10">(+I11+L11)/H11</f>
        <v>24.107142857142858</v>
      </c>
      <c r="Q11" s="71">
        <f>SUM(Q3:Q10)</f>
        <v>451.83000000000004</v>
      </c>
      <c r="R11" s="71">
        <f t="shared" ref="R11" si="11">+Q11/H11</f>
        <v>16.136785714285715</v>
      </c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V100"/>
  <sheetViews>
    <sheetView zoomScale="90" zoomScaleNormal="90" workbookViewId="0"/>
  </sheetViews>
  <sheetFormatPr defaultRowHeight="15.75" x14ac:dyDescent="0.25"/>
  <cols>
    <col min="1" max="1" width="26.28515625" style="13" customWidth="1"/>
    <col min="2" max="2" width="74.85546875" style="3" customWidth="1"/>
    <col min="3" max="3" width="7.42578125" style="10" customWidth="1"/>
    <col min="4" max="4" width="12" style="10" customWidth="1"/>
    <col min="5" max="5" width="8.42578125" style="10" customWidth="1"/>
    <col min="6" max="6" width="10.42578125" style="10" customWidth="1"/>
    <col min="7" max="7" width="8.5703125" style="10" customWidth="1"/>
    <col min="8" max="8" width="7.5703125" style="10" customWidth="1"/>
    <col min="9" max="9" width="11.85546875" style="9" customWidth="1"/>
    <col min="10" max="10" width="11.85546875" style="100" customWidth="1"/>
    <col min="11" max="11" width="15" style="9" customWidth="1"/>
    <col min="12" max="12" width="11.85546875" style="9" customWidth="1"/>
    <col min="13" max="15" width="11.85546875" style="100" customWidth="1"/>
    <col min="16" max="16" width="10.42578125" style="9" customWidth="1"/>
    <col min="17" max="17" width="10.7109375" style="11" customWidth="1"/>
    <col min="18" max="18" width="9.42578125" style="11" customWidth="1"/>
    <col min="19" max="19" width="9.28515625" style="51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23"/>
      <c r="E1" s="23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38"/>
      <c r="R1" s="38"/>
      <c r="S1" s="38"/>
      <c r="T1" s="38"/>
      <c r="U1" s="23"/>
      <c r="V1" s="23"/>
    </row>
    <row r="2" spans="1:22" customFormat="1" ht="45.75" thickBot="1" x14ac:dyDescent="0.3">
      <c r="A2" s="8" t="s">
        <v>0</v>
      </c>
      <c r="B2" s="92" t="s">
        <v>6</v>
      </c>
      <c r="C2" s="8" t="s">
        <v>1</v>
      </c>
      <c r="D2" s="4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40</v>
      </c>
      <c r="B3" s="64"/>
      <c r="C3" s="5">
        <v>34</v>
      </c>
      <c r="D3" s="54">
        <f>+H3/C3</f>
        <v>0.3235294117647059</v>
      </c>
      <c r="E3" s="50">
        <v>6</v>
      </c>
      <c r="F3" s="4">
        <v>1</v>
      </c>
      <c r="G3" s="4">
        <v>4</v>
      </c>
      <c r="H3" s="16">
        <f>SUM(E3:G3 )</f>
        <v>11</v>
      </c>
      <c r="I3" s="17">
        <v>175</v>
      </c>
      <c r="J3" s="102">
        <v>-35</v>
      </c>
      <c r="K3" s="17">
        <f>I3+J3</f>
        <v>140</v>
      </c>
      <c r="L3" s="17">
        <v>100</v>
      </c>
      <c r="M3" s="102">
        <v>0</v>
      </c>
      <c r="N3" s="17">
        <f>L3+M3</f>
        <v>100</v>
      </c>
      <c r="O3" s="102">
        <v>0</v>
      </c>
      <c r="P3" s="40">
        <f t="shared" ref="P3:P8" si="0">(+I3+L3)/H3</f>
        <v>25</v>
      </c>
      <c r="Q3" s="18">
        <v>184.92</v>
      </c>
      <c r="R3" s="17">
        <f>+Q3/H3</f>
        <v>16.810909090909089</v>
      </c>
    </row>
    <row r="4" spans="1:22" customFormat="1" thickBot="1" x14ac:dyDescent="0.3">
      <c r="A4" s="15" t="s">
        <v>41</v>
      </c>
      <c r="B4" s="64"/>
      <c r="C4" s="5">
        <v>12</v>
      </c>
      <c r="D4" s="54">
        <f>+H4/C4</f>
        <v>0.41666666666666669</v>
      </c>
      <c r="E4" s="50">
        <v>3</v>
      </c>
      <c r="F4" s="4">
        <v>1</v>
      </c>
      <c r="G4" s="4">
        <v>1</v>
      </c>
      <c r="H4" s="16">
        <f>SUM(E4:G4 )</f>
        <v>5</v>
      </c>
      <c r="I4" s="17">
        <v>100</v>
      </c>
      <c r="J4" s="102">
        <v>-10</v>
      </c>
      <c r="K4" s="17">
        <f>I4+J4</f>
        <v>90</v>
      </c>
      <c r="L4" s="17">
        <v>25</v>
      </c>
      <c r="M4" s="102">
        <v>0</v>
      </c>
      <c r="N4" s="17">
        <f>L4+M4</f>
        <v>25</v>
      </c>
      <c r="O4" s="102">
        <v>0</v>
      </c>
      <c r="P4" s="40">
        <f t="shared" si="0"/>
        <v>25</v>
      </c>
      <c r="Q4" s="18">
        <v>89.96</v>
      </c>
      <c r="R4" s="17">
        <f>+Q4/H4</f>
        <v>17.991999999999997</v>
      </c>
    </row>
    <row r="5" spans="1:22" customFormat="1" thickBot="1" x14ac:dyDescent="0.3">
      <c r="A5" s="15" t="s">
        <v>42</v>
      </c>
      <c r="B5" s="64"/>
      <c r="C5" s="5">
        <v>8</v>
      </c>
      <c r="D5" s="54">
        <f>+H5/C5</f>
        <v>0.5</v>
      </c>
      <c r="E5" s="50">
        <v>0</v>
      </c>
      <c r="F5" s="4">
        <v>0</v>
      </c>
      <c r="G5" s="4">
        <v>4</v>
      </c>
      <c r="H5" s="16">
        <f>SUM(E5:G5 )</f>
        <v>4</v>
      </c>
      <c r="I5" s="17">
        <v>0</v>
      </c>
      <c r="J5" s="102">
        <v>-35</v>
      </c>
      <c r="K5" s="17">
        <f>I5+J5</f>
        <v>-35</v>
      </c>
      <c r="L5" s="17">
        <v>100</v>
      </c>
      <c r="M5" s="102">
        <v>0</v>
      </c>
      <c r="N5" s="17">
        <f>L5+M5</f>
        <v>100</v>
      </c>
      <c r="O5" s="102">
        <v>0</v>
      </c>
      <c r="P5" s="40">
        <f t="shared" si="0"/>
        <v>25</v>
      </c>
      <c r="Q5" s="18">
        <v>45.97</v>
      </c>
      <c r="R5" s="17">
        <f>+Q5/H5</f>
        <v>11.4925</v>
      </c>
    </row>
    <row r="6" spans="1:22" customFormat="1" thickBot="1" x14ac:dyDescent="0.3">
      <c r="A6" s="15" t="s">
        <v>85</v>
      </c>
      <c r="B6" s="64"/>
      <c r="C6" s="5">
        <v>5</v>
      </c>
      <c r="D6" s="54">
        <f>+H6/C6</f>
        <v>0.2</v>
      </c>
      <c r="E6" s="50">
        <v>0</v>
      </c>
      <c r="F6" s="4">
        <v>0</v>
      </c>
      <c r="G6" s="4">
        <v>1</v>
      </c>
      <c r="H6" s="16">
        <f>SUM(E6:G6 )</f>
        <v>1</v>
      </c>
      <c r="I6" s="17">
        <v>0</v>
      </c>
      <c r="J6" s="102">
        <v>-35</v>
      </c>
      <c r="K6" s="17">
        <f>I6+J6</f>
        <v>-35</v>
      </c>
      <c r="L6" s="17">
        <v>25</v>
      </c>
      <c r="M6" s="102">
        <v>0</v>
      </c>
      <c r="N6" s="17">
        <f>L6+M6</f>
        <v>25</v>
      </c>
      <c r="O6" s="102">
        <v>-50</v>
      </c>
      <c r="P6" s="40">
        <f t="shared" si="0"/>
        <v>25</v>
      </c>
      <c r="Q6" s="18">
        <v>19.989999999999998</v>
      </c>
      <c r="R6" s="17">
        <f>+Q6/H6</f>
        <v>19.989999999999998</v>
      </c>
    </row>
    <row r="7" spans="1:22" customFormat="1" thickBot="1" x14ac:dyDescent="0.3">
      <c r="A7" s="15" t="s">
        <v>86</v>
      </c>
      <c r="B7" s="64"/>
      <c r="C7" s="5">
        <v>1</v>
      </c>
      <c r="D7" s="54">
        <f>+H7/C7</f>
        <v>2</v>
      </c>
      <c r="E7" s="50">
        <v>2</v>
      </c>
      <c r="F7" s="4">
        <v>0</v>
      </c>
      <c r="G7" s="4">
        <v>0</v>
      </c>
      <c r="H7" s="16">
        <f>SUM(E7:G7 )</f>
        <v>2</v>
      </c>
      <c r="I7" s="17">
        <v>50</v>
      </c>
      <c r="J7" s="102">
        <v>0</v>
      </c>
      <c r="K7" s="17">
        <f>I7+J7</f>
        <v>50</v>
      </c>
      <c r="L7" s="17">
        <v>0</v>
      </c>
      <c r="M7" s="102">
        <v>0</v>
      </c>
      <c r="N7" s="17">
        <f>L7+M7</f>
        <v>0</v>
      </c>
      <c r="O7" s="102">
        <v>0</v>
      </c>
      <c r="P7" s="40">
        <f t="shared" si="0"/>
        <v>25</v>
      </c>
      <c r="Q7" s="18">
        <v>0</v>
      </c>
      <c r="R7" s="17">
        <f>+Q7/H7</f>
        <v>0</v>
      </c>
    </row>
    <row r="8" spans="1:22" customFormat="1" thickBot="1" x14ac:dyDescent="0.3">
      <c r="A8" s="15" t="s">
        <v>135</v>
      </c>
      <c r="B8" s="64"/>
      <c r="C8" s="5">
        <v>0</v>
      </c>
      <c r="D8" s="54">
        <v>0</v>
      </c>
      <c r="E8" s="50">
        <v>0</v>
      </c>
      <c r="F8" s="4">
        <v>0</v>
      </c>
      <c r="G8" s="4">
        <v>0</v>
      </c>
      <c r="H8" s="16">
        <v>0</v>
      </c>
      <c r="I8" s="17">
        <v>0</v>
      </c>
      <c r="J8" s="102">
        <v>0</v>
      </c>
      <c r="K8" s="17">
        <v>0</v>
      </c>
      <c r="L8" s="17">
        <v>0</v>
      </c>
      <c r="M8" s="102">
        <v>0</v>
      </c>
      <c r="N8" s="17">
        <f t="shared" ref="N8" si="1">L8+M8</f>
        <v>0</v>
      </c>
      <c r="O8" s="102">
        <v>0</v>
      </c>
      <c r="P8" s="40" t="e">
        <f t="shared" si="0"/>
        <v>#DIV/0!</v>
      </c>
      <c r="Q8" s="18"/>
      <c r="R8" s="17" t="e">
        <f t="shared" ref="R8" si="2">+Q8/H8</f>
        <v>#DIV/0!</v>
      </c>
    </row>
    <row r="9" spans="1:22" customFormat="1" thickBot="1" x14ac:dyDescent="0.3">
      <c r="A9" s="115" t="s">
        <v>209</v>
      </c>
      <c r="B9" s="76" t="s">
        <v>132</v>
      </c>
      <c r="C9" s="1">
        <f>SUM(C3:C8)</f>
        <v>60</v>
      </c>
      <c r="D9" s="41">
        <f>+H9/C9</f>
        <v>0.38333333333333336</v>
      </c>
      <c r="E9" s="1">
        <f>SUM(E3:E8)</f>
        <v>11</v>
      </c>
      <c r="F9" s="24">
        <f>SUM(F3:F8)</f>
        <v>2</v>
      </c>
      <c r="G9" s="24">
        <f>SUM(G3:G8)</f>
        <v>10</v>
      </c>
      <c r="H9" s="24">
        <f>SUM(E9:G9)</f>
        <v>23</v>
      </c>
      <c r="I9" s="25">
        <f>SUM(I3:I8)</f>
        <v>325</v>
      </c>
      <c r="J9" s="104">
        <f>+I9/H9</f>
        <v>14.130434782608695</v>
      </c>
      <c r="K9" s="25">
        <f>SUM(K3:K8)</f>
        <v>210</v>
      </c>
      <c r="L9" s="25">
        <f>+K9/H9</f>
        <v>9.1304347826086953</v>
      </c>
      <c r="M9" s="104">
        <f t="shared" ref="M9:O9" si="3">SUM(M3:M8)</f>
        <v>0</v>
      </c>
      <c r="N9" s="25">
        <f t="shared" si="3"/>
        <v>250</v>
      </c>
      <c r="O9" s="25">
        <f t="shared" si="3"/>
        <v>-50</v>
      </c>
      <c r="P9" s="25">
        <f t="shared" ref="P9" si="4">(+I9+L9)/H9</f>
        <v>14.527410207939509</v>
      </c>
      <c r="Q9" s="25">
        <f>SUM(Q3:Q8)</f>
        <v>340.84000000000003</v>
      </c>
      <c r="R9" s="25">
        <f t="shared" ref="R9" si="5">+Q9/H9</f>
        <v>14.819130434782609</v>
      </c>
    </row>
    <row r="10" spans="1:22" x14ac:dyDescent="0.25">
      <c r="B10" s="63"/>
    </row>
    <row r="11" spans="1:22" x14ac:dyDescent="0.25">
      <c r="B11" s="63"/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V100"/>
  <sheetViews>
    <sheetView zoomScale="90" zoomScaleNormal="90" workbookViewId="0"/>
  </sheetViews>
  <sheetFormatPr defaultRowHeight="15.75" x14ac:dyDescent="0.25"/>
  <cols>
    <col min="1" max="1" width="26.28515625" style="13" customWidth="1"/>
    <col min="2" max="2" width="83.28515625" style="3" customWidth="1"/>
    <col min="3" max="3" width="7.42578125" style="10" customWidth="1"/>
    <col min="4" max="4" width="12" style="10" customWidth="1"/>
    <col min="5" max="5" width="8.42578125" style="10" customWidth="1"/>
    <col min="6" max="6" width="10" style="10" customWidth="1"/>
    <col min="7" max="7" width="8.5703125" style="10" customWidth="1"/>
    <col min="8" max="8" width="7.5703125" style="10" customWidth="1"/>
    <col min="9" max="9" width="11.85546875" style="9" customWidth="1"/>
    <col min="10" max="10" width="11.85546875" style="100" customWidth="1"/>
    <col min="11" max="11" width="15" style="9" customWidth="1"/>
    <col min="12" max="12" width="11.85546875" style="9" customWidth="1"/>
    <col min="13" max="15" width="11.85546875" style="100" customWidth="1"/>
    <col min="16" max="16" width="10.42578125" style="9" customWidth="1"/>
    <col min="17" max="17" width="10.7109375" style="11" customWidth="1"/>
    <col min="18" max="18" width="9.42578125" style="11" customWidth="1"/>
    <col min="19" max="19" width="9.28515625" style="51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23"/>
      <c r="E1" s="23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38"/>
      <c r="R1" s="38"/>
      <c r="S1" s="38"/>
      <c r="T1" s="38"/>
      <c r="U1" s="23"/>
      <c r="V1" s="23"/>
    </row>
    <row r="2" spans="1:22" customFormat="1" ht="45.75" thickBot="1" x14ac:dyDescent="0.3">
      <c r="A2" s="8" t="s">
        <v>0</v>
      </c>
      <c r="B2" s="93" t="s">
        <v>6</v>
      </c>
      <c r="C2" s="8" t="s">
        <v>1</v>
      </c>
      <c r="D2" s="4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80</v>
      </c>
      <c r="B3" s="64"/>
      <c r="C3" s="5">
        <v>3</v>
      </c>
      <c r="D3" s="54">
        <f>+H3/C3</f>
        <v>0.33333333333333331</v>
      </c>
      <c r="E3" s="50">
        <v>1</v>
      </c>
      <c r="F3" s="4">
        <v>0</v>
      </c>
      <c r="G3" s="4">
        <v>0</v>
      </c>
      <c r="H3" s="16">
        <f>SUM(E3:G3 )</f>
        <v>1</v>
      </c>
      <c r="I3" s="17">
        <v>25</v>
      </c>
      <c r="J3" s="102">
        <v>0</v>
      </c>
      <c r="K3" s="17">
        <f>I3+J3</f>
        <v>25</v>
      </c>
      <c r="L3" s="17">
        <v>0</v>
      </c>
      <c r="M3" s="102">
        <v>0</v>
      </c>
      <c r="N3" s="17">
        <f>L3+M3</f>
        <v>0</v>
      </c>
      <c r="O3" s="102">
        <v>0</v>
      </c>
      <c r="P3" s="40">
        <f t="shared" ref="P3:P5" si="0">(+I3+L3)/H3</f>
        <v>25</v>
      </c>
      <c r="Q3" s="18">
        <v>0</v>
      </c>
      <c r="R3" s="17">
        <f>+Q3/H3</f>
        <v>0</v>
      </c>
    </row>
    <row r="4" spans="1:22" customFormat="1" thickBot="1" x14ac:dyDescent="0.3">
      <c r="A4" s="15" t="s">
        <v>81</v>
      </c>
      <c r="B4" s="64"/>
      <c r="C4" s="5">
        <v>39</v>
      </c>
      <c r="D4" s="54">
        <f>+H4/C4</f>
        <v>0.17948717948717949</v>
      </c>
      <c r="E4" s="50">
        <v>4</v>
      </c>
      <c r="F4" s="4">
        <v>0</v>
      </c>
      <c r="G4" s="4">
        <v>3</v>
      </c>
      <c r="H4" s="16">
        <f>SUM(E4:G4 )</f>
        <v>7</v>
      </c>
      <c r="I4" s="17">
        <v>75</v>
      </c>
      <c r="J4" s="102">
        <v>-15</v>
      </c>
      <c r="K4" s="17">
        <f>I4+J4</f>
        <v>60</v>
      </c>
      <c r="L4" s="17">
        <v>75</v>
      </c>
      <c r="M4" s="102">
        <v>0</v>
      </c>
      <c r="N4" s="17">
        <f>L4+M4</f>
        <v>75</v>
      </c>
      <c r="O4" s="102">
        <v>0</v>
      </c>
      <c r="P4" s="40">
        <f t="shared" si="0"/>
        <v>21.428571428571427</v>
      </c>
      <c r="Q4" s="18">
        <v>31.49</v>
      </c>
      <c r="R4" s="17">
        <f>+Q4/H4</f>
        <v>4.4985714285714282</v>
      </c>
    </row>
    <row r="5" spans="1:22" customFormat="1" thickBot="1" x14ac:dyDescent="0.3">
      <c r="A5" s="15" t="s">
        <v>204</v>
      </c>
      <c r="B5" s="64"/>
      <c r="C5" s="5">
        <v>30</v>
      </c>
      <c r="D5" s="54">
        <f>+H5/C5</f>
        <v>6.6666666666666666E-2</v>
      </c>
      <c r="E5" s="50">
        <v>0</v>
      </c>
      <c r="F5" s="4">
        <v>0</v>
      </c>
      <c r="G5" s="4">
        <v>2</v>
      </c>
      <c r="H5" s="16">
        <f>SUM(E5:G5 )</f>
        <v>2</v>
      </c>
      <c r="I5" s="17">
        <v>0</v>
      </c>
      <c r="J5" s="102">
        <v>0</v>
      </c>
      <c r="K5" s="17">
        <f>I5+J5</f>
        <v>0</v>
      </c>
      <c r="L5" s="17">
        <v>50</v>
      </c>
      <c r="M5" s="102">
        <v>0</v>
      </c>
      <c r="N5" s="17">
        <f>L5+M5</f>
        <v>50</v>
      </c>
      <c r="O5" s="102">
        <v>0</v>
      </c>
      <c r="P5" s="40">
        <f t="shared" si="0"/>
        <v>25</v>
      </c>
      <c r="Q5" s="18">
        <v>14.99</v>
      </c>
      <c r="R5" s="17">
        <f>+Q5/H5</f>
        <v>7.4950000000000001</v>
      </c>
    </row>
    <row r="6" spans="1:22" customFormat="1" thickBot="1" x14ac:dyDescent="0.3">
      <c r="A6" s="115" t="s">
        <v>210</v>
      </c>
      <c r="B6" s="75" t="s">
        <v>132</v>
      </c>
      <c r="C6" s="1">
        <f>SUM(C3:C5)</f>
        <v>72</v>
      </c>
      <c r="D6" s="41">
        <f>+H6/C6</f>
        <v>0.1388888888888889</v>
      </c>
      <c r="E6" s="1">
        <f>SUM(E3:E5)</f>
        <v>5</v>
      </c>
      <c r="F6" s="24">
        <f>SUM(F3:F5)</f>
        <v>0</v>
      </c>
      <c r="G6" s="24">
        <f>SUM(G3:G5)</f>
        <v>5</v>
      </c>
      <c r="H6" s="24">
        <f>SUM(E6:G6)</f>
        <v>10</v>
      </c>
      <c r="I6" s="25">
        <f>SUM(I3:I5)</f>
        <v>100</v>
      </c>
      <c r="J6" s="104">
        <f>+I6/H6</f>
        <v>10</v>
      </c>
      <c r="K6" s="25">
        <f>SUM(K3:K5)</f>
        <v>85</v>
      </c>
      <c r="L6" s="25">
        <f>+K6/H6</f>
        <v>8.5</v>
      </c>
      <c r="M6" s="104">
        <f t="shared" ref="M6:O6" si="1">SUM(M3:M5)</f>
        <v>0</v>
      </c>
      <c r="N6" s="25">
        <f t="shared" si="1"/>
        <v>125</v>
      </c>
      <c r="O6" s="25">
        <f t="shared" si="1"/>
        <v>0</v>
      </c>
      <c r="P6" s="25">
        <f t="shared" ref="P6" si="2">(+I6+L6)/H6</f>
        <v>10.85</v>
      </c>
      <c r="Q6" s="25">
        <f>SUM(Q3:Q5)</f>
        <v>46.48</v>
      </c>
      <c r="R6" s="25">
        <f>+Q6/H6</f>
        <v>4.6479999999999997</v>
      </c>
    </row>
    <row r="7" spans="1:22" x14ac:dyDescent="0.25">
      <c r="B7" s="63"/>
    </row>
    <row r="8" spans="1:22" x14ac:dyDescent="0.25">
      <c r="B8" s="63"/>
    </row>
    <row r="9" spans="1:22" x14ac:dyDescent="0.25">
      <c r="B9" s="63"/>
    </row>
    <row r="10" spans="1:22" x14ac:dyDescent="0.25">
      <c r="B10" s="63"/>
    </row>
    <row r="11" spans="1:22" x14ac:dyDescent="0.25">
      <c r="B11" s="63"/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Dallas</vt:lpstr>
      <vt:lpstr>Houston</vt:lpstr>
      <vt:lpstr>Florida</vt:lpstr>
      <vt:lpstr>South Florida</vt:lpstr>
      <vt:lpstr>San antonio</vt:lpstr>
      <vt:lpstr>Austin</vt:lpstr>
      <vt:lpstr>South Carolina</vt:lpstr>
      <vt:lpstr>North Carolina</vt:lpstr>
      <vt:lpstr>Dennis Mitchell Vinzant</vt:lpstr>
      <vt:lpstr>Danielle Deskins stores</vt:lpstr>
      <vt:lpstr>Michael Roadman</vt:lpstr>
      <vt:lpstr>Moses Stores</vt:lpstr>
      <vt:lpstr>Zero Activations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Sunesoft</dc:creator>
  <cp:lastModifiedBy>Backoffice</cp:lastModifiedBy>
  <dcterms:created xsi:type="dcterms:W3CDTF">2015-11-03T03:04:53Z</dcterms:created>
  <dcterms:modified xsi:type="dcterms:W3CDTF">2017-11-29T12:01:26Z</dcterms:modified>
</cp:coreProperties>
</file>