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jay Purohit\Desktop\"/>
    </mc:Choice>
  </mc:AlternateContent>
  <bookViews>
    <workbookView xWindow="0" yWindow="450" windowWidth="20460" windowHeight="7710" activeTab="2"/>
  </bookViews>
  <sheets>
    <sheet name="MetaData" sheetId="1" r:id="rId1"/>
    <sheet name="HRDataset_v14" sheetId="2" r:id="rId2"/>
    <sheet name="Dashboard" sheetId="3" r:id="rId3"/>
    <sheet name="Sheet1" sheetId="4" r:id="rId4"/>
  </sheets>
  <definedNames>
    <definedName name="Department">HRDataset_v14!$AM$7:$AM$12</definedName>
  </definedNames>
  <calcPr calcId="162913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BQ26" i="2" l="1"/>
  <c r="BQ27" i="2"/>
  <c r="BP26" i="2"/>
  <c r="BP27" i="2"/>
  <c r="BL22" i="2"/>
  <c r="AU26" i="2"/>
  <c r="BK22" i="2"/>
  <c r="BJ22" i="2"/>
  <c r="BI22" i="2"/>
  <c r="BH22" i="2"/>
  <c r="BG22" i="2"/>
  <c r="AX26" i="2"/>
  <c r="BA26" i="2"/>
  <c r="AZ26" i="2"/>
  <c r="AY26" i="2"/>
  <c r="AV26" i="2"/>
  <c r="K9" i="3" l="1"/>
  <c r="G9" i="3"/>
  <c r="V314" i="2" l="1"/>
</calcChain>
</file>

<file path=xl/sharedStrings.xml><?xml version="1.0" encoding="utf-8"?>
<sst xmlns="http://schemas.openxmlformats.org/spreadsheetml/2006/main" count="4637" uniqueCount="556">
  <si>
    <t>Data Dictionary</t>
  </si>
  <si>
    <t>Feature</t>
  </si>
  <si>
    <t>Description</t>
  </si>
  <si>
    <t>DataType</t>
  </si>
  <si>
    <t>Employee Name</t>
  </si>
  <si>
    <t>Employee’s full name</t>
  </si>
  <si>
    <t>Text</t>
  </si>
  <si>
    <t>EmpID</t>
  </si>
  <si>
    <t>Employee ID is unique to each employee</t>
  </si>
  <si>
    <t>MarriedID</t>
  </si>
  <si>
    <t>Is the person married (1 or 0 for yes or no)</t>
  </si>
  <si>
    <t>Binary</t>
  </si>
  <si>
    <t>MaritalStatusID</t>
  </si>
  <si>
    <t>Marital status code that matches the text field MaritalDesc</t>
  </si>
  <si>
    <t>Integer</t>
  </si>
  <si>
    <t>EmpStatusID</t>
  </si>
  <si>
    <t>Employment status code that matches text field EmploymentStatus</t>
  </si>
  <si>
    <t>DeptID</t>
  </si>
  <si>
    <t>Department ID code that matches the department the employee works in</t>
  </si>
  <si>
    <t>PerfScoreID</t>
  </si>
  <si>
    <t>Performance Score code that matches the employee’s most recent performance score</t>
  </si>
  <si>
    <t>FromDiversityJobFairID</t>
  </si>
  <si>
    <t>Was the employee sourced from the Diversity job fair? 1 or 0 for yes or no</t>
  </si>
  <si>
    <t>PayRate</t>
  </si>
  <si>
    <t>The person’s hourly pay rate. All salaries are converted to hourly pay rate</t>
  </si>
  <si>
    <t>Float</t>
  </si>
  <si>
    <t>Termd</t>
  </si>
  <si>
    <t>Has this employee been terminated - 1 or 0</t>
  </si>
  <si>
    <t>PositionID</t>
  </si>
  <si>
    <t>An integer indicating the person’s position</t>
  </si>
  <si>
    <t>Position</t>
  </si>
  <si>
    <t>The text name/title of the position the person has</t>
  </si>
  <si>
    <t>State</t>
  </si>
  <si>
    <t>The state that the person lives in</t>
  </si>
  <si>
    <t>Zip</t>
  </si>
  <si>
    <t>The zip code for the employee</t>
  </si>
  <si>
    <t>DOB</t>
  </si>
  <si>
    <t>Date of Birth for the employee</t>
  </si>
  <si>
    <t>Date</t>
  </si>
  <si>
    <t>Sex</t>
  </si>
  <si>
    <t>Sex - M or F</t>
  </si>
  <si>
    <t>MaritalDesc</t>
  </si>
  <si>
    <t>The marital status of the person (divorced, single, widowed, separated, etc)</t>
  </si>
  <si>
    <t>CitizenDesc</t>
  </si>
  <si>
    <t>Label for whether the person is a Citizen or Eligible NonCitizen</t>
  </si>
  <si>
    <t>HispanicLatino</t>
  </si>
  <si>
    <t>Yes or No field for whether the employee is Hispanic/Latino</t>
  </si>
  <si>
    <t>RaceDesc</t>
  </si>
  <si>
    <t>Description/text of the race the person identifies with</t>
  </si>
  <si>
    <t>DateofHire</t>
  </si>
  <si>
    <t>Date the person was hired</t>
  </si>
  <si>
    <t>DateofTermination</t>
  </si>
  <si>
    <t>Date the person was terminated, only populated if, in fact, Termd = 1</t>
  </si>
  <si>
    <t>TermReason</t>
  </si>
  <si>
    <t>A text reason / description for why the person was terminated</t>
  </si>
  <si>
    <t>EmploymentStatus</t>
  </si>
  <si>
    <t>A description/category of the person’s employment status. Anyone currently working full time = Active</t>
  </si>
  <si>
    <t>Department</t>
  </si>
  <si>
    <t>Name of the department that the person works in</t>
  </si>
  <si>
    <t>ManagerName</t>
  </si>
  <si>
    <t>The name of the person’s immediate manager</t>
  </si>
  <si>
    <t>ManagerID</t>
  </si>
  <si>
    <t>A unique identifier for each manager.</t>
  </si>
  <si>
    <t>RecruitmentSource</t>
  </si>
  <si>
    <t>The name of the recruitment source where the employee was recruited from</t>
  </si>
  <si>
    <t>PerformanceScore</t>
  </si>
  <si>
    <t>Performance Score text/category (Fully Meets, Partially Meets, PIP, Exceeds)</t>
  </si>
  <si>
    <t>EngagementSurvey</t>
  </si>
  <si>
    <t>Results from the last engagement survey, managed by our external partner</t>
  </si>
  <si>
    <t>EmpSatisfaction</t>
  </si>
  <si>
    <t>A basic satisfaction score between 1 and 5, as reported on a recent employee satisfaction survey</t>
  </si>
  <si>
    <t>SpecialProjectsCount</t>
  </si>
  <si>
    <t>The number of special projects that the employee worked on during the last 6 months</t>
  </si>
  <si>
    <t>LastPerformanceReviewDate</t>
  </si>
  <si>
    <t>The most recent date of the person’s last performance review.</t>
  </si>
  <si>
    <t>DaysLateLast30</t>
  </si>
  <si>
    <t>The number of times that the employee was late to work during the last 30 days</t>
  </si>
  <si>
    <t>Absences</t>
  </si>
  <si>
    <t>The number of times the employee was absent from work.</t>
  </si>
  <si>
    <t>Employee_Name</t>
  </si>
  <si>
    <t>GenderID</t>
  </si>
  <si>
    <t>Salary</t>
  </si>
  <si>
    <t>LastPerformanceReview_Date</t>
  </si>
  <si>
    <t>Adinolfi, Wilson  K</t>
  </si>
  <si>
    <t>Production Technician I</t>
  </si>
  <si>
    <t>MA</t>
  </si>
  <si>
    <t>M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</si>
  <si>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</si>
  <si>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</si>
  <si>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</si>
  <si>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</si>
  <si>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</si>
  <si>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</si>
  <si>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</si>
  <si>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</si>
  <si>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</si>
  <si>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</si>
  <si>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 xml:space="preserve">Ait Sidi, Karthikeyan   </t>
  </si>
  <si>
    <t>Sr. DBA</t>
  </si>
  <si>
    <t>Married</t>
  </si>
  <si>
    <t>career change</t>
  </si>
  <si>
    <t>Voluntarily Terminated</t>
  </si>
  <si>
    <t>IT/IS</t>
  </si>
  <si>
    <t>Simon Roup</t>
  </si>
  <si>
    <t>Indeed</t>
  </si>
  <si>
    <t>Fully Meets</t>
  </si>
  <si>
    <t>Akinkuolie, Sarah</t>
  </si>
  <si>
    <t>Production Technician II</t>
  </si>
  <si>
    <t>F</t>
  </si>
  <si>
    <t>hours</t>
  </si>
  <si>
    <t>Kissy Sullivan</t>
  </si>
  <si>
    <t>Alagbe,Trina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</si>
  <si>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</si>
  <si>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</si>
  <si>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</si>
  <si>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</si>
  <si>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</si>
  <si>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</si>
  <si>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</si>
  <si>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</si>
  <si>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</si>
  <si>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</si>
  <si>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</si>
  <si>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</si>
  <si>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</si>
  <si>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</si>
  <si>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</si>
  <si>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</si>
  <si>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Bachiochi, Linda</t>
  </si>
  <si>
    <t>Black or African American</t>
  </si>
  <si>
    <t>Brannon Miller</t>
  </si>
  <si>
    <t>Diversity Job Fair</t>
  </si>
  <si>
    <t xml:space="preserve">Bacong, Alejandro </t>
  </si>
  <si>
    <t>IT Support</t>
  </si>
  <si>
    <t>Peter Monroe</t>
  </si>
  <si>
    <t xml:space="preserve">Baczenski, Rachael  </t>
  </si>
  <si>
    <t>Yes</t>
  </si>
  <si>
    <t>Another position</t>
  </si>
  <si>
    <t>David Stanley</t>
  </si>
  <si>
    <t>Barbara, Thomas</t>
  </si>
  <si>
    <t>unhappy</t>
  </si>
  <si>
    <t>Barbossa, Hector</t>
  </si>
  <si>
    <t>Data Analyst</t>
  </si>
  <si>
    <t>TX</t>
  </si>
  <si>
    <t>Barone, Francesco  A</t>
  </si>
  <si>
    <t>Two or more races</t>
  </si>
  <si>
    <t>Kelley Spirea</t>
  </si>
  <si>
    <t>Barton, Nader</t>
  </si>
  <si>
    <t>On-line Web application</t>
  </si>
  <si>
    <t>Bates, Norman</t>
  </si>
  <si>
    <t>attendance</t>
  </si>
  <si>
    <t>Terminated for Cause</t>
  </si>
  <si>
    <t xml:space="preserve">Beak, Kimberly  </t>
  </si>
  <si>
    <t xml:space="preserve">Beatrice, Courtney </t>
  </si>
  <si>
    <t>Eligible NonCitizen</t>
  </si>
  <si>
    <t>Becker, Renee</t>
  </si>
  <si>
    <t>Database Administrator</t>
  </si>
  <si>
    <t>performance</t>
  </si>
  <si>
    <t>Becker, Scott</t>
  </si>
  <si>
    <t>Asian</t>
  </si>
  <si>
    <t>Bernstein, Sean</t>
  </si>
  <si>
    <t>Biden, Lowan  M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</si>
  <si>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</si>
  <si>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</si>
  <si>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</si>
  <si>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</si>
  <si>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</si>
  <si>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</si>
  <si>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</si>
  <si>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</si>
  <si>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</si>
  <si>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</si>
  <si>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</si>
  <si>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</si>
  <si>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</si>
  <si>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</si>
  <si>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</si>
  <si>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retiring</t>
  </si>
  <si>
    <t>Janet King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</si>
  <si>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</si>
  <si>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</si>
  <si>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</si>
  <si>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</si>
  <si>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</si>
  <si>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</si>
  <si>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</si>
  <si>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</si>
  <si>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VA</t>
  </si>
  <si>
    <t>Sales</t>
  </si>
  <si>
    <t>John Smith</t>
  </si>
  <si>
    <t>Burke, Joelle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</si>
  <si>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</si>
  <si>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</si>
  <si>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</si>
  <si>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</si>
  <si>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</si>
  <si>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</si>
  <si>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</si>
  <si>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</si>
  <si>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</si>
  <si>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>VT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</si>
  <si>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</si>
  <si>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</si>
  <si>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</si>
  <si>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</si>
  <si>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</si>
  <si>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</si>
  <si>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Lynn Daneault</t>
  </si>
  <si>
    <t>Chivukula, Enola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</si>
  <si>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</si>
  <si>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</si>
  <si>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</si>
  <si>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</si>
  <si>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</si>
  <si>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</si>
  <si>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</si>
  <si>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</si>
  <si>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</si>
  <si>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</si>
  <si>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</si>
  <si>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</si>
  <si>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</si>
  <si>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</si>
  <si>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</si>
  <si>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</si>
  <si>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</si>
  <si>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</si>
  <si>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</si>
  <si>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</si>
  <si>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>Debra Houlihan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</si>
  <si>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</si>
  <si>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</si>
  <si>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</si>
  <si>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</si>
  <si>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</si>
  <si>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</si>
  <si>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</si>
  <si>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</si>
  <si>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PIP</t>
  </si>
  <si>
    <t>Demita, Carla</t>
  </si>
  <si>
    <t>more money</t>
  </si>
  <si>
    <t xml:space="preserve">Desimone, Carl </t>
  </si>
  <si>
    <t>DeVito, Tommy</t>
  </si>
  <si>
    <t>BI Developer</t>
  </si>
  <si>
    <t>Brian Champaigne</t>
  </si>
  <si>
    <t xml:space="preserve">Dickinson, Geoff </t>
  </si>
  <si>
    <t xml:space="preserve">Dietrich, Jenna  </t>
  </si>
  <si>
    <t>WA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</si>
  <si>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</si>
  <si>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</si>
  <si>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</si>
  <si>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</si>
  <si>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</si>
  <si>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</si>
  <si>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</si>
  <si>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</si>
  <si>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</si>
  <si>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</si>
  <si>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</si>
  <si>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military</t>
  </si>
  <si>
    <t>Engdahl, Jean</t>
  </si>
  <si>
    <t>England, Rex</t>
  </si>
  <si>
    <t>Erilus, Angela</t>
  </si>
  <si>
    <t>Estremera, Miguel</t>
  </si>
  <si>
    <t>Evensen, April</t>
  </si>
  <si>
    <t>no-call, no-show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</si>
  <si>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</si>
  <si>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</si>
  <si>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</si>
  <si>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</si>
  <si>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</si>
  <si>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</si>
  <si>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</si>
  <si>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</si>
  <si>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</si>
  <si>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</si>
  <si>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</si>
  <si>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</si>
  <si>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</si>
  <si>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</si>
  <si>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</si>
  <si>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</si>
  <si>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</si>
  <si>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</si>
  <si>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</si>
  <si>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</si>
  <si>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</si>
  <si>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</si>
  <si>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</si>
  <si>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</si>
  <si>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</si>
  <si>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</si>
  <si>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</si>
  <si>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</si>
  <si>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</si>
  <si>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</si>
  <si>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</si>
  <si>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</si>
  <si>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</si>
  <si>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</si>
  <si>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</si>
  <si>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</si>
  <si>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</si>
  <si>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</si>
  <si>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</si>
  <si>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</si>
  <si>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</si>
  <si>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</si>
  <si>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</si>
  <si>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</si>
  <si>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</si>
  <si>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</si>
  <si>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</si>
  <si>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</si>
  <si>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</si>
  <si>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</si>
  <si>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</si>
  <si>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</si>
  <si>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</si>
  <si>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</si>
  <si>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</si>
  <si>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</si>
  <si>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</si>
  <si>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</si>
  <si>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</si>
  <si>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</si>
  <si>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</si>
  <si>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</si>
  <si>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</si>
  <si>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</si>
  <si>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</si>
  <si>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</si>
  <si>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</si>
  <si>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</si>
  <si>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</si>
  <si>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</si>
  <si>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</si>
  <si>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</si>
  <si>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</si>
  <si>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</si>
  <si>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</si>
  <si>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</si>
  <si>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>PA</t>
  </si>
  <si>
    <t>maternity leave - did not return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</si>
  <si>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</si>
  <si>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</si>
  <si>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</si>
  <si>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</si>
  <si>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</si>
  <si>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</si>
  <si>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</si>
  <si>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</si>
  <si>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</si>
  <si>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</si>
  <si>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</si>
  <si>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</si>
  <si>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</si>
  <si>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</si>
  <si>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</si>
  <si>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</si>
  <si>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</si>
  <si>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</si>
  <si>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</si>
  <si>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</si>
  <si>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</si>
  <si>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</si>
  <si>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</si>
  <si>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</si>
  <si>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</si>
  <si>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</si>
  <si>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</si>
  <si>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</si>
  <si>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</si>
  <si>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</si>
  <si>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</si>
  <si>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</si>
  <si>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</si>
  <si>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</si>
  <si>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</si>
  <si>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</si>
  <si>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</si>
  <si>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</si>
  <si>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</si>
  <si>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</si>
  <si>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</si>
  <si>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</si>
  <si>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</si>
  <si>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</si>
  <si>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</si>
  <si>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</si>
  <si>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</si>
  <si>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</si>
  <si>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</si>
  <si>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</si>
  <si>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</si>
  <si>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</si>
  <si>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</si>
  <si>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</si>
  <si>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</si>
  <si>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</si>
  <si>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</si>
  <si>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</si>
  <si>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</si>
  <si>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</si>
  <si>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</si>
  <si>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</si>
  <si>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</si>
  <si>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</si>
  <si>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</si>
  <si>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</si>
  <si>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</si>
  <si>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</si>
  <si>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</si>
  <si>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</si>
  <si>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</si>
  <si>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</si>
  <si>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</si>
  <si>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</si>
  <si>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</si>
  <si>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</si>
  <si>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</si>
  <si>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</si>
  <si>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</si>
  <si>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</si>
  <si>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</si>
  <si>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</si>
  <si>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>medical issues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</si>
  <si>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</si>
  <si>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</si>
  <si>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</si>
  <si>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</si>
  <si>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</si>
  <si>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</si>
  <si>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</si>
  <si>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</si>
  <si>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</si>
  <si>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</si>
  <si>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</si>
  <si>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</si>
  <si>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</si>
  <si>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</si>
  <si>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</si>
  <si>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</si>
  <si>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</si>
  <si>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</si>
  <si>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</si>
  <si>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</si>
  <si>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</si>
  <si>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</si>
  <si>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</si>
  <si>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</si>
  <si>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</si>
  <si>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</si>
  <si>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</si>
  <si>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</si>
  <si>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</si>
  <si>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</si>
  <si>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</si>
  <si>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</si>
  <si>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</si>
  <si>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</si>
  <si>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</si>
  <si>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</si>
  <si>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</si>
  <si>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</si>
  <si>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</si>
  <si>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</si>
  <si>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</si>
  <si>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</si>
  <si>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</si>
  <si>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</si>
  <si>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</si>
  <si>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</si>
  <si>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</si>
  <si>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</si>
  <si>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</si>
  <si>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</si>
  <si>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</si>
  <si>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</si>
  <si>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</si>
  <si>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</si>
  <si>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</si>
  <si>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</si>
  <si>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</si>
  <si>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</si>
  <si>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</si>
  <si>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</si>
  <si>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</si>
  <si>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</si>
  <si>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</si>
  <si>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</si>
  <si>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</si>
  <si>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</si>
  <si>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</si>
  <si>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</si>
  <si>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</si>
  <si>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</si>
  <si>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</si>
  <si>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</si>
  <si>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</si>
  <si>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</si>
  <si>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</si>
  <si>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</si>
  <si>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</si>
  <si>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</si>
  <si>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</si>
  <si>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</si>
  <si>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</si>
  <si>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</si>
  <si>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</si>
  <si>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</si>
  <si>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</si>
  <si>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</si>
  <si>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</si>
  <si>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</si>
  <si>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</si>
  <si>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</si>
  <si>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</si>
  <si>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</si>
  <si>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</si>
  <si>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</si>
  <si>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</si>
  <si>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</si>
  <si>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</si>
  <si>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</si>
  <si>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</si>
  <si>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</si>
  <si>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</si>
  <si>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</si>
  <si>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</si>
  <si>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</si>
  <si>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</si>
  <si>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</si>
  <si>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</si>
  <si>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</si>
  <si>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HR Dashboard</t>
  </si>
  <si>
    <t>Total Emp</t>
  </si>
  <si>
    <t>Active Emp</t>
  </si>
  <si>
    <t>Average Salary</t>
  </si>
  <si>
    <t>Count of Department</t>
  </si>
  <si>
    <t>Column Labels</t>
  </si>
  <si>
    <t>Row Labels</t>
  </si>
  <si>
    <t>Count of EmploymentStatus</t>
  </si>
  <si>
    <t>Average of Salary</t>
  </si>
  <si>
    <t>Count of Sex</t>
  </si>
  <si>
    <t>Count of PerformanceScore</t>
  </si>
  <si>
    <t>Count of RaceDesc</t>
  </si>
  <si>
    <t>Sum of EngagementSurvey</t>
  </si>
  <si>
    <t>Sum of EmpSatisfaction</t>
  </si>
  <si>
    <t>Average of EngagementSurvey</t>
  </si>
  <si>
    <t>Average of EmpSatisfaction</t>
  </si>
  <si>
    <t>Grand Total</t>
  </si>
  <si>
    <t>(All)</t>
  </si>
  <si>
    <t>Sum of Absences</t>
  </si>
  <si>
    <t>Pivot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</si>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</sst>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0" fontId="0" fillId="0" borderId="0" xfId="0" applyNumberFormat="1"/>
    <xf numFmtId="0" fontId="1" fillId="3" borderId="2" xfId="0" applyFont="1" applyFill="1" applyBorder="1"/>
    <xf numFmtId="0" fontId="0" fillId="0" borderId="0" xfId="0" pivotButton="1"/>
    <xf numFmtId="0" fontId="1" fillId="3" borderId="0" xfId="0" applyFont="1" applyFill="1"/>
    <xf numFmtId="0" fontId="0" fillId="0" borderId="0" xfId="0" applyAlignment="1">
      <alignment horizontal="left"/>
    </xf>
    <xf numFmtId="0" fontId="0" fillId="0" borderId="0" xfId="0" applyFont="1" applyBorder="1"/>
    <xf numFmtId="0" fontId="1" fillId="0" borderId="0" xfId="0" applyFont="1" applyBorder="1"/>
    <xf numFmtId="165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</a:t>
            </a:r>
            <a:r>
              <a:rPr lang="en-IN" baseline="0"/>
              <a:t> / Female Employees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EF-4007-AA87-6CDC0D63CC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EF-4007-AA87-6CDC0D63CC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HRDataset_v14!$AU$25:$AV$25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HRDataset_v14!$AU$26:$AV$26</c:f>
              <c:numCache>
                <c:formatCode>General</c:formatCode>
                <c:ptCount val="2"/>
                <c:pt idx="0">
                  <c:v>16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3B-4072-9217-C2D1E3A5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 Performance Score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B-4585-B345-3DB89F903B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B-4585-B345-3DB89F903B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B-4585-B345-3DB89F903B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B-4585-B345-3DB89F903B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HRDataset_v14!$AX$25:$BA$25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HRDataset_v14!$AX$26:$BA$26</c:f>
              <c:numCache>
                <c:formatCode>General</c:formatCode>
                <c:ptCount val="4"/>
                <c:pt idx="0">
                  <c:v>2</c:v>
                </c:pt>
                <c:pt idx="1">
                  <c:v>24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B-46F8-8E46-4B3774BB149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>
          <a:softEdge rad="0"/>
        </a:effectLst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Race</a:t>
            </a:r>
            <a:r>
              <a:rPr lang="en-IN" baseline="0"/>
              <a:t> Wise Count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358223972003501"/>
          <c:y val="0.19486111111111112"/>
          <c:w val="0.5793066491688538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HRDataset_v14!$BG$21:$BL$21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HRDataset_v14!$BG$22:$BL$22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0</c:v>
                </c:pt>
                <c:pt idx="4">
                  <c:v>5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A-48E8-BC92-FFEBC3AA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8509087"/>
        <c:axId val="1838504095"/>
      </c:barChart>
      <c:catAx>
        <c:axId val="183850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04095"/>
        <c:crosses val="autoZero"/>
        <c:auto val="1"/>
        <c:lblAlgn val="ctr"/>
        <c:lblOffset val="100"/>
        <c:noMultiLvlLbl val="0"/>
      </c:catAx>
      <c:valAx>
        <c:axId val="183850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</a:t>
            </a:r>
            <a:r>
              <a:rPr lang="en-IN" baseline="0"/>
              <a:t> Engagement and satisfaction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HRDataset_v14!$BO$26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HRDataset_v14!$BP$25:$BQ$25</c:f>
              <c:strCache>
                <c:ptCount val="2"/>
                <c:pt idx="0">
                  <c:v>Sum of EngagementSurvey</c:v>
                </c:pt>
                <c:pt idx="1">
                  <c:v>Sum of EmpSatisfaction</c:v>
                </c:pt>
              </c:strCache>
            </c:strRef>
          </c:cat>
          <c:val>
            <c:numRef>
              <c:f>HRDataset_v14!$BP$26:$BQ$26</c:f>
              <c:numCache>
                <c:formatCode>0.0</c:formatCode>
                <c:ptCount val="2"/>
                <c:pt idx="0">
                  <c:v>3.56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2-4590-8401-BC409FAAE682}"/>
            </c:ext>
          </c:extLst>
        </c:ser>
        <c:ser>
          <c:idx val="1"/>
          <c:order val="1"/>
          <c:tx>
            <c:strRef>
              <c:f>HRDataset_v14!$BO$27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HRDataset_v14!$BP$25:$BQ$25</c:f>
              <c:strCache>
                <c:ptCount val="2"/>
                <c:pt idx="0">
                  <c:v>Sum of EngagementSurvey</c:v>
                </c:pt>
                <c:pt idx="1">
                  <c:v>Sum of EmpSatisfaction</c:v>
                </c:pt>
              </c:strCache>
            </c:strRef>
          </c:cat>
          <c:val>
            <c:numRef>
              <c:f>HRDataset_v14!$BP$27:$BQ$27</c:f>
              <c:numCache>
                <c:formatCode>0.0</c:formatCode>
                <c:ptCount val="2"/>
                <c:pt idx="0">
                  <c:v>4.0999999999999996</c:v>
                </c:pt>
                <c:pt idx="1">
                  <c:v>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2-4590-8401-BC409FAA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3155119"/>
        <c:axId val="713152207"/>
      </c:barChart>
      <c:catAx>
        <c:axId val="71315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52207"/>
        <c:crosses val="autoZero"/>
        <c:auto val="1"/>
        <c:lblAlgn val="ctr"/>
        <c:lblOffset val="100"/>
        <c:noMultiLvlLbl val="0"/>
      </c:catAx>
      <c:valAx>
        <c:axId val="713152207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7131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Sheet1!$E$18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6E-4BCA-89CD-40258AE30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6E-4BCA-89CD-40258AE30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6E-4BCA-89CD-40258AE30B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6E-4BCA-89CD-40258AE30B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6E-4BCA-89CD-40258AE30B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6E-4BCA-89CD-40258AE30B71}"/>
              </c:ext>
            </c:extLst>
          </c:dPt>
          <c:cat>
            <c:strRef>
              <c:f>Sheet1!$D$19:$D$25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Sheet1!$E$19:$E$25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522</c:v>
                </c:pt>
                <c:pt idx="3">
                  <c:v>2120</c:v>
                </c:pt>
                <c:pt idx="4">
                  <c:v>358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BD8-888C-D8568F1E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296617</xdr:colOff>
      <xdr:row>9</xdr:row>
      <xdr:rowOff>154565</xdr:rowOff>
    </xdr:from>
    <xdr:to>
      <xdr:col>10</xdr:col>
      <xdr:colOff>136121</xdr:colOff>
      <xdr:row>24</xdr:row>
      <xdr:rowOff>154565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1925E-90B9-48A8-8918-78A93542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272890</xdr:colOff>
      <xdr:row>26</xdr:row>
      <xdr:rowOff>28576</xdr:rowOff>
    </xdr:from>
    <xdr:to>
      <xdr:col>10</xdr:col>
      <xdr:colOff>104774</xdr:colOff>
      <xdr:row>41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F9BA7-1CD3-4677-AC51-12C5D0363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589987</xdr:colOff>
      <xdr:row>9</xdr:row>
      <xdr:rowOff>187295</xdr:rowOff>
    </xdr:from>
    <xdr:to>
      <xdr:col>20</xdr:col>
      <xdr:colOff>287568</xdr:colOff>
      <xdr:row>24</xdr:row>
      <xdr:rowOff>187295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4A719-DE71-4177-9E3C-BF4C26BC1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597694</xdr:colOff>
      <xdr:row>26</xdr:row>
      <xdr:rowOff>74771</xdr:rowOff>
    </xdr:from>
    <xdr:to>
      <xdr:col>20</xdr:col>
      <xdr:colOff>295275</xdr:colOff>
      <xdr:row>43</xdr:row>
      <xdr:rowOff>44291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D41108-24CD-4F7C-A3D5-557162C1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123825</xdr:rowOff>
    </xdr:from>
    <xdr:to>
      <xdr:col>14</xdr:col>
      <xdr:colOff>438150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h Masih" refreshedDate="44251.020672916668" createdVersion="6" refreshedVersion="6" minRefreshableVersion="3" recordCount="314">
  <cacheSource type="worksheet">
    <worksheetSource ref="AP1:AQ1048576" sheet="HRDataset_v14"/>
  </cacheSource>
  <cacheFields count="2"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  <cacheField name="Salary" numFmtId="0">
      <sharedItems containsString="0" containsBlank="1" containsNumber="1" containsInteger="1" minValue="45046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sh Masih" refreshedDate="44251.029467476852" createdVersion="6" refreshedVersion="6" minRefreshableVersion="3" recordCount="314">
  <cacheSource type="worksheet">
    <worksheetSource ref="AS1:AT1048576" sheet="HRDataset_v14"/>
  </cacheSource>
  <cacheFields count="2">
    <cacheField name="Sex" numFmtId="0">
      <sharedItems containsBlank="1" count="3">
        <s v="M"/>
        <s v="F"/>
        <m/>
      </sharedItems>
    </cacheField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sh Masih" refreshedDate="44251.093128356479" createdVersion="6" refreshedVersion="6" minRefreshableVersion="3" recordCount="314">
  <cacheSource type="worksheet">
    <worksheetSource ref="AV1:AV1048576" sheet="HRDataset_v14"/>
  </cacheSource>
  <cacheFields count="2"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  <cacheField name="PerformanceScore" numFmtId="0">
      <sharedItems containsBlank="1" count="5">
        <s v="Exceeds"/>
        <s v="Fully Meets"/>
        <s v="Needs Improvement"/>
        <s v="PI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ash Masih" refreshedDate="44251.104399884258" createdVersion="6" refreshedVersion="6" minRefreshableVersion="3" recordCount="314">
  <cacheSource type="worksheet">
    <worksheetSource ref="AV1:AW1048576" sheet="HRDataset_v14"/>
  </cacheSource>
  <cacheFields count="2"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  <cacheField name="RaceDesc" numFmtId="0">
      <sharedItems containsBlank="1" count="7">
        <s v="White"/>
        <s v="Black or African American"/>
        <s v="Two or more races"/>
        <s v="Asian"/>
        <s v="American Indian or Alaska Native"/>
        <s v="Hispan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Yash Masih" refreshedDate="44251.114978240737" createdVersion="6" refreshedVersion="6" minRefreshableVersion="3" recordCount="314">
  <cacheSource type="worksheet">
    <worksheetSource ref="BO1:BR1048576" sheet="HRDataset_v14"/>
  </cacheSource>
  <cacheFields count="4">
    <cacheField name="Sex" numFmtId="0">
      <sharedItems containsBlank="1" count="3">
        <s v="M"/>
        <s v="F"/>
        <m/>
      </sharedItems>
    </cacheField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  <cacheField name="EngagementSurvey" numFmtId="0">
      <sharedItems containsString="0" containsBlank="1" containsNumber="1" minValue="1.1200000000000001" maxValue="5" count="120">
        <n v="4.5999999999999996"/>
        <n v="4.96"/>
        <n v="3.02"/>
        <n v="4.84"/>
        <n v="5"/>
        <n v="3.04"/>
        <n v="4.46"/>
        <n v="4.2"/>
        <n v="4.28"/>
        <n v="4.4000000000000004"/>
        <n v="4.5"/>
        <n v="2"/>
        <n v="4.8"/>
        <n v="3.5"/>
        <n v="3.39"/>
        <n v="3.35"/>
        <n v="3.19"/>
        <n v="3.14"/>
        <n v="4.51"/>
        <n v="3.25"/>
        <n v="3.84"/>
        <n v="4.43"/>
        <n v="3.3"/>
        <n v="3.8"/>
        <n v="3"/>
        <n v="4.3"/>
        <n v="3.58"/>
        <n v="4.7"/>
        <n v="4.0999999999999996"/>
        <n v="4.13"/>
        <n v="3.7"/>
        <n v="4.7300000000000004"/>
        <n v="4.12"/>
        <n v="4.62"/>
        <n v="3.1"/>
        <n v="3.96"/>
        <n v="3.79"/>
        <n v="1.93"/>
        <n v="1.1200000000000001"/>
        <n v="3.01"/>
        <n v="2.2999999999999998"/>
        <n v="3.88"/>
        <n v="3.4"/>
        <n v="4.1100000000000003"/>
        <n v="4.7699999999999996"/>
        <n v="4.5199999999999996"/>
        <n v="2.9"/>
        <n v="2.1"/>
        <n v="4"/>
        <n v="3.13"/>
        <n v="1.56"/>
        <n v="1.2"/>
        <n v="4.76"/>
        <n v="3.66"/>
        <n v="3.73"/>
        <n v="4.24"/>
        <n v="3.97"/>
        <n v="3.9"/>
        <n v="4.6100000000000003"/>
        <n v="4.63"/>
        <n v="4.6399999999999997"/>
        <n v="4.17"/>
        <n v="3.6"/>
        <n v="3.03"/>
        <n v="4.4800000000000004"/>
        <n v="3.24"/>
        <n v="3.72"/>
        <n v="2.34"/>
        <n v="3.99"/>
        <n v="3.75"/>
        <n v="3.07"/>
        <n v="4.83"/>
        <n v="3.49"/>
        <n v="3.38"/>
        <n v="3.65"/>
        <n v="4.78"/>
        <n v="4.9000000000000004"/>
        <n v="4.88"/>
        <n v="4.53"/>
        <n v="3.18"/>
        <n v="4.6500000000000004"/>
        <n v="3.08"/>
        <n v="3.93"/>
        <n v="4.18"/>
        <n v="4.37"/>
        <n v="2.39"/>
        <n v="3.81"/>
        <n v="4.29"/>
        <n v="2.33"/>
        <n v="4.25"/>
        <n v="3.89"/>
        <n v="3.54"/>
        <n v="2.4"/>
        <n v="3.45"/>
        <n v="4.16"/>
        <n v="3.17"/>
        <n v="4.1500000000000004"/>
        <n v="3.98"/>
        <n v="4.3600000000000003"/>
        <n v="3.69"/>
        <n v="4.9400000000000004"/>
        <n v="2.6"/>
        <n v="3.51"/>
        <n v="3.31"/>
        <n v="4.8099999999999996"/>
        <n v="3.32"/>
        <n v="4.68"/>
        <n v="3.27"/>
        <n v="1.81"/>
        <n v="4.21"/>
        <n v="2.44"/>
        <n v="2.81"/>
        <n v="4.33"/>
        <n v="3.21"/>
        <n v="3.11"/>
        <n v="2.5"/>
        <n v="3.42"/>
        <n v="4.07"/>
        <n v="3.2"/>
        <m/>
      </sharedItems>
    </cacheField>
    <cacheField name="EmpSatisfaction" numFmtId="0">
      <sharedItems containsString="0" containsBlank="1" containsNumber="1" containsInteger="1" minValue="1" maxValue="5" count="6">
        <n v="5"/>
        <n v="3"/>
        <n v="4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Yash Masih" refreshedDate="44251.14904178241" createdVersion="6" refreshedVersion="6" minRefreshableVersion="3" recordCount="314">
  <cacheSource type="worksheet">
    <worksheetSource ref="Z1:Z1048576" sheet="HRDataset_v14"/>
  </cacheSource>
  <cacheFields count="1"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Yash Masih" refreshedDate="44251.149041898148" createdVersion="6" refreshedVersion="6" minRefreshableVersion="3" recordCount="314">
  <cacheSource type="worksheet">
    <worksheetSource ref="Y1:Z1048576" sheet="HRDataset_v14"/>
  </cacheSource>
  <cacheFields count="2">
    <cacheField name="EmploymentStatus" numFmtId="0">
      <sharedItems containsBlank="1" count="4">
        <s v="Active"/>
        <s v="Voluntarily Terminated"/>
        <s v="Terminated for Cause"/>
        <m/>
      </sharedItems>
    </cacheField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Windows User" refreshedDate="44251.404126967594" createdVersion="6" refreshedVersion="6" minRefreshableVersion="3" recordCount="311">
  <cacheSource type="worksheet">
    <worksheetSource ref="A1:AJ312" sheet="HRDataset_v14"/>
  </cacheSource>
  <cacheFields count="36">
    <cacheField name="Employee_Name" numFmtId="0">
      <sharedItems/>
    </cacheField>
    <cacheField name="EmpID" numFmtId="0">
      <sharedItems containsSemiMixedTypes="0" containsString="0" containsNumber="1" containsInteger="1" minValue="10001" maxValue="10311"/>
    </cacheField>
    <cacheField name="MarriedID" numFmtId="0">
      <sharedItems containsSemiMixedTypes="0" containsString="0" containsNumber="1" containsInteger="1" minValue="0" maxValue="1"/>
    </cacheField>
    <cacheField name="MaritalStatusID" numFmtId="0">
      <sharedItems containsSemiMixedTypes="0" containsString="0" containsNumber="1" containsInteger="1" minValue="0" maxValue="4"/>
    </cacheField>
    <cacheField name="GenderID" numFmtId="0">
      <sharedItems containsSemiMixedTypes="0" containsString="0" containsNumber="1" containsInteger="1" minValue="0" maxValue="1" count="2">
        <n v="1"/>
        <n v="0"/>
      </sharedItems>
    </cacheField>
    <cacheField name="EmpStatusID" numFmtId="0">
      <sharedItems containsSemiMixedTypes="0" containsString="0" containsNumber="1" containsInteger="1" minValue="1" maxValue="5" count="5">
        <n v="1"/>
        <n v="5"/>
        <n v="3"/>
        <n v="4"/>
        <n v="2"/>
      </sharedItems>
    </cacheField>
    <cacheField name="DeptID" numFmtId="0">
      <sharedItems containsSemiMixedTypes="0" containsString="0" containsNumber="1" containsInteger="1" minValue="1" maxValue="6"/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45046" maxValue="250000"/>
    </cacheField>
    <cacheField name="Termd" numFmtId="0">
      <sharedItems containsSemiMixedTypes="0" containsString="0" containsNumber="1" containsInteger="1" minValue="0" maxValue="1"/>
    </cacheField>
    <cacheField name="PositionID" numFmtId="0">
      <sharedItems containsSemiMixedTypes="0" containsString="0" containsNumber="1" containsInteger="1" minValue="1" maxValue="30"/>
    </cacheField>
    <cacheField name="Position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1013" maxValue="98052"/>
    </cacheField>
    <cacheField name="DOB" numFmtId="14">
      <sharedItems containsSemiMixedTypes="0" containsNonDate="0" containsDate="1" containsString="0" minDate="1951-01-02T00:00:00" maxDate="1992-08-18T00:00:00"/>
    </cacheField>
    <cacheField name="Sex" numFmtId="0">
      <sharedItems count="2">
        <s v="M"/>
        <s v="F"/>
      </sharedItems>
    </cacheField>
    <cacheField name="MaritalDesc" numFmtId="0">
      <sharedItems/>
    </cacheField>
    <cacheField name="CitizenDesc" numFmtId="0">
      <sharedItems/>
    </cacheField>
    <cacheField name="HispanicLatino" numFmtId="0">
      <sharedItems/>
    </cacheField>
    <cacheField name="RaceDesc" numFmtId="0">
      <sharedItems/>
    </cacheField>
    <cacheField name="DateofHire" numFmtId="14">
      <sharedItems containsSemiMixedTypes="0" containsNonDate="0" containsDate="1" containsString="0" minDate="2006-01-09T00:00:00" maxDate="2018-07-10T00:00:00"/>
    </cacheField>
    <cacheField name="DateofTermination" numFmtId="0">
      <sharedItems containsNonDate="0" containsDate="1" containsString="0" containsBlank="1" minDate="2010-08-30T00:00:00" maxDate="2018-11-11T00:00:00"/>
    </cacheField>
    <cacheField name="TermReason" numFmtId="0">
      <sharedItems/>
    </cacheField>
    <cacheField name="EmploymentStatus" numFmtId="0">
      <sharedItems count="3">
        <s v="Active"/>
        <s v="Voluntarily Terminated"/>
        <s v="Terminated for Cause"/>
      </sharedItems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ManagerName" numFmtId="0">
      <sharedItems/>
    </cacheField>
    <cacheField name="ManagerID" numFmtId="0">
      <sharedItems containsSemiMixedTypes="0" containsString="0" containsNumber="1" containsInteger="1" minValue="1" maxValue="39"/>
    </cacheField>
    <cacheField name="RecruitmentSource" numFmtId="0">
      <sharedItems/>
    </cacheField>
    <cacheField name="PerformanceScore" numFmtId="0">
      <sharedItems/>
    </cacheField>
    <cacheField name="EngagementSurvey" numFmtId="0">
      <sharedItems containsSemiMixedTypes="0" containsString="0" containsNumber="1" minValue="1.1200000000000001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14">
      <sharedItems containsSemiMixedTypes="0" containsNonDate="0" containsDate="1" containsString="0" minDate="2010-07-14T00:00:00" maxDate="2019-03-01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 count="20">
        <n v="1"/>
        <n v="17"/>
        <n v="3"/>
        <n v="15"/>
        <n v="2"/>
        <n v="19"/>
        <n v="4"/>
        <n v="16"/>
        <n v="12"/>
        <n v="9"/>
        <n v="7"/>
        <n v="20"/>
        <n v="8"/>
        <n v="13"/>
        <n v="5"/>
        <n v="14"/>
        <n v="6"/>
        <n v="11"/>
        <n v="10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n v="62506"/>
  </r>
  <r>
    <x v="1"/>
    <n v="104437"/>
  </r>
  <r>
    <x v="0"/>
    <n v="64955"/>
  </r>
  <r>
    <x v="0"/>
    <n v="64991"/>
  </r>
  <r>
    <x v="0"/>
    <n v="50825"/>
  </r>
  <r>
    <x v="0"/>
    <n v="57568"/>
  </r>
  <r>
    <x v="2"/>
    <n v="95660"/>
  </r>
  <r>
    <x v="0"/>
    <n v="59365"/>
  </r>
  <r>
    <x v="0"/>
    <n v="47837"/>
  </r>
  <r>
    <x v="1"/>
    <n v="50178"/>
  </r>
  <r>
    <x v="0"/>
    <n v="54670"/>
  </r>
  <r>
    <x v="0"/>
    <n v="47211"/>
  </r>
  <r>
    <x v="1"/>
    <n v="92328"/>
  </r>
  <r>
    <x v="0"/>
    <n v="58709"/>
  </r>
  <r>
    <x v="0"/>
    <n v="52505"/>
  </r>
  <r>
    <x v="0"/>
    <n v="57834"/>
  </r>
  <r>
    <x v="0"/>
    <n v="70131"/>
  </r>
  <r>
    <x v="0"/>
    <n v="59026"/>
  </r>
  <r>
    <x v="1"/>
    <n v="110000"/>
  </r>
  <r>
    <x v="0"/>
    <n v="53250"/>
  </r>
  <r>
    <x v="0"/>
    <n v="51044"/>
  </r>
  <r>
    <x v="0"/>
    <n v="64919"/>
  </r>
  <r>
    <x v="0"/>
    <n v="62910"/>
  </r>
  <r>
    <x v="0"/>
    <n v="66441"/>
  </r>
  <r>
    <x v="0"/>
    <n v="57815"/>
  </r>
  <r>
    <x v="1"/>
    <n v="103613"/>
  </r>
  <r>
    <x v="3"/>
    <n v="106367"/>
  </r>
  <r>
    <x v="0"/>
    <n v="74312"/>
  </r>
  <r>
    <x v="0"/>
    <n v="53492"/>
  </r>
  <r>
    <x v="3"/>
    <n v="63000"/>
  </r>
  <r>
    <x v="0"/>
    <n v="65288"/>
  </r>
  <r>
    <x v="0"/>
    <n v="64375"/>
  </r>
  <r>
    <x v="4"/>
    <n v="74326"/>
  </r>
  <r>
    <x v="0"/>
    <n v="63763"/>
  </r>
  <r>
    <x v="0"/>
    <n v="62162"/>
  </r>
  <r>
    <x v="2"/>
    <n v="77692"/>
  </r>
  <r>
    <x v="0"/>
    <n v="72640"/>
  </r>
  <r>
    <x v="2"/>
    <n v="93396"/>
  </r>
  <r>
    <x v="0"/>
    <n v="52846"/>
  </r>
  <r>
    <x v="1"/>
    <n v="100031"/>
  </r>
  <r>
    <x v="4"/>
    <n v="71860"/>
  </r>
  <r>
    <x v="0"/>
    <n v="61656"/>
  </r>
  <r>
    <x v="1"/>
    <n v="110929"/>
  </r>
  <r>
    <x v="0"/>
    <n v="54237"/>
  </r>
  <r>
    <x v="0"/>
    <n v="60380"/>
  </r>
  <r>
    <x v="4"/>
    <n v="66808"/>
  </r>
  <r>
    <x v="0"/>
    <n v="64786"/>
  </r>
  <r>
    <x v="0"/>
    <n v="64816"/>
  </r>
  <r>
    <x v="1"/>
    <n v="68678"/>
  </r>
  <r>
    <x v="0"/>
    <n v="64066"/>
  </r>
  <r>
    <x v="0"/>
    <n v="59369"/>
  </r>
  <r>
    <x v="0"/>
    <n v="50373"/>
  </r>
  <r>
    <x v="0"/>
    <n v="63108"/>
  </r>
  <r>
    <x v="0"/>
    <n v="59144"/>
  </r>
  <r>
    <x v="0"/>
    <n v="68051"/>
  </r>
  <r>
    <x v="0"/>
    <n v="170500"/>
  </r>
  <r>
    <x v="0"/>
    <n v="63381"/>
  </r>
  <r>
    <x v="1"/>
    <n v="83552"/>
  </r>
  <r>
    <x v="0"/>
    <n v="56149"/>
  </r>
  <r>
    <x v="1"/>
    <n v="92329"/>
  </r>
  <r>
    <x v="4"/>
    <n v="65729"/>
  </r>
  <r>
    <x v="1"/>
    <n v="85028"/>
  </r>
  <r>
    <x v="0"/>
    <n v="57583"/>
  </r>
  <r>
    <x v="0"/>
    <n v="56294"/>
  </r>
  <r>
    <x v="0"/>
    <n v="56991"/>
  </r>
  <r>
    <x v="0"/>
    <n v="55722"/>
  </r>
  <r>
    <x v="2"/>
    <n v="101199"/>
  </r>
  <r>
    <x v="4"/>
    <n v="61568"/>
  </r>
  <r>
    <x v="0"/>
    <n v="58275"/>
  </r>
  <r>
    <x v="0"/>
    <n v="53189"/>
  </r>
  <r>
    <x v="1"/>
    <n v="96820"/>
  </r>
  <r>
    <x v="0"/>
    <n v="51259"/>
  </r>
  <r>
    <x v="4"/>
    <n v="59231"/>
  </r>
  <r>
    <x v="0"/>
    <n v="61584"/>
  </r>
  <r>
    <x v="0"/>
    <n v="46335"/>
  </r>
  <r>
    <x v="1"/>
    <n v="70621"/>
  </r>
  <r>
    <x v="1"/>
    <n v="138888"/>
  </r>
  <r>
    <x v="4"/>
    <n v="74241"/>
  </r>
  <r>
    <x v="0"/>
    <n v="75188"/>
  </r>
  <r>
    <x v="0"/>
    <n v="62514"/>
  </r>
  <r>
    <x v="0"/>
    <n v="60070"/>
  </r>
  <r>
    <x v="0"/>
    <n v="48888"/>
  </r>
  <r>
    <x v="0"/>
    <n v="54285"/>
  </r>
  <r>
    <x v="0"/>
    <n v="56847"/>
  </r>
  <r>
    <x v="0"/>
    <n v="60340"/>
  </r>
  <r>
    <x v="0"/>
    <n v="59124"/>
  </r>
  <r>
    <x v="2"/>
    <n v="99280"/>
  </r>
  <r>
    <x v="0"/>
    <n v="71776"/>
  </r>
  <r>
    <x v="0"/>
    <n v="65902"/>
  </r>
  <r>
    <x v="0"/>
    <n v="57748"/>
  </r>
  <r>
    <x v="0"/>
    <n v="64057"/>
  </r>
  <r>
    <x v="1"/>
    <n v="53366"/>
  </r>
  <r>
    <x v="0"/>
    <n v="58530"/>
  </r>
  <r>
    <x v="0"/>
    <n v="72609"/>
  </r>
  <r>
    <x v="0"/>
    <n v="55965"/>
  </r>
  <r>
    <x v="4"/>
    <n v="70187"/>
  </r>
  <r>
    <x v="1"/>
    <n v="178000"/>
  </r>
  <r>
    <x v="3"/>
    <n v="99351"/>
  </r>
  <r>
    <x v="4"/>
    <n v="67251"/>
  </r>
  <r>
    <x v="1"/>
    <n v="65707"/>
  </r>
  <r>
    <x v="0"/>
    <n v="52249"/>
  </r>
  <r>
    <x v="0"/>
    <n v="53171"/>
  </r>
  <r>
    <x v="0"/>
    <n v="51337"/>
  </r>
  <r>
    <x v="0"/>
    <n v="51505"/>
  </r>
  <r>
    <x v="4"/>
    <n v="59370"/>
  </r>
  <r>
    <x v="0"/>
    <n v="54933"/>
  </r>
  <r>
    <x v="0"/>
    <n v="57815"/>
  </r>
  <r>
    <x v="4"/>
    <n v="61555"/>
  </r>
  <r>
    <x v="1"/>
    <n v="114800"/>
  </r>
  <r>
    <x v="1"/>
    <n v="74679"/>
  </r>
  <r>
    <x v="0"/>
    <n v="53018"/>
  </r>
  <r>
    <x v="0"/>
    <n v="59892"/>
  </r>
  <r>
    <x v="0"/>
    <n v="68898"/>
  </r>
  <r>
    <x v="1"/>
    <n v="61242"/>
  </r>
  <r>
    <x v="0"/>
    <n v="66825"/>
  </r>
  <r>
    <x v="0"/>
    <n v="48285"/>
  </r>
  <r>
    <x v="0"/>
    <n v="66149"/>
  </r>
  <r>
    <x v="0"/>
    <n v="49256"/>
  </r>
  <r>
    <x v="0"/>
    <n v="62957"/>
  </r>
  <r>
    <x v="0"/>
    <n v="63813"/>
  </r>
  <r>
    <x v="1"/>
    <n v="99020"/>
  </r>
  <r>
    <x v="4"/>
    <n v="71707"/>
  </r>
  <r>
    <x v="0"/>
    <n v="54828"/>
  </r>
  <r>
    <x v="0"/>
    <n v="64246"/>
  </r>
  <r>
    <x v="0"/>
    <n v="52177"/>
  </r>
  <r>
    <x v="0"/>
    <n v="62065"/>
  </r>
  <r>
    <x v="0"/>
    <n v="46998"/>
  </r>
  <r>
    <x v="0"/>
    <n v="68099"/>
  </r>
  <r>
    <x v="4"/>
    <n v="70545"/>
  </r>
  <r>
    <x v="0"/>
    <n v="63478"/>
  </r>
  <r>
    <x v="1"/>
    <n v="97999"/>
  </r>
  <r>
    <x v="4"/>
    <n v="180000"/>
  </r>
  <r>
    <x v="3"/>
    <n v="49920"/>
  </r>
  <r>
    <x v="0"/>
    <n v="55425"/>
  </r>
  <r>
    <x v="0"/>
    <n v="69340"/>
  </r>
  <r>
    <x v="0"/>
    <n v="64995"/>
  </r>
  <r>
    <x v="0"/>
    <n v="68182"/>
  </r>
  <r>
    <x v="0"/>
    <n v="83082"/>
  </r>
  <r>
    <x v="0"/>
    <n v="51908"/>
  </r>
  <r>
    <x v="0"/>
    <n v="61242"/>
  </r>
  <r>
    <x v="0"/>
    <n v="45069"/>
  </r>
  <r>
    <x v="0"/>
    <n v="60724"/>
  </r>
  <r>
    <x v="0"/>
    <n v="60436"/>
  </r>
  <r>
    <x v="0"/>
    <n v="46837"/>
  </r>
  <r>
    <x v="1"/>
    <n v="105700"/>
  </r>
  <r>
    <x v="0"/>
    <n v="63322"/>
  </r>
  <r>
    <x v="0"/>
    <n v="61154"/>
  </r>
  <r>
    <x v="4"/>
    <n v="68999"/>
  </r>
  <r>
    <x v="0"/>
    <n v="50482"/>
  </r>
  <r>
    <x v="4"/>
    <n v="65310"/>
  </r>
  <r>
    <x v="5"/>
    <n v="250000"/>
  </r>
  <r>
    <x v="0"/>
    <n v="54005"/>
  </r>
  <r>
    <x v="0"/>
    <n v="45433"/>
  </r>
  <r>
    <x v="0"/>
    <n v="46654"/>
  </r>
  <r>
    <x v="0"/>
    <n v="63973"/>
  </r>
  <r>
    <x v="4"/>
    <n v="71339"/>
  </r>
  <r>
    <x v="1"/>
    <n v="93206"/>
  </r>
  <r>
    <x v="0"/>
    <n v="82758"/>
  </r>
  <r>
    <x v="0"/>
    <n v="66074"/>
  </r>
  <r>
    <x v="0"/>
    <n v="46120"/>
  </r>
  <r>
    <x v="3"/>
    <n v="64520"/>
  </r>
  <r>
    <x v="0"/>
    <n v="61962"/>
  </r>
  <r>
    <x v="1"/>
    <n v="81584"/>
  </r>
  <r>
    <x v="0"/>
    <n v="63676"/>
  </r>
  <r>
    <x v="3"/>
    <n v="93046"/>
  </r>
  <r>
    <x v="0"/>
    <n v="64738"/>
  </r>
  <r>
    <x v="4"/>
    <n v="70468"/>
  </r>
  <r>
    <x v="0"/>
    <n v="77915"/>
  </r>
  <r>
    <x v="0"/>
    <n v="52624"/>
  </r>
  <r>
    <x v="0"/>
    <n v="63450"/>
  </r>
  <r>
    <x v="1"/>
    <n v="51777"/>
  </r>
  <r>
    <x v="0"/>
    <n v="67237"/>
  </r>
  <r>
    <x v="0"/>
    <n v="73330"/>
  </r>
  <r>
    <x v="0"/>
    <n v="52057"/>
  </r>
  <r>
    <x v="0"/>
    <n v="47434"/>
  </r>
  <r>
    <x v="0"/>
    <n v="52788"/>
  </r>
  <r>
    <x v="0"/>
    <n v="45395"/>
  </r>
  <r>
    <x v="0"/>
    <n v="62385"/>
  </r>
  <r>
    <x v="0"/>
    <n v="68407"/>
  </r>
  <r>
    <x v="0"/>
    <n v="61349"/>
  </r>
  <r>
    <x v="2"/>
    <n v="105688"/>
  </r>
  <r>
    <x v="0"/>
    <n v="54132"/>
  </r>
  <r>
    <x v="0"/>
    <n v="55315"/>
  </r>
  <r>
    <x v="0"/>
    <n v="62810"/>
  </r>
  <r>
    <x v="4"/>
    <n v="63291"/>
  </r>
  <r>
    <x v="0"/>
    <n v="62659"/>
  </r>
  <r>
    <x v="0"/>
    <n v="55688"/>
  </r>
  <r>
    <x v="0"/>
    <n v="83667"/>
  </r>
  <r>
    <x v="0"/>
    <n v="55800"/>
  </r>
  <r>
    <x v="0"/>
    <n v="58207"/>
  </r>
  <r>
    <x v="1"/>
    <n v="157000"/>
  </r>
  <r>
    <x v="0"/>
    <n v="72460"/>
  </r>
  <r>
    <x v="0"/>
    <n v="72106"/>
  </r>
  <r>
    <x v="1"/>
    <n v="52599"/>
  </r>
  <r>
    <x v="0"/>
    <n v="63430"/>
  </r>
  <r>
    <x v="0"/>
    <n v="74417"/>
  </r>
  <r>
    <x v="0"/>
    <n v="57575"/>
  </r>
  <r>
    <x v="1"/>
    <n v="87921"/>
  </r>
  <r>
    <x v="0"/>
    <n v="50470"/>
  </r>
  <r>
    <x v="0"/>
    <n v="46664"/>
  </r>
  <r>
    <x v="0"/>
    <n v="48495"/>
  </r>
  <r>
    <x v="0"/>
    <n v="52984"/>
  </r>
  <r>
    <x v="4"/>
    <n v="63695"/>
  </r>
  <r>
    <x v="0"/>
    <n v="62061"/>
  </r>
  <r>
    <x v="0"/>
    <n v="66738"/>
  </r>
  <r>
    <x v="0"/>
    <n v="52674"/>
  </r>
  <r>
    <x v="0"/>
    <n v="71966"/>
  </r>
  <r>
    <x v="4"/>
    <n v="63051"/>
  </r>
  <r>
    <x v="0"/>
    <n v="47414"/>
  </r>
  <r>
    <x v="0"/>
    <n v="53060"/>
  </r>
  <r>
    <x v="4"/>
    <n v="68829"/>
  </r>
  <r>
    <x v="0"/>
    <n v="63515"/>
  </r>
  <r>
    <x v="2"/>
    <n v="108987"/>
  </r>
  <r>
    <x v="1"/>
    <n v="93093"/>
  </r>
  <r>
    <x v="0"/>
    <n v="53564"/>
  </r>
  <r>
    <x v="0"/>
    <n v="60270"/>
  </r>
  <r>
    <x v="0"/>
    <n v="45998"/>
  </r>
  <r>
    <x v="0"/>
    <n v="57954"/>
  </r>
  <r>
    <x v="0"/>
    <n v="74669"/>
  </r>
  <r>
    <x v="0"/>
    <n v="74226"/>
  </r>
  <r>
    <x v="1"/>
    <n v="93554"/>
  </r>
  <r>
    <x v="0"/>
    <n v="64724"/>
  </r>
  <r>
    <x v="0"/>
    <n v="47001"/>
  </r>
  <r>
    <x v="4"/>
    <n v="61844"/>
  </r>
  <r>
    <x v="0"/>
    <n v="46799"/>
  </r>
  <r>
    <x v="0"/>
    <n v="59472"/>
  </r>
  <r>
    <x v="0"/>
    <n v="46430"/>
  </r>
  <r>
    <x v="2"/>
    <n v="83363"/>
  </r>
  <r>
    <x v="1"/>
    <n v="95920"/>
  </r>
  <r>
    <x v="0"/>
    <n v="61729"/>
  </r>
  <r>
    <x v="4"/>
    <n v="61809"/>
  </r>
  <r>
    <x v="0"/>
    <n v="45115"/>
  </r>
  <r>
    <x v="0"/>
    <n v="46738"/>
  </r>
  <r>
    <x v="0"/>
    <n v="64971"/>
  </r>
  <r>
    <x v="0"/>
    <n v="55578"/>
  </r>
  <r>
    <x v="0"/>
    <n v="50428"/>
  </r>
  <r>
    <x v="0"/>
    <n v="61422"/>
  </r>
  <r>
    <x v="0"/>
    <n v="63353"/>
  </r>
  <r>
    <x v="1"/>
    <n v="89883"/>
  </r>
  <r>
    <x v="1"/>
    <n v="120000"/>
  </r>
  <r>
    <x v="1"/>
    <n v="150290"/>
  </r>
  <r>
    <x v="0"/>
    <n v="60627"/>
  </r>
  <r>
    <x v="0"/>
    <n v="53180"/>
  </r>
  <r>
    <x v="1"/>
    <n v="140920"/>
  </r>
  <r>
    <x v="1"/>
    <n v="148999"/>
  </r>
  <r>
    <x v="2"/>
    <n v="86214"/>
  </r>
  <r>
    <x v="0"/>
    <n v="47750"/>
  </r>
  <r>
    <x v="0"/>
    <n v="46428"/>
  </r>
  <r>
    <x v="0"/>
    <n v="57975"/>
  </r>
  <r>
    <x v="1"/>
    <n v="88527"/>
  </r>
  <r>
    <x v="0"/>
    <n v="56147"/>
  </r>
  <r>
    <x v="0"/>
    <n v="50923"/>
  </r>
  <r>
    <x v="1"/>
    <n v="50750"/>
  </r>
  <r>
    <x v="0"/>
    <n v="52087"/>
  </r>
  <r>
    <x v="1"/>
    <n v="87826"/>
  </r>
  <r>
    <x v="3"/>
    <n v="51920"/>
  </r>
  <r>
    <x v="0"/>
    <n v="63878"/>
  </r>
  <r>
    <x v="0"/>
    <n v="60656"/>
  </r>
  <r>
    <x v="4"/>
    <n v="72992"/>
  </r>
  <r>
    <x v="3"/>
    <n v="55000"/>
  </r>
  <r>
    <x v="0"/>
    <n v="58939"/>
  </r>
  <r>
    <x v="1"/>
    <n v="66593"/>
  </r>
  <r>
    <x v="1"/>
    <n v="87565"/>
  </r>
  <r>
    <x v="0"/>
    <n v="64021"/>
  </r>
  <r>
    <x v="0"/>
    <n v="65714"/>
  </r>
  <r>
    <x v="0"/>
    <n v="62425"/>
  </r>
  <r>
    <x v="0"/>
    <n v="47961"/>
  </r>
  <r>
    <x v="4"/>
    <n v="58273"/>
  </r>
  <r>
    <x v="3"/>
    <n v="63003"/>
  </r>
  <r>
    <x v="0"/>
    <n v="61355"/>
  </r>
  <r>
    <x v="4"/>
    <n v="60120"/>
  </r>
  <r>
    <x v="0"/>
    <n v="63682"/>
  </r>
  <r>
    <x v="0"/>
    <n v="63025"/>
  </r>
  <r>
    <x v="0"/>
    <n v="59238"/>
  </r>
  <r>
    <x v="2"/>
    <n v="92989"/>
  </r>
  <r>
    <x v="1"/>
    <n v="90100"/>
  </r>
  <r>
    <x v="0"/>
    <n v="60754"/>
  </r>
  <r>
    <x v="0"/>
    <n v="72202"/>
  </r>
  <r>
    <x v="4"/>
    <n v="58370"/>
  </r>
  <r>
    <x v="0"/>
    <n v="48413"/>
  </r>
  <r>
    <x v="0"/>
    <n v="67176"/>
  </r>
  <r>
    <x v="0"/>
    <n v="56339"/>
  </r>
  <r>
    <x v="4"/>
    <n v="64397"/>
  </r>
  <r>
    <x v="0"/>
    <n v="63025"/>
  </r>
  <r>
    <x v="1"/>
    <n v="75281"/>
  </r>
  <r>
    <x v="2"/>
    <n v="100416"/>
  </r>
  <r>
    <x v="0"/>
    <n v="74813"/>
  </r>
  <r>
    <x v="1"/>
    <n v="76029"/>
  </r>
  <r>
    <x v="4"/>
    <n v="57859"/>
  </r>
  <r>
    <x v="0"/>
    <n v="58523"/>
  </r>
  <r>
    <x v="0"/>
    <n v="88976"/>
  </r>
  <r>
    <x v="4"/>
    <n v="55875"/>
  </r>
  <r>
    <x v="1"/>
    <n v="113999"/>
  </r>
  <r>
    <x v="0"/>
    <n v="49773"/>
  </r>
  <r>
    <x v="0"/>
    <n v="62068"/>
  </r>
  <r>
    <x v="0"/>
    <n v="66541"/>
  </r>
  <r>
    <x v="0"/>
    <n v="80512"/>
  </r>
  <r>
    <x v="0"/>
    <n v="50274"/>
  </r>
  <r>
    <x v="1"/>
    <n v="84903"/>
  </r>
  <r>
    <x v="1"/>
    <n v="107226"/>
  </r>
  <r>
    <x v="0"/>
    <n v="58371"/>
  </r>
  <r>
    <x v="0"/>
    <n v="55140"/>
  </r>
  <r>
    <x v="0"/>
    <n v="58062"/>
  </r>
  <r>
    <x v="0"/>
    <n v="59728"/>
  </r>
  <r>
    <x v="0"/>
    <n v="70507"/>
  </r>
  <r>
    <x v="0"/>
    <n v="60446"/>
  </r>
  <r>
    <x v="0"/>
    <n v="65893"/>
  </r>
  <r>
    <x v="0"/>
    <n v="48513"/>
  </r>
  <r>
    <x v="1"/>
    <n v="220450"/>
  </r>
  <r>
    <x v="1"/>
    <n v="89292"/>
  </r>
  <r>
    <x v="0"/>
    <n v="45046"/>
  </r>
  <r>
    <x v="6"/>
    <m/>
  </r>
  <r>
    <x v="6"/>
    <m/>
  </r>
  <r>
    <x v="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</r>
  <r>
    <x v="0"/>
    <x v="1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3"/>
  </r>
  <r>
    <x v="0"/>
    <x v="0"/>
  </r>
  <r>
    <x v="1"/>
    <x v="0"/>
  </r>
  <r>
    <x v="1"/>
    <x v="3"/>
  </r>
  <r>
    <x v="0"/>
    <x v="0"/>
  </r>
  <r>
    <x v="1"/>
    <x v="0"/>
  </r>
  <r>
    <x v="1"/>
    <x v="4"/>
  </r>
  <r>
    <x v="1"/>
    <x v="0"/>
  </r>
  <r>
    <x v="0"/>
    <x v="0"/>
  </r>
  <r>
    <x v="0"/>
    <x v="2"/>
  </r>
  <r>
    <x v="0"/>
    <x v="0"/>
  </r>
  <r>
    <x v="1"/>
    <x v="2"/>
  </r>
  <r>
    <x v="0"/>
    <x v="0"/>
  </r>
  <r>
    <x v="1"/>
    <x v="1"/>
  </r>
  <r>
    <x v="1"/>
    <x v="4"/>
  </r>
  <r>
    <x v="1"/>
    <x v="0"/>
  </r>
  <r>
    <x v="0"/>
    <x v="1"/>
  </r>
  <r>
    <x v="1"/>
    <x v="0"/>
  </r>
  <r>
    <x v="0"/>
    <x v="0"/>
  </r>
  <r>
    <x v="0"/>
    <x v="4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4"/>
  </r>
  <r>
    <x v="1"/>
    <x v="1"/>
  </r>
  <r>
    <x v="1"/>
    <x v="0"/>
  </r>
  <r>
    <x v="0"/>
    <x v="0"/>
  </r>
  <r>
    <x v="0"/>
    <x v="0"/>
  </r>
  <r>
    <x v="0"/>
    <x v="0"/>
  </r>
  <r>
    <x v="1"/>
    <x v="2"/>
  </r>
  <r>
    <x v="0"/>
    <x v="4"/>
  </r>
  <r>
    <x v="1"/>
    <x v="0"/>
  </r>
  <r>
    <x v="0"/>
    <x v="0"/>
  </r>
  <r>
    <x v="0"/>
    <x v="1"/>
  </r>
  <r>
    <x v="0"/>
    <x v="0"/>
  </r>
  <r>
    <x v="1"/>
    <x v="4"/>
  </r>
  <r>
    <x v="1"/>
    <x v="0"/>
  </r>
  <r>
    <x v="1"/>
    <x v="0"/>
  </r>
  <r>
    <x v="1"/>
    <x v="1"/>
  </r>
  <r>
    <x v="0"/>
    <x v="1"/>
  </r>
  <r>
    <x v="1"/>
    <x v="4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0"/>
    <x v="4"/>
  </r>
  <r>
    <x v="0"/>
    <x v="1"/>
  </r>
  <r>
    <x v="1"/>
    <x v="3"/>
  </r>
  <r>
    <x v="0"/>
    <x v="4"/>
  </r>
  <r>
    <x v="1"/>
    <x v="1"/>
  </r>
  <r>
    <x v="0"/>
    <x v="0"/>
  </r>
  <r>
    <x v="1"/>
    <x v="0"/>
  </r>
  <r>
    <x v="1"/>
    <x v="0"/>
  </r>
  <r>
    <x v="1"/>
    <x v="0"/>
  </r>
  <r>
    <x v="1"/>
    <x v="4"/>
  </r>
  <r>
    <x v="0"/>
    <x v="0"/>
  </r>
  <r>
    <x v="1"/>
    <x v="0"/>
  </r>
  <r>
    <x v="1"/>
    <x v="4"/>
  </r>
  <r>
    <x v="1"/>
    <x v="1"/>
  </r>
  <r>
    <x v="0"/>
    <x v="1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0"/>
    <x v="4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4"/>
  </r>
  <r>
    <x v="1"/>
    <x v="0"/>
  </r>
  <r>
    <x v="1"/>
    <x v="1"/>
  </r>
  <r>
    <x v="1"/>
    <x v="4"/>
  </r>
  <r>
    <x v="1"/>
    <x v="3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4"/>
  </r>
  <r>
    <x v="0"/>
    <x v="0"/>
  </r>
  <r>
    <x v="0"/>
    <x v="4"/>
  </r>
  <r>
    <x v="1"/>
    <x v="5"/>
  </r>
  <r>
    <x v="1"/>
    <x v="0"/>
  </r>
  <r>
    <x v="1"/>
    <x v="0"/>
  </r>
  <r>
    <x v="0"/>
    <x v="0"/>
  </r>
  <r>
    <x v="0"/>
    <x v="0"/>
  </r>
  <r>
    <x v="0"/>
    <x v="4"/>
  </r>
  <r>
    <x v="0"/>
    <x v="1"/>
  </r>
  <r>
    <x v="0"/>
    <x v="0"/>
  </r>
  <r>
    <x v="1"/>
    <x v="0"/>
  </r>
  <r>
    <x v="0"/>
    <x v="0"/>
  </r>
  <r>
    <x v="0"/>
    <x v="3"/>
  </r>
  <r>
    <x v="0"/>
    <x v="0"/>
  </r>
  <r>
    <x v="1"/>
    <x v="1"/>
  </r>
  <r>
    <x v="1"/>
    <x v="0"/>
  </r>
  <r>
    <x v="0"/>
    <x v="3"/>
  </r>
  <r>
    <x v="0"/>
    <x v="0"/>
  </r>
  <r>
    <x v="0"/>
    <x v="4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0"/>
    <x v="4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4"/>
  </r>
  <r>
    <x v="0"/>
    <x v="0"/>
  </r>
  <r>
    <x v="0"/>
    <x v="0"/>
  </r>
  <r>
    <x v="0"/>
    <x v="4"/>
  </r>
  <r>
    <x v="1"/>
    <x v="0"/>
  </r>
  <r>
    <x v="0"/>
    <x v="2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1"/>
    <x v="4"/>
  </r>
  <r>
    <x v="1"/>
    <x v="0"/>
  </r>
  <r>
    <x v="0"/>
    <x v="0"/>
  </r>
  <r>
    <x v="1"/>
    <x v="0"/>
  </r>
  <r>
    <x v="0"/>
    <x v="2"/>
  </r>
  <r>
    <x v="1"/>
    <x v="1"/>
  </r>
  <r>
    <x v="0"/>
    <x v="0"/>
  </r>
  <r>
    <x v="0"/>
    <x v="4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1"/>
    <x v="2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1"/>
    <x v="3"/>
  </r>
  <r>
    <x v="1"/>
    <x v="0"/>
  </r>
  <r>
    <x v="0"/>
    <x v="0"/>
  </r>
  <r>
    <x v="0"/>
    <x v="4"/>
  </r>
  <r>
    <x v="1"/>
    <x v="3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1"/>
    <x v="0"/>
  </r>
  <r>
    <x v="0"/>
    <x v="4"/>
  </r>
  <r>
    <x v="0"/>
    <x v="3"/>
  </r>
  <r>
    <x v="0"/>
    <x v="0"/>
  </r>
  <r>
    <x v="1"/>
    <x v="4"/>
  </r>
  <r>
    <x v="1"/>
    <x v="0"/>
  </r>
  <r>
    <x v="0"/>
    <x v="0"/>
  </r>
  <r>
    <x v="1"/>
    <x v="0"/>
  </r>
  <r>
    <x v="0"/>
    <x v="2"/>
  </r>
  <r>
    <x v="0"/>
    <x v="1"/>
  </r>
  <r>
    <x v="1"/>
    <x v="0"/>
  </r>
  <r>
    <x v="1"/>
    <x v="0"/>
  </r>
  <r>
    <x v="1"/>
    <x v="4"/>
  </r>
  <r>
    <x v="1"/>
    <x v="0"/>
  </r>
  <r>
    <x v="0"/>
    <x v="0"/>
  </r>
  <r>
    <x v="1"/>
    <x v="0"/>
  </r>
  <r>
    <x v="0"/>
    <x v="4"/>
  </r>
  <r>
    <x v="1"/>
    <x v="0"/>
  </r>
  <r>
    <x v="0"/>
    <x v="1"/>
  </r>
  <r>
    <x v="0"/>
    <x v="2"/>
  </r>
  <r>
    <x v="1"/>
    <x v="0"/>
  </r>
  <r>
    <x v="0"/>
    <x v="1"/>
  </r>
  <r>
    <x v="1"/>
    <x v="4"/>
  </r>
  <r>
    <x v="0"/>
    <x v="0"/>
  </r>
  <r>
    <x v="0"/>
    <x v="0"/>
  </r>
  <r>
    <x v="0"/>
    <x v="4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2"/>
    <x v="6"/>
  </r>
  <r>
    <x v="2"/>
    <x v="6"/>
  </r>
  <r>
    <x v="2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</r>
  <r>
    <x v="1"/>
    <x v="1"/>
  </r>
  <r>
    <x v="0"/>
    <x v="1"/>
  </r>
  <r>
    <x v="0"/>
    <x v="1"/>
  </r>
  <r>
    <x v="0"/>
    <x v="1"/>
  </r>
  <r>
    <x v="0"/>
    <x v="0"/>
  </r>
  <r>
    <x v="2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2"/>
  </r>
  <r>
    <x v="0"/>
    <x v="1"/>
  </r>
  <r>
    <x v="1"/>
    <x v="1"/>
  </r>
  <r>
    <x v="3"/>
    <x v="1"/>
  </r>
  <r>
    <x v="0"/>
    <x v="1"/>
  </r>
  <r>
    <x v="0"/>
    <x v="1"/>
  </r>
  <r>
    <x v="3"/>
    <x v="1"/>
  </r>
  <r>
    <x v="0"/>
    <x v="1"/>
  </r>
  <r>
    <x v="0"/>
    <x v="1"/>
  </r>
  <r>
    <x v="4"/>
    <x v="1"/>
  </r>
  <r>
    <x v="0"/>
    <x v="1"/>
  </r>
  <r>
    <x v="0"/>
    <x v="1"/>
  </r>
  <r>
    <x v="2"/>
    <x v="1"/>
  </r>
  <r>
    <x v="0"/>
    <x v="0"/>
  </r>
  <r>
    <x v="2"/>
    <x v="1"/>
  </r>
  <r>
    <x v="0"/>
    <x v="1"/>
  </r>
  <r>
    <x v="1"/>
    <x v="1"/>
  </r>
  <r>
    <x v="4"/>
    <x v="1"/>
  </r>
  <r>
    <x v="0"/>
    <x v="1"/>
  </r>
  <r>
    <x v="1"/>
    <x v="1"/>
  </r>
  <r>
    <x v="0"/>
    <x v="1"/>
  </r>
  <r>
    <x v="0"/>
    <x v="1"/>
  </r>
  <r>
    <x v="4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2"/>
  </r>
  <r>
    <x v="0"/>
    <x v="2"/>
  </r>
  <r>
    <x v="0"/>
    <x v="0"/>
  </r>
  <r>
    <x v="0"/>
    <x v="1"/>
  </r>
  <r>
    <x v="1"/>
    <x v="1"/>
  </r>
  <r>
    <x v="0"/>
    <x v="1"/>
  </r>
  <r>
    <x v="1"/>
    <x v="1"/>
  </r>
  <r>
    <x v="4"/>
    <x v="1"/>
  </r>
  <r>
    <x v="1"/>
    <x v="1"/>
  </r>
  <r>
    <x v="0"/>
    <x v="1"/>
  </r>
  <r>
    <x v="0"/>
    <x v="1"/>
  </r>
  <r>
    <x v="0"/>
    <x v="1"/>
  </r>
  <r>
    <x v="0"/>
    <x v="1"/>
  </r>
  <r>
    <x v="2"/>
    <x v="1"/>
  </r>
  <r>
    <x v="4"/>
    <x v="3"/>
  </r>
  <r>
    <x v="0"/>
    <x v="1"/>
  </r>
  <r>
    <x v="0"/>
    <x v="3"/>
  </r>
  <r>
    <x v="1"/>
    <x v="1"/>
  </r>
  <r>
    <x v="0"/>
    <x v="1"/>
  </r>
  <r>
    <x v="4"/>
    <x v="3"/>
  </r>
  <r>
    <x v="0"/>
    <x v="2"/>
  </r>
  <r>
    <x v="0"/>
    <x v="1"/>
  </r>
  <r>
    <x v="1"/>
    <x v="1"/>
  </r>
  <r>
    <x v="1"/>
    <x v="0"/>
  </r>
  <r>
    <x v="4"/>
    <x v="0"/>
  </r>
  <r>
    <x v="0"/>
    <x v="1"/>
  </r>
  <r>
    <x v="0"/>
    <x v="1"/>
  </r>
  <r>
    <x v="0"/>
    <x v="1"/>
  </r>
  <r>
    <x v="0"/>
    <x v="1"/>
  </r>
  <r>
    <x v="0"/>
    <x v="1"/>
  </r>
  <r>
    <x v="0"/>
    <x v="3"/>
  </r>
  <r>
    <x v="0"/>
    <x v="2"/>
  </r>
  <r>
    <x v="0"/>
    <x v="2"/>
  </r>
  <r>
    <x v="2"/>
    <x v="2"/>
  </r>
  <r>
    <x v="0"/>
    <x v="1"/>
  </r>
  <r>
    <x v="0"/>
    <x v="1"/>
  </r>
  <r>
    <x v="0"/>
    <x v="1"/>
  </r>
  <r>
    <x v="0"/>
    <x v="3"/>
  </r>
  <r>
    <x v="1"/>
    <x v="3"/>
  </r>
  <r>
    <x v="0"/>
    <x v="1"/>
  </r>
  <r>
    <x v="0"/>
    <x v="1"/>
  </r>
  <r>
    <x v="0"/>
    <x v="1"/>
  </r>
  <r>
    <x v="4"/>
    <x v="3"/>
  </r>
  <r>
    <x v="1"/>
    <x v="0"/>
  </r>
  <r>
    <x v="3"/>
    <x v="1"/>
  </r>
  <r>
    <x v="4"/>
    <x v="1"/>
  </r>
  <r>
    <x v="1"/>
    <x v="1"/>
  </r>
  <r>
    <x v="0"/>
    <x v="1"/>
  </r>
  <r>
    <x v="0"/>
    <x v="1"/>
  </r>
  <r>
    <x v="0"/>
    <x v="1"/>
  </r>
  <r>
    <x v="0"/>
    <x v="1"/>
  </r>
  <r>
    <x v="4"/>
    <x v="1"/>
  </r>
  <r>
    <x v="0"/>
    <x v="2"/>
  </r>
  <r>
    <x v="0"/>
    <x v="0"/>
  </r>
  <r>
    <x v="4"/>
    <x v="1"/>
  </r>
  <r>
    <x v="1"/>
    <x v="1"/>
  </r>
  <r>
    <x v="1"/>
    <x v="1"/>
  </r>
  <r>
    <x v="0"/>
    <x v="1"/>
  </r>
  <r>
    <x v="0"/>
    <x v="0"/>
  </r>
  <r>
    <x v="0"/>
    <x v="3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4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4"/>
    <x v="1"/>
  </r>
  <r>
    <x v="0"/>
    <x v="1"/>
  </r>
  <r>
    <x v="1"/>
    <x v="1"/>
  </r>
  <r>
    <x v="4"/>
    <x v="1"/>
  </r>
  <r>
    <x v="3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4"/>
    <x v="1"/>
  </r>
  <r>
    <x v="0"/>
    <x v="1"/>
  </r>
  <r>
    <x v="4"/>
    <x v="1"/>
  </r>
  <r>
    <x v="5"/>
    <x v="1"/>
  </r>
  <r>
    <x v="0"/>
    <x v="1"/>
  </r>
  <r>
    <x v="0"/>
    <x v="1"/>
  </r>
  <r>
    <x v="0"/>
    <x v="1"/>
  </r>
  <r>
    <x v="0"/>
    <x v="1"/>
  </r>
  <r>
    <x v="4"/>
    <x v="1"/>
  </r>
  <r>
    <x v="1"/>
    <x v="1"/>
  </r>
  <r>
    <x v="0"/>
    <x v="1"/>
  </r>
  <r>
    <x v="0"/>
    <x v="1"/>
  </r>
  <r>
    <x v="0"/>
    <x v="1"/>
  </r>
  <r>
    <x v="3"/>
    <x v="1"/>
  </r>
  <r>
    <x v="0"/>
    <x v="1"/>
  </r>
  <r>
    <x v="1"/>
    <x v="1"/>
  </r>
  <r>
    <x v="0"/>
    <x v="1"/>
  </r>
  <r>
    <x v="3"/>
    <x v="1"/>
  </r>
  <r>
    <x v="0"/>
    <x v="1"/>
  </r>
  <r>
    <x v="4"/>
    <x v="1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4"/>
    <x v="1"/>
  </r>
  <r>
    <x v="0"/>
    <x v="1"/>
  </r>
  <r>
    <x v="0"/>
    <x v="1"/>
  </r>
  <r>
    <x v="0"/>
    <x v="1"/>
  </r>
  <r>
    <x v="0"/>
    <x v="3"/>
  </r>
  <r>
    <x v="0"/>
    <x v="1"/>
  </r>
  <r>
    <x v="1"/>
    <x v="2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4"/>
    <x v="1"/>
  </r>
  <r>
    <x v="0"/>
    <x v="1"/>
  </r>
  <r>
    <x v="0"/>
    <x v="1"/>
  </r>
  <r>
    <x v="0"/>
    <x v="3"/>
  </r>
  <r>
    <x v="0"/>
    <x v="1"/>
  </r>
  <r>
    <x v="4"/>
    <x v="1"/>
  </r>
  <r>
    <x v="0"/>
    <x v="0"/>
  </r>
  <r>
    <x v="0"/>
    <x v="2"/>
  </r>
  <r>
    <x v="4"/>
    <x v="1"/>
  </r>
  <r>
    <x v="0"/>
    <x v="1"/>
  </r>
  <r>
    <x v="2"/>
    <x v="0"/>
  </r>
  <r>
    <x v="1"/>
    <x v="1"/>
  </r>
  <r>
    <x v="0"/>
    <x v="2"/>
  </r>
  <r>
    <x v="0"/>
    <x v="2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4"/>
    <x v="1"/>
  </r>
  <r>
    <x v="0"/>
    <x v="1"/>
  </r>
  <r>
    <x v="0"/>
    <x v="1"/>
  </r>
  <r>
    <x v="0"/>
    <x v="1"/>
  </r>
  <r>
    <x v="2"/>
    <x v="1"/>
  </r>
  <r>
    <x v="1"/>
    <x v="1"/>
  </r>
  <r>
    <x v="0"/>
    <x v="1"/>
  </r>
  <r>
    <x v="4"/>
    <x v="1"/>
  </r>
  <r>
    <x v="0"/>
    <x v="1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2"/>
    <x v="1"/>
  </r>
  <r>
    <x v="0"/>
    <x v="2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3"/>
    <x v="1"/>
  </r>
  <r>
    <x v="0"/>
    <x v="1"/>
  </r>
  <r>
    <x v="0"/>
    <x v="0"/>
  </r>
  <r>
    <x v="4"/>
    <x v="2"/>
  </r>
  <r>
    <x v="3"/>
    <x v="1"/>
  </r>
  <r>
    <x v="0"/>
    <x v="1"/>
  </r>
  <r>
    <x v="1"/>
    <x v="1"/>
  </r>
  <r>
    <x v="1"/>
    <x v="1"/>
  </r>
  <r>
    <x v="0"/>
    <x v="3"/>
  </r>
  <r>
    <x v="0"/>
    <x v="1"/>
  </r>
  <r>
    <x v="0"/>
    <x v="0"/>
  </r>
  <r>
    <x v="0"/>
    <x v="1"/>
  </r>
  <r>
    <x v="4"/>
    <x v="3"/>
  </r>
  <r>
    <x v="3"/>
    <x v="1"/>
  </r>
  <r>
    <x v="0"/>
    <x v="1"/>
  </r>
  <r>
    <x v="4"/>
    <x v="1"/>
  </r>
  <r>
    <x v="0"/>
    <x v="1"/>
  </r>
  <r>
    <x v="0"/>
    <x v="1"/>
  </r>
  <r>
    <x v="0"/>
    <x v="1"/>
  </r>
  <r>
    <x v="2"/>
    <x v="0"/>
  </r>
  <r>
    <x v="1"/>
    <x v="1"/>
  </r>
  <r>
    <x v="0"/>
    <x v="1"/>
  </r>
  <r>
    <x v="0"/>
    <x v="1"/>
  </r>
  <r>
    <x v="4"/>
    <x v="1"/>
  </r>
  <r>
    <x v="0"/>
    <x v="1"/>
  </r>
  <r>
    <x v="0"/>
    <x v="1"/>
  </r>
  <r>
    <x v="0"/>
    <x v="1"/>
  </r>
  <r>
    <x v="4"/>
    <x v="0"/>
  </r>
  <r>
    <x v="0"/>
    <x v="2"/>
  </r>
  <r>
    <x v="1"/>
    <x v="1"/>
  </r>
  <r>
    <x v="2"/>
    <x v="1"/>
  </r>
  <r>
    <x v="0"/>
    <x v="1"/>
  </r>
  <r>
    <x v="1"/>
    <x v="1"/>
  </r>
  <r>
    <x v="4"/>
    <x v="1"/>
  </r>
  <r>
    <x v="0"/>
    <x v="0"/>
  </r>
  <r>
    <x v="0"/>
    <x v="1"/>
  </r>
  <r>
    <x v="4"/>
    <x v="1"/>
  </r>
  <r>
    <x v="1"/>
    <x v="1"/>
  </r>
  <r>
    <x v="0"/>
    <x v="0"/>
  </r>
  <r>
    <x v="0"/>
    <x v="1"/>
  </r>
  <r>
    <x v="0"/>
    <x v="1"/>
  </r>
  <r>
    <x v="0"/>
    <x v="1"/>
  </r>
  <r>
    <x v="0"/>
    <x v="2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3"/>
  </r>
  <r>
    <x v="1"/>
    <x v="0"/>
  </r>
  <r>
    <x v="1"/>
    <x v="1"/>
  </r>
  <r>
    <x v="0"/>
    <x v="1"/>
  </r>
  <r>
    <x v="6"/>
    <x v="4"/>
  </r>
  <r>
    <x v="6"/>
    <x v="4"/>
  </r>
  <r>
    <x v="6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</r>
  <r>
    <x v="1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1"/>
  </r>
  <r>
    <x v="1"/>
    <x v="0"/>
  </r>
  <r>
    <x v="0"/>
    <x v="1"/>
  </r>
  <r>
    <x v="0"/>
    <x v="1"/>
  </r>
  <r>
    <x v="1"/>
    <x v="1"/>
  </r>
  <r>
    <x v="0"/>
    <x v="2"/>
  </r>
  <r>
    <x v="0"/>
    <x v="0"/>
  </r>
  <r>
    <x v="0"/>
    <x v="0"/>
  </r>
  <r>
    <x v="0"/>
    <x v="0"/>
  </r>
  <r>
    <x v="0"/>
    <x v="0"/>
  </r>
  <r>
    <x v="1"/>
    <x v="0"/>
  </r>
  <r>
    <x v="0"/>
    <x v="3"/>
  </r>
  <r>
    <x v="0"/>
    <x v="0"/>
  </r>
  <r>
    <x v="0"/>
    <x v="3"/>
  </r>
  <r>
    <x v="0"/>
    <x v="0"/>
  </r>
  <r>
    <x v="0"/>
    <x v="0"/>
  </r>
  <r>
    <x v="0"/>
    <x v="0"/>
  </r>
  <r>
    <x v="1"/>
    <x v="1"/>
  </r>
  <r>
    <x v="3"/>
    <x v="1"/>
  </r>
  <r>
    <x v="0"/>
    <x v="3"/>
  </r>
  <r>
    <x v="0"/>
    <x v="0"/>
  </r>
  <r>
    <x v="3"/>
    <x v="1"/>
  </r>
  <r>
    <x v="0"/>
    <x v="0"/>
  </r>
  <r>
    <x v="0"/>
    <x v="1"/>
  </r>
  <r>
    <x v="4"/>
    <x v="1"/>
  </r>
  <r>
    <x v="0"/>
    <x v="1"/>
  </r>
  <r>
    <x v="0"/>
    <x v="0"/>
  </r>
  <r>
    <x v="2"/>
    <x v="0"/>
  </r>
  <r>
    <x v="0"/>
    <x v="0"/>
  </r>
  <r>
    <x v="2"/>
    <x v="0"/>
  </r>
  <r>
    <x v="0"/>
    <x v="1"/>
  </r>
  <r>
    <x v="1"/>
    <x v="1"/>
  </r>
  <r>
    <x v="4"/>
    <x v="0"/>
  </r>
  <r>
    <x v="0"/>
    <x v="0"/>
  </r>
  <r>
    <x v="1"/>
    <x v="0"/>
  </r>
  <r>
    <x v="0"/>
    <x v="0"/>
  </r>
  <r>
    <x v="0"/>
    <x v="0"/>
  </r>
  <r>
    <x v="4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4"/>
    <x v="0"/>
  </r>
  <r>
    <x v="1"/>
    <x v="0"/>
  </r>
  <r>
    <x v="0"/>
    <x v="0"/>
  </r>
  <r>
    <x v="0"/>
    <x v="2"/>
  </r>
  <r>
    <x v="0"/>
    <x v="0"/>
  </r>
  <r>
    <x v="0"/>
    <x v="0"/>
  </r>
  <r>
    <x v="2"/>
    <x v="1"/>
  </r>
  <r>
    <x v="4"/>
    <x v="2"/>
  </r>
  <r>
    <x v="0"/>
    <x v="1"/>
  </r>
  <r>
    <x v="0"/>
    <x v="0"/>
  </r>
  <r>
    <x v="1"/>
    <x v="0"/>
  </r>
  <r>
    <x v="0"/>
    <x v="0"/>
  </r>
  <r>
    <x v="4"/>
    <x v="0"/>
  </r>
  <r>
    <x v="0"/>
    <x v="1"/>
  </r>
  <r>
    <x v="0"/>
    <x v="0"/>
  </r>
  <r>
    <x v="1"/>
    <x v="0"/>
  </r>
  <r>
    <x v="1"/>
    <x v="1"/>
  </r>
  <r>
    <x v="4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4"/>
    <x v="0"/>
  </r>
  <r>
    <x v="1"/>
    <x v="1"/>
  </r>
  <r>
    <x v="3"/>
    <x v="0"/>
  </r>
  <r>
    <x v="4"/>
    <x v="1"/>
  </r>
  <r>
    <x v="1"/>
    <x v="0"/>
  </r>
  <r>
    <x v="0"/>
    <x v="0"/>
  </r>
  <r>
    <x v="0"/>
    <x v="1"/>
  </r>
  <r>
    <x v="0"/>
    <x v="1"/>
  </r>
  <r>
    <x v="0"/>
    <x v="1"/>
  </r>
  <r>
    <x v="4"/>
    <x v="1"/>
  </r>
  <r>
    <x v="0"/>
    <x v="1"/>
  </r>
  <r>
    <x v="0"/>
    <x v="2"/>
  </r>
  <r>
    <x v="4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4"/>
  </r>
  <r>
    <x v="0"/>
    <x v="3"/>
  </r>
  <r>
    <x v="0"/>
    <x v="0"/>
  </r>
  <r>
    <x v="0"/>
    <x v="0"/>
  </r>
  <r>
    <x v="1"/>
    <x v="1"/>
  </r>
  <r>
    <x v="4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1"/>
    <x v="0"/>
  </r>
  <r>
    <x v="4"/>
    <x v="0"/>
  </r>
  <r>
    <x v="3"/>
    <x v="1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1"/>
  </r>
  <r>
    <x v="0"/>
    <x v="0"/>
  </r>
  <r>
    <x v="0"/>
    <x v="4"/>
  </r>
  <r>
    <x v="0"/>
    <x v="0"/>
  </r>
  <r>
    <x v="0"/>
    <x v="0"/>
  </r>
  <r>
    <x v="1"/>
    <x v="3"/>
  </r>
  <r>
    <x v="0"/>
    <x v="0"/>
  </r>
  <r>
    <x v="0"/>
    <x v="1"/>
  </r>
  <r>
    <x v="4"/>
    <x v="0"/>
  </r>
  <r>
    <x v="0"/>
    <x v="0"/>
  </r>
  <r>
    <x v="4"/>
    <x v="0"/>
  </r>
  <r>
    <x v="5"/>
    <x v="0"/>
  </r>
  <r>
    <x v="0"/>
    <x v="0"/>
  </r>
  <r>
    <x v="0"/>
    <x v="0"/>
  </r>
  <r>
    <x v="0"/>
    <x v="1"/>
  </r>
  <r>
    <x v="0"/>
    <x v="3"/>
  </r>
  <r>
    <x v="4"/>
    <x v="1"/>
  </r>
  <r>
    <x v="1"/>
    <x v="0"/>
  </r>
  <r>
    <x v="0"/>
    <x v="0"/>
  </r>
  <r>
    <x v="0"/>
    <x v="3"/>
  </r>
  <r>
    <x v="0"/>
    <x v="0"/>
  </r>
  <r>
    <x v="3"/>
    <x v="1"/>
  </r>
  <r>
    <x v="0"/>
    <x v="0"/>
  </r>
  <r>
    <x v="1"/>
    <x v="3"/>
  </r>
  <r>
    <x v="0"/>
    <x v="3"/>
  </r>
  <r>
    <x v="3"/>
    <x v="0"/>
  </r>
  <r>
    <x v="0"/>
    <x v="3"/>
  </r>
  <r>
    <x v="4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2"/>
  </r>
  <r>
    <x v="0"/>
    <x v="0"/>
  </r>
  <r>
    <x v="2"/>
    <x v="3"/>
  </r>
  <r>
    <x v="0"/>
    <x v="0"/>
  </r>
  <r>
    <x v="0"/>
    <x v="1"/>
  </r>
  <r>
    <x v="0"/>
    <x v="1"/>
  </r>
  <r>
    <x v="4"/>
    <x v="2"/>
  </r>
  <r>
    <x v="0"/>
    <x v="1"/>
  </r>
  <r>
    <x v="0"/>
    <x v="0"/>
  </r>
  <r>
    <x v="0"/>
    <x v="5"/>
  </r>
  <r>
    <x v="0"/>
    <x v="0"/>
  </r>
  <r>
    <x v="0"/>
    <x v="0"/>
  </r>
  <r>
    <x v="1"/>
    <x v="1"/>
  </r>
  <r>
    <x v="0"/>
    <x v="1"/>
  </r>
  <r>
    <x v="0"/>
    <x v="1"/>
  </r>
  <r>
    <x v="1"/>
    <x v="0"/>
  </r>
  <r>
    <x v="0"/>
    <x v="0"/>
  </r>
  <r>
    <x v="0"/>
    <x v="1"/>
  </r>
  <r>
    <x v="0"/>
    <x v="3"/>
  </r>
  <r>
    <x v="1"/>
    <x v="3"/>
  </r>
  <r>
    <x v="0"/>
    <x v="1"/>
  </r>
  <r>
    <x v="0"/>
    <x v="0"/>
  </r>
  <r>
    <x v="0"/>
    <x v="0"/>
  </r>
  <r>
    <x v="0"/>
    <x v="1"/>
  </r>
  <r>
    <x v="4"/>
    <x v="2"/>
  </r>
  <r>
    <x v="0"/>
    <x v="0"/>
  </r>
  <r>
    <x v="0"/>
    <x v="0"/>
  </r>
  <r>
    <x v="0"/>
    <x v="2"/>
  </r>
  <r>
    <x v="0"/>
    <x v="3"/>
  </r>
  <r>
    <x v="4"/>
    <x v="0"/>
  </r>
  <r>
    <x v="0"/>
    <x v="0"/>
  </r>
  <r>
    <x v="0"/>
    <x v="1"/>
  </r>
  <r>
    <x v="4"/>
    <x v="0"/>
  </r>
  <r>
    <x v="0"/>
    <x v="0"/>
  </r>
  <r>
    <x v="2"/>
    <x v="1"/>
  </r>
  <r>
    <x v="1"/>
    <x v="0"/>
  </r>
  <r>
    <x v="0"/>
    <x v="1"/>
  </r>
  <r>
    <x v="0"/>
    <x v="3"/>
  </r>
  <r>
    <x v="0"/>
    <x v="0"/>
  </r>
  <r>
    <x v="0"/>
    <x v="0"/>
  </r>
  <r>
    <x v="0"/>
    <x v="0"/>
  </r>
  <r>
    <x v="0"/>
    <x v="3"/>
  </r>
  <r>
    <x v="1"/>
    <x v="1"/>
  </r>
  <r>
    <x v="0"/>
    <x v="3"/>
  </r>
  <r>
    <x v="0"/>
    <x v="0"/>
  </r>
  <r>
    <x v="4"/>
    <x v="1"/>
  </r>
  <r>
    <x v="0"/>
    <x v="3"/>
  </r>
  <r>
    <x v="0"/>
    <x v="0"/>
  </r>
  <r>
    <x v="0"/>
    <x v="0"/>
  </r>
  <r>
    <x v="2"/>
    <x v="1"/>
  </r>
  <r>
    <x v="1"/>
    <x v="1"/>
  </r>
  <r>
    <x v="0"/>
    <x v="0"/>
  </r>
  <r>
    <x v="4"/>
    <x v="0"/>
  </r>
  <r>
    <x v="0"/>
    <x v="0"/>
  </r>
  <r>
    <x v="0"/>
    <x v="3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1"/>
    <x v="0"/>
  </r>
  <r>
    <x v="1"/>
    <x v="1"/>
  </r>
  <r>
    <x v="2"/>
    <x v="0"/>
  </r>
  <r>
    <x v="0"/>
    <x v="1"/>
  </r>
  <r>
    <x v="0"/>
    <x v="0"/>
  </r>
  <r>
    <x v="0"/>
    <x v="0"/>
  </r>
  <r>
    <x v="1"/>
    <x v="1"/>
  </r>
  <r>
    <x v="0"/>
    <x v="1"/>
  </r>
  <r>
    <x v="0"/>
    <x v="3"/>
  </r>
  <r>
    <x v="1"/>
    <x v="0"/>
  </r>
  <r>
    <x v="0"/>
    <x v="0"/>
  </r>
  <r>
    <x v="1"/>
    <x v="0"/>
  </r>
  <r>
    <x v="3"/>
    <x v="0"/>
  </r>
  <r>
    <x v="0"/>
    <x v="0"/>
  </r>
  <r>
    <x v="0"/>
    <x v="0"/>
  </r>
  <r>
    <x v="4"/>
    <x v="1"/>
  </r>
  <r>
    <x v="3"/>
    <x v="1"/>
  </r>
  <r>
    <x v="0"/>
    <x v="0"/>
  </r>
  <r>
    <x v="1"/>
    <x v="1"/>
  </r>
  <r>
    <x v="1"/>
    <x v="3"/>
  </r>
  <r>
    <x v="0"/>
    <x v="0"/>
  </r>
  <r>
    <x v="0"/>
    <x v="0"/>
  </r>
  <r>
    <x v="0"/>
    <x v="0"/>
  </r>
  <r>
    <x v="0"/>
    <x v="2"/>
  </r>
  <r>
    <x v="4"/>
    <x v="0"/>
  </r>
  <r>
    <x v="3"/>
    <x v="0"/>
  </r>
  <r>
    <x v="0"/>
    <x v="3"/>
  </r>
  <r>
    <x v="4"/>
    <x v="1"/>
  </r>
  <r>
    <x v="0"/>
    <x v="1"/>
  </r>
  <r>
    <x v="0"/>
    <x v="0"/>
  </r>
  <r>
    <x v="0"/>
    <x v="3"/>
  </r>
  <r>
    <x v="2"/>
    <x v="0"/>
  </r>
  <r>
    <x v="1"/>
    <x v="0"/>
  </r>
  <r>
    <x v="0"/>
    <x v="1"/>
  </r>
  <r>
    <x v="0"/>
    <x v="0"/>
  </r>
  <r>
    <x v="4"/>
    <x v="1"/>
  </r>
  <r>
    <x v="0"/>
    <x v="0"/>
  </r>
  <r>
    <x v="0"/>
    <x v="0"/>
  </r>
  <r>
    <x v="0"/>
    <x v="1"/>
  </r>
  <r>
    <x v="4"/>
    <x v="0"/>
  </r>
  <r>
    <x v="0"/>
    <x v="0"/>
  </r>
  <r>
    <x v="1"/>
    <x v="0"/>
  </r>
  <r>
    <x v="2"/>
    <x v="1"/>
  </r>
  <r>
    <x v="0"/>
    <x v="0"/>
  </r>
  <r>
    <x v="1"/>
    <x v="0"/>
  </r>
  <r>
    <x v="4"/>
    <x v="2"/>
  </r>
  <r>
    <x v="0"/>
    <x v="0"/>
  </r>
  <r>
    <x v="0"/>
    <x v="0"/>
  </r>
  <r>
    <x v="4"/>
    <x v="3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1"/>
    <x v="3"/>
  </r>
  <r>
    <x v="1"/>
    <x v="3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3"/>
  </r>
  <r>
    <x v="1"/>
    <x v="0"/>
  </r>
  <r>
    <x v="1"/>
    <x v="0"/>
  </r>
  <r>
    <x v="0"/>
    <x v="3"/>
  </r>
  <r>
    <x v="6"/>
    <x v="6"/>
  </r>
  <r>
    <x v="6"/>
    <x v="6"/>
  </r>
  <r>
    <x v="6"/>
    <x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  <x v="0"/>
    <x v="0"/>
  </r>
  <r>
    <x v="0"/>
    <x v="1"/>
    <x v="1"/>
    <x v="1"/>
  </r>
  <r>
    <x v="1"/>
    <x v="0"/>
    <x v="2"/>
    <x v="1"/>
  </r>
  <r>
    <x v="1"/>
    <x v="0"/>
    <x v="3"/>
    <x v="0"/>
  </r>
  <r>
    <x v="1"/>
    <x v="0"/>
    <x v="4"/>
    <x v="2"/>
  </r>
  <r>
    <x v="1"/>
    <x v="0"/>
    <x v="4"/>
    <x v="0"/>
  </r>
  <r>
    <x v="1"/>
    <x v="2"/>
    <x v="5"/>
    <x v="1"/>
  </r>
  <r>
    <x v="0"/>
    <x v="0"/>
    <x v="4"/>
    <x v="2"/>
  </r>
  <r>
    <x v="1"/>
    <x v="0"/>
    <x v="6"/>
    <x v="1"/>
  </r>
  <r>
    <x v="0"/>
    <x v="1"/>
    <x v="4"/>
    <x v="0"/>
  </r>
  <r>
    <x v="1"/>
    <x v="0"/>
    <x v="7"/>
    <x v="2"/>
  </r>
  <r>
    <x v="0"/>
    <x v="0"/>
    <x v="7"/>
    <x v="1"/>
  </r>
  <r>
    <x v="0"/>
    <x v="1"/>
    <x v="8"/>
    <x v="2"/>
  </r>
  <r>
    <x v="0"/>
    <x v="0"/>
    <x v="0"/>
    <x v="2"/>
  </r>
  <r>
    <x v="0"/>
    <x v="0"/>
    <x v="4"/>
    <x v="0"/>
  </r>
  <r>
    <x v="0"/>
    <x v="0"/>
    <x v="4"/>
    <x v="2"/>
  </r>
  <r>
    <x v="1"/>
    <x v="0"/>
    <x v="9"/>
    <x v="1"/>
  </r>
  <r>
    <x v="1"/>
    <x v="0"/>
    <x v="4"/>
    <x v="0"/>
  </r>
  <r>
    <x v="1"/>
    <x v="1"/>
    <x v="10"/>
    <x v="2"/>
  </r>
  <r>
    <x v="0"/>
    <x v="0"/>
    <x v="7"/>
    <x v="2"/>
  </r>
  <r>
    <x v="0"/>
    <x v="0"/>
    <x v="4"/>
    <x v="1"/>
  </r>
  <r>
    <x v="1"/>
    <x v="0"/>
    <x v="7"/>
    <x v="1"/>
  </r>
  <r>
    <x v="1"/>
    <x v="0"/>
    <x v="4"/>
    <x v="1"/>
  </r>
  <r>
    <x v="1"/>
    <x v="0"/>
    <x v="11"/>
    <x v="1"/>
  </r>
  <r>
    <x v="1"/>
    <x v="0"/>
    <x v="12"/>
    <x v="0"/>
  </r>
  <r>
    <x v="0"/>
    <x v="1"/>
    <x v="13"/>
    <x v="0"/>
  </r>
  <r>
    <x v="1"/>
    <x v="3"/>
    <x v="4"/>
    <x v="2"/>
  </r>
  <r>
    <x v="0"/>
    <x v="0"/>
    <x v="14"/>
    <x v="1"/>
  </r>
  <r>
    <x v="1"/>
    <x v="0"/>
    <x v="15"/>
    <x v="2"/>
  </r>
  <r>
    <x v="1"/>
    <x v="3"/>
    <x v="10"/>
    <x v="3"/>
  </r>
  <r>
    <x v="0"/>
    <x v="0"/>
    <x v="16"/>
    <x v="1"/>
  </r>
  <r>
    <x v="1"/>
    <x v="0"/>
    <x v="13"/>
    <x v="0"/>
  </r>
  <r>
    <x v="1"/>
    <x v="4"/>
    <x v="17"/>
    <x v="0"/>
  </r>
  <r>
    <x v="1"/>
    <x v="0"/>
    <x v="18"/>
    <x v="2"/>
  </r>
  <r>
    <x v="0"/>
    <x v="0"/>
    <x v="19"/>
    <x v="0"/>
  </r>
  <r>
    <x v="0"/>
    <x v="2"/>
    <x v="20"/>
    <x v="1"/>
  </r>
  <r>
    <x v="0"/>
    <x v="0"/>
    <x v="4"/>
    <x v="1"/>
  </r>
  <r>
    <x v="1"/>
    <x v="2"/>
    <x v="1"/>
    <x v="2"/>
  </r>
  <r>
    <x v="0"/>
    <x v="0"/>
    <x v="21"/>
    <x v="1"/>
  </r>
  <r>
    <x v="1"/>
    <x v="1"/>
    <x v="4"/>
    <x v="0"/>
  </r>
  <r>
    <x v="1"/>
    <x v="4"/>
    <x v="4"/>
    <x v="0"/>
  </r>
  <r>
    <x v="1"/>
    <x v="0"/>
    <x v="4"/>
    <x v="2"/>
  </r>
  <r>
    <x v="0"/>
    <x v="1"/>
    <x v="10"/>
    <x v="0"/>
  </r>
  <r>
    <x v="1"/>
    <x v="0"/>
    <x v="22"/>
    <x v="2"/>
  </r>
  <r>
    <x v="0"/>
    <x v="0"/>
    <x v="23"/>
    <x v="0"/>
  </r>
  <r>
    <x v="0"/>
    <x v="4"/>
    <x v="24"/>
    <x v="0"/>
  </r>
  <r>
    <x v="1"/>
    <x v="0"/>
    <x v="25"/>
    <x v="2"/>
  </r>
  <r>
    <x v="1"/>
    <x v="0"/>
    <x v="26"/>
    <x v="0"/>
  </r>
  <r>
    <x v="0"/>
    <x v="1"/>
    <x v="27"/>
    <x v="1"/>
  </r>
  <r>
    <x v="1"/>
    <x v="0"/>
    <x v="7"/>
    <x v="0"/>
  </r>
  <r>
    <x v="0"/>
    <x v="0"/>
    <x v="7"/>
    <x v="2"/>
  </r>
  <r>
    <x v="0"/>
    <x v="0"/>
    <x v="28"/>
    <x v="2"/>
  </r>
  <r>
    <x v="0"/>
    <x v="0"/>
    <x v="9"/>
    <x v="0"/>
  </r>
  <r>
    <x v="0"/>
    <x v="0"/>
    <x v="11"/>
    <x v="1"/>
  </r>
  <r>
    <x v="0"/>
    <x v="0"/>
    <x v="29"/>
    <x v="3"/>
  </r>
  <r>
    <x v="0"/>
    <x v="0"/>
    <x v="30"/>
    <x v="0"/>
  </r>
  <r>
    <x v="1"/>
    <x v="0"/>
    <x v="31"/>
    <x v="0"/>
  </r>
  <r>
    <x v="0"/>
    <x v="1"/>
    <x v="5"/>
    <x v="1"/>
  </r>
  <r>
    <x v="1"/>
    <x v="0"/>
    <x v="32"/>
    <x v="0"/>
  </r>
  <r>
    <x v="0"/>
    <x v="1"/>
    <x v="4"/>
    <x v="1"/>
  </r>
  <r>
    <x v="1"/>
    <x v="4"/>
    <x v="33"/>
    <x v="2"/>
  </r>
  <r>
    <x v="1"/>
    <x v="1"/>
    <x v="34"/>
    <x v="0"/>
  </r>
  <r>
    <x v="1"/>
    <x v="0"/>
    <x v="4"/>
    <x v="1"/>
  </r>
  <r>
    <x v="0"/>
    <x v="0"/>
    <x v="35"/>
    <x v="2"/>
  </r>
  <r>
    <x v="0"/>
    <x v="0"/>
    <x v="25"/>
    <x v="2"/>
  </r>
  <r>
    <x v="0"/>
    <x v="0"/>
    <x v="4"/>
    <x v="2"/>
  </r>
  <r>
    <x v="1"/>
    <x v="2"/>
    <x v="36"/>
    <x v="0"/>
  </r>
  <r>
    <x v="0"/>
    <x v="4"/>
    <x v="37"/>
    <x v="1"/>
  </r>
  <r>
    <x v="1"/>
    <x v="0"/>
    <x v="33"/>
    <x v="0"/>
  </r>
  <r>
    <x v="0"/>
    <x v="0"/>
    <x v="38"/>
    <x v="3"/>
  </r>
  <r>
    <x v="0"/>
    <x v="1"/>
    <x v="39"/>
    <x v="0"/>
  </r>
  <r>
    <x v="0"/>
    <x v="0"/>
    <x v="25"/>
    <x v="2"/>
  </r>
  <r>
    <x v="1"/>
    <x v="4"/>
    <x v="40"/>
    <x v="4"/>
  </r>
  <r>
    <x v="1"/>
    <x v="0"/>
    <x v="41"/>
    <x v="2"/>
  </r>
  <r>
    <x v="1"/>
    <x v="0"/>
    <x v="42"/>
    <x v="0"/>
  </r>
  <r>
    <x v="1"/>
    <x v="1"/>
    <x v="43"/>
    <x v="2"/>
  </r>
  <r>
    <x v="0"/>
    <x v="1"/>
    <x v="25"/>
    <x v="0"/>
  </r>
  <r>
    <x v="1"/>
    <x v="4"/>
    <x v="44"/>
    <x v="0"/>
  </r>
  <r>
    <x v="1"/>
    <x v="0"/>
    <x v="45"/>
    <x v="2"/>
  </r>
  <r>
    <x v="1"/>
    <x v="0"/>
    <x v="46"/>
    <x v="1"/>
  </r>
  <r>
    <x v="1"/>
    <x v="0"/>
    <x v="4"/>
    <x v="1"/>
  </r>
  <r>
    <x v="0"/>
    <x v="0"/>
    <x v="27"/>
    <x v="0"/>
  </r>
  <r>
    <x v="0"/>
    <x v="0"/>
    <x v="7"/>
    <x v="1"/>
  </r>
  <r>
    <x v="1"/>
    <x v="0"/>
    <x v="24"/>
    <x v="4"/>
  </r>
  <r>
    <x v="0"/>
    <x v="0"/>
    <x v="4"/>
    <x v="2"/>
  </r>
  <r>
    <x v="1"/>
    <x v="0"/>
    <x v="40"/>
    <x v="1"/>
  </r>
  <r>
    <x v="1"/>
    <x v="2"/>
    <x v="47"/>
    <x v="0"/>
  </r>
  <r>
    <x v="1"/>
    <x v="0"/>
    <x v="9"/>
    <x v="0"/>
  </r>
  <r>
    <x v="1"/>
    <x v="0"/>
    <x v="48"/>
    <x v="2"/>
  </r>
  <r>
    <x v="1"/>
    <x v="0"/>
    <x v="49"/>
    <x v="1"/>
  </r>
  <r>
    <x v="0"/>
    <x v="0"/>
    <x v="50"/>
    <x v="0"/>
  </r>
  <r>
    <x v="0"/>
    <x v="1"/>
    <x v="51"/>
    <x v="1"/>
  </r>
  <r>
    <x v="1"/>
    <x v="0"/>
    <x v="4"/>
    <x v="0"/>
  </r>
  <r>
    <x v="0"/>
    <x v="0"/>
    <x v="52"/>
    <x v="0"/>
  </r>
  <r>
    <x v="1"/>
    <x v="0"/>
    <x v="53"/>
    <x v="1"/>
  </r>
  <r>
    <x v="0"/>
    <x v="4"/>
    <x v="11"/>
    <x v="0"/>
  </r>
  <r>
    <x v="0"/>
    <x v="1"/>
    <x v="4"/>
    <x v="0"/>
  </r>
  <r>
    <x v="1"/>
    <x v="3"/>
    <x v="4"/>
    <x v="1"/>
  </r>
  <r>
    <x v="0"/>
    <x v="4"/>
    <x v="25"/>
    <x v="1"/>
  </r>
  <r>
    <x v="1"/>
    <x v="1"/>
    <x v="27"/>
    <x v="2"/>
  </r>
  <r>
    <x v="0"/>
    <x v="0"/>
    <x v="10"/>
    <x v="1"/>
  </r>
  <r>
    <x v="1"/>
    <x v="0"/>
    <x v="7"/>
    <x v="2"/>
  </r>
  <r>
    <x v="1"/>
    <x v="0"/>
    <x v="54"/>
    <x v="1"/>
  </r>
  <r>
    <x v="1"/>
    <x v="0"/>
    <x v="55"/>
    <x v="2"/>
  </r>
  <r>
    <x v="1"/>
    <x v="4"/>
    <x v="56"/>
    <x v="2"/>
  </r>
  <r>
    <x v="0"/>
    <x v="0"/>
    <x v="56"/>
    <x v="2"/>
  </r>
  <r>
    <x v="1"/>
    <x v="0"/>
    <x v="57"/>
    <x v="2"/>
  </r>
  <r>
    <x v="1"/>
    <x v="4"/>
    <x v="10"/>
    <x v="0"/>
  </r>
  <r>
    <x v="1"/>
    <x v="1"/>
    <x v="0"/>
    <x v="2"/>
  </r>
  <r>
    <x v="0"/>
    <x v="1"/>
    <x v="25"/>
    <x v="0"/>
  </r>
  <r>
    <x v="1"/>
    <x v="0"/>
    <x v="25"/>
    <x v="0"/>
  </r>
  <r>
    <x v="0"/>
    <x v="0"/>
    <x v="10"/>
    <x v="2"/>
  </r>
  <r>
    <x v="0"/>
    <x v="0"/>
    <x v="24"/>
    <x v="1"/>
  </r>
  <r>
    <x v="1"/>
    <x v="1"/>
    <x v="58"/>
    <x v="2"/>
  </r>
  <r>
    <x v="1"/>
    <x v="0"/>
    <x v="0"/>
    <x v="1"/>
  </r>
  <r>
    <x v="0"/>
    <x v="0"/>
    <x v="4"/>
    <x v="1"/>
  </r>
  <r>
    <x v="1"/>
    <x v="0"/>
    <x v="9"/>
    <x v="0"/>
  </r>
  <r>
    <x v="1"/>
    <x v="0"/>
    <x v="28"/>
    <x v="0"/>
  </r>
  <r>
    <x v="0"/>
    <x v="0"/>
    <x v="59"/>
    <x v="1"/>
  </r>
  <r>
    <x v="1"/>
    <x v="0"/>
    <x v="4"/>
    <x v="0"/>
  </r>
  <r>
    <x v="0"/>
    <x v="1"/>
    <x v="7"/>
    <x v="0"/>
  </r>
  <r>
    <x v="0"/>
    <x v="4"/>
    <x v="10"/>
    <x v="0"/>
  </r>
  <r>
    <x v="1"/>
    <x v="0"/>
    <x v="7"/>
    <x v="2"/>
  </r>
  <r>
    <x v="0"/>
    <x v="0"/>
    <x v="4"/>
    <x v="1"/>
  </r>
  <r>
    <x v="1"/>
    <x v="0"/>
    <x v="60"/>
    <x v="2"/>
  </r>
  <r>
    <x v="1"/>
    <x v="0"/>
    <x v="52"/>
    <x v="2"/>
  </r>
  <r>
    <x v="0"/>
    <x v="0"/>
    <x v="61"/>
    <x v="2"/>
  </r>
  <r>
    <x v="1"/>
    <x v="0"/>
    <x v="4"/>
    <x v="1"/>
  </r>
  <r>
    <x v="0"/>
    <x v="4"/>
    <x v="62"/>
    <x v="0"/>
  </r>
  <r>
    <x v="1"/>
    <x v="0"/>
    <x v="63"/>
    <x v="0"/>
  </r>
  <r>
    <x v="1"/>
    <x v="1"/>
    <x v="64"/>
    <x v="0"/>
  </r>
  <r>
    <x v="1"/>
    <x v="4"/>
    <x v="10"/>
    <x v="2"/>
  </r>
  <r>
    <x v="1"/>
    <x v="3"/>
    <x v="65"/>
    <x v="1"/>
  </r>
  <r>
    <x v="1"/>
    <x v="0"/>
    <x v="12"/>
    <x v="2"/>
  </r>
  <r>
    <x v="1"/>
    <x v="0"/>
    <x v="24"/>
    <x v="0"/>
  </r>
  <r>
    <x v="1"/>
    <x v="0"/>
    <x v="10"/>
    <x v="1"/>
  </r>
  <r>
    <x v="1"/>
    <x v="0"/>
    <x v="66"/>
    <x v="1"/>
  </r>
  <r>
    <x v="0"/>
    <x v="0"/>
    <x v="67"/>
    <x v="3"/>
  </r>
  <r>
    <x v="1"/>
    <x v="0"/>
    <x v="68"/>
    <x v="1"/>
  </r>
  <r>
    <x v="1"/>
    <x v="0"/>
    <x v="28"/>
    <x v="1"/>
  </r>
  <r>
    <x v="1"/>
    <x v="0"/>
    <x v="25"/>
    <x v="0"/>
  </r>
  <r>
    <x v="1"/>
    <x v="0"/>
    <x v="0"/>
    <x v="2"/>
  </r>
  <r>
    <x v="1"/>
    <x v="0"/>
    <x v="4"/>
    <x v="0"/>
  </r>
  <r>
    <x v="0"/>
    <x v="0"/>
    <x v="27"/>
    <x v="2"/>
  </r>
  <r>
    <x v="1"/>
    <x v="1"/>
    <x v="69"/>
    <x v="1"/>
  </r>
  <r>
    <x v="1"/>
    <x v="0"/>
    <x v="25"/>
    <x v="1"/>
  </r>
  <r>
    <x v="1"/>
    <x v="0"/>
    <x v="48"/>
    <x v="2"/>
  </r>
  <r>
    <x v="1"/>
    <x v="4"/>
    <x v="10"/>
    <x v="0"/>
  </r>
  <r>
    <x v="0"/>
    <x v="0"/>
    <x v="70"/>
    <x v="2"/>
  </r>
  <r>
    <x v="0"/>
    <x v="4"/>
    <x v="25"/>
    <x v="0"/>
  </r>
  <r>
    <x v="1"/>
    <x v="5"/>
    <x v="71"/>
    <x v="1"/>
  </r>
  <r>
    <x v="1"/>
    <x v="0"/>
    <x v="62"/>
    <x v="0"/>
  </r>
  <r>
    <x v="1"/>
    <x v="0"/>
    <x v="72"/>
    <x v="2"/>
  </r>
  <r>
    <x v="0"/>
    <x v="0"/>
    <x v="34"/>
    <x v="1"/>
  </r>
  <r>
    <x v="0"/>
    <x v="0"/>
    <x v="73"/>
    <x v="1"/>
  </r>
  <r>
    <x v="0"/>
    <x v="4"/>
    <x v="74"/>
    <x v="0"/>
  </r>
  <r>
    <x v="0"/>
    <x v="1"/>
    <x v="6"/>
    <x v="0"/>
  </r>
  <r>
    <x v="0"/>
    <x v="0"/>
    <x v="75"/>
    <x v="2"/>
  </r>
  <r>
    <x v="1"/>
    <x v="0"/>
    <x v="45"/>
    <x v="1"/>
  </r>
  <r>
    <x v="0"/>
    <x v="0"/>
    <x v="4"/>
    <x v="0"/>
  </r>
  <r>
    <x v="0"/>
    <x v="3"/>
    <x v="4"/>
    <x v="2"/>
  </r>
  <r>
    <x v="0"/>
    <x v="0"/>
    <x v="76"/>
    <x v="1"/>
  </r>
  <r>
    <x v="1"/>
    <x v="1"/>
    <x v="28"/>
    <x v="0"/>
  </r>
  <r>
    <x v="1"/>
    <x v="0"/>
    <x v="77"/>
    <x v="1"/>
  </r>
  <r>
    <x v="0"/>
    <x v="3"/>
    <x v="28"/>
    <x v="2"/>
  </r>
  <r>
    <x v="0"/>
    <x v="0"/>
    <x v="28"/>
    <x v="1"/>
  </r>
  <r>
    <x v="0"/>
    <x v="4"/>
    <x v="78"/>
    <x v="1"/>
  </r>
  <r>
    <x v="1"/>
    <x v="0"/>
    <x v="28"/>
    <x v="1"/>
  </r>
  <r>
    <x v="1"/>
    <x v="0"/>
    <x v="79"/>
    <x v="2"/>
  </r>
  <r>
    <x v="0"/>
    <x v="0"/>
    <x v="48"/>
    <x v="1"/>
  </r>
  <r>
    <x v="1"/>
    <x v="1"/>
    <x v="60"/>
    <x v="2"/>
  </r>
  <r>
    <x v="1"/>
    <x v="0"/>
    <x v="80"/>
    <x v="2"/>
  </r>
  <r>
    <x v="1"/>
    <x v="0"/>
    <x v="7"/>
    <x v="2"/>
  </r>
  <r>
    <x v="1"/>
    <x v="0"/>
    <x v="4"/>
    <x v="1"/>
  </r>
  <r>
    <x v="1"/>
    <x v="0"/>
    <x v="4"/>
    <x v="2"/>
  </r>
  <r>
    <x v="0"/>
    <x v="0"/>
    <x v="81"/>
    <x v="2"/>
  </r>
  <r>
    <x v="1"/>
    <x v="0"/>
    <x v="0"/>
    <x v="2"/>
  </r>
  <r>
    <x v="1"/>
    <x v="0"/>
    <x v="4"/>
    <x v="1"/>
  </r>
  <r>
    <x v="1"/>
    <x v="0"/>
    <x v="4"/>
    <x v="2"/>
  </r>
  <r>
    <x v="1"/>
    <x v="0"/>
    <x v="28"/>
    <x v="1"/>
  </r>
  <r>
    <x v="1"/>
    <x v="2"/>
    <x v="10"/>
    <x v="0"/>
  </r>
  <r>
    <x v="1"/>
    <x v="0"/>
    <x v="4"/>
    <x v="2"/>
  </r>
  <r>
    <x v="1"/>
    <x v="0"/>
    <x v="4"/>
    <x v="0"/>
  </r>
  <r>
    <x v="1"/>
    <x v="0"/>
    <x v="82"/>
    <x v="1"/>
  </r>
  <r>
    <x v="0"/>
    <x v="4"/>
    <x v="42"/>
    <x v="2"/>
  </r>
  <r>
    <x v="1"/>
    <x v="0"/>
    <x v="83"/>
    <x v="2"/>
  </r>
  <r>
    <x v="1"/>
    <x v="0"/>
    <x v="4"/>
    <x v="2"/>
  </r>
  <r>
    <x v="0"/>
    <x v="0"/>
    <x v="84"/>
    <x v="1"/>
  </r>
  <r>
    <x v="0"/>
    <x v="0"/>
    <x v="24"/>
    <x v="3"/>
  </r>
  <r>
    <x v="0"/>
    <x v="0"/>
    <x v="30"/>
    <x v="1"/>
  </r>
  <r>
    <x v="0"/>
    <x v="1"/>
    <x v="85"/>
    <x v="1"/>
  </r>
  <r>
    <x v="1"/>
    <x v="0"/>
    <x v="27"/>
    <x v="1"/>
  </r>
  <r>
    <x v="0"/>
    <x v="0"/>
    <x v="28"/>
    <x v="2"/>
  </r>
  <r>
    <x v="1"/>
    <x v="1"/>
    <x v="86"/>
    <x v="1"/>
  </r>
  <r>
    <x v="1"/>
    <x v="0"/>
    <x v="9"/>
    <x v="2"/>
  </r>
  <r>
    <x v="0"/>
    <x v="0"/>
    <x v="87"/>
    <x v="0"/>
  </r>
  <r>
    <x v="0"/>
    <x v="0"/>
    <x v="28"/>
    <x v="2"/>
  </r>
  <r>
    <x v="0"/>
    <x v="1"/>
    <x v="4"/>
    <x v="1"/>
  </r>
  <r>
    <x v="0"/>
    <x v="0"/>
    <x v="25"/>
    <x v="1"/>
  </r>
  <r>
    <x v="0"/>
    <x v="0"/>
    <x v="79"/>
    <x v="1"/>
  </r>
  <r>
    <x v="0"/>
    <x v="0"/>
    <x v="4"/>
    <x v="0"/>
  </r>
  <r>
    <x v="1"/>
    <x v="0"/>
    <x v="48"/>
    <x v="1"/>
  </r>
  <r>
    <x v="1"/>
    <x v="4"/>
    <x v="4"/>
    <x v="0"/>
  </r>
  <r>
    <x v="1"/>
    <x v="0"/>
    <x v="62"/>
    <x v="0"/>
  </r>
  <r>
    <x v="1"/>
    <x v="0"/>
    <x v="78"/>
    <x v="0"/>
  </r>
  <r>
    <x v="1"/>
    <x v="0"/>
    <x v="88"/>
    <x v="3"/>
  </r>
  <r>
    <x v="1"/>
    <x v="0"/>
    <x v="4"/>
    <x v="1"/>
  </r>
  <r>
    <x v="1"/>
    <x v="4"/>
    <x v="8"/>
    <x v="1"/>
  </r>
  <r>
    <x v="0"/>
    <x v="0"/>
    <x v="4"/>
    <x v="1"/>
  </r>
  <r>
    <x v="0"/>
    <x v="0"/>
    <x v="89"/>
    <x v="1"/>
  </r>
  <r>
    <x v="0"/>
    <x v="4"/>
    <x v="4"/>
    <x v="0"/>
  </r>
  <r>
    <x v="1"/>
    <x v="0"/>
    <x v="90"/>
    <x v="2"/>
  </r>
  <r>
    <x v="0"/>
    <x v="2"/>
    <x v="4"/>
    <x v="0"/>
  </r>
  <r>
    <x v="0"/>
    <x v="1"/>
    <x v="27"/>
    <x v="2"/>
  </r>
  <r>
    <x v="0"/>
    <x v="0"/>
    <x v="91"/>
    <x v="0"/>
  </r>
  <r>
    <x v="1"/>
    <x v="0"/>
    <x v="92"/>
    <x v="0"/>
  </r>
  <r>
    <x v="1"/>
    <x v="0"/>
    <x v="93"/>
    <x v="2"/>
  </r>
  <r>
    <x v="1"/>
    <x v="0"/>
    <x v="7"/>
    <x v="0"/>
  </r>
  <r>
    <x v="1"/>
    <x v="0"/>
    <x v="94"/>
    <x v="0"/>
  </r>
  <r>
    <x v="1"/>
    <x v="0"/>
    <x v="25"/>
    <x v="1"/>
  </r>
  <r>
    <x v="1"/>
    <x v="1"/>
    <x v="0"/>
    <x v="0"/>
  </r>
  <r>
    <x v="0"/>
    <x v="0"/>
    <x v="4"/>
    <x v="1"/>
  </r>
  <r>
    <x v="0"/>
    <x v="0"/>
    <x v="53"/>
    <x v="1"/>
  </r>
  <r>
    <x v="1"/>
    <x v="4"/>
    <x v="7"/>
    <x v="0"/>
  </r>
  <r>
    <x v="1"/>
    <x v="0"/>
    <x v="95"/>
    <x v="2"/>
  </r>
  <r>
    <x v="0"/>
    <x v="0"/>
    <x v="12"/>
    <x v="1"/>
  </r>
  <r>
    <x v="1"/>
    <x v="0"/>
    <x v="10"/>
    <x v="0"/>
  </r>
  <r>
    <x v="0"/>
    <x v="2"/>
    <x v="96"/>
    <x v="2"/>
  </r>
  <r>
    <x v="1"/>
    <x v="1"/>
    <x v="9"/>
    <x v="2"/>
  </r>
  <r>
    <x v="0"/>
    <x v="0"/>
    <x v="23"/>
    <x v="0"/>
  </r>
  <r>
    <x v="0"/>
    <x v="4"/>
    <x v="97"/>
    <x v="1"/>
  </r>
  <r>
    <x v="0"/>
    <x v="0"/>
    <x v="4"/>
    <x v="2"/>
  </r>
  <r>
    <x v="1"/>
    <x v="0"/>
    <x v="98"/>
    <x v="0"/>
  </r>
  <r>
    <x v="1"/>
    <x v="0"/>
    <x v="10"/>
    <x v="2"/>
  </r>
  <r>
    <x v="0"/>
    <x v="0"/>
    <x v="7"/>
    <x v="0"/>
  </r>
  <r>
    <x v="0"/>
    <x v="0"/>
    <x v="4"/>
    <x v="1"/>
  </r>
  <r>
    <x v="1"/>
    <x v="0"/>
    <x v="62"/>
    <x v="1"/>
  </r>
  <r>
    <x v="0"/>
    <x v="0"/>
    <x v="62"/>
    <x v="0"/>
  </r>
  <r>
    <x v="1"/>
    <x v="1"/>
    <x v="99"/>
    <x v="0"/>
  </r>
  <r>
    <x v="1"/>
    <x v="1"/>
    <x v="41"/>
    <x v="1"/>
  </r>
  <r>
    <x v="1"/>
    <x v="1"/>
    <x v="100"/>
    <x v="1"/>
  </r>
  <r>
    <x v="1"/>
    <x v="0"/>
    <x v="4"/>
    <x v="2"/>
  </r>
  <r>
    <x v="0"/>
    <x v="0"/>
    <x v="4"/>
    <x v="0"/>
  </r>
  <r>
    <x v="0"/>
    <x v="1"/>
    <x v="62"/>
    <x v="0"/>
  </r>
  <r>
    <x v="0"/>
    <x v="1"/>
    <x v="25"/>
    <x v="2"/>
  </r>
  <r>
    <x v="1"/>
    <x v="2"/>
    <x v="7"/>
    <x v="1"/>
  </r>
  <r>
    <x v="1"/>
    <x v="0"/>
    <x v="101"/>
    <x v="2"/>
  </r>
  <r>
    <x v="0"/>
    <x v="0"/>
    <x v="0"/>
    <x v="0"/>
  </r>
  <r>
    <x v="0"/>
    <x v="0"/>
    <x v="28"/>
    <x v="1"/>
  </r>
  <r>
    <x v="0"/>
    <x v="1"/>
    <x v="7"/>
    <x v="1"/>
  </r>
  <r>
    <x v="1"/>
    <x v="0"/>
    <x v="102"/>
    <x v="1"/>
  </r>
  <r>
    <x v="1"/>
    <x v="0"/>
    <x v="4"/>
    <x v="0"/>
  </r>
  <r>
    <x v="1"/>
    <x v="1"/>
    <x v="103"/>
    <x v="1"/>
  </r>
  <r>
    <x v="1"/>
    <x v="0"/>
    <x v="104"/>
    <x v="2"/>
  </r>
  <r>
    <x v="0"/>
    <x v="1"/>
    <x v="105"/>
    <x v="1"/>
  </r>
  <r>
    <x v="1"/>
    <x v="3"/>
    <x v="4"/>
    <x v="1"/>
  </r>
  <r>
    <x v="1"/>
    <x v="0"/>
    <x v="106"/>
    <x v="2"/>
  </r>
  <r>
    <x v="0"/>
    <x v="0"/>
    <x v="25"/>
    <x v="1"/>
  </r>
  <r>
    <x v="0"/>
    <x v="4"/>
    <x v="92"/>
    <x v="2"/>
  </r>
  <r>
    <x v="1"/>
    <x v="3"/>
    <x v="23"/>
    <x v="2"/>
  </r>
  <r>
    <x v="1"/>
    <x v="0"/>
    <x v="54"/>
    <x v="1"/>
  </r>
  <r>
    <x v="1"/>
    <x v="1"/>
    <x v="25"/>
    <x v="1"/>
  </r>
  <r>
    <x v="0"/>
    <x v="1"/>
    <x v="107"/>
    <x v="2"/>
  </r>
  <r>
    <x v="1"/>
    <x v="0"/>
    <x v="92"/>
    <x v="3"/>
  </r>
  <r>
    <x v="1"/>
    <x v="0"/>
    <x v="71"/>
    <x v="0"/>
  </r>
  <r>
    <x v="1"/>
    <x v="0"/>
    <x v="28"/>
    <x v="2"/>
  </r>
  <r>
    <x v="1"/>
    <x v="0"/>
    <x v="28"/>
    <x v="2"/>
  </r>
  <r>
    <x v="0"/>
    <x v="4"/>
    <x v="108"/>
    <x v="3"/>
  </r>
  <r>
    <x v="0"/>
    <x v="3"/>
    <x v="57"/>
    <x v="0"/>
  </r>
  <r>
    <x v="0"/>
    <x v="0"/>
    <x v="27"/>
    <x v="1"/>
  </r>
  <r>
    <x v="1"/>
    <x v="4"/>
    <x v="28"/>
    <x v="2"/>
  </r>
  <r>
    <x v="1"/>
    <x v="0"/>
    <x v="54"/>
    <x v="2"/>
  </r>
  <r>
    <x v="0"/>
    <x v="0"/>
    <x v="98"/>
    <x v="0"/>
  </r>
  <r>
    <x v="1"/>
    <x v="0"/>
    <x v="42"/>
    <x v="0"/>
  </r>
  <r>
    <x v="0"/>
    <x v="2"/>
    <x v="10"/>
    <x v="0"/>
  </r>
  <r>
    <x v="0"/>
    <x v="1"/>
    <x v="42"/>
    <x v="1"/>
  </r>
  <r>
    <x v="1"/>
    <x v="0"/>
    <x v="10"/>
    <x v="0"/>
  </r>
  <r>
    <x v="1"/>
    <x v="0"/>
    <x v="82"/>
    <x v="1"/>
  </r>
  <r>
    <x v="1"/>
    <x v="4"/>
    <x v="99"/>
    <x v="1"/>
  </r>
  <r>
    <x v="1"/>
    <x v="0"/>
    <x v="97"/>
    <x v="2"/>
  </r>
  <r>
    <x v="0"/>
    <x v="0"/>
    <x v="28"/>
    <x v="2"/>
  </r>
  <r>
    <x v="1"/>
    <x v="0"/>
    <x v="109"/>
    <x v="0"/>
  </r>
  <r>
    <x v="0"/>
    <x v="4"/>
    <x v="28"/>
    <x v="1"/>
  </r>
  <r>
    <x v="1"/>
    <x v="0"/>
    <x v="110"/>
    <x v="0"/>
  </r>
  <r>
    <x v="0"/>
    <x v="1"/>
    <x v="4"/>
    <x v="1"/>
  </r>
  <r>
    <x v="0"/>
    <x v="2"/>
    <x v="0"/>
    <x v="1"/>
  </r>
  <r>
    <x v="1"/>
    <x v="0"/>
    <x v="9"/>
    <x v="1"/>
  </r>
  <r>
    <x v="0"/>
    <x v="1"/>
    <x v="4"/>
    <x v="2"/>
  </r>
  <r>
    <x v="1"/>
    <x v="4"/>
    <x v="111"/>
    <x v="1"/>
  </r>
  <r>
    <x v="0"/>
    <x v="0"/>
    <x v="10"/>
    <x v="0"/>
  </r>
  <r>
    <x v="0"/>
    <x v="0"/>
    <x v="82"/>
    <x v="1"/>
  </r>
  <r>
    <x v="0"/>
    <x v="4"/>
    <x v="10"/>
    <x v="2"/>
  </r>
  <r>
    <x v="0"/>
    <x v="1"/>
    <x v="112"/>
    <x v="1"/>
  </r>
  <r>
    <x v="1"/>
    <x v="0"/>
    <x v="25"/>
    <x v="0"/>
  </r>
  <r>
    <x v="1"/>
    <x v="0"/>
    <x v="113"/>
    <x v="1"/>
  </r>
  <r>
    <x v="0"/>
    <x v="0"/>
    <x v="114"/>
    <x v="0"/>
  </r>
  <r>
    <x v="1"/>
    <x v="0"/>
    <x v="10"/>
    <x v="1"/>
  </r>
  <r>
    <x v="1"/>
    <x v="0"/>
    <x v="115"/>
    <x v="1"/>
  </r>
  <r>
    <x v="0"/>
    <x v="1"/>
    <x v="116"/>
    <x v="2"/>
  </r>
  <r>
    <x v="1"/>
    <x v="1"/>
    <x v="7"/>
    <x v="2"/>
  </r>
  <r>
    <x v="0"/>
    <x v="0"/>
    <x v="4"/>
    <x v="0"/>
  </r>
  <r>
    <x v="0"/>
    <x v="0"/>
    <x v="4"/>
    <x v="1"/>
  </r>
  <r>
    <x v="1"/>
    <x v="0"/>
    <x v="62"/>
    <x v="0"/>
  </r>
  <r>
    <x v="1"/>
    <x v="0"/>
    <x v="25"/>
    <x v="2"/>
  </r>
  <r>
    <x v="0"/>
    <x v="0"/>
    <x v="4"/>
    <x v="1"/>
  </r>
  <r>
    <x v="1"/>
    <x v="0"/>
    <x v="42"/>
    <x v="2"/>
  </r>
  <r>
    <x v="0"/>
    <x v="0"/>
    <x v="117"/>
    <x v="2"/>
  </r>
  <r>
    <x v="1"/>
    <x v="0"/>
    <x v="118"/>
    <x v="3"/>
  </r>
  <r>
    <x v="1"/>
    <x v="1"/>
    <x v="0"/>
    <x v="0"/>
  </r>
  <r>
    <x v="1"/>
    <x v="1"/>
    <x v="4"/>
    <x v="1"/>
  </r>
  <r>
    <x v="1"/>
    <x v="0"/>
    <x v="10"/>
    <x v="0"/>
  </r>
  <r>
    <x v="2"/>
    <x v="6"/>
    <x v="119"/>
    <x v="5"/>
  </r>
  <r>
    <x v="2"/>
    <x v="6"/>
    <x v="119"/>
    <x v="5"/>
  </r>
  <r>
    <x v="2"/>
    <x v="6"/>
    <x v="119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3"/>
  </r>
  <r>
    <x v="0"/>
  </r>
  <r>
    <x v="0"/>
  </r>
  <r>
    <x v="4"/>
  </r>
  <r>
    <x v="0"/>
  </r>
  <r>
    <x v="0"/>
  </r>
  <r>
    <x v="2"/>
  </r>
  <r>
    <x v="0"/>
  </r>
  <r>
    <x v="2"/>
  </r>
  <r>
    <x v="0"/>
  </r>
  <r>
    <x v="1"/>
  </r>
  <r>
    <x v="4"/>
  </r>
  <r>
    <x v="0"/>
  </r>
  <r>
    <x v="1"/>
  </r>
  <r>
    <x v="0"/>
  </r>
  <r>
    <x v="0"/>
  </r>
  <r>
    <x v="4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4"/>
  </r>
  <r>
    <x v="1"/>
  </r>
  <r>
    <x v="0"/>
  </r>
  <r>
    <x v="0"/>
  </r>
  <r>
    <x v="0"/>
  </r>
  <r>
    <x v="0"/>
  </r>
  <r>
    <x v="2"/>
  </r>
  <r>
    <x v="4"/>
  </r>
  <r>
    <x v="0"/>
  </r>
  <r>
    <x v="0"/>
  </r>
  <r>
    <x v="1"/>
  </r>
  <r>
    <x v="0"/>
  </r>
  <r>
    <x v="4"/>
  </r>
  <r>
    <x v="0"/>
  </r>
  <r>
    <x v="0"/>
  </r>
  <r>
    <x v="1"/>
  </r>
  <r>
    <x v="1"/>
  </r>
  <r>
    <x v="4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4"/>
  </r>
  <r>
    <x v="1"/>
  </r>
  <r>
    <x v="3"/>
  </r>
  <r>
    <x v="4"/>
  </r>
  <r>
    <x v="1"/>
  </r>
  <r>
    <x v="0"/>
  </r>
  <r>
    <x v="0"/>
  </r>
  <r>
    <x v="0"/>
  </r>
  <r>
    <x v="0"/>
  </r>
  <r>
    <x v="4"/>
  </r>
  <r>
    <x v="0"/>
  </r>
  <r>
    <x v="0"/>
  </r>
  <r>
    <x v="4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4"/>
  </r>
  <r>
    <x v="0"/>
  </r>
  <r>
    <x v="0"/>
  </r>
  <r>
    <x v="0"/>
  </r>
  <r>
    <x v="0"/>
  </r>
  <r>
    <x v="0"/>
  </r>
  <r>
    <x v="0"/>
  </r>
  <r>
    <x v="4"/>
  </r>
  <r>
    <x v="0"/>
  </r>
  <r>
    <x v="1"/>
  </r>
  <r>
    <x v="4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4"/>
  </r>
  <r>
    <x v="0"/>
  </r>
  <r>
    <x v="4"/>
  </r>
  <r>
    <x v="5"/>
  </r>
  <r>
    <x v="0"/>
  </r>
  <r>
    <x v="0"/>
  </r>
  <r>
    <x v="0"/>
  </r>
  <r>
    <x v="0"/>
  </r>
  <r>
    <x v="4"/>
  </r>
  <r>
    <x v="1"/>
  </r>
  <r>
    <x v="0"/>
  </r>
  <r>
    <x v="0"/>
  </r>
  <r>
    <x v="0"/>
  </r>
  <r>
    <x v="3"/>
  </r>
  <r>
    <x v="0"/>
  </r>
  <r>
    <x v="1"/>
  </r>
  <r>
    <x v="0"/>
  </r>
  <r>
    <x v="3"/>
  </r>
  <r>
    <x v="0"/>
  </r>
  <r>
    <x v="4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4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4"/>
  </r>
  <r>
    <x v="0"/>
  </r>
  <r>
    <x v="0"/>
  </r>
  <r>
    <x v="0"/>
  </r>
  <r>
    <x v="0"/>
  </r>
  <r>
    <x v="4"/>
  </r>
  <r>
    <x v="0"/>
  </r>
  <r>
    <x v="0"/>
  </r>
  <r>
    <x v="4"/>
  </r>
  <r>
    <x v="0"/>
  </r>
  <r>
    <x v="2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4"/>
  </r>
  <r>
    <x v="0"/>
  </r>
  <r>
    <x v="0"/>
  </r>
  <r>
    <x v="0"/>
  </r>
  <r>
    <x v="2"/>
  </r>
  <r>
    <x v="1"/>
  </r>
  <r>
    <x v="0"/>
  </r>
  <r>
    <x v="4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0"/>
  </r>
  <r>
    <x v="1"/>
  </r>
  <r>
    <x v="0"/>
  </r>
  <r>
    <x v="1"/>
  </r>
  <r>
    <x v="3"/>
  </r>
  <r>
    <x v="0"/>
  </r>
  <r>
    <x v="0"/>
  </r>
  <r>
    <x v="4"/>
  </r>
  <r>
    <x v="3"/>
  </r>
  <r>
    <x v="0"/>
  </r>
  <r>
    <x v="1"/>
  </r>
  <r>
    <x v="1"/>
  </r>
  <r>
    <x v="0"/>
  </r>
  <r>
    <x v="0"/>
  </r>
  <r>
    <x v="0"/>
  </r>
  <r>
    <x v="0"/>
  </r>
  <r>
    <x v="4"/>
  </r>
  <r>
    <x v="3"/>
  </r>
  <r>
    <x v="0"/>
  </r>
  <r>
    <x v="4"/>
  </r>
  <r>
    <x v="0"/>
  </r>
  <r>
    <x v="0"/>
  </r>
  <r>
    <x v="0"/>
  </r>
  <r>
    <x v="2"/>
  </r>
  <r>
    <x v="1"/>
  </r>
  <r>
    <x v="0"/>
  </r>
  <r>
    <x v="0"/>
  </r>
  <r>
    <x v="4"/>
  </r>
  <r>
    <x v="0"/>
  </r>
  <r>
    <x v="0"/>
  </r>
  <r>
    <x v="0"/>
  </r>
  <r>
    <x v="4"/>
  </r>
  <r>
    <x v="0"/>
  </r>
  <r>
    <x v="1"/>
  </r>
  <r>
    <x v="2"/>
  </r>
  <r>
    <x v="0"/>
  </r>
  <r>
    <x v="1"/>
  </r>
  <r>
    <x v="4"/>
  </r>
  <r>
    <x v="0"/>
  </r>
  <r>
    <x v="0"/>
  </r>
  <r>
    <x v="4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6"/>
  </r>
  <r>
    <x v="6"/>
  </r>
  <r>
    <x v="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2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1"/>
  </r>
  <r>
    <x v="0"/>
    <x v="3"/>
  </r>
  <r>
    <x v="1"/>
    <x v="0"/>
  </r>
  <r>
    <x v="1"/>
    <x v="0"/>
  </r>
  <r>
    <x v="0"/>
    <x v="3"/>
  </r>
  <r>
    <x v="0"/>
    <x v="0"/>
  </r>
  <r>
    <x v="0"/>
    <x v="0"/>
  </r>
  <r>
    <x v="1"/>
    <x v="4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1"/>
  </r>
  <r>
    <x v="0"/>
    <x v="4"/>
  </r>
  <r>
    <x v="0"/>
    <x v="0"/>
  </r>
  <r>
    <x v="0"/>
    <x v="1"/>
  </r>
  <r>
    <x v="0"/>
    <x v="0"/>
  </r>
  <r>
    <x v="0"/>
    <x v="0"/>
  </r>
  <r>
    <x v="0"/>
    <x v="4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4"/>
  </r>
  <r>
    <x v="0"/>
    <x v="1"/>
  </r>
  <r>
    <x v="0"/>
    <x v="0"/>
  </r>
  <r>
    <x v="0"/>
    <x v="0"/>
  </r>
  <r>
    <x v="0"/>
    <x v="0"/>
  </r>
  <r>
    <x v="1"/>
    <x v="0"/>
  </r>
  <r>
    <x v="0"/>
    <x v="2"/>
  </r>
  <r>
    <x v="0"/>
    <x v="4"/>
  </r>
  <r>
    <x v="1"/>
    <x v="0"/>
  </r>
  <r>
    <x v="0"/>
    <x v="0"/>
  </r>
  <r>
    <x v="0"/>
    <x v="1"/>
  </r>
  <r>
    <x v="0"/>
    <x v="0"/>
  </r>
  <r>
    <x v="0"/>
    <x v="4"/>
  </r>
  <r>
    <x v="0"/>
    <x v="0"/>
  </r>
  <r>
    <x v="0"/>
    <x v="0"/>
  </r>
  <r>
    <x v="0"/>
    <x v="1"/>
  </r>
  <r>
    <x v="0"/>
    <x v="1"/>
  </r>
  <r>
    <x v="0"/>
    <x v="4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2"/>
    <x v="0"/>
  </r>
  <r>
    <x v="2"/>
    <x v="2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2"/>
    <x v="4"/>
  </r>
  <r>
    <x v="0"/>
    <x v="1"/>
  </r>
  <r>
    <x v="0"/>
    <x v="3"/>
  </r>
  <r>
    <x v="0"/>
    <x v="4"/>
  </r>
  <r>
    <x v="0"/>
    <x v="1"/>
  </r>
  <r>
    <x v="0"/>
    <x v="0"/>
  </r>
  <r>
    <x v="0"/>
    <x v="0"/>
  </r>
  <r>
    <x v="0"/>
    <x v="0"/>
  </r>
  <r>
    <x v="1"/>
    <x v="0"/>
  </r>
  <r>
    <x v="2"/>
    <x v="4"/>
  </r>
  <r>
    <x v="1"/>
    <x v="0"/>
  </r>
  <r>
    <x v="0"/>
    <x v="0"/>
  </r>
  <r>
    <x v="0"/>
    <x v="4"/>
  </r>
  <r>
    <x v="2"/>
    <x v="1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4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4"/>
  </r>
  <r>
    <x v="1"/>
    <x v="0"/>
  </r>
  <r>
    <x v="0"/>
    <x v="1"/>
  </r>
  <r>
    <x v="0"/>
    <x v="4"/>
  </r>
  <r>
    <x v="2"/>
    <x v="3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1"/>
    <x v="4"/>
  </r>
  <r>
    <x v="0"/>
    <x v="0"/>
  </r>
  <r>
    <x v="0"/>
    <x v="4"/>
  </r>
  <r>
    <x v="0"/>
    <x v="5"/>
  </r>
  <r>
    <x v="1"/>
    <x v="0"/>
  </r>
  <r>
    <x v="1"/>
    <x v="0"/>
  </r>
  <r>
    <x v="0"/>
    <x v="0"/>
  </r>
  <r>
    <x v="0"/>
    <x v="0"/>
  </r>
  <r>
    <x v="0"/>
    <x v="4"/>
  </r>
  <r>
    <x v="0"/>
    <x v="1"/>
  </r>
  <r>
    <x v="2"/>
    <x v="0"/>
  </r>
  <r>
    <x v="1"/>
    <x v="0"/>
  </r>
  <r>
    <x v="0"/>
    <x v="0"/>
  </r>
  <r>
    <x v="0"/>
    <x v="3"/>
  </r>
  <r>
    <x v="1"/>
    <x v="0"/>
  </r>
  <r>
    <x v="0"/>
    <x v="1"/>
  </r>
  <r>
    <x v="1"/>
    <x v="0"/>
  </r>
  <r>
    <x v="0"/>
    <x v="3"/>
  </r>
  <r>
    <x v="0"/>
    <x v="0"/>
  </r>
  <r>
    <x v="0"/>
    <x v="4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4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4"/>
  </r>
  <r>
    <x v="0"/>
    <x v="0"/>
  </r>
  <r>
    <x v="0"/>
    <x v="0"/>
  </r>
  <r>
    <x v="2"/>
    <x v="0"/>
  </r>
  <r>
    <x v="1"/>
    <x v="0"/>
  </r>
  <r>
    <x v="0"/>
    <x v="4"/>
  </r>
  <r>
    <x v="0"/>
    <x v="0"/>
  </r>
  <r>
    <x v="0"/>
    <x v="0"/>
  </r>
  <r>
    <x v="0"/>
    <x v="4"/>
  </r>
  <r>
    <x v="1"/>
    <x v="0"/>
  </r>
  <r>
    <x v="1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0"/>
    <x v="0"/>
  </r>
  <r>
    <x v="0"/>
    <x v="4"/>
  </r>
  <r>
    <x v="1"/>
    <x v="0"/>
  </r>
  <r>
    <x v="0"/>
    <x v="0"/>
  </r>
  <r>
    <x v="1"/>
    <x v="0"/>
  </r>
  <r>
    <x v="1"/>
    <x v="2"/>
  </r>
  <r>
    <x v="0"/>
    <x v="1"/>
  </r>
  <r>
    <x v="1"/>
    <x v="0"/>
  </r>
  <r>
    <x v="0"/>
    <x v="4"/>
  </r>
  <r>
    <x v="1"/>
    <x v="0"/>
  </r>
  <r>
    <x v="0"/>
    <x v="0"/>
  </r>
  <r>
    <x v="1"/>
    <x v="0"/>
  </r>
  <r>
    <x v="1"/>
    <x v="0"/>
  </r>
  <r>
    <x v="1"/>
    <x v="0"/>
  </r>
  <r>
    <x v="2"/>
    <x v="0"/>
  </r>
  <r>
    <x v="0"/>
    <x v="0"/>
  </r>
  <r>
    <x v="0"/>
    <x v="1"/>
  </r>
  <r>
    <x v="1"/>
    <x v="1"/>
  </r>
  <r>
    <x v="0"/>
    <x v="1"/>
  </r>
  <r>
    <x v="0"/>
    <x v="0"/>
  </r>
  <r>
    <x v="1"/>
    <x v="0"/>
  </r>
  <r>
    <x v="0"/>
    <x v="1"/>
  </r>
  <r>
    <x v="1"/>
    <x v="1"/>
  </r>
  <r>
    <x v="0"/>
    <x v="2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3"/>
  </r>
  <r>
    <x v="1"/>
    <x v="0"/>
  </r>
  <r>
    <x v="0"/>
    <x v="0"/>
  </r>
  <r>
    <x v="0"/>
    <x v="4"/>
  </r>
  <r>
    <x v="1"/>
    <x v="3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4"/>
  </r>
  <r>
    <x v="0"/>
    <x v="3"/>
  </r>
  <r>
    <x v="0"/>
    <x v="0"/>
  </r>
  <r>
    <x v="0"/>
    <x v="4"/>
  </r>
  <r>
    <x v="0"/>
    <x v="0"/>
  </r>
  <r>
    <x v="0"/>
    <x v="0"/>
  </r>
  <r>
    <x v="0"/>
    <x v="0"/>
  </r>
  <r>
    <x v="0"/>
    <x v="2"/>
  </r>
  <r>
    <x v="0"/>
    <x v="1"/>
  </r>
  <r>
    <x v="1"/>
    <x v="0"/>
  </r>
  <r>
    <x v="1"/>
    <x v="0"/>
  </r>
  <r>
    <x v="0"/>
    <x v="4"/>
  </r>
  <r>
    <x v="1"/>
    <x v="0"/>
  </r>
  <r>
    <x v="1"/>
    <x v="0"/>
  </r>
  <r>
    <x v="0"/>
    <x v="0"/>
  </r>
  <r>
    <x v="0"/>
    <x v="4"/>
  </r>
  <r>
    <x v="0"/>
    <x v="0"/>
  </r>
  <r>
    <x v="1"/>
    <x v="1"/>
  </r>
  <r>
    <x v="1"/>
    <x v="2"/>
  </r>
  <r>
    <x v="1"/>
    <x v="0"/>
  </r>
  <r>
    <x v="0"/>
    <x v="1"/>
  </r>
  <r>
    <x v="0"/>
    <x v="4"/>
  </r>
  <r>
    <x v="1"/>
    <x v="0"/>
  </r>
  <r>
    <x v="0"/>
    <x v="0"/>
  </r>
  <r>
    <x v="0"/>
    <x v="4"/>
  </r>
  <r>
    <x v="2"/>
    <x v="1"/>
  </r>
  <r>
    <x v="2"/>
    <x v="0"/>
  </r>
  <r>
    <x v="0"/>
    <x v="0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3"/>
    <x v="6"/>
  </r>
  <r>
    <x v="3"/>
    <x v="6"/>
  </r>
  <r>
    <x v="3"/>
    <x v="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11">
  <r>
    <s v="Adinolfi, Wilson  K"/>
    <n v="10026"/>
    <n v="0"/>
    <n v="0"/>
    <x v="0"/>
    <x v="0"/>
    <n v="5"/>
    <n v="4"/>
    <n v="0"/>
    <n v="62506"/>
    <n v="0"/>
    <n v="19"/>
    <s v="Production Technician I"/>
    <s v="MA"/>
    <n v="1960"/>
    <d v="1983-07-10T00:00:00"/>
    <x v="0"/>
    <s v="Single"/>
    <s v="US Citizen"/>
    <s v="No"/>
    <s v="White"/>
    <d v="2011-07-05T00:00:00"/>
    <m/>
    <s v="N/A-StillEmployed"/>
    <x v="0"/>
    <x v="0"/>
    <s v="Michael Albert"/>
    <n v="22"/>
    <s v="LinkedIn"/>
    <s v="Exceeds"/>
    <n v="4.5999999999999996"/>
    <n v="5"/>
    <n v="0"/>
    <d v="2019-01-17T00:00:00"/>
    <n v="0"/>
    <x v="0"/>
  </r>
  <r>
    <s v="Ait Sidi, Karthikeyan   "/>
    <n v="10084"/>
    <n v="1"/>
    <n v="1"/>
    <x v="0"/>
    <x v="1"/>
    <n v="3"/>
    <n v="3"/>
    <n v="0"/>
    <n v="104437"/>
    <n v="1"/>
    <n v="27"/>
    <s v="Sr. DBA"/>
    <s v="MA"/>
    <n v="2148"/>
    <d v="1975-05-05T00:00:00"/>
    <x v="0"/>
    <s v="Married"/>
    <s v="US Citizen"/>
    <s v="No"/>
    <s v="White"/>
    <d v="2015-03-30T00:00:00"/>
    <d v="2016-06-16T00:00:00"/>
    <s v="career change"/>
    <x v="1"/>
    <x v="1"/>
    <s v="Simon Roup"/>
    <n v="4"/>
    <s v="Indeed"/>
    <s v="Fully Meets"/>
    <n v="4.96"/>
    <n v="3"/>
    <n v="6"/>
    <d v="2016-02-24T00:00:00"/>
    <n v="0"/>
    <x v="1"/>
  </r>
  <r>
    <s v="Akinkuolie, Sarah"/>
    <n v="10196"/>
    <n v="1"/>
    <n v="1"/>
    <x v="1"/>
    <x v="1"/>
    <n v="5"/>
    <n v="3"/>
    <n v="0"/>
    <n v="64955"/>
    <n v="1"/>
    <n v="20"/>
    <s v="Production Technician II"/>
    <s v="MA"/>
    <n v="1810"/>
    <d v="1988-09-19T00:00:00"/>
    <x v="1"/>
    <s v="Married"/>
    <s v="US Citizen"/>
    <s v="No"/>
    <s v="White"/>
    <d v="2011-07-05T00:00:00"/>
    <d v="2012-09-24T00:00:00"/>
    <s v="hours"/>
    <x v="1"/>
    <x v="0"/>
    <s v="Kissy Sullivan"/>
    <n v="20"/>
    <s v="LinkedIn"/>
    <s v="Fully Meets"/>
    <n v="3.02"/>
    <n v="3"/>
    <n v="0"/>
    <d v="2012-05-15T00:00:00"/>
    <n v="0"/>
    <x v="2"/>
  </r>
  <r>
    <s v="Alagbe,Trina"/>
    <n v="10088"/>
    <n v="1"/>
    <n v="1"/>
    <x v="1"/>
    <x v="0"/>
    <n v="5"/>
    <n v="3"/>
    <n v="0"/>
    <n v="64991"/>
    <n v="0"/>
    <n v="19"/>
    <s v="Production Technician I"/>
    <s v="MA"/>
    <n v="1886"/>
    <d v="1988-09-27T00:00:00"/>
    <x v="1"/>
    <s v="Married"/>
    <s v="US Citizen"/>
    <s v="No"/>
    <s v="White"/>
    <d v="2008-01-07T00:00:00"/>
    <m/>
    <s v="N/A-StillEmployed"/>
    <x v="0"/>
    <x v="0"/>
    <s v="Elijiah Gray"/>
    <n v="16"/>
    <s v="Indeed"/>
    <s v="Fully Meets"/>
    <n v="4.84"/>
    <n v="5"/>
    <n v="0"/>
    <d v="2019-01-03T00:00:00"/>
    <n v="0"/>
    <x v="3"/>
  </r>
  <r>
    <s v="Anderson, Carol "/>
    <n v="10069"/>
    <n v="0"/>
    <n v="2"/>
    <x v="1"/>
    <x v="1"/>
    <n v="5"/>
    <n v="3"/>
    <n v="0"/>
    <n v="50825"/>
    <n v="1"/>
    <n v="19"/>
    <s v="Production Technician I"/>
    <s v="MA"/>
    <n v="2169"/>
    <d v="1989-09-08T00:00:00"/>
    <x v="1"/>
    <s v="Divorced"/>
    <s v="US Citizen"/>
    <s v="No"/>
    <s v="White"/>
    <d v="2011-07-11T00:00:00"/>
    <d v="2016-09-06T00:00:00"/>
    <s v="return to school"/>
    <x v="1"/>
    <x v="0"/>
    <s v="Webster Butler"/>
    <n v="39"/>
    <s v="Google Search"/>
    <s v="Fully Meets"/>
    <n v="5"/>
    <n v="4"/>
    <n v="0"/>
    <d v="2016-02-01T00:00:00"/>
    <n v="0"/>
    <x v="4"/>
  </r>
  <r>
    <s v="Anderson, Linda  "/>
    <n v="10002"/>
    <n v="0"/>
    <n v="0"/>
    <x v="1"/>
    <x v="0"/>
    <n v="5"/>
    <n v="4"/>
    <n v="0"/>
    <n v="57568"/>
    <n v="0"/>
    <n v="19"/>
    <s v="Production Technician I"/>
    <s v="MA"/>
    <n v="1844"/>
    <d v="1977-05-22T00:00:00"/>
    <x v="1"/>
    <s v="Single"/>
    <s v="US Citizen"/>
    <s v="No"/>
    <s v="White"/>
    <d v="2012-01-09T00:00:00"/>
    <m/>
    <s v="N/A-StillEmployed"/>
    <x v="0"/>
    <x v="0"/>
    <s v="Amy Dunn"/>
    <n v="11"/>
    <s v="LinkedIn"/>
    <s v="Exceeds"/>
    <n v="5"/>
    <n v="5"/>
    <n v="0"/>
    <d v="2019-01-07T00:00:00"/>
    <n v="0"/>
    <x v="3"/>
  </r>
  <r>
    <s v="Andreola, Colby"/>
    <n v="10194"/>
    <n v="0"/>
    <n v="0"/>
    <x v="1"/>
    <x v="0"/>
    <n v="4"/>
    <n v="3"/>
    <n v="0"/>
    <n v="95660"/>
    <n v="0"/>
    <n v="24"/>
    <s v="Software Engineer"/>
    <s v="MA"/>
    <n v="2110"/>
    <d v="1979-05-24T00:00:00"/>
    <x v="1"/>
    <s v="Single"/>
    <s v="US Citizen"/>
    <s v="No"/>
    <s v="White"/>
    <d v="2014-11-10T00:00:00"/>
    <m/>
    <s v="N/A-StillEmployed"/>
    <x v="0"/>
    <x v="2"/>
    <s v="Alex Sweetwater"/>
    <n v="10"/>
    <s v="LinkedIn"/>
    <s v="Fully Meets"/>
    <n v="3.04"/>
    <n v="3"/>
    <n v="4"/>
    <d v="2019-01-02T00:00:00"/>
    <n v="0"/>
    <x v="5"/>
  </r>
  <r>
    <s v="Athwal, Sam"/>
    <n v="10062"/>
    <n v="0"/>
    <n v="4"/>
    <x v="0"/>
    <x v="0"/>
    <n v="5"/>
    <n v="3"/>
    <n v="0"/>
    <n v="59365"/>
    <n v="0"/>
    <n v="19"/>
    <s v="Production Technician I"/>
    <s v="MA"/>
    <n v="2199"/>
    <d v="1983-02-18T00:00:00"/>
    <x v="0"/>
    <s v="Widowed"/>
    <s v="US Citizen"/>
    <s v="No"/>
    <s v="White"/>
    <d v="2013-09-30T00:00:00"/>
    <m/>
    <s v="N/A-StillEmployed"/>
    <x v="0"/>
    <x v="0"/>
    <s v="Ketsia Liebig"/>
    <n v="19"/>
    <s v="Employee Referral"/>
    <s v="Fully Meets"/>
    <n v="5"/>
    <n v="4"/>
    <n v="0"/>
    <d v="2019-02-25T00:00:00"/>
    <n v="0"/>
    <x v="5"/>
  </r>
  <r>
    <s v="Bachiochi, Linda"/>
    <n v="10114"/>
    <n v="0"/>
    <n v="0"/>
    <x v="1"/>
    <x v="2"/>
    <n v="5"/>
    <n v="3"/>
    <n v="1"/>
    <n v="47837"/>
    <n v="0"/>
    <n v="19"/>
    <s v="Production Technician I"/>
    <s v="MA"/>
    <n v="1902"/>
    <d v="1970-02-11T00:00:00"/>
    <x v="1"/>
    <s v="Single"/>
    <s v="US Citizen"/>
    <s v="No"/>
    <s v="Black or African American"/>
    <d v="2009-07-06T00:00:00"/>
    <m/>
    <s v="N/A-StillEmployed"/>
    <x v="0"/>
    <x v="0"/>
    <s v="Brannon Miller"/>
    <n v="12"/>
    <s v="Diversity Job Fair"/>
    <s v="Fully Meets"/>
    <n v="4.46"/>
    <n v="3"/>
    <n v="0"/>
    <d v="2019-01-25T00:00:00"/>
    <n v="0"/>
    <x v="6"/>
  </r>
  <r>
    <s v="Bacong, Alejandro "/>
    <n v="10250"/>
    <n v="0"/>
    <n v="2"/>
    <x v="0"/>
    <x v="0"/>
    <n v="3"/>
    <n v="3"/>
    <n v="0"/>
    <n v="50178"/>
    <n v="0"/>
    <n v="14"/>
    <s v="IT Support"/>
    <s v="MA"/>
    <n v="1886"/>
    <d v="1988-01-07T00:00:00"/>
    <x v="0"/>
    <s v="Divorced"/>
    <s v="US Citizen"/>
    <s v="No"/>
    <s v="White"/>
    <d v="2015-01-05T00:00:00"/>
    <m/>
    <s v="N/A-StillEmployed"/>
    <x v="0"/>
    <x v="1"/>
    <s v="Peter Monroe"/>
    <n v="7"/>
    <s v="Indeed"/>
    <s v="Fully Meets"/>
    <n v="5"/>
    <n v="5"/>
    <n v="6"/>
    <d v="2019-02-18T00:00:00"/>
    <n v="0"/>
    <x v="7"/>
  </r>
  <r>
    <s v="Baczenski, Rachael  "/>
    <n v="10252"/>
    <n v="1"/>
    <n v="1"/>
    <x v="1"/>
    <x v="1"/>
    <n v="5"/>
    <n v="3"/>
    <n v="1"/>
    <n v="54670"/>
    <n v="1"/>
    <n v="19"/>
    <s v="Production Technician I"/>
    <s v="MA"/>
    <n v="1902"/>
    <d v="1974-01-12T00:00:00"/>
    <x v="1"/>
    <s v="Married"/>
    <s v="US Citizen"/>
    <s v="Yes"/>
    <s v="Black or African American"/>
    <d v="2011-01-10T00:00:00"/>
    <d v="2017-01-12T00:00:00"/>
    <s v="Another position"/>
    <x v="1"/>
    <x v="0"/>
    <s v="David Stanley"/>
    <n v="14"/>
    <s v="Diversity Job Fair"/>
    <s v="Fully Meets"/>
    <n v="4.2"/>
    <n v="4"/>
    <n v="0"/>
    <d v="2016-01-30T00:00:00"/>
    <n v="0"/>
    <x v="8"/>
  </r>
  <r>
    <s v="Barbara, Thomas"/>
    <n v="10242"/>
    <n v="1"/>
    <n v="1"/>
    <x v="0"/>
    <x v="1"/>
    <n v="5"/>
    <n v="3"/>
    <n v="1"/>
    <n v="47211"/>
    <n v="1"/>
    <n v="19"/>
    <s v="Production Technician I"/>
    <s v="MA"/>
    <n v="2062"/>
    <d v="1974-02-21T00:00:00"/>
    <x v="0"/>
    <s v="Married"/>
    <s v="US Citizen"/>
    <s v="Yes"/>
    <s v="Black or African American"/>
    <d v="2012-04-02T00:00:00"/>
    <d v="2016-09-19T00:00:00"/>
    <s v="unhappy"/>
    <x v="1"/>
    <x v="0"/>
    <s v="Kissy Sullivan"/>
    <n v="20"/>
    <s v="Diversity Job Fair"/>
    <s v="Fully Meets"/>
    <n v="4.2"/>
    <n v="3"/>
    <n v="0"/>
    <d v="2016-05-06T00:00:00"/>
    <n v="0"/>
    <x v="3"/>
  </r>
  <r>
    <s v="Barbossa, Hector"/>
    <n v="10012"/>
    <n v="0"/>
    <n v="2"/>
    <x v="0"/>
    <x v="0"/>
    <n v="3"/>
    <n v="4"/>
    <n v="1"/>
    <n v="92328"/>
    <n v="0"/>
    <n v="9"/>
    <s v="Data Analyst"/>
    <s v="TX"/>
    <n v="78230"/>
    <d v="1988-07-04T00:00:00"/>
    <x v="0"/>
    <s v="Divorced"/>
    <s v="US Citizen"/>
    <s v="No"/>
    <s v="Black or African American"/>
    <d v="2014-11-10T00:00:00"/>
    <m/>
    <s v="N/A-StillEmployed"/>
    <x v="0"/>
    <x v="1"/>
    <s v="Simon Roup"/>
    <n v="4"/>
    <s v="Diversity Job Fair"/>
    <s v="Exceeds"/>
    <n v="4.28"/>
    <n v="4"/>
    <n v="5"/>
    <d v="2019-02-25T00:00:00"/>
    <n v="0"/>
    <x v="9"/>
  </r>
  <r>
    <s v="Barone, Francesco  A"/>
    <n v="10265"/>
    <n v="0"/>
    <n v="0"/>
    <x v="0"/>
    <x v="0"/>
    <n v="5"/>
    <n v="3"/>
    <n v="0"/>
    <n v="58709"/>
    <n v="0"/>
    <n v="19"/>
    <s v="Production Technician I"/>
    <s v="MA"/>
    <n v="1810"/>
    <d v="1983-07-20T00:00:00"/>
    <x v="0"/>
    <s v="Single"/>
    <s v="US Citizen"/>
    <s v="No"/>
    <s v="Two or more races"/>
    <d v="2012-02-20T00:00:00"/>
    <m/>
    <s v="N/A-StillEmployed"/>
    <x v="0"/>
    <x v="0"/>
    <s v="Kelley Spirea"/>
    <n v="18"/>
    <s v="Google Search"/>
    <s v="Fully Meets"/>
    <n v="4.5999999999999996"/>
    <n v="4"/>
    <n v="0"/>
    <d v="2019-02-14T00:00:00"/>
    <n v="0"/>
    <x v="10"/>
  </r>
  <r>
    <s v="Barton, Nader"/>
    <n v="10066"/>
    <n v="0"/>
    <n v="2"/>
    <x v="0"/>
    <x v="1"/>
    <n v="5"/>
    <n v="3"/>
    <n v="0"/>
    <n v="52505"/>
    <n v="1"/>
    <n v="19"/>
    <s v="Production Technician I"/>
    <s v="MA"/>
    <n v="2747"/>
    <d v="1977-07-15T00:00:00"/>
    <x v="0"/>
    <s v="Divorced"/>
    <s v="US Citizen"/>
    <s v="No"/>
    <s v="White"/>
    <d v="2012-09-24T00:00:00"/>
    <d v="2017-04-06T00:00:00"/>
    <s v="Another position"/>
    <x v="1"/>
    <x v="0"/>
    <s v="Michael Albert"/>
    <n v="22"/>
    <s v="On-line Web application"/>
    <s v="Fully Meets"/>
    <n v="5"/>
    <n v="5"/>
    <n v="0"/>
    <d v="2017-03-02T00:00:00"/>
    <n v="0"/>
    <x v="0"/>
  </r>
  <r>
    <s v="Bates, Norman"/>
    <n v="10061"/>
    <n v="0"/>
    <n v="0"/>
    <x v="0"/>
    <x v="3"/>
    <n v="5"/>
    <n v="3"/>
    <n v="0"/>
    <n v="57834"/>
    <n v="1"/>
    <n v="19"/>
    <s v="Production Technician I"/>
    <s v="MA"/>
    <n v="2050"/>
    <d v="1981-10-18T00:00:00"/>
    <x v="0"/>
    <s v="Single"/>
    <s v="US Citizen"/>
    <s v="No"/>
    <s v="White"/>
    <d v="2011-02-21T00:00:00"/>
    <d v="2017-08-04T00:00:00"/>
    <s v="attendance"/>
    <x v="2"/>
    <x v="0"/>
    <s v="Kelley Spirea"/>
    <n v="18"/>
    <s v="Google Search"/>
    <s v="Fully Meets"/>
    <n v="5"/>
    <n v="4"/>
    <n v="0"/>
    <d v="2017-04-05T00:00:00"/>
    <n v="0"/>
    <x v="11"/>
  </r>
  <r>
    <s v="Beak, Kimberly  "/>
    <n v="10023"/>
    <n v="1"/>
    <n v="1"/>
    <x v="1"/>
    <x v="4"/>
    <n v="5"/>
    <n v="4"/>
    <n v="0"/>
    <n v="70131"/>
    <n v="0"/>
    <n v="20"/>
    <s v="Production Technician II"/>
    <s v="MA"/>
    <n v="2145"/>
    <d v="1966-04-17T00:00:00"/>
    <x v="1"/>
    <s v="Married"/>
    <s v="US Citizen"/>
    <s v="No"/>
    <s v="White"/>
    <d v="2016-07-21T00:00:00"/>
    <m/>
    <s v="N/A-StillEmployed"/>
    <x v="0"/>
    <x v="0"/>
    <s v="Kelley Spirea"/>
    <n v="18"/>
    <s v="Employee Referral"/>
    <s v="Exceeds"/>
    <n v="4.4000000000000004"/>
    <n v="3"/>
    <n v="0"/>
    <d v="2019-01-14T00:00:00"/>
    <n v="0"/>
    <x v="7"/>
  </r>
  <r>
    <s v="Beatrice, Courtney "/>
    <n v="10055"/>
    <n v="0"/>
    <n v="0"/>
    <x v="1"/>
    <x v="0"/>
    <n v="5"/>
    <n v="3"/>
    <n v="0"/>
    <n v="59026"/>
    <n v="0"/>
    <n v="19"/>
    <s v="Production Technician I"/>
    <s v="MA"/>
    <n v="1915"/>
    <d v="1970-10-27T00:00:00"/>
    <x v="1"/>
    <s v="Single"/>
    <s v="Eligible NonCitizen"/>
    <s v="No"/>
    <s v="White"/>
    <d v="2011-04-04T00:00:00"/>
    <m/>
    <s v="N/A-StillEmployed"/>
    <x v="0"/>
    <x v="0"/>
    <s v="Elijiah Gray"/>
    <n v="16"/>
    <s v="Google Search"/>
    <s v="Fully Meets"/>
    <n v="5"/>
    <n v="5"/>
    <n v="0"/>
    <d v="2019-01-14T00:00:00"/>
    <n v="0"/>
    <x v="8"/>
  </r>
  <r>
    <s v="Becker, Renee"/>
    <n v="10245"/>
    <n v="0"/>
    <n v="0"/>
    <x v="1"/>
    <x v="3"/>
    <n v="3"/>
    <n v="3"/>
    <n v="0"/>
    <n v="110000"/>
    <n v="1"/>
    <n v="8"/>
    <s v="Database Administrator"/>
    <s v="MA"/>
    <n v="2026"/>
    <d v="1986-04-04T00:00:00"/>
    <x v="1"/>
    <s v="Single"/>
    <s v="US Citizen"/>
    <s v="Yes"/>
    <s v="White"/>
    <d v="2014-07-07T00:00:00"/>
    <d v="2015-09-12T00:00:00"/>
    <s v="performance"/>
    <x v="2"/>
    <x v="1"/>
    <s v="Simon Roup"/>
    <n v="4"/>
    <s v="Google Search"/>
    <s v="Fully Meets"/>
    <n v="4.5"/>
    <n v="4"/>
    <n v="5"/>
    <d v="2015-01-15T00:00:00"/>
    <n v="0"/>
    <x v="12"/>
  </r>
  <r>
    <s v="Becker, Scott"/>
    <n v="10277"/>
    <n v="0"/>
    <n v="0"/>
    <x v="0"/>
    <x v="2"/>
    <n v="5"/>
    <n v="3"/>
    <n v="0"/>
    <n v="53250"/>
    <n v="0"/>
    <n v="19"/>
    <s v="Production Technician I"/>
    <s v="MA"/>
    <n v="2452"/>
    <d v="1979-04-06T00:00:00"/>
    <x v="0"/>
    <s v="Single"/>
    <s v="US Citizen"/>
    <s v="No"/>
    <s v="Asian"/>
    <d v="2013-07-08T00:00:00"/>
    <m/>
    <s v="N/A-StillEmployed"/>
    <x v="0"/>
    <x v="0"/>
    <s v="Webster Butler"/>
    <n v="39"/>
    <s v="LinkedIn"/>
    <s v="Fully Meets"/>
    <n v="4.2"/>
    <n v="4"/>
    <n v="0"/>
    <d v="2019-01-11T00:00:00"/>
    <n v="0"/>
    <x v="13"/>
  </r>
  <r>
    <s v="Bernstein, Sean"/>
    <n v="10046"/>
    <n v="0"/>
    <n v="0"/>
    <x v="0"/>
    <x v="0"/>
    <n v="5"/>
    <n v="3"/>
    <n v="0"/>
    <n v="51044"/>
    <n v="0"/>
    <n v="19"/>
    <s v="Production Technician I"/>
    <s v="MA"/>
    <n v="2072"/>
    <d v="1970-12-22T00:00:00"/>
    <x v="0"/>
    <s v="Single"/>
    <s v="US Citizen"/>
    <s v="Yes"/>
    <s v="White"/>
    <d v="2012-04-02T00:00:00"/>
    <m/>
    <s v="N/A-StillEmployed"/>
    <x v="0"/>
    <x v="0"/>
    <s v="Amy Dunn"/>
    <n v="11"/>
    <s v="Google Search"/>
    <s v="Fully Meets"/>
    <n v="5"/>
    <n v="3"/>
    <n v="0"/>
    <d v="2019-01-14T00:00:00"/>
    <n v="0"/>
    <x v="13"/>
  </r>
  <r>
    <s v="Biden, Lowan  M"/>
    <n v="10226"/>
    <n v="0"/>
    <n v="2"/>
    <x v="1"/>
    <x v="0"/>
    <n v="5"/>
    <n v="3"/>
    <n v="0"/>
    <n v="64919"/>
    <n v="0"/>
    <n v="19"/>
    <s v="Production Technician I"/>
    <s v="MA"/>
    <n v="2027"/>
    <d v="1958-12-27T00:00:00"/>
    <x v="1"/>
    <s v="Divorced"/>
    <s v="US Citizen"/>
    <s v="No"/>
    <s v="Asian"/>
    <d v="2013-08-19T00:00:00"/>
    <m/>
    <s v="N/A-StillEmployed"/>
    <x v="0"/>
    <x v="0"/>
    <s v="Ketsia Liebig"/>
    <n v="19"/>
    <s v="Indeed"/>
    <s v="Fully Meets"/>
    <n v="4.2"/>
    <n v="3"/>
    <n v="0"/>
    <d v="2019-01-10T00:00:00"/>
    <n v="0"/>
    <x v="4"/>
  </r>
  <r>
    <s v="Billis, Helen"/>
    <n v="10003"/>
    <n v="1"/>
    <n v="1"/>
    <x v="1"/>
    <x v="0"/>
    <n v="5"/>
    <n v="4"/>
    <n v="0"/>
    <n v="62910"/>
    <n v="0"/>
    <n v="19"/>
    <s v="Production Technician I"/>
    <s v="MA"/>
    <n v="2031"/>
    <d v="1989-09-01T00:00:00"/>
    <x v="1"/>
    <s v="Married"/>
    <s v="US Citizen"/>
    <s v="No"/>
    <s v="White"/>
    <d v="2014-07-07T00:00:00"/>
    <m/>
    <s v="N/A-StillEmployed"/>
    <x v="0"/>
    <x v="0"/>
    <s v="Brannon Miller"/>
    <n v="12"/>
    <s v="Indeed"/>
    <s v="Exceeds"/>
    <n v="5"/>
    <n v="3"/>
    <n v="0"/>
    <d v="2019-02-27T00:00:00"/>
    <n v="0"/>
    <x v="5"/>
  </r>
  <r>
    <s v="Blount, Dianna"/>
    <n v="10294"/>
    <n v="0"/>
    <n v="0"/>
    <x v="1"/>
    <x v="0"/>
    <n v="5"/>
    <n v="2"/>
    <n v="0"/>
    <n v="66441"/>
    <n v="0"/>
    <n v="20"/>
    <s v="Production Technician II"/>
    <s v="MA"/>
    <n v="2171"/>
    <d v="1990-09-21T00:00:00"/>
    <x v="1"/>
    <s v="Single"/>
    <s v="US Citizen"/>
    <s v="No"/>
    <s v="White"/>
    <d v="2011-04-04T00:00:00"/>
    <m/>
    <s v="N/A-StillEmployed"/>
    <x v="0"/>
    <x v="0"/>
    <s v="Michael Albert"/>
    <n v="22"/>
    <s v="CareerBuilder"/>
    <s v="Needs Improvement"/>
    <n v="2"/>
    <n v="3"/>
    <n v="0"/>
    <d v="2019-02-27T00:00:00"/>
    <n v="2"/>
    <x v="2"/>
  </r>
  <r>
    <s v="Bondwell, Betsy"/>
    <n v="10267"/>
    <n v="0"/>
    <n v="0"/>
    <x v="1"/>
    <x v="1"/>
    <n v="5"/>
    <n v="3"/>
    <n v="0"/>
    <n v="57815"/>
    <n v="1"/>
    <n v="20"/>
    <s v="Production Technician II"/>
    <s v="MA"/>
    <n v="2210"/>
    <d v="1967-01-16T00:00:00"/>
    <x v="1"/>
    <s v="Single"/>
    <s v="US Citizen"/>
    <s v="No"/>
    <s v="White"/>
    <d v="2011-01-10T00:00:00"/>
    <d v="2014-04-04T00:00:00"/>
    <s v="career change"/>
    <x v="1"/>
    <x v="0"/>
    <s v="Elijiah Gray"/>
    <n v="16"/>
    <s v="Google Search"/>
    <s v="Fully Meets"/>
    <n v="4.8"/>
    <n v="5"/>
    <n v="0"/>
    <d v="2014-03-04T00:00:00"/>
    <n v="0"/>
    <x v="14"/>
  </r>
  <r>
    <s v="Booth, Frank"/>
    <n v="10199"/>
    <n v="0"/>
    <n v="0"/>
    <x v="0"/>
    <x v="3"/>
    <n v="3"/>
    <n v="3"/>
    <n v="0"/>
    <n v="103613"/>
    <n v="1"/>
    <n v="30"/>
    <s v="Enterprise Architect"/>
    <s v="CT"/>
    <n v="6033"/>
    <d v="1964-07-30T00:00:00"/>
    <x v="0"/>
    <s v="Single"/>
    <s v="US Citizen"/>
    <s v="No"/>
    <s v="Black or African American"/>
    <d v="2014-02-17T00:00:00"/>
    <d v="2016-02-19T00:00:00"/>
    <s v="Learned that he is a gangster"/>
    <x v="2"/>
    <x v="1"/>
    <s v="Simon Roup"/>
    <n v="4"/>
    <s v="LinkedIn"/>
    <s v="Fully Meets"/>
    <n v="3.5"/>
    <n v="5"/>
    <n v="7"/>
    <d v="2016-01-10T00:00:00"/>
    <n v="0"/>
    <x v="4"/>
  </r>
  <r>
    <s v="Boutwell, Bonalyn"/>
    <n v="10081"/>
    <n v="1"/>
    <n v="1"/>
    <x v="1"/>
    <x v="0"/>
    <n v="1"/>
    <n v="3"/>
    <n v="1"/>
    <n v="106367"/>
    <n v="0"/>
    <n v="26"/>
    <s v="Sr. Accountant"/>
    <s v="MA"/>
    <n v="2468"/>
    <d v="1987-04-04T00:00:00"/>
    <x v="1"/>
    <s v="Married"/>
    <s v="US Citizen"/>
    <s v="No"/>
    <s v="Black or African American"/>
    <d v="2015-02-16T00:00:00"/>
    <m/>
    <s v="N/A-StillEmployed"/>
    <x v="0"/>
    <x v="3"/>
    <s v="Brandon R. LeBlanc"/>
    <n v="3"/>
    <s v="Diversity Job Fair"/>
    <s v="Fully Meets"/>
    <n v="5"/>
    <n v="4"/>
    <n v="3"/>
    <d v="2019-02-18T00:00:00"/>
    <n v="0"/>
    <x v="6"/>
  </r>
  <r>
    <s v="Bozzi, Charles"/>
    <n v="10175"/>
    <n v="0"/>
    <n v="0"/>
    <x v="0"/>
    <x v="1"/>
    <n v="5"/>
    <n v="3"/>
    <n v="0"/>
    <n v="74312"/>
    <n v="1"/>
    <n v="18"/>
    <s v="Production Manager"/>
    <s v="MA"/>
    <n v="1901"/>
    <d v="1970-03-10T00:00:00"/>
    <x v="0"/>
    <s v="Single"/>
    <s v="US Citizen"/>
    <s v="No"/>
    <s v="Asian"/>
    <d v="2013-09-30T00:00:00"/>
    <d v="2014-08-07T00:00:00"/>
    <s v="retiring"/>
    <x v="1"/>
    <x v="0"/>
    <s v="Janet King"/>
    <n v="2"/>
    <s v="Indeed"/>
    <s v="Fully Meets"/>
    <n v="3.39"/>
    <n v="3"/>
    <n v="0"/>
    <d v="2014-02-20T00:00:00"/>
    <n v="0"/>
    <x v="15"/>
  </r>
  <r>
    <s v="Brill, Donna"/>
    <n v="10177"/>
    <n v="1"/>
    <n v="1"/>
    <x v="1"/>
    <x v="1"/>
    <n v="5"/>
    <n v="3"/>
    <n v="0"/>
    <n v="53492"/>
    <n v="1"/>
    <n v="19"/>
    <s v="Production Technician I"/>
    <s v="MA"/>
    <n v="1701"/>
    <d v="1990-08-24T00:00:00"/>
    <x v="1"/>
    <s v="Married"/>
    <s v="US Citizen"/>
    <s v="No"/>
    <s v="White"/>
    <d v="2012-04-02T00:00:00"/>
    <d v="2013-06-15T00:00:00"/>
    <s v="Another position"/>
    <x v="1"/>
    <x v="0"/>
    <s v="David Stanley"/>
    <n v="14"/>
    <s v="Google Search"/>
    <s v="Fully Meets"/>
    <n v="3.35"/>
    <n v="4"/>
    <n v="0"/>
    <d v="2013-03-04T00:00:00"/>
    <n v="0"/>
    <x v="16"/>
  </r>
  <r>
    <s v="Brown, Mia"/>
    <n v="10238"/>
    <n v="1"/>
    <n v="1"/>
    <x v="1"/>
    <x v="0"/>
    <n v="1"/>
    <n v="3"/>
    <n v="1"/>
    <n v="63000"/>
    <n v="0"/>
    <n v="1"/>
    <s v="Accountant I"/>
    <s v="MA"/>
    <n v="1450"/>
    <d v="1987-11-24T00:00:00"/>
    <x v="1"/>
    <s v="Married"/>
    <s v="US Citizen"/>
    <s v="No"/>
    <s v="Black or African American"/>
    <d v="2008-10-27T00:00:00"/>
    <m/>
    <s v="N/A-StillEmployed"/>
    <x v="0"/>
    <x v="3"/>
    <s v="Brandon R. LeBlanc"/>
    <n v="1"/>
    <s v="Diversity Job Fair"/>
    <s v="Fully Meets"/>
    <n v="4.5"/>
    <n v="2"/>
    <n v="6"/>
    <d v="2019-01-15T00:00:00"/>
    <n v="0"/>
    <x v="15"/>
  </r>
  <r>
    <s v="Buccheri, Joseph  "/>
    <n v="10184"/>
    <n v="0"/>
    <n v="0"/>
    <x v="0"/>
    <x v="0"/>
    <n v="5"/>
    <n v="3"/>
    <n v="0"/>
    <n v="65288"/>
    <n v="0"/>
    <n v="20"/>
    <s v="Production Technician II"/>
    <s v="MA"/>
    <n v="1013"/>
    <d v="1983-07-28T00:00:00"/>
    <x v="0"/>
    <s v="Single"/>
    <s v="US Citizen"/>
    <s v="No"/>
    <s v="White"/>
    <d v="2014-09-29T00:00:00"/>
    <m/>
    <s v="N/A-StillEmployed"/>
    <x v="0"/>
    <x v="0"/>
    <s v="Webster Butler"/>
    <n v="39"/>
    <s v="Google Search"/>
    <s v="Fully Meets"/>
    <n v="3.19"/>
    <n v="3"/>
    <n v="0"/>
    <d v="2019-02-01T00:00:00"/>
    <n v="0"/>
    <x v="9"/>
  </r>
  <r>
    <s v="Bugali, Josephine "/>
    <n v="10203"/>
    <n v="0"/>
    <n v="3"/>
    <x v="1"/>
    <x v="2"/>
    <n v="5"/>
    <n v="3"/>
    <n v="1"/>
    <n v="64375"/>
    <n v="0"/>
    <n v="19"/>
    <s v="Production Technician I"/>
    <s v="MA"/>
    <n v="2043"/>
    <d v="1969-10-30T00:00:00"/>
    <x v="1"/>
    <s v="Separated"/>
    <s v="US Citizen"/>
    <s v="No"/>
    <s v="Black or African American"/>
    <d v="2013-11-11T00:00:00"/>
    <m/>
    <s v="N/A-StillEmployed"/>
    <x v="0"/>
    <x v="0"/>
    <s v="Kissy Sullivan"/>
    <n v="20"/>
    <s v="Diversity Job Fair"/>
    <s v="Fully Meets"/>
    <n v="3.5"/>
    <n v="5"/>
    <n v="0"/>
    <d v="2019-01-21T00:00:00"/>
    <n v="0"/>
    <x v="1"/>
  </r>
  <r>
    <s v="Bunbury, Jessica"/>
    <n v="10188"/>
    <n v="1"/>
    <n v="1"/>
    <x v="1"/>
    <x v="1"/>
    <n v="6"/>
    <n v="3"/>
    <n v="0"/>
    <n v="74326"/>
    <n v="1"/>
    <n v="3"/>
    <s v="Area Sales Manager"/>
    <s v="VA"/>
    <n v="21851"/>
    <d v="1964-06-01T00:00:00"/>
    <x v="1"/>
    <s v="Married"/>
    <s v="Eligible NonCitizen"/>
    <s v="No"/>
    <s v="Black or African American"/>
    <d v="2011-08-15T00:00:00"/>
    <d v="2014-08-02T00:00:00"/>
    <s v="Another position"/>
    <x v="1"/>
    <x v="4"/>
    <s v="John Smith"/>
    <n v="17"/>
    <s v="Google Search"/>
    <s v="Fully Meets"/>
    <n v="3.14"/>
    <n v="5"/>
    <n v="0"/>
    <d v="2013-02-10T00:00:00"/>
    <n v="1"/>
    <x v="5"/>
  </r>
  <r>
    <s v="Burke, Joelle"/>
    <n v="10107"/>
    <n v="0"/>
    <n v="0"/>
    <x v="1"/>
    <x v="0"/>
    <n v="5"/>
    <n v="3"/>
    <n v="0"/>
    <n v="63763"/>
    <n v="0"/>
    <n v="20"/>
    <s v="Production Technician II"/>
    <s v="MA"/>
    <n v="2148"/>
    <d v="1980-03-02T00:00:00"/>
    <x v="1"/>
    <s v="Single"/>
    <s v="US Citizen"/>
    <s v="No"/>
    <s v="Black or African American"/>
    <d v="2012-03-05T00:00:00"/>
    <m/>
    <s v="N/A-StillEmployed"/>
    <x v="0"/>
    <x v="0"/>
    <s v="Amy Dunn"/>
    <n v="11"/>
    <s v="Employee Referral"/>
    <s v="Fully Meets"/>
    <n v="4.51"/>
    <n v="4"/>
    <n v="0"/>
    <d v="2019-02-21T00:00:00"/>
    <n v="0"/>
    <x v="2"/>
  </r>
  <r>
    <s v="Burkett, Benjamin "/>
    <n v="10181"/>
    <n v="1"/>
    <n v="1"/>
    <x v="0"/>
    <x v="0"/>
    <n v="5"/>
    <n v="3"/>
    <n v="0"/>
    <n v="62162"/>
    <n v="0"/>
    <n v="20"/>
    <s v="Production Technician II"/>
    <s v="MA"/>
    <n v="1890"/>
    <d v="1977-08-19T00:00:00"/>
    <x v="0"/>
    <s v="Married"/>
    <s v="US Citizen"/>
    <s v="No"/>
    <s v="White"/>
    <d v="2011-04-04T00:00:00"/>
    <m/>
    <s v="N/A-StillEmployed"/>
    <x v="0"/>
    <x v="0"/>
    <s v="Ketsia Liebig"/>
    <n v="19"/>
    <s v="Indeed"/>
    <s v="Fully Meets"/>
    <n v="3.25"/>
    <n v="5"/>
    <n v="0"/>
    <d v="2019-01-14T00:00:00"/>
    <n v="0"/>
    <x v="3"/>
  </r>
  <r>
    <s v="Cady, Max "/>
    <n v="10150"/>
    <n v="0"/>
    <n v="0"/>
    <x v="0"/>
    <x v="0"/>
    <n v="4"/>
    <n v="3"/>
    <n v="0"/>
    <n v="77692"/>
    <n v="0"/>
    <n v="25"/>
    <s v="Software Engineering Manager"/>
    <s v="MA"/>
    <n v="2184"/>
    <d v="1966-11-22T00:00:00"/>
    <x v="0"/>
    <s v="Single"/>
    <s v="US Citizen"/>
    <s v="No"/>
    <s v="White"/>
    <d v="2011-08-15T00:00:00"/>
    <m/>
    <s v="N/A-StillEmployed"/>
    <x v="0"/>
    <x v="2"/>
    <s v="Jennifer Zamora"/>
    <n v="5"/>
    <s v="Google Search"/>
    <s v="Fully Meets"/>
    <n v="3.84"/>
    <n v="3"/>
    <n v="5"/>
    <d v="2019-01-21T00:00:00"/>
    <n v="0"/>
    <x v="6"/>
  </r>
  <r>
    <s v="Candie, Calvin"/>
    <n v="10001"/>
    <n v="0"/>
    <n v="0"/>
    <x v="0"/>
    <x v="0"/>
    <n v="5"/>
    <n v="4"/>
    <n v="0"/>
    <n v="72640"/>
    <n v="0"/>
    <n v="18"/>
    <s v="Production Manager"/>
    <s v="MA"/>
    <n v="2169"/>
    <d v="1983-08-09T00:00:00"/>
    <x v="0"/>
    <s v="Single"/>
    <s v="US Citizen"/>
    <s v="No"/>
    <s v="White"/>
    <d v="2016-01-28T00:00:00"/>
    <m/>
    <s v="N/A-StillEmployed"/>
    <x v="0"/>
    <x v="0"/>
    <s v="Janet King"/>
    <n v="2"/>
    <s v="Indeed"/>
    <s v="Exceeds"/>
    <n v="5"/>
    <n v="3"/>
    <n v="0"/>
    <d v="2019-02-22T00:00:00"/>
    <n v="0"/>
    <x v="15"/>
  </r>
  <r>
    <s v="Carabbio, Judith"/>
    <n v="10085"/>
    <n v="0"/>
    <n v="0"/>
    <x v="1"/>
    <x v="0"/>
    <n v="4"/>
    <n v="3"/>
    <n v="0"/>
    <n v="93396"/>
    <n v="0"/>
    <n v="24"/>
    <s v="Software Engineer"/>
    <s v="MA"/>
    <n v="2132"/>
    <d v="1987-04-05T00:00:00"/>
    <x v="1"/>
    <s v="Single"/>
    <s v="US Citizen"/>
    <s v="No"/>
    <s v="White"/>
    <d v="2013-11-11T00:00:00"/>
    <m/>
    <s v="N/A-StillEmployed"/>
    <x v="0"/>
    <x v="2"/>
    <s v="Alex Sweetwater"/>
    <n v="10"/>
    <s v="Indeed"/>
    <s v="Fully Meets"/>
    <n v="4.96"/>
    <n v="4"/>
    <n v="6"/>
    <d v="2019-01-30T00:00:00"/>
    <n v="0"/>
    <x v="2"/>
  </r>
  <r>
    <s v="Carey, Michael  "/>
    <n v="10115"/>
    <n v="0"/>
    <n v="0"/>
    <x v="0"/>
    <x v="0"/>
    <n v="5"/>
    <n v="3"/>
    <n v="0"/>
    <n v="52846"/>
    <n v="0"/>
    <n v="19"/>
    <s v="Production Technician I"/>
    <s v="MA"/>
    <n v="1701"/>
    <d v="1983-02-02T00:00:00"/>
    <x v="0"/>
    <s v="Single"/>
    <s v="US Citizen"/>
    <s v="No"/>
    <s v="Black or African American"/>
    <d v="2014-03-31T00:00:00"/>
    <m/>
    <s v="N/A-StillEmployed"/>
    <x v="0"/>
    <x v="0"/>
    <s v="Kelley Spirea"/>
    <n v="18"/>
    <s v="LinkedIn"/>
    <s v="Fully Meets"/>
    <n v="4.43"/>
    <n v="3"/>
    <n v="0"/>
    <d v="2019-02-01T00:00:00"/>
    <n v="0"/>
    <x v="15"/>
  </r>
  <r>
    <s v="Carr, Claudia  N"/>
    <n v="10082"/>
    <n v="0"/>
    <n v="0"/>
    <x v="1"/>
    <x v="4"/>
    <n v="3"/>
    <n v="3"/>
    <n v="0"/>
    <n v="100031"/>
    <n v="0"/>
    <n v="27"/>
    <s v="Sr. DBA"/>
    <s v="MA"/>
    <n v="1886"/>
    <d v="1986-06-06T00:00:00"/>
    <x v="1"/>
    <s v="Single"/>
    <s v="US Citizen"/>
    <s v="No"/>
    <s v="Black or African American"/>
    <d v="2016-06-30T00:00:00"/>
    <m/>
    <s v="N/A-StillEmployed"/>
    <x v="0"/>
    <x v="1"/>
    <s v="Simon Roup"/>
    <n v="4"/>
    <s v="LinkedIn"/>
    <s v="Fully Meets"/>
    <n v="5"/>
    <n v="5"/>
    <n v="6"/>
    <d v="2019-02-18T00:00:00"/>
    <n v="0"/>
    <x v="10"/>
  </r>
  <r>
    <s v="Carter, Michelle "/>
    <n v="10040"/>
    <n v="0"/>
    <n v="0"/>
    <x v="1"/>
    <x v="0"/>
    <n v="6"/>
    <n v="3"/>
    <n v="0"/>
    <n v="71860"/>
    <n v="0"/>
    <n v="3"/>
    <s v="Area Sales Manager"/>
    <s v="VT"/>
    <n v="5664"/>
    <d v="1963-05-15T00:00:00"/>
    <x v="1"/>
    <s v="Single"/>
    <s v="US Citizen"/>
    <s v="No"/>
    <s v="White"/>
    <d v="2014-08-18T00:00:00"/>
    <m/>
    <s v="N/A-StillEmployed"/>
    <x v="0"/>
    <x v="4"/>
    <s v="John Smith"/>
    <n v="17"/>
    <s v="Indeed"/>
    <s v="Fully Meets"/>
    <n v="5"/>
    <n v="5"/>
    <n v="0"/>
    <d v="2019-01-21T00:00:00"/>
    <n v="0"/>
    <x v="10"/>
  </r>
  <r>
    <s v="Chace, Beatrice "/>
    <n v="10067"/>
    <n v="0"/>
    <n v="0"/>
    <x v="1"/>
    <x v="0"/>
    <n v="5"/>
    <n v="3"/>
    <n v="0"/>
    <n v="61656"/>
    <n v="0"/>
    <n v="19"/>
    <s v="Production Technician I"/>
    <s v="MA"/>
    <n v="2763"/>
    <d v="1951-01-02T00:00:00"/>
    <x v="1"/>
    <s v="Single"/>
    <s v="US Citizen"/>
    <s v="No"/>
    <s v="White"/>
    <d v="2014-09-29T00:00:00"/>
    <m/>
    <s v="N/A-StillEmployed"/>
    <x v="0"/>
    <x v="0"/>
    <s v="Michael Albert"/>
    <n v="22"/>
    <s v="Google Search"/>
    <s v="Fully Meets"/>
    <n v="5"/>
    <n v="4"/>
    <n v="0"/>
    <d v="2019-02-12T00:00:00"/>
    <n v="0"/>
    <x v="17"/>
  </r>
  <r>
    <s v="Champaigne, Brian"/>
    <n v="10108"/>
    <n v="1"/>
    <n v="1"/>
    <x v="0"/>
    <x v="0"/>
    <n v="3"/>
    <n v="3"/>
    <n v="0"/>
    <n v="110929"/>
    <n v="0"/>
    <n v="5"/>
    <s v="BI Director"/>
    <s v="MA"/>
    <n v="2045"/>
    <d v="1972-02-09T00:00:00"/>
    <x v="0"/>
    <s v="Married"/>
    <s v="US Citizen"/>
    <s v="No"/>
    <s v="White"/>
    <d v="2016-09-06T00:00:00"/>
    <m/>
    <s v="N/A-StillEmployed"/>
    <x v="0"/>
    <x v="1"/>
    <s v="Jennifer Zamora"/>
    <n v="5"/>
    <s v="Indeed"/>
    <s v="Fully Meets"/>
    <n v="4.5"/>
    <n v="5"/>
    <n v="7"/>
    <d v="2019-01-15T00:00:00"/>
    <n v="0"/>
    <x v="12"/>
  </r>
  <r>
    <s v="Chan, Lin"/>
    <n v="10210"/>
    <n v="0"/>
    <n v="0"/>
    <x v="1"/>
    <x v="0"/>
    <n v="5"/>
    <n v="3"/>
    <n v="0"/>
    <n v="54237"/>
    <n v="0"/>
    <n v="19"/>
    <s v="Production Technician I"/>
    <s v="MA"/>
    <n v="2170"/>
    <d v="1979-02-12T00:00:00"/>
    <x v="1"/>
    <s v="Single"/>
    <s v="US Citizen"/>
    <s v="No"/>
    <s v="White"/>
    <d v="2014-05-12T00:00:00"/>
    <m/>
    <s v="N/A-StillEmployed"/>
    <x v="0"/>
    <x v="0"/>
    <s v="Elijiah Gray"/>
    <n v="16"/>
    <s v="Indeed"/>
    <s v="Fully Meets"/>
    <n v="3.3"/>
    <n v="4"/>
    <n v="0"/>
    <d v="2019-02-19T00:00:00"/>
    <n v="0"/>
    <x v="17"/>
  </r>
  <r>
    <s v="Chang, Donovan  E"/>
    <n v="10154"/>
    <n v="0"/>
    <n v="0"/>
    <x v="0"/>
    <x v="0"/>
    <n v="5"/>
    <n v="3"/>
    <n v="0"/>
    <n v="60380"/>
    <n v="0"/>
    <n v="19"/>
    <s v="Production Technician I"/>
    <s v="MA"/>
    <n v="1845"/>
    <d v="1983-08-24T00:00:00"/>
    <x v="0"/>
    <s v="Single"/>
    <s v="US Citizen"/>
    <s v="No"/>
    <s v="White"/>
    <d v="2013-07-08T00:00:00"/>
    <m/>
    <s v="N/A-StillEmployed"/>
    <x v="0"/>
    <x v="0"/>
    <s v="Webster Butler"/>
    <n v="39"/>
    <s v="LinkedIn"/>
    <s v="Fully Meets"/>
    <n v="3.8"/>
    <n v="5"/>
    <n v="0"/>
    <d v="2019-01-14T00:00:00"/>
    <n v="0"/>
    <x v="6"/>
  </r>
  <r>
    <s v="Chigurh, Anton"/>
    <n v="10200"/>
    <n v="0"/>
    <n v="0"/>
    <x v="0"/>
    <x v="0"/>
    <n v="6"/>
    <n v="3"/>
    <n v="0"/>
    <n v="66808"/>
    <n v="0"/>
    <n v="3"/>
    <s v="Area Sales Manager"/>
    <s v="TX"/>
    <n v="78207"/>
    <d v="1970-06-11T00:00:00"/>
    <x v="0"/>
    <s v="Single"/>
    <s v="Eligible NonCitizen"/>
    <s v="No"/>
    <s v="Black or African American"/>
    <d v="2012-05-14T00:00:00"/>
    <m/>
    <s v="N/A-StillEmployed"/>
    <x v="0"/>
    <x v="4"/>
    <s v="Lynn Daneault"/>
    <n v="21"/>
    <s v="Employee Referral"/>
    <s v="Fully Meets"/>
    <n v="3"/>
    <n v="5"/>
    <n v="0"/>
    <d v="2019-01-19T00:00:00"/>
    <n v="0"/>
    <x v="1"/>
  </r>
  <r>
    <s v="Chivukula, Enola"/>
    <n v="10240"/>
    <n v="0"/>
    <n v="0"/>
    <x v="1"/>
    <x v="1"/>
    <n v="5"/>
    <n v="3"/>
    <n v="0"/>
    <n v="64786"/>
    <n v="1"/>
    <n v="19"/>
    <s v="Production Technician I"/>
    <s v="MA"/>
    <n v="1775"/>
    <d v="1983-08-27T00:00:00"/>
    <x v="1"/>
    <s v="Single"/>
    <s v="US Citizen"/>
    <s v="No"/>
    <s v="White"/>
    <d v="2011-06-27T00:00:00"/>
    <d v="2015-11-15T00:00:00"/>
    <s v="relocation out of area"/>
    <x v="1"/>
    <x v="0"/>
    <s v="Amy Dunn"/>
    <n v="11"/>
    <s v="Indeed"/>
    <s v="Fully Meets"/>
    <n v="4.3"/>
    <n v="4"/>
    <n v="0"/>
    <d v="2015-03-10T00:00:00"/>
    <n v="0"/>
    <x v="2"/>
  </r>
  <r>
    <s v="Cierpiszewski, Caroline  "/>
    <n v="10168"/>
    <n v="0"/>
    <n v="0"/>
    <x v="1"/>
    <x v="0"/>
    <n v="5"/>
    <n v="3"/>
    <n v="0"/>
    <n v="64816"/>
    <n v="0"/>
    <n v="19"/>
    <s v="Production Technician I"/>
    <s v="MA"/>
    <n v="2044"/>
    <d v="1988-05-31T00:00:00"/>
    <x v="1"/>
    <s v="Single"/>
    <s v="Non-Citizen"/>
    <s v="No"/>
    <s v="Black or African American"/>
    <d v="2011-10-03T00:00:00"/>
    <m/>
    <s v="N/A-StillEmployed"/>
    <x v="0"/>
    <x v="0"/>
    <s v="Ketsia Liebig"/>
    <n v="19"/>
    <s v="Indeed"/>
    <s v="Fully Meets"/>
    <n v="3.58"/>
    <n v="5"/>
    <n v="0"/>
    <d v="2019-01-30T00:00:00"/>
    <n v="0"/>
    <x v="2"/>
  </r>
  <r>
    <s v="Clayton, Rick"/>
    <n v="10220"/>
    <n v="0"/>
    <n v="0"/>
    <x v="0"/>
    <x v="0"/>
    <n v="3"/>
    <n v="3"/>
    <n v="0"/>
    <n v="68678"/>
    <n v="0"/>
    <n v="14"/>
    <s v="IT Support"/>
    <s v="MA"/>
    <n v="2170"/>
    <d v="1985-09-05T00:00:00"/>
    <x v="0"/>
    <s v="Single"/>
    <s v="US Citizen"/>
    <s v="No"/>
    <s v="White"/>
    <d v="2012-09-05T00:00:00"/>
    <m/>
    <s v="N/A-StillEmployed"/>
    <x v="0"/>
    <x v="1"/>
    <s v="Eric Dougall"/>
    <n v="6"/>
    <s v="Indeed"/>
    <s v="Fully Meets"/>
    <n v="4.7"/>
    <n v="3"/>
    <n v="6"/>
    <d v="2019-02-27T00:00:00"/>
    <n v="0"/>
    <x v="4"/>
  </r>
  <r>
    <s v="Cloninger, Jennifer"/>
    <n v="10275"/>
    <n v="1"/>
    <n v="1"/>
    <x v="1"/>
    <x v="1"/>
    <n v="5"/>
    <n v="3"/>
    <n v="0"/>
    <n v="64066"/>
    <n v="1"/>
    <n v="20"/>
    <s v="Production Technician II"/>
    <s v="MA"/>
    <n v="1752"/>
    <d v="1981-08-31T00:00:00"/>
    <x v="1"/>
    <s v="Married"/>
    <s v="US Citizen"/>
    <s v="No"/>
    <s v="White"/>
    <d v="2011-05-16T00:00:00"/>
    <d v="2013-01-07T00:00:00"/>
    <s v="unhappy"/>
    <x v="1"/>
    <x v="0"/>
    <s v="Brannon Miller"/>
    <n v="12"/>
    <s v="Google Search"/>
    <s v="Fully Meets"/>
    <n v="4.2"/>
    <n v="5"/>
    <n v="0"/>
    <d v="2012-05-03T00:00:00"/>
    <n v="0"/>
    <x v="9"/>
  </r>
  <r>
    <s v="Close, Phil"/>
    <n v="10269"/>
    <n v="1"/>
    <n v="1"/>
    <x v="0"/>
    <x v="1"/>
    <n v="5"/>
    <n v="3"/>
    <n v="0"/>
    <n v="59369"/>
    <n v="1"/>
    <n v="20"/>
    <s v="Production Technician II"/>
    <s v="MA"/>
    <n v="2169"/>
    <d v="1978-11-25T00:00:00"/>
    <x v="0"/>
    <s v="Married"/>
    <s v="US Citizen"/>
    <s v="No"/>
    <s v="White"/>
    <d v="2010-08-30T00:00:00"/>
    <d v="2011-09-26T00:00:00"/>
    <s v="career change"/>
    <x v="1"/>
    <x v="0"/>
    <s v="David Stanley"/>
    <n v="14"/>
    <s v="Indeed"/>
    <s v="Fully Meets"/>
    <n v="4.2"/>
    <n v="4"/>
    <n v="0"/>
    <d v="2011-05-04T00:00:00"/>
    <n v="0"/>
    <x v="16"/>
  </r>
  <r>
    <s v="Clukey, Elijian"/>
    <n v="10029"/>
    <n v="1"/>
    <n v="1"/>
    <x v="0"/>
    <x v="4"/>
    <n v="5"/>
    <n v="4"/>
    <n v="0"/>
    <n v="50373"/>
    <n v="0"/>
    <n v="19"/>
    <s v="Production Technician I"/>
    <s v="MA"/>
    <n v="2134"/>
    <d v="1980-08-26T00:00:00"/>
    <x v="0"/>
    <s v="Married"/>
    <s v="US Citizen"/>
    <s v="No"/>
    <s v="White"/>
    <d v="2016-07-06T00:00:00"/>
    <m/>
    <s v="N/A-StillEmployed"/>
    <x v="0"/>
    <x v="0"/>
    <s v="Brannon Miller"/>
    <n v="12"/>
    <s v="Employee Referral"/>
    <s v="Exceeds"/>
    <n v="4.0999999999999996"/>
    <n v="4"/>
    <n v="0"/>
    <d v="2019-02-28T00:00:00"/>
    <n v="0"/>
    <x v="14"/>
  </r>
  <r>
    <s v="Cockel, James"/>
    <n v="10261"/>
    <n v="0"/>
    <n v="0"/>
    <x v="0"/>
    <x v="0"/>
    <n v="5"/>
    <n v="3"/>
    <n v="0"/>
    <n v="63108"/>
    <n v="0"/>
    <n v="19"/>
    <s v="Production Technician I"/>
    <s v="MA"/>
    <n v="2452"/>
    <d v="1977-09-08T00:00:00"/>
    <x v="0"/>
    <s v="Single"/>
    <s v="US Citizen"/>
    <s v="No"/>
    <s v="White"/>
    <d v="2013-07-08T00:00:00"/>
    <m/>
    <s v="N/A-StillEmployed"/>
    <x v="0"/>
    <x v="0"/>
    <s v="David Stanley"/>
    <n v="14"/>
    <s v="Employee Referral"/>
    <s v="Fully Meets"/>
    <n v="4.4000000000000004"/>
    <n v="5"/>
    <n v="0"/>
    <d v="2019-01-14T00:00:00"/>
    <n v="0"/>
    <x v="2"/>
  </r>
  <r>
    <s v="Cole, Spencer"/>
    <n v="10292"/>
    <n v="0"/>
    <n v="0"/>
    <x v="0"/>
    <x v="3"/>
    <n v="5"/>
    <n v="2"/>
    <n v="0"/>
    <n v="59144"/>
    <n v="1"/>
    <n v="19"/>
    <s v="Production Technician I"/>
    <s v="MA"/>
    <n v="1880"/>
    <d v="1979-08-12T00:00:00"/>
    <x v="0"/>
    <s v="Single"/>
    <s v="US Citizen"/>
    <s v="No"/>
    <s v="Black or African American"/>
    <d v="2011-07-11T00:00:00"/>
    <d v="2016-09-23T00:00:00"/>
    <s v="performance"/>
    <x v="2"/>
    <x v="0"/>
    <s v="Kissy Sullivan"/>
    <n v="20"/>
    <s v="LinkedIn"/>
    <s v="Needs Improvement"/>
    <n v="2"/>
    <n v="3"/>
    <n v="0"/>
    <d v="2016-05-01T00:00:00"/>
    <n v="5"/>
    <x v="7"/>
  </r>
  <r>
    <s v="Corleone, Michael"/>
    <n v="10282"/>
    <n v="0"/>
    <n v="2"/>
    <x v="0"/>
    <x v="0"/>
    <n v="5"/>
    <n v="2"/>
    <n v="0"/>
    <n v="68051"/>
    <n v="0"/>
    <n v="18"/>
    <s v="Production Manager"/>
    <s v="MA"/>
    <n v="1803"/>
    <d v="1975-12-17T00:00:00"/>
    <x v="0"/>
    <s v="Divorced"/>
    <s v="US Citizen"/>
    <s v="No"/>
    <s v="White"/>
    <d v="2010-07-20T00:00:00"/>
    <m/>
    <s v="N/A-StillEmployed"/>
    <x v="0"/>
    <x v="0"/>
    <s v="Janet King"/>
    <n v="2"/>
    <s v="CareerBuilder"/>
    <s v="Needs Improvement"/>
    <n v="4.13"/>
    <n v="2"/>
    <n v="0"/>
    <d v="2019-01-14T00:00:00"/>
    <n v="3"/>
    <x v="2"/>
  </r>
  <r>
    <s v="Corleone, Vito"/>
    <n v="10019"/>
    <n v="0"/>
    <n v="0"/>
    <x v="0"/>
    <x v="0"/>
    <n v="5"/>
    <n v="4"/>
    <n v="0"/>
    <n v="170500"/>
    <n v="0"/>
    <n v="10"/>
    <s v="Director of Operations"/>
    <s v="MA"/>
    <n v="2030"/>
    <d v="1983-03-19T00:00:00"/>
    <x v="0"/>
    <s v="Single"/>
    <s v="US Citizen"/>
    <s v="No"/>
    <s v="Black or African American"/>
    <d v="2009-01-05T00:00:00"/>
    <m/>
    <s v="N/A-StillEmployed"/>
    <x v="0"/>
    <x v="0"/>
    <s v="Janet King"/>
    <n v="2"/>
    <s v="Indeed"/>
    <s v="Exceeds"/>
    <n v="3.7"/>
    <n v="5"/>
    <n v="0"/>
    <d v="2019-02-04T00:00:00"/>
    <n v="0"/>
    <x v="3"/>
  </r>
  <r>
    <s v="Cornett, Lisa "/>
    <n v="10094"/>
    <n v="1"/>
    <n v="1"/>
    <x v="1"/>
    <x v="0"/>
    <n v="5"/>
    <n v="3"/>
    <n v="0"/>
    <n v="63381"/>
    <n v="0"/>
    <n v="19"/>
    <s v="Production Technician I"/>
    <s v="MA"/>
    <n v="2189"/>
    <d v="1977-03-31T00:00:00"/>
    <x v="1"/>
    <s v="Married"/>
    <s v="US Citizen"/>
    <s v="Yes"/>
    <s v="White"/>
    <d v="2015-01-05T00:00:00"/>
    <m/>
    <s v="N/A-StillEmployed"/>
    <x v="0"/>
    <x v="0"/>
    <s v="Kelley Spirea"/>
    <n v="18"/>
    <s v="Indeed"/>
    <s v="Fully Meets"/>
    <n v="4.7300000000000004"/>
    <n v="5"/>
    <n v="0"/>
    <d v="2019-02-14T00:00:00"/>
    <n v="0"/>
    <x v="16"/>
  </r>
  <r>
    <s v="Costello, Frank"/>
    <n v="10193"/>
    <n v="1"/>
    <n v="1"/>
    <x v="0"/>
    <x v="0"/>
    <n v="3"/>
    <n v="3"/>
    <n v="0"/>
    <n v="83552"/>
    <n v="0"/>
    <n v="9"/>
    <s v="Data Analyst"/>
    <s v="MA"/>
    <n v="1810"/>
    <d v="1986-08-26T00:00:00"/>
    <x v="0"/>
    <s v="Married"/>
    <s v="US Citizen"/>
    <s v="No"/>
    <s v="White"/>
    <d v="2015-03-30T00:00:00"/>
    <m/>
    <s v="N/A-StillEmployed"/>
    <x v="0"/>
    <x v="1"/>
    <s v="Simon Roup"/>
    <n v="4"/>
    <s v="Indeed"/>
    <s v="Fully Meets"/>
    <n v="3.04"/>
    <n v="3"/>
    <n v="6"/>
    <d v="2019-01-22T00:00:00"/>
    <n v="0"/>
    <x v="4"/>
  </r>
  <r>
    <s v="Crimmings,   Jean"/>
    <n v="10132"/>
    <n v="0"/>
    <n v="0"/>
    <x v="1"/>
    <x v="4"/>
    <n v="5"/>
    <n v="3"/>
    <n v="0"/>
    <n v="56149"/>
    <n v="0"/>
    <n v="19"/>
    <s v="Production Technician I"/>
    <s v="MA"/>
    <n v="1821"/>
    <d v="1987-04-10T00:00:00"/>
    <x v="1"/>
    <s v="Single"/>
    <s v="US Citizen"/>
    <s v="No"/>
    <s v="White"/>
    <d v="2016-07-06T00:00:00"/>
    <m/>
    <s v="N/A-StillEmployed"/>
    <x v="0"/>
    <x v="0"/>
    <s v="Michael Albert"/>
    <n v="22"/>
    <s v="LinkedIn"/>
    <s v="Fully Meets"/>
    <n v="4.12"/>
    <n v="5"/>
    <n v="0"/>
    <d v="2019-01-28T00:00:00"/>
    <n v="0"/>
    <x v="3"/>
  </r>
  <r>
    <s v="Cross, Noah"/>
    <n v="10083"/>
    <n v="0"/>
    <n v="0"/>
    <x v="0"/>
    <x v="0"/>
    <n v="3"/>
    <n v="3"/>
    <n v="0"/>
    <n v="92329"/>
    <n v="0"/>
    <n v="28"/>
    <s v="Sr. Network Engineer"/>
    <s v="CT"/>
    <n v="6278"/>
    <d v="1965-09-09T00:00:00"/>
    <x v="0"/>
    <s v="Single"/>
    <s v="US Citizen"/>
    <s v="No"/>
    <s v="White"/>
    <d v="2014-11-10T00:00:00"/>
    <m/>
    <s v="N/A-StillEmployed"/>
    <x v="0"/>
    <x v="1"/>
    <s v="Peter Monroe"/>
    <n v="7"/>
    <s v="Employee Referral"/>
    <s v="Fully Meets"/>
    <n v="5"/>
    <n v="3"/>
    <n v="4"/>
    <d v="2019-01-02T00:00:00"/>
    <n v="0"/>
    <x v="14"/>
  </r>
  <r>
    <s v="Daneault, Lynn"/>
    <n v="10099"/>
    <n v="0"/>
    <n v="0"/>
    <x v="1"/>
    <x v="0"/>
    <n v="6"/>
    <n v="3"/>
    <n v="0"/>
    <n v="65729"/>
    <n v="0"/>
    <n v="21"/>
    <s v="Sales Manager"/>
    <s v="VT"/>
    <n v="5473"/>
    <d v="1990-04-19T00:00:00"/>
    <x v="1"/>
    <s v="Single"/>
    <s v="US Citizen"/>
    <s v="No"/>
    <s v="White"/>
    <d v="2014-05-05T00:00:00"/>
    <m/>
    <s v="N/A-StillEmployed"/>
    <x v="0"/>
    <x v="4"/>
    <s v="Debra Houlihan"/>
    <n v="15"/>
    <s v="Indeed"/>
    <s v="Fully Meets"/>
    <n v="4.62"/>
    <n v="4"/>
    <n v="0"/>
    <d v="2019-01-24T00:00:00"/>
    <n v="0"/>
    <x v="12"/>
  </r>
  <r>
    <s v="Daniele, Ann  "/>
    <n v="10212"/>
    <n v="1"/>
    <n v="1"/>
    <x v="1"/>
    <x v="2"/>
    <n v="3"/>
    <n v="3"/>
    <n v="0"/>
    <n v="85028"/>
    <n v="0"/>
    <n v="28"/>
    <s v="Sr. Network Engineer"/>
    <s v="CT"/>
    <n v="6033"/>
    <d v="1952-01-18T00:00:00"/>
    <x v="1"/>
    <s v="Married"/>
    <s v="US Citizen"/>
    <s v="No"/>
    <s v="White"/>
    <d v="2014-11-10T00:00:00"/>
    <m/>
    <s v="N/A-StillEmployed"/>
    <x v="0"/>
    <x v="1"/>
    <s v="Peter Monroe"/>
    <n v="7"/>
    <s v="LinkedIn"/>
    <s v="Fully Meets"/>
    <n v="3.1"/>
    <n v="5"/>
    <n v="8"/>
    <d v="2019-02-12T00:00:00"/>
    <n v="0"/>
    <x v="5"/>
  </r>
  <r>
    <s v="Darson, Jene'ya "/>
    <n v="10056"/>
    <n v="1"/>
    <n v="1"/>
    <x v="1"/>
    <x v="0"/>
    <n v="5"/>
    <n v="3"/>
    <n v="0"/>
    <n v="57583"/>
    <n v="0"/>
    <n v="19"/>
    <s v="Production Technician I"/>
    <s v="MA"/>
    <n v="2110"/>
    <d v="1978-11-05T00:00:00"/>
    <x v="1"/>
    <s v="Married"/>
    <s v="US Citizen"/>
    <s v="No"/>
    <s v="White"/>
    <d v="2012-07-02T00:00:00"/>
    <m/>
    <s v="N/A-StillEmployed"/>
    <x v="0"/>
    <x v="0"/>
    <s v="Elijiah Gray"/>
    <n v="16"/>
    <s v="Indeed"/>
    <s v="Fully Meets"/>
    <n v="5"/>
    <n v="3"/>
    <n v="0"/>
    <d v="2019-02-25T00:00:00"/>
    <n v="0"/>
    <x v="0"/>
  </r>
  <r>
    <s v="Davis, Daniel"/>
    <n v="10143"/>
    <n v="0"/>
    <n v="0"/>
    <x v="0"/>
    <x v="0"/>
    <n v="5"/>
    <n v="3"/>
    <n v="0"/>
    <n v="56294"/>
    <n v="0"/>
    <n v="20"/>
    <s v="Production Technician II"/>
    <s v="MA"/>
    <n v="2458"/>
    <d v="1979-09-14T00:00:00"/>
    <x v="0"/>
    <s v="Single"/>
    <s v="Eligible NonCitizen"/>
    <s v="No"/>
    <s v="Two or more races"/>
    <d v="2011-11-07T00:00:00"/>
    <m/>
    <s v="N/A-StillEmployed"/>
    <x v="0"/>
    <x v="0"/>
    <s v="Kissy Sullivan"/>
    <n v="20"/>
    <s v="LinkedIn"/>
    <s v="Fully Meets"/>
    <n v="3.96"/>
    <n v="4"/>
    <n v="0"/>
    <d v="2019-02-27T00:00:00"/>
    <n v="0"/>
    <x v="16"/>
  </r>
  <r>
    <s v="Dee, Randy"/>
    <n v="10311"/>
    <n v="1"/>
    <n v="1"/>
    <x v="0"/>
    <x v="0"/>
    <n v="6"/>
    <n v="1"/>
    <n v="0"/>
    <n v="56991"/>
    <n v="0"/>
    <n v="19"/>
    <s v="Production Technician I"/>
    <s v="MA"/>
    <n v="2138"/>
    <d v="1988-04-15T00:00:00"/>
    <x v="0"/>
    <s v="Married"/>
    <s v="US Citizen"/>
    <s v="No"/>
    <s v="White"/>
    <d v="2018-07-09T00:00:00"/>
    <m/>
    <s v="N/A-StillEmployed"/>
    <x v="0"/>
    <x v="0"/>
    <s v="Brannon Miller"/>
    <n v="12"/>
    <s v="Indeed"/>
    <s v="Fully Meets"/>
    <n v="4.3"/>
    <n v="4"/>
    <n v="3"/>
    <d v="2019-01-31T00:00:00"/>
    <n v="2"/>
    <x v="4"/>
  </r>
  <r>
    <s v="DeGweck,  James"/>
    <n v="10070"/>
    <n v="1"/>
    <n v="1"/>
    <x v="0"/>
    <x v="1"/>
    <n v="5"/>
    <n v="3"/>
    <n v="0"/>
    <n v="55722"/>
    <n v="1"/>
    <n v="19"/>
    <s v="Production Technician I"/>
    <s v="MA"/>
    <n v="1810"/>
    <d v="1977-10-31T00:00:00"/>
    <x v="0"/>
    <s v="Married"/>
    <s v="US Citizen"/>
    <s v="No"/>
    <s v="White"/>
    <d v="2011-05-16T00:00:00"/>
    <d v="2016-06-08T00:00:00"/>
    <s v="unhappy"/>
    <x v="1"/>
    <x v="0"/>
    <s v="Webster Butler"/>
    <n v="39"/>
    <s v="Indeed"/>
    <s v="Fully Meets"/>
    <n v="5"/>
    <n v="4"/>
    <n v="0"/>
    <d v="2016-04-02T00:00:00"/>
    <n v="0"/>
    <x v="15"/>
  </r>
  <r>
    <s v="Del Bosque, Keyla"/>
    <n v="10155"/>
    <n v="0"/>
    <n v="0"/>
    <x v="1"/>
    <x v="0"/>
    <n v="4"/>
    <n v="3"/>
    <n v="0"/>
    <n v="101199"/>
    <n v="0"/>
    <n v="24"/>
    <s v="Software Engineer"/>
    <s v="MA"/>
    <n v="2176"/>
    <d v="1979-07-05T00:00:00"/>
    <x v="1"/>
    <s v="Single"/>
    <s v="US Citizen"/>
    <s v="No"/>
    <s v="Black or African American"/>
    <d v="2012-01-09T00:00:00"/>
    <m/>
    <s v="N/A-StillEmployed"/>
    <x v="0"/>
    <x v="2"/>
    <s v="Alex Sweetwater"/>
    <n v="10"/>
    <s v="CareerBuilder"/>
    <s v="Fully Meets"/>
    <n v="3.79"/>
    <n v="5"/>
    <n v="5"/>
    <d v="2019-01-25T00:00:00"/>
    <n v="0"/>
    <x v="12"/>
  </r>
  <r>
    <s v="Delarge, Alex"/>
    <n v="10306"/>
    <n v="0"/>
    <n v="0"/>
    <x v="0"/>
    <x v="0"/>
    <n v="6"/>
    <n v="1"/>
    <n v="0"/>
    <n v="61568"/>
    <n v="0"/>
    <n v="3"/>
    <s v="Area Sales Manager"/>
    <s v="AL"/>
    <n v="36006"/>
    <d v="1975-11-02T00:00:00"/>
    <x v="0"/>
    <s v="Single"/>
    <s v="US Citizen"/>
    <s v="No"/>
    <s v="Two or more races"/>
    <d v="2014-09-29T00:00:00"/>
    <m/>
    <s v="N/A-StillEmployed"/>
    <x v="0"/>
    <x v="4"/>
    <s v="John Smith"/>
    <n v="17"/>
    <s v="Indeed"/>
    <s v="PIP"/>
    <n v="1.93"/>
    <n v="3"/>
    <n v="0"/>
    <d v="2019-01-30T00:00:00"/>
    <n v="6"/>
    <x v="14"/>
  </r>
  <r>
    <s v="Demita, Carla"/>
    <n v="10100"/>
    <n v="0"/>
    <n v="3"/>
    <x v="1"/>
    <x v="1"/>
    <n v="5"/>
    <n v="3"/>
    <n v="0"/>
    <n v="58275"/>
    <n v="1"/>
    <n v="20"/>
    <s v="Production Technician II"/>
    <s v="MA"/>
    <n v="2343"/>
    <d v="1951-02-25T00:00:00"/>
    <x v="1"/>
    <s v="Separated"/>
    <s v="US Citizen"/>
    <s v="No"/>
    <s v="Black or African American"/>
    <d v="2011-04-04T00:00:00"/>
    <d v="2015-11-04T00:00:00"/>
    <s v="more money"/>
    <x v="1"/>
    <x v="0"/>
    <s v="Kelley Spirea"/>
    <n v="18"/>
    <s v="Google Search"/>
    <s v="Fully Meets"/>
    <n v="4.62"/>
    <n v="5"/>
    <n v="0"/>
    <d v="2015-05-06T00:00:00"/>
    <n v="0"/>
    <x v="0"/>
  </r>
  <r>
    <s v="Desimone, Carl "/>
    <n v="10310"/>
    <n v="1"/>
    <n v="1"/>
    <x v="0"/>
    <x v="0"/>
    <n v="5"/>
    <n v="1"/>
    <n v="0"/>
    <n v="53189"/>
    <n v="0"/>
    <n v="19"/>
    <s v="Production Technician I"/>
    <s v="MA"/>
    <n v="2061"/>
    <d v="1967-04-19T00:00:00"/>
    <x v="0"/>
    <s v="Married"/>
    <s v="US Citizen"/>
    <s v="No"/>
    <s v="White"/>
    <d v="2014-07-07T00:00:00"/>
    <m/>
    <s v="N/A-StillEmployed"/>
    <x v="0"/>
    <x v="0"/>
    <s v="Amy Dunn"/>
    <n v="11"/>
    <s v="Indeed"/>
    <s v="PIP"/>
    <n v="1.1200000000000001"/>
    <n v="2"/>
    <n v="0"/>
    <d v="2019-01-31T00:00:00"/>
    <n v="4"/>
    <x v="9"/>
  </r>
  <r>
    <s v="DeVito, Tommy"/>
    <n v="10197"/>
    <n v="0"/>
    <n v="0"/>
    <x v="0"/>
    <x v="0"/>
    <n v="3"/>
    <n v="3"/>
    <n v="0"/>
    <n v="96820"/>
    <n v="0"/>
    <n v="4"/>
    <s v="BI Developer"/>
    <s v="MA"/>
    <n v="2045"/>
    <d v="1983-09-04T00:00:00"/>
    <x v="0"/>
    <s v="Single"/>
    <s v="US Citizen"/>
    <s v="No"/>
    <s v="White"/>
    <d v="2017-02-15T00:00:00"/>
    <m/>
    <s v="N/A-StillEmployed"/>
    <x v="0"/>
    <x v="1"/>
    <s v="Brian Champaigne"/>
    <n v="13"/>
    <s v="Indeed"/>
    <s v="Fully Meets"/>
    <n v="3.01"/>
    <n v="5"/>
    <n v="7"/>
    <d v="2019-01-23T00:00:00"/>
    <n v="0"/>
    <x v="3"/>
  </r>
  <r>
    <s v="Dickinson, Geoff "/>
    <n v="10276"/>
    <n v="0"/>
    <n v="0"/>
    <x v="0"/>
    <x v="0"/>
    <n v="5"/>
    <n v="3"/>
    <n v="0"/>
    <n v="51259"/>
    <n v="0"/>
    <n v="19"/>
    <s v="Production Technician I"/>
    <s v="MA"/>
    <n v="2180"/>
    <d v="1982-11-15T00:00:00"/>
    <x v="0"/>
    <s v="Single"/>
    <s v="US Citizen"/>
    <s v="No"/>
    <s v="White"/>
    <d v="2014-05-12T00:00:00"/>
    <m/>
    <s v="N/A-StillEmployed"/>
    <x v="0"/>
    <x v="0"/>
    <s v="Ketsia Liebig"/>
    <n v="19"/>
    <s v="Indeed"/>
    <s v="Fully Meets"/>
    <n v="4.3"/>
    <n v="4"/>
    <n v="0"/>
    <d v="2019-02-19T00:00:00"/>
    <n v="0"/>
    <x v="0"/>
  </r>
  <r>
    <s v="Dietrich, Jenna  "/>
    <n v="10304"/>
    <n v="0"/>
    <n v="0"/>
    <x v="1"/>
    <x v="0"/>
    <n v="6"/>
    <n v="1"/>
    <n v="0"/>
    <n v="59231"/>
    <n v="0"/>
    <n v="3"/>
    <s v="Area Sales Manager"/>
    <s v="WA"/>
    <n v="98052"/>
    <d v="1987-05-14T00:00:00"/>
    <x v="1"/>
    <s v="Single"/>
    <s v="US Citizen"/>
    <s v="Yes"/>
    <s v="White"/>
    <d v="2012-02-20T00:00:00"/>
    <m/>
    <s v="N/A-StillEmployed"/>
    <x v="0"/>
    <x v="4"/>
    <s v="John Smith"/>
    <n v="17"/>
    <s v="Website"/>
    <s v="PIP"/>
    <n v="2.2999999999999998"/>
    <n v="1"/>
    <n v="0"/>
    <d v="2019-01-29T00:00:00"/>
    <n v="2"/>
    <x v="1"/>
  </r>
  <r>
    <s v="DiNocco, Lily "/>
    <n v="10284"/>
    <n v="1"/>
    <n v="1"/>
    <x v="1"/>
    <x v="0"/>
    <n v="5"/>
    <n v="2"/>
    <n v="0"/>
    <n v="61584"/>
    <n v="0"/>
    <n v="19"/>
    <s v="Production Technician I"/>
    <s v="MA"/>
    <n v="2351"/>
    <d v="1978-12-02T00:00:00"/>
    <x v="1"/>
    <s v="Married"/>
    <s v="US Citizen"/>
    <s v="No"/>
    <s v="Black or African American"/>
    <d v="2013-01-07T00:00:00"/>
    <m/>
    <s v="N/A-StillEmployed"/>
    <x v="0"/>
    <x v="0"/>
    <s v="Brannon Miller"/>
    <n v="12"/>
    <s v="Indeed"/>
    <s v="Needs Improvement"/>
    <n v="3.88"/>
    <n v="4"/>
    <n v="0"/>
    <d v="2019-01-18T00:00:00"/>
    <n v="0"/>
    <x v="16"/>
  </r>
  <r>
    <s v="Dobrin, Denisa  S"/>
    <n v="10207"/>
    <n v="0"/>
    <n v="0"/>
    <x v="1"/>
    <x v="0"/>
    <n v="5"/>
    <n v="3"/>
    <n v="0"/>
    <n v="46335"/>
    <n v="0"/>
    <n v="19"/>
    <s v="Production Technician I"/>
    <s v="MA"/>
    <n v="2125"/>
    <d v="1986-10-07T00:00:00"/>
    <x v="1"/>
    <s v="Single"/>
    <s v="US Citizen"/>
    <s v="Yes"/>
    <s v="White"/>
    <d v="2012-04-02T00:00:00"/>
    <m/>
    <s v="N/A-StillEmployed"/>
    <x v="0"/>
    <x v="0"/>
    <s v="David Stanley"/>
    <n v="14"/>
    <s v="CareerBuilder"/>
    <s v="Fully Meets"/>
    <n v="3.4"/>
    <n v="5"/>
    <n v="0"/>
    <d v="2019-02-19T00:00:00"/>
    <n v="0"/>
    <x v="3"/>
  </r>
  <r>
    <s v="Dolan, Linda"/>
    <n v="10133"/>
    <n v="1"/>
    <n v="1"/>
    <x v="1"/>
    <x v="0"/>
    <n v="3"/>
    <n v="3"/>
    <n v="0"/>
    <n v="70621"/>
    <n v="0"/>
    <n v="14"/>
    <s v="IT Support"/>
    <s v="MA"/>
    <n v="2119"/>
    <d v="1988-07-18T00:00:00"/>
    <x v="1"/>
    <s v="Married"/>
    <s v="US Citizen"/>
    <s v="No"/>
    <s v="White"/>
    <d v="2015-01-05T00:00:00"/>
    <m/>
    <s v="N/A-StillEmployed"/>
    <x v="0"/>
    <x v="1"/>
    <s v="Peter Monroe"/>
    <n v="7"/>
    <s v="Employee Referral"/>
    <s v="Fully Meets"/>
    <n v="4.1100000000000003"/>
    <n v="4"/>
    <n v="6"/>
    <d v="2019-02-25T00:00:00"/>
    <n v="0"/>
    <x v="7"/>
  </r>
  <r>
    <s v="Dougall, Eric"/>
    <n v="10028"/>
    <n v="0"/>
    <n v="0"/>
    <x v="0"/>
    <x v="0"/>
    <n v="3"/>
    <n v="4"/>
    <n v="0"/>
    <n v="138888"/>
    <n v="0"/>
    <n v="13"/>
    <s v="IT Manager - Support"/>
    <s v="MA"/>
    <n v="1886"/>
    <d v="1970-07-09T00:00:00"/>
    <x v="0"/>
    <s v="Single"/>
    <s v="US Citizen"/>
    <s v="No"/>
    <s v="Black or African American"/>
    <d v="2014-01-05T00:00:00"/>
    <m/>
    <s v="N/A-StillEmployed"/>
    <x v="0"/>
    <x v="1"/>
    <s v="Jennifer Zamora"/>
    <n v="5"/>
    <s v="Indeed"/>
    <s v="Exceeds"/>
    <n v="4.3"/>
    <n v="5"/>
    <n v="5"/>
    <d v="2019-01-04T00:00:00"/>
    <n v="0"/>
    <x v="6"/>
  </r>
  <r>
    <s v="Driver, Elle"/>
    <n v="10006"/>
    <n v="0"/>
    <n v="0"/>
    <x v="1"/>
    <x v="0"/>
    <n v="6"/>
    <n v="4"/>
    <n v="0"/>
    <n v="74241"/>
    <n v="0"/>
    <n v="3"/>
    <s v="Area Sales Manager"/>
    <s v="CA"/>
    <n v="90007"/>
    <d v="1988-11-08T00:00:00"/>
    <x v="1"/>
    <s v="Single"/>
    <s v="US Citizen"/>
    <s v="No"/>
    <s v="White"/>
    <d v="2011-01-10T00:00:00"/>
    <m/>
    <s v="N/A-StillEmployed"/>
    <x v="0"/>
    <x v="4"/>
    <s v="Lynn Daneault"/>
    <n v="21"/>
    <s v="Indeed"/>
    <s v="Exceeds"/>
    <n v="4.7699999999999996"/>
    <n v="5"/>
    <n v="0"/>
    <d v="2019-01-27T00:00:00"/>
    <n v="0"/>
    <x v="15"/>
  </r>
  <r>
    <s v="Dunn, Amy  "/>
    <n v="10105"/>
    <n v="0"/>
    <n v="0"/>
    <x v="1"/>
    <x v="0"/>
    <n v="5"/>
    <n v="3"/>
    <n v="0"/>
    <n v="75188"/>
    <n v="0"/>
    <n v="18"/>
    <s v="Production Manager"/>
    <s v="MA"/>
    <n v="1731"/>
    <d v="1973-11-28T00:00:00"/>
    <x v="1"/>
    <s v="Single"/>
    <s v="US Citizen"/>
    <s v="No"/>
    <s v="White"/>
    <d v="2014-09-18T00:00:00"/>
    <m/>
    <s v="N/A-StillEmployed"/>
    <x v="0"/>
    <x v="0"/>
    <s v="Janet King"/>
    <n v="2"/>
    <s v="Google Search"/>
    <s v="Fully Meets"/>
    <n v="4.5199999999999996"/>
    <n v="4"/>
    <n v="0"/>
    <d v="2019-01-15T00:00:00"/>
    <n v="0"/>
    <x v="6"/>
  </r>
  <r>
    <s v="Dunne, Amy"/>
    <n v="10211"/>
    <n v="1"/>
    <n v="1"/>
    <x v="1"/>
    <x v="0"/>
    <n v="5"/>
    <n v="3"/>
    <n v="0"/>
    <n v="62514"/>
    <n v="0"/>
    <n v="19"/>
    <s v="Production Technician I"/>
    <s v="MA"/>
    <n v="1749"/>
    <d v="1973-09-23T00:00:00"/>
    <x v="1"/>
    <s v="Married"/>
    <s v="US Citizen"/>
    <s v="No"/>
    <s v="White"/>
    <d v="2010-04-26T00:00:00"/>
    <m/>
    <s v="N/A-StillEmployed"/>
    <x v="0"/>
    <x v="0"/>
    <s v="Ketsia Liebig"/>
    <n v="19"/>
    <s v="Google Search"/>
    <s v="Fully Meets"/>
    <n v="2.9"/>
    <n v="3"/>
    <n v="0"/>
    <d v="2019-01-21T00:00:00"/>
    <n v="0"/>
    <x v="16"/>
  </r>
  <r>
    <s v="Eaton, Marianne"/>
    <n v="10064"/>
    <n v="1"/>
    <n v="1"/>
    <x v="1"/>
    <x v="1"/>
    <n v="5"/>
    <n v="3"/>
    <n v="0"/>
    <n v="60070"/>
    <n v="1"/>
    <n v="19"/>
    <s v="Production Technician I"/>
    <s v="MA"/>
    <n v="2343"/>
    <d v="1991-09-05T00:00:00"/>
    <x v="1"/>
    <s v="Married"/>
    <s v="US Citizen"/>
    <s v="No"/>
    <s v="White"/>
    <d v="2011-04-04T00:00:00"/>
    <d v="2017-06-06T00:00:00"/>
    <s v="military"/>
    <x v="1"/>
    <x v="0"/>
    <s v="Kissy Sullivan"/>
    <n v="20"/>
    <s v="Google Search"/>
    <s v="Fully Meets"/>
    <n v="5"/>
    <n v="3"/>
    <n v="0"/>
    <d v="2017-04-09T00:00:00"/>
    <n v="0"/>
    <x v="10"/>
  </r>
  <r>
    <s v="Engdahl, Jean"/>
    <n v="10247"/>
    <n v="0"/>
    <n v="0"/>
    <x v="0"/>
    <x v="0"/>
    <n v="5"/>
    <n v="3"/>
    <n v="0"/>
    <n v="48888"/>
    <n v="0"/>
    <n v="19"/>
    <s v="Production Technician I"/>
    <s v="MA"/>
    <n v="2026"/>
    <d v="1974-05-31T00:00:00"/>
    <x v="0"/>
    <s v="Single"/>
    <s v="US Citizen"/>
    <s v="No"/>
    <s v="White"/>
    <d v="2014-11-10T00:00:00"/>
    <m/>
    <s v="N/A-StillEmployed"/>
    <x v="0"/>
    <x v="0"/>
    <s v="Kelley Spirea"/>
    <n v="18"/>
    <s v="LinkedIn"/>
    <s v="Fully Meets"/>
    <n v="4.7"/>
    <n v="5"/>
    <n v="0"/>
    <d v="2019-02-13T00:00:00"/>
    <n v="0"/>
    <x v="12"/>
  </r>
  <r>
    <s v="England, Rex"/>
    <n v="10235"/>
    <n v="1"/>
    <n v="1"/>
    <x v="0"/>
    <x v="0"/>
    <n v="5"/>
    <n v="3"/>
    <n v="0"/>
    <n v="54285"/>
    <n v="0"/>
    <n v="19"/>
    <s v="Production Technician I"/>
    <s v="MA"/>
    <n v="2045"/>
    <d v="1978-08-25T00:00:00"/>
    <x v="0"/>
    <s v="Married"/>
    <s v="US Citizen"/>
    <s v="No"/>
    <s v="White"/>
    <d v="2014-03-31T00:00:00"/>
    <m/>
    <s v="N/A-StillEmployed"/>
    <x v="0"/>
    <x v="0"/>
    <s v="Kelley Spirea"/>
    <n v="18"/>
    <s v="Employee Referral"/>
    <s v="Fully Meets"/>
    <n v="4.2"/>
    <n v="3"/>
    <n v="0"/>
    <d v="2019-01-11T00:00:00"/>
    <n v="0"/>
    <x v="2"/>
  </r>
  <r>
    <s v="Erilus, Angela"/>
    <n v="10299"/>
    <n v="0"/>
    <n v="3"/>
    <x v="1"/>
    <x v="0"/>
    <n v="5"/>
    <n v="1"/>
    <n v="0"/>
    <n v="56847"/>
    <n v="0"/>
    <n v="20"/>
    <s v="Production Technician II"/>
    <s v="MA"/>
    <n v="2133"/>
    <d v="1989-08-25T00:00:00"/>
    <x v="1"/>
    <s v="Separated"/>
    <s v="US Citizen"/>
    <s v="No"/>
    <s v="White"/>
    <d v="2014-07-07T00:00:00"/>
    <m/>
    <s v="N/A-StillEmployed"/>
    <x v="0"/>
    <x v="0"/>
    <s v="Michael Albert"/>
    <n v="22"/>
    <s v="Indeed"/>
    <s v="PIP"/>
    <n v="3"/>
    <n v="1"/>
    <n v="0"/>
    <d v="2019-02-25T00:00:00"/>
    <n v="2"/>
    <x v="14"/>
  </r>
  <r>
    <s v="Estremera, Miguel"/>
    <n v="10280"/>
    <n v="0"/>
    <n v="0"/>
    <x v="0"/>
    <x v="3"/>
    <n v="5"/>
    <n v="2"/>
    <n v="0"/>
    <n v="60340"/>
    <n v="1"/>
    <n v="19"/>
    <s v="Production Technician I"/>
    <s v="MA"/>
    <n v="2129"/>
    <d v="1983-09-02T00:00:00"/>
    <x v="0"/>
    <s v="Single"/>
    <s v="US Citizen"/>
    <s v="No"/>
    <s v="White"/>
    <d v="2012-04-02T00:00:00"/>
    <d v="2018-09-27T00:00:00"/>
    <s v="attendance"/>
    <x v="2"/>
    <x v="0"/>
    <s v="Michael Albert"/>
    <n v="22"/>
    <s v="Google Search"/>
    <s v="Needs Improvement"/>
    <n v="5"/>
    <n v="4"/>
    <n v="0"/>
    <d v="2018-04-12T00:00:00"/>
    <n v="5"/>
    <x v="7"/>
  </r>
  <r>
    <s v="Evensen, April"/>
    <n v="10296"/>
    <n v="0"/>
    <n v="0"/>
    <x v="1"/>
    <x v="3"/>
    <n v="5"/>
    <n v="2"/>
    <n v="0"/>
    <n v="59124"/>
    <n v="1"/>
    <n v="19"/>
    <s v="Production Technician I"/>
    <s v="MA"/>
    <n v="2458"/>
    <d v="1989-05-06T00:00:00"/>
    <x v="1"/>
    <s v="Single"/>
    <s v="US Citizen"/>
    <s v="No"/>
    <s v="White"/>
    <d v="2014-02-17T00:00:00"/>
    <d v="2018-02-25T00:00:00"/>
    <s v="no-call, no-show"/>
    <x v="2"/>
    <x v="0"/>
    <s v="Elijiah Gray"/>
    <n v="16"/>
    <s v="Google Search"/>
    <s v="Needs Improvement"/>
    <n v="2.2999999999999998"/>
    <n v="3"/>
    <n v="0"/>
    <d v="2017-01-15T00:00:00"/>
    <n v="5"/>
    <x v="5"/>
  </r>
  <r>
    <s v="Exantus, Susan"/>
    <n v="10290"/>
    <n v="1"/>
    <n v="1"/>
    <x v="1"/>
    <x v="3"/>
    <n v="4"/>
    <n v="2"/>
    <n v="0"/>
    <n v="99280"/>
    <n v="1"/>
    <n v="24"/>
    <s v="Software Engineer"/>
    <s v="MA"/>
    <n v="1749"/>
    <d v="1987-05-15T00:00:00"/>
    <x v="1"/>
    <s v="Married"/>
    <s v="US Citizen"/>
    <s v="No"/>
    <s v="Black or African American"/>
    <d v="2011-05-02T00:00:00"/>
    <d v="2013-06-05T00:00:00"/>
    <s v="attendance"/>
    <x v="2"/>
    <x v="2"/>
    <s v="Alex Sweetwater"/>
    <n v="10"/>
    <s v="Indeed"/>
    <s v="Needs Improvement"/>
    <n v="2.1"/>
    <n v="5"/>
    <n v="4"/>
    <d v="2012-08-10T00:00:00"/>
    <n v="4"/>
    <x v="5"/>
  </r>
  <r>
    <s v="Faller, Megan "/>
    <n v="10263"/>
    <n v="1"/>
    <n v="1"/>
    <x v="1"/>
    <x v="0"/>
    <n v="5"/>
    <n v="3"/>
    <n v="0"/>
    <n v="71776"/>
    <n v="0"/>
    <n v="20"/>
    <s v="Production Technician II"/>
    <s v="MA"/>
    <n v="1824"/>
    <d v="1978-09-22T00:00:00"/>
    <x v="1"/>
    <s v="Married"/>
    <s v="US Citizen"/>
    <s v="No"/>
    <s v="Black or African American"/>
    <d v="2014-07-07T00:00:00"/>
    <m/>
    <s v="N/A-StillEmployed"/>
    <x v="0"/>
    <x v="0"/>
    <s v="Elijiah Gray"/>
    <n v="16"/>
    <s v="LinkedIn"/>
    <s v="Fully Meets"/>
    <n v="4.4000000000000004"/>
    <n v="5"/>
    <n v="0"/>
    <d v="2019-02-22T00:00:00"/>
    <n v="0"/>
    <x v="1"/>
  </r>
  <r>
    <s v="Fancett, Nicole"/>
    <n v="10136"/>
    <n v="0"/>
    <n v="0"/>
    <x v="1"/>
    <x v="0"/>
    <n v="5"/>
    <n v="3"/>
    <n v="0"/>
    <n v="65902"/>
    <n v="0"/>
    <n v="20"/>
    <s v="Production Technician II"/>
    <s v="MA"/>
    <n v="2324"/>
    <d v="1987-09-27T00:00:00"/>
    <x v="1"/>
    <s v="Single"/>
    <s v="US Citizen"/>
    <s v="No"/>
    <s v="Black or African American"/>
    <d v="2014-02-17T00:00:00"/>
    <m/>
    <s v="N/A-StillEmployed"/>
    <x v="0"/>
    <x v="0"/>
    <s v="Webster Butler"/>
    <n v="39"/>
    <s v="LinkedIn"/>
    <s v="Fully Meets"/>
    <n v="4"/>
    <n v="4"/>
    <n v="0"/>
    <d v="2019-01-07T00:00:00"/>
    <n v="0"/>
    <x v="10"/>
  </r>
  <r>
    <s v="Ferguson, Susan"/>
    <n v="10189"/>
    <n v="1"/>
    <n v="1"/>
    <x v="1"/>
    <x v="1"/>
    <n v="5"/>
    <n v="3"/>
    <n v="0"/>
    <n v="57748"/>
    <n v="1"/>
    <n v="19"/>
    <s v="Production Technician I"/>
    <s v="MA"/>
    <n v="2176"/>
    <d v="1955-04-14T00:00:00"/>
    <x v="1"/>
    <s v="Married"/>
    <s v="US Citizen"/>
    <s v="No"/>
    <s v="White"/>
    <d v="2011-11-07T00:00:00"/>
    <d v="2016-05-17T00:00:00"/>
    <s v="military"/>
    <x v="1"/>
    <x v="0"/>
    <s v="Webster Butler"/>
    <n v="39"/>
    <s v="Google Search"/>
    <s v="Fully Meets"/>
    <n v="3.13"/>
    <n v="3"/>
    <n v="0"/>
    <d v="2016-02-04T00:00:00"/>
    <n v="0"/>
    <x v="7"/>
  </r>
  <r>
    <s v="Fernandes, Nilson  "/>
    <n v="10308"/>
    <n v="1"/>
    <n v="1"/>
    <x v="0"/>
    <x v="0"/>
    <n v="5"/>
    <n v="1"/>
    <n v="0"/>
    <n v="64057"/>
    <n v="0"/>
    <n v="19"/>
    <s v="Production Technician I"/>
    <s v="MA"/>
    <n v="2132"/>
    <d v="1989-10-18T00:00:00"/>
    <x v="0"/>
    <s v="Married"/>
    <s v="US Citizen"/>
    <s v="No"/>
    <s v="White"/>
    <d v="2015-05-11T00:00:00"/>
    <m/>
    <s v="N/A-StillEmployed"/>
    <x v="0"/>
    <x v="0"/>
    <s v="Amy Dunn"/>
    <n v="11"/>
    <s v="Indeed"/>
    <s v="PIP"/>
    <n v="1.56"/>
    <n v="5"/>
    <n v="0"/>
    <d v="2019-01-03T00:00:00"/>
    <n v="6"/>
    <x v="3"/>
  </r>
  <r>
    <s v="Fett, Boba"/>
    <n v="10309"/>
    <n v="0"/>
    <n v="0"/>
    <x v="0"/>
    <x v="0"/>
    <n v="3"/>
    <n v="1"/>
    <n v="0"/>
    <n v="53366"/>
    <n v="0"/>
    <n v="15"/>
    <s v="Network Engineer"/>
    <s v="MA"/>
    <n v="2138"/>
    <d v="1987-06-18T00:00:00"/>
    <x v="0"/>
    <s v="Single"/>
    <s v="US Citizen"/>
    <s v="No"/>
    <s v="White"/>
    <d v="2015-03-30T00:00:00"/>
    <m/>
    <s v="N/A-StillEmployed"/>
    <x v="0"/>
    <x v="1"/>
    <s v="Peter Monroe"/>
    <n v="7"/>
    <s v="LinkedIn"/>
    <s v="PIP"/>
    <n v="1.2"/>
    <n v="3"/>
    <n v="6"/>
    <d v="2019-02-04T00:00:00"/>
    <n v="3"/>
    <x v="4"/>
  </r>
  <r>
    <s v="Fidelia,  Libby"/>
    <n v="10049"/>
    <n v="1"/>
    <n v="1"/>
    <x v="1"/>
    <x v="0"/>
    <n v="5"/>
    <n v="3"/>
    <n v="0"/>
    <n v="58530"/>
    <n v="0"/>
    <n v="19"/>
    <s v="Production Technician I"/>
    <s v="MA"/>
    <n v="2155"/>
    <d v="1981-03-16T00:00:00"/>
    <x v="1"/>
    <s v="Married"/>
    <s v="US Citizen"/>
    <s v="No"/>
    <s v="White"/>
    <d v="2012-01-09T00:00:00"/>
    <m/>
    <s v="N/A-StillEmployed"/>
    <x v="0"/>
    <x v="0"/>
    <s v="Brannon Miller"/>
    <n v="12"/>
    <s v="Google Search"/>
    <s v="Fully Meets"/>
    <n v="5"/>
    <n v="5"/>
    <n v="0"/>
    <d v="2019-01-29T00:00:00"/>
    <n v="0"/>
    <x v="5"/>
  </r>
  <r>
    <s v="Fitzpatrick, Michael  J"/>
    <n v="10093"/>
    <n v="0"/>
    <n v="0"/>
    <x v="0"/>
    <x v="1"/>
    <n v="5"/>
    <n v="3"/>
    <n v="0"/>
    <n v="72609"/>
    <n v="1"/>
    <n v="20"/>
    <s v="Production Technician II"/>
    <s v="MA"/>
    <n v="2143"/>
    <d v="1981-10-01T00:00:00"/>
    <x v="0"/>
    <s v="Single"/>
    <s v="US Citizen"/>
    <s v="Yes"/>
    <s v="White"/>
    <d v="2011-05-16T00:00:00"/>
    <d v="2013-06-24T00:00:00"/>
    <s v="hours"/>
    <x v="1"/>
    <x v="0"/>
    <s v="Amy Dunn"/>
    <n v="11"/>
    <s v="Google Search"/>
    <s v="Fully Meets"/>
    <n v="4.76"/>
    <n v="5"/>
    <n v="0"/>
    <d v="2013-04-05T00:00:00"/>
    <n v="0"/>
    <x v="11"/>
  </r>
  <r>
    <s v="Foreman, Tanya"/>
    <n v="10163"/>
    <n v="1"/>
    <n v="1"/>
    <x v="1"/>
    <x v="1"/>
    <n v="5"/>
    <n v="3"/>
    <n v="0"/>
    <n v="55965"/>
    <n v="1"/>
    <n v="20"/>
    <s v="Production Technician II"/>
    <s v="MA"/>
    <n v="2170"/>
    <d v="1983-11-08T00:00:00"/>
    <x v="1"/>
    <s v="Married"/>
    <s v="US Citizen"/>
    <s v="No"/>
    <s v="White"/>
    <d v="2011-04-04T00:00:00"/>
    <d v="2013-01-09T00:00:00"/>
    <s v="career change"/>
    <x v="1"/>
    <x v="0"/>
    <s v="Ketsia Liebig"/>
    <n v="19"/>
    <s v="Google Search"/>
    <s v="Fully Meets"/>
    <n v="3.66"/>
    <n v="3"/>
    <n v="0"/>
    <d v="2012-01-07T00:00:00"/>
    <n v="0"/>
    <x v="16"/>
  </r>
  <r>
    <s v="Forrest, Alex"/>
    <n v="10305"/>
    <n v="1"/>
    <n v="1"/>
    <x v="0"/>
    <x v="0"/>
    <n v="6"/>
    <n v="3"/>
    <n v="0"/>
    <n v="70187"/>
    <n v="1"/>
    <n v="3"/>
    <s v="Area Sales Manager"/>
    <s v="MA"/>
    <n v="2330"/>
    <d v="1975-07-07T00:00:00"/>
    <x v="0"/>
    <s v="Married"/>
    <s v="US Citizen"/>
    <s v="No"/>
    <s v="White"/>
    <d v="2014-09-29T00:00:00"/>
    <d v="2018-08-19T00:00:00"/>
    <s v="Fatal attraction"/>
    <x v="2"/>
    <x v="4"/>
    <s v="Lynn Daneault"/>
    <n v="21"/>
    <s v="Employee Referral"/>
    <s v="PIP"/>
    <n v="2"/>
    <n v="5"/>
    <n v="0"/>
    <d v="2019-01-28T00:00:00"/>
    <n v="4"/>
    <x v="10"/>
  </r>
  <r>
    <s v="Foss, Jason"/>
    <n v="10015"/>
    <n v="0"/>
    <n v="0"/>
    <x v="0"/>
    <x v="0"/>
    <n v="3"/>
    <n v="4"/>
    <n v="0"/>
    <n v="178000"/>
    <n v="0"/>
    <n v="12"/>
    <s v="IT Director"/>
    <s v="MA"/>
    <n v="1460"/>
    <d v="1980-07-05T00:00:00"/>
    <x v="0"/>
    <s v="Single"/>
    <s v="US Citizen"/>
    <s v="No"/>
    <s v="Black or African American"/>
    <d v="2011-04-15T00:00:00"/>
    <m/>
    <s v="N/A-StillEmployed"/>
    <x v="0"/>
    <x v="1"/>
    <s v="Jennifer Zamora"/>
    <n v="5"/>
    <s v="Indeed"/>
    <s v="Exceeds"/>
    <n v="5"/>
    <n v="5"/>
    <n v="5"/>
    <d v="2019-01-07T00:00:00"/>
    <n v="0"/>
    <x v="3"/>
  </r>
  <r>
    <s v="Foster-Baker, Amy"/>
    <n v="10080"/>
    <n v="1"/>
    <n v="1"/>
    <x v="1"/>
    <x v="0"/>
    <n v="1"/>
    <n v="3"/>
    <n v="0"/>
    <n v="99351"/>
    <n v="0"/>
    <n v="26"/>
    <s v="Sr. Accountant"/>
    <s v="MA"/>
    <n v="2050"/>
    <d v="1979-04-16T00:00:00"/>
    <x v="1"/>
    <s v="Married"/>
    <s v="US Citizen"/>
    <s v="No"/>
    <s v="White"/>
    <d v="2009-01-05T00:00:00"/>
    <m/>
    <s v="N/A-StillEmployed"/>
    <x v="0"/>
    <x v="3"/>
    <s v="Board of Directors"/>
    <n v="9"/>
    <s v="Other"/>
    <s v="Fully Meets"/>
    <n v="5"/>
    <n v="3"/>
    <n v="2"/>
    <d v="2019-02-08T00:00:00"/>
    <n v="0"/>
    <x v="2"/>
  </r>
  <r>
    <s v="Fraval, Maruk "/>
    <n v="10258"/>
    <n v="0"/>
    <n v="0"/>
    <x v="0"/>
    <x v="0"/>
    <n v="6"/>
    <n v="3"/>
    <n v="0"/>
    <n v="67251"/>
    <n v="0"/>
    <n v="3"/>
    <s v="Area Sales Manager"/>
    <s v="CT"/>
    <n v="6050"/>
    <d v="1963-08-28T00:00:00"/>
    <x v="0"/>
    <s v="Single"/>
    <s v="US Citizen"/>
    <s v="No"/>
    <s v="Black or African American"/>
    <d v="2011-09-06T00:00:00"/>
    <m/>
    <s v="N/A-StillEmployed"/>
    <x v="0"/>
    <x v="4"/>
    <s v="Lynn Daneault"/>
    <n v="21"/>
    <s v="CareerBuilder"/>
    <s v="Fully Meets"/>
    <n v="4.3"/>
    <n v="3"/>
    <n v="0"/>
    <d v="2019-01-27T00:00:00"/>
    <n v="2"/>
    <x v="10"/>
  </r>
  <r>
    <s v="Galia, Lisa"/>
    <n v="10273"/>
    <n v="0"/>
    <n v="0"/>
    <x v="1"/>
    <x v="0"/>
    <n v="3"/>
    <n v="3"/>
    <n v="0"/>
    <n v="65707"/>
    <n v="0"/>
    <n v="14"/>
    <s v="IT Support"/>
    <s v="CT"/>
    <n v="6040"/>
    <d v="1968-07-06T00:00:00"/>
    <x v="1"/>
    <s v="Single"/>
    <s v="US Citizen"/>
    <s v="No"/>
    <s v="White"/>
    <d v="2010-05-01T00:00:00"/>
    <m/>
    <s v="N/A-StillEmployed"/>
    <x v="0"/>
    <x v="1"/>
    <s v="Eric Dougall"/>
    <n v="6"/>
    <s v="LinkedIn"/>
    <s v="Fully Meets"/>
    <n v="4.7"/>
    <n v="4"/>
    <n v="5"/>
    <d v="2019-02-01T00:00:00"/>
    <n v="0"/>
    <x v="0"/>
  </r>
  <r>
    <s v="Garcia, Raul"/>
    <n v="10111"/>
    <n v="0"/>
    <n v="0"/>
    <x v="0"/>
    <x v="0"/>
    <n v="5"/>
    <n v="3"/>
    <n v="0"/>
    <n v="52249"/>
    <n v="0"/>
    <n v="19"/>
    <s v="Production Technician I"/>
    <s v="MA"/>
    <n v="1905"/>
    <d v="1985-09-15T00:00:00"/>
    <x v="0"/>
    <s v="Single"/>
    <s v="US Citizen"/>
    <s v="Yes"/>
    <s v="White"/>
    <d v="2015-03-30T00:00:00"/>
    <m/>
    <s v="N/A-StillEmployed"/>
    <x v="0"/>
    <x v="0"/>
    <s v="David Stanley"/>
    <n v="14"/>
    <s v="Employee Referral"/>
    <s v="Fully Meets"/>
    <n v="4.5"/>
    <n v="3"/>
    <n v="0"/>
    <d v="2019-02-18T00:00:00"/>
    <n v="0"/>
    <x v="14"/>
  </r>
  <r>
    <s v="Gaul, Barbara"/>
    <n v="10257"/>
    <n v="0"/>
    <n v="0"/>
    <x v="1"/>
    <x v="0"/>
    <n v="5"/>
    <n v="3"/>
    <n v="0"/>
    <n v="53171"/>
    <n v="0"/>
    <n v="19"/>
    <s v="Production Technician I"/>
    <s v="MA"/>
    <n v="2121"/>
    <d v="1983-12-02T00:00:00"/>
    <x v="1"/>
    <s v="Single"/>
    <s v="US Citizen"/>
    <s v="Yes"/>
    <s v="Black or African American"/>
    <d v="2011-05-16T00:00:00"/>
    <m/>
    <s v="N/A-StillEmployed"/>
    <x v="0"/>
    <x v="0"/>
    <s v="Kelley Spirea"/>
    <n v="18"/>
    <s v="LinkedIn"/>
    <s v="Fully Meets"/>
    <n v="4.2"/>
    <n v="4"/>
    <n v="0"/>
    <d v="2019-02-26T00:00:00"/>
    <n v="0"/>
    <x v="8"/>
  </r>
  <r>
    <s v="Gentry, Mildred"/>
    <n v="10159"/>
    <n v="1"/>
    <n v="1"/>
    <x v="1"/>
    <x v="0"/>
    <n v="5"/>
    <n v="3"/>
    <n v="0"/>
    <n v="51337"/>
    <n v="0"/>
    <n v="19"/>
    <s v="Production Technician I"/>
    <s v="MA"/>
    <n v="2145"/>
    <d v="1990-10-01T00:00:00"/>
    <x v="1"/>
    <s v="Married"/>
    <s v="US Citizen"/>
    <s v="No"/>
    <s v="Black or African American"/>
    <d v="2015-03-30T00:00:00"/>
    <m/>
    <s v="N/A-StillEmployed"/>
    <x v="0"/>
    <x v="0"/>
    <s v="Michael Albert"/>
    <n v="22"/>
    <s v="LinkedIn"/>
    <s v="Fully Meets"/>
    <n v="3.73"/>
    <n v="3"/>
    <n v="0"/>
    <d v="2019-01-16T00:00:00"/>
    <n v="0"/>
    <x v="5"/>
  </r>
  <r>
    <s v="Gerke, Melisa"/>
    <n v="10122"/>
    <n v="0"/>
    <n v="2"/>
    <x v="1"/>
    <x v="1"/>
    <n v="5"/>
    <n v="3"/>
    <n v="1"/>
    <n v="51505"/>
    <n v="1"/>
    <n v="19"/>
    <s v="Production Technician I"/>
    <s v="MA"/>
    <n v="2330"/>
    <d v="1970-05-15T00:00:00"/>
    <x v="1"/>
    <s v="Divorced"/>
    <s v="US Citizen"/>
    <s v="No"/>
    <s v="Black or African American"/>
    <d v="2011-11-07T00:00:00"/>
    <d v="2016-11-15T00:00:00"/>
    <s v="hours"/>
    <x v="1"/>
    <x v="0"/>
    <s v="Elijiah Gray"/>
    <n v="16"/>
    <s v="Diversity Job Fair"/>
    <s v="Fully Meets"/>
    <n v="4.24"/>
    <n v="4"/>
    <n v="0"/>
    <d v="2016-04-29T00:00:00"/>
    <n v="0"/>
    <x v="4"/>
  </r>
  <r>
    <s v="Gill, Whitney  "/>
    <n v="10142"/>
    <n v="0"/>
    <n v="4"/>
    <x v="1"/>
    <x v="3"/>
    <n v="6"/>
    <n v="3"/>
    <n v="0"/>
    <n v="59370"/>
    <n v="1"/>
    <n v="3"/>
    <s v="Area Sales Manager"/>
    <s v="OH"/>
    <n v="43050"/>
    <d v="1971-07-10T00:00:00"/>
    <x v="1"/>
    <s v="Widowed"/>
    <s v="US Citizen"/>
    <s v="No"/>
    <s v="Black or African American"/>
    <d v="2014-07-07T00:00:00"/>
    <d v="2015-09-05T00:00:00"/>
    <s v="attendance"/>
    <x v="2"/>
    <x v="4"/>
    <s v="John Smith"/>
    <n v="17"/>
    <s v="CareerBuilder"/>
    <s v="Fully Meets"/>
    <n v="3.97"/>
    <n v="4"/>
    <n v="0"/>
    <d v="2014-01-15T00:00:00"/>
    <n v="0"/>
    <x v="10"/>
  </r>
  <r>
    <s v="Gilles, Alex"/>
    <n v="10283"/>
    <n v="1"/>
    <n v="1"/>
    <x v="0"/>
    <x v="1"/>
    <n v="5"/>
    <n v="2"/>
    <n v="1"/>
    <n v="54933"/>
    <n v="1"/>
    <n v="19"/>
    <s v="Production Technician I"/>
    <s v="MA"/>
    <n v="2062"/>
    <d v="1974-08-09T00:00:00"/>
    <x v="0"/>
    <s v="Married"/>
    <s v="US Citizen"/>
    <s v="No"/>
    <s v="Black or African American"/>
    <d v="2012-04-02T00:00:00"/>
    <d v="2015-06-25T00:00:00"/>
    <s v="military"/>
    <x v="1"/>
    <x v="0"/>
    <s v="Webster Butler"/>
    <n v="39"/>
    <s v="Diversity Job Fair"/>
    <s v="Needs Improvement"/>
    <n v="3.97"/>
    <n v="4"/>
    <n v="0"/>
    <d v="2015-01-20T00:00:00"/>
    <n v="3"/>
    <x v="3"/>
  </r>
  <r>
    <s v="Girifalco, Evelyn"/>
    <n v="10018"/>
    <n v="0"/>
    <n v="0"/>
    <x v="1"/>
    <x v="0"/>
    <n v="5"/>
    <n v="4"/>
    <n v="0"/>
    <n v="57815"/>
    <n v="0"/>
    <n v="19"/>
    <s v="Production Technician I"/>
    <s v="MA"/>
    <n v="2451"/>
    <d v="1980-05-08T00:00:00"/>
    <x v="1"/>
    <s v="Single"/>
    <s v="US Citizen"/>
    <s v="Yes"/>
    <s v="Two or more races"/>
    <d v="2014-09-29T00:00:00"/>
    <m/>
    <s v="N/A-StillEmployed"/>
    <x v="0"/>
    <x v="0"/>
    <s v="Amy Dunn"/>
    <n v="11"/>
    <s v="Indeed"/>
    <s v="Exceeds"/>
    <n v="3.9"/>
    <n v="4"/>
    <n v="0"/>
    <d v="2019-02-07T00:00:00"/>
    <n v="0"/>
    <x v="2"/>
  </r>
  <r>
    <s v="Givens, Myriam"/>
    <n v="10255"/>
    <n v="0"/>
    <n v="0"/>
    <x v="1"/>
    <x v="0"/>
    <n v="6"/>
    <n v="3"/>
    <n v="0"/>
    <n v="61555"/>
    <n v="0"/>
    <n v="3"/>
    <s v="Area Sales Manager"/>
    <s v="IN"/>
    <n v="46204"/>
    <d v="1989-09-22T00:00:00"/>
    <x v="1"/>
    <s v="Single"/>
    <s v="US Citizen"/>
    <s v="No"/>
    <s v="White"/>
    <d v="2015-02-16T00:00:00"/>
    <m/>
    <s v="N/A-StillEmployed"/>
    <x v="0"/>
    <x v="4"/>
    <s v="Lynn Daneault"/>
    <n v="21"/>
    <s v="Indeed"/>
    <s v="Fully Meets"/>
    <n v="4.5"/>
    <n v="5"/>
    <n v="0"/>
    <d v="2019-01-25T00:00:00"/>
    <n v="0"/>
    <x v="11"/>
  </r>
  <r>
    <s v="Goble, Taisha"/>
    <n v="10246"/>
    <n v="0"/>
    <n v="0"/>
    <x v="1"/>
    <x v="3"/>
    <n v="3"/>
    <n v="3"/>
    <n v="0"/>
    <n v="114800"/>
    <n v="1"/>
    <n v="8"/>
    <s v="Database Administrator"/>
    <s v="MA"/>
    <n v="2127"/>
    <d v="1971-10-23T00:00:00"/>
    <x v="1"/>
    <s v="Single"/>
    <s v="US Citizen"/>
    <s v="No"/>
    <s v="White"/>
    <d v="2015-02-16T00:00:00"/>
    <d v="2015-03-15T00:00:00"/>
    <s v="no-call, no-show"/>
    <x v="2"/>
    <x v="1"/>
    <s v="Simon Roup"/>
    <n v="4"/>
    <s v="Indeed"/>
    <s v="Fully Meets"/>
    <n v="4.5999999999999996"/>
    <n v="4"/>
    <n v="4"/>
    <d v="2015-01-20T00:00:00"/>
    <n v="0"/>
    <x v="18"/>
  </r>
  <r>
    <s v="Goeth, Amon"/>
    <n v="10228"/>
    <n v="1"/>
    <n v="1"/>
    <x v="0"/>
    <x v="0"/>
    <n v="3"/>
    <n v="3"/>
    <n v="0"/>
    <n v="74679"/>
    <n v="0"/>
    <n v="14"/>
    <s v="IT Support"/>
    <s v="MA"/>
    <n v="2135"/>
    <d v="1989-11-24T00:00:00"/>
    <x v="0"/>
    <s v="Married"/>
    <s v="US Citizen"/>
    <s v="Yes"/>
    <s v="White"/>
    <d v="2015-03-30T00:00:00"/>
    <m/>
    <s v="N/A-StillEmployed"/>
    <x v="0"/>
    <x v="1"/>
    <s v="Peter Monroe"/>
    <n v="7"/>
    <s v="LinkedIn"/>
    <s v="Fully Meets"/>
    <n v="4.3"/>
    <n v="5"/>
    <n v="7"/>
    <d v="2019-01-10T00:00:00"/>
    <n v="0"/>
    <x v="11"/>
  </r>
  <r>
    <s v="Gold, Shenice  "/>
    <n v="10243"/>
    <n v="0"/>
    <n v="0"/>
    <x v="1"/>
    <x v="0"/>
    <n v="5"/>
    <n v="3"/>
    <n v="0"/>
    <n v="53018"/>
    <n v="0"/>
    <n v="19"/>
    <s v="Production Technician I"/>
    <s v="MA"/>
    <n v="2451"/>
    <d v="1992-06-18T00:00:00"/>
    <x v="1"/>
    <s v="Single"/>
    <s v="US Citizen"/>
    <s v="Yes"/>
    <s v="White"/>
    <d v="2013-11-11T00:00:00"/>
    <m/>
    <s v="N/A-StillEmployed"/>
    <x v="0"/>
    <x v="0"/>
    <s v="Ketsia Liebig"/>
    <n v="19"/>
    <s v="Indeed"/>
    <s v="Fully Meets"/>
    <n v="4.3"/>
    <n v="5"/>
    <n v="0"/>
    <d v="2019-02-18T00:00:00"/>
    <n v="0"/>
    <x v="10"/>
  </r>
  <r>
    <s v="Gonzalez, Cayo"/>
    <n v="10031"/>
    <n v="0"/>
    <n v="2"/>
    <x v="0"/>
    <x v="0"/>
    <n v="5"/>
    <n v="4"/>
    <n v="1"/>
    <n v="59892"/>
    <n v="0"/>
    <n v="19"/>
    <s v="Production Technician I"/>
    <s v="MA"/>
    <n v="2108"/>
    <d v="1969-09-29T00:00:00"/>
    <x v="0"/>
    <s v="Divorced"/>
    <s v="US Citizen"/>
    <s v="No"/>
    <s v="Black or African American"/>
    <d v="2011-07-11T00:00:00"/>
    <m/>
    <s v="N/A-StillEmployed"/>
    <x v="0"/>
    <x v="0"/>
    <s v="Brannon Miller"/>
    <n v="12"/>
    <s v="Diversity Job Fair"/>
    <s v="Exceeds"/>
    <n v="4.5"/>
    <n v="4"/>
    <n v="0"/>
    <d v="2019-02-18T00:00:00"/>
    <n v="0"/>
    <x v="0"/>
  </r>
  <r>
    <s v="Gonzalez, Juan"/>
    <n v="10300"/>
    <n v="1"/>
    <n v="1"/>
    <x v="0"/>
    <x v="1"/>
    <n v="5"/>
    <n v="1"/>
    <n v="1"/>
    <n v="68898"/>
    <n v="1"/>
    <n v="20"/>
    <s v="Production Technician II"/>
    <s v="MA"/>
    <n v="2128"/>
    <d v="1964-10-12T00:00:00"/>
    <x v="0"/>
    <s v="Married"/>
    <s v="US Citizen"/>
    <s v="No"/>
    <s v="Black or African American"/>
    <d v="2010-04-26T00:00:00"/>
    <d v="2011-05-30T00:00:00"/>
    <s v="career change"/>
    <x v="1"/>
    <x v="0"/>
    <s v="Brannon Miller"/>
    <n v="12"/>
    <s v="Diversity Job Fair"/>
    <s v="PIP"/>
    <n v="3"/>
    <n v="3"/>
    <n v="0"/>
    <d v="2011-03-06T00:00:00"/>
    <n v="3"/>
    <x v="18"/>
  </r>
  <r>
    <s v="Gonzalez, Maria"/>
    <n v="10101"/>
    <n v="0"/>
    <n v="3"/>
    <x v="1"/>
    <x v="0"/>
    <n v="3"/>
    <n v="3"/>
    <n v="0"/>
    <n v="61242"/>
    <n v="0"/>
    <n v="14"/>
    <s v="IT Support"/>
    <s v="MA"/>
    <n v="2472"/>
    <d v="1981-04-16T00:00:00"/>
    <x v="1"/>
    <s v="Separated"/>
    <s v="US Citizen"/>
    <s v="Yes"/>
    <s v="White"/>
    <d v="2015-01-05T00:00:00"/>
    <m/>
    <s v="N/A-StillEmployed"/>
    <x v="0"/>
    <x v="1"/>
    <s v="Peter Monroe"/>
    <n v="7"/>
    <s v="Employee Referral"/>
    <s v="Fully Meets"/>
    <n v="4.6100000000000003"/>
    <n v="4"/>
    <n v="5"/>
    <d v="2019-01-28T00:00:00"/>
    <n v="0"/>
    <x v="17"/>
  </r>
  <r>
    <s v="Good, Susan"/>
    <n v="10237"/>
    <n v="1"/>
    <n v="1"/>
    <x v="1"/>
    <x v="2"/>
    <n v="5"/>
    <n v="3"/>
    <n v="0"/>
    <n v="66825"/>
    <n v="0"/>
    <n v="20"/>
    <s v="Production Technician II"/>
    <s v="MA"/>
    <n v="1886"/>
    <d v="1986-05-25T00:00:00"/>
    <x v="1"/>
    <s v="Married"/>
    <s v="US Citizen"/>
    <s v="No"/>
    <s v="White"/>
    <d v="2014-05-12T00:00:00"/>
    <m/>
    <s v="N/A-StillEmployed"/>
    <x v="0"/>
    <x v="0"/>
    <s v="David Stanley"/>
    <n v="14"/>
    <s v="LinkedIn"/>
    <s v="Fully Meets"/>
    <n v="4.5999999999999996"/>
    <n v="3"/>
    <n v="0"/>
    <d v="2019-02-07T00:00:00"/>
    <n v="0"/>
    <x v="11"/>
  </r>
  <r>
    <s v="Gordon, David"/>
    <n v="10051"/>
    <n v="1"/>
    <n v="1"/>
    <x v="0"/>
    <x v="0"/>
    <n v="5"/>
    <n v="3"/>
    <n v="0"/>
    <n v="48285"/>
    <n v="0"/>
    <n v="19"/>
    <s v="Production Technician I"/>
    <s v="MA"/>
    <n v="2169"/>
    <d v="1979-05-21T00:00:00"/>
    <x v="0"/>
    <s v="Married"/>
    <s v="US Citizen"/>
    <s v="No"/>
    <s v="White"/>
    <d v="2012-07-02T00:00:00"/>
    <m/>
    <s v="N/A-StillEmployed"/>
    <x v="0"/>
    <x v="0"/>
    <s v="David Stanley"/>
    <n v="14"/>
    <s v="LinkedIn"/>
    <s v="Fully Meets"/>
    <n v="5"/>
    <n v="3"/>
    <n v="0"/>
    <d v="2019-01-14T00:00:00"/>
    <n v="0"/>
    <x v="4"/>
  </r>
  <r>
    <s v="Gosciminski, Phylicia  "/>
    <n v="10218"/>
    <n v="0"/>
    <n v="3"/>
    <x v="1"/>
    <x v="2"/>
    <n v="5"/>
    <n v="3"/>
    <n v="0"/>
    <n v="66149"/>
    <n v="0"/>
    <n v="20"/>
    <s v="Production Technician II"/>
    <s v="MA"/>
    <n v="1824"/>
    <d v="1983-12-08T00:00:00"/>
    <x v="1"/>
    <s v="Separated"/>
    <s v="US Citizen"/>
    <s v="No"/>
    <s v="American Indian or Alaska Native"/>
    <d v="2013-09-30T00:00:00"/>
    <m/>
    <s v="N/A-StillEmployed"/>
    <x v="0"/>
    <x v="0"/>
    <s v="Kissy Sullivan"/>
    <n v="20"/>
    <s v="Google Search"/>
    <s v="Fully Meets"/>
    <n v="4.4000000000000004"/>
    <n v="5"/>
    <n v="0"/>
    <d v="2019-02-21T00:00:00"/>
    <n v="0"/>
    <x v="0"/>
  </r>
  <r>
    <s v="Goyal, Roxana"/>
    <n v="10256"/>
    <n v="1"/>
    <n v="1"/>
    <x v="1"/>
    <x v="2"/>
    <n v="5"/>
    <n v="3"/>
    <n v="0"/>
    <n v="49256"/>
    <n v="0"/>
    <n v="19"/>
    <s v="Production Technician I"/>
    <s v="MA"/>
    <n v="1864"/>
    <d v="1974-10-09T00:00:00"/>
    <x v="1"/>
    <s v="Married"/>
    <s v="US Citizen"/>
    <s v="No"/>
    <s v="Asian"/>
    <d v="2013-08-19T00:00:00"/>
    <m/>
    <s v="N/A-StillEmployed"/>
    <x v="0"/>
    <x v="0"/>
    <s v="Kissy Sullivan"/>
    <n v="20"/>
    <s v="LinkedIn"/>
    <s v="Fully Meets"/>
    <n v="4.0999999999999996"/>
    <n v="5"/>
    <n v="0"/>
    <d v="2019-02-15T00:00:00"/>
    <n v="0"/>
    <x v="2"/>
  </r>
  <r>
    <s v="Gray, Elijiah  "/>
    <n v="10098"/>
    <n v="0"/>
    <n v="2"/>
    <x v="0"/>
    <x v="0"/>
    <n v="5"/>
    <n v="3"/>
    <n v="0"/>
    <n v="62957"/>
    <n v="0"/>
    <n v="18"/>
    <s v="Production Manager"/>
    <s v="MA"/>
    <n v="1752"/>
    <d v="1981-07-11T00:00:00"/>
    <x v="0"/>
    <s v="Divorced"/>
    <s v="US Citizen"/>
    <s v="No"/>
    <s v="White"/>
    <d v="2015-06-02T00:00:00"/>
    <m/>
    <s v="N/A-StillEmployed"/>
    <x v="0"/>
    <x v="0"/>
    <s v="Janet King"/>
    <n v="2"/>
    <s v="Employee Referral"/>
    <s v="Fully Meets"/>
    <n v="4.63"/>
    <n v="3"/>
    <n v="0"/>
    <d v="2019-01-04T00:00:00"/>
    <n v="0"/>
    <x v="4"/>
  </r>
  <r>
    <s v="Gross, Paula"/>
    <n v="10059"/>
    <n v="0"/>
    <n v="2"/>
    <x v="1"/>
    <x v="1"/>
    <n v="5"/>
    <n v="3"/>
    <n v="0"/>
    <n v="63813"/>
    <n v="1"/>
    <n v="19"/>
    <s v="Production Technician I"/>
    <s v="MA"/>
    <n v="2176"/>
    <d v="1983-05-21T00:00:00"/>
    <x v="1"/>
    <s v="Divorced"/>
    <s v="US Citizen"/>
    <s v="No"/>
    <s v="White"/>
    <d v="2011-02-21T00:00:00"/>
    <d v="2014-01-11T00:00:00"/>
    <s v="more money"/>
    <x v="1"/>
    <x v="0"/>
    <s v="Kelley Spirea"/>
    <n v="18"/>
    <s v="CareerBuilder"/>
    <s v="Fully Meets"/>
    <n v="5"/>
    <n v="5"/>
    <n v="0"/>
    <d v="2013-06-03T00:00:00"/>
    <n v="0"/>
    <x v="1"/>
  </r>
  <r>
    <s v="Gruber, Hans"/>
    <n v="10234"/>
    <n v="1"/>
    <n v="1"/>
    <x v="0"/>
    <x v="0"/>
    <n v="3"/>
    <n v="3"/>
    <n v="0"/>
    <n v="99020"/>
    <n v="0"/>
    <n v="4"/>
    <s v="BI Developer"/>
    <s v="MA"/>
    <n v="2134"/>
    <d v="1989-06-30T00:00:00"/>
    <x v="0"/>
    <s v="Married"/>
    <s v="US Citizen"/>
    <s v="No"/>
    <s v="Black or African American"/>
    <d v="2017-04-20T00:00:00"/>
    <m/>
    <s v="N/A-StillEmployed"/>
    <x v="0"/>
    <x v="1"/>
    <s v="Brian Champaigne"/>
    <n v="13"/>
    <s v="Indeed"/>
    <s v="Fully Meets"/>
    <n v="4.2"/>
    <n v="5"/>
    <n v="5"/>
    <d v="2019-01-28T00:00:00"/>
    <n v="0"/>
    <x v="12"/>
  </r>
  <r>
    <s v="Guilianno, Mike"/>
    <n v="10109"/>
    <n v="0"/>
    <n v="0"/>
    <x v="0"/>
    <x v="1"/>
    <n v="6"/>
    <n v="3"/>
    <n v="0"/>
    <n v="71707"/>
    <n v="1"/>
    <n v="3"/>
    <s v="Area Sales Manager"/>
    <s v="TN"/>
    <n v="37129"/>
    <d v="1969-02-09T00:00:00"/>
    <x v="0"/>
    <s v="Single"/>
    <s v="US Citizen"/>
    <s v="No"/>
    <s v="Two or more races"/>
    <d v="2012-03-07T00:00:00"/>
    <d v="2014-10-31T00:00:00"/>
    <s v="relocation out of area"/>
    <x v="1"/>
    <x v="4"/>
    <s v="John Smith"/>
    <n v="17"/>
    <s v="LinkedIn"/>
    <s v="Fully Meets"/>
    <n v="4.5"/>
    <n v="5"/>
    <n v="0"/>
    <d v="2013-02-01T00:00:00"/>
    <n v="0"/>
    <x v="11"/>
  </r>
  <r>
    <s v="Handschiegl, Joanne"/>
    <n v="10125"/>
    <n v="1"/>
    <n v="1"/>
    <x v="1"/>
    <x v="0"/>
    <n v="5"/>
    <n v="3"/>
    <n v="0"/>
    <n v="54828"/>
    <n v="0"/>
    <n v="19"/>
    <s v="Production Technician I"/>
    <s v="MA"/>
    <n v="2127"/>
    <d v="1977-03-23T00:00:00"/>
    <x v="1"/>
    <s v="Married"/>
    <s v="US Citizen"/>
    <s v="No"/>
    <s v="White"/>
    <d v="2011-11-28T00:00:00"/>
    <m/>
    <s v="N/A-StillEmployed"/>
    <x v="0"/>
    <x v="0"/>
    <s v="Michael Albert"/>
    <n v="22"/>
    <s v="Google Search"/>
    <s v="Fully Meets"/>
    <n v="4.2"/>
    <n v="4"/>
    <n v="0"/>
    <d v="2019-02-22T00:00:00"/>
    <n v="0"/>
    <x v="13"/>
  </r>
  <r>
    <s v="Hankard, Earnest"/>
    <n v="10074"/>
    <n v="0"/>
    <n v="0"/>
    <x v="0"/>
    <x v="0"/>
    <n v="5"/>
    <n v="3"/>
    <n v="0"/>
    <n v="64246"/>
    <n v="0"/>
    <n v="20"/>
    <s v="Production Technician II"/>
    <s v="MA"/>
    <n v="2155"/>
    <d v="1988-08-10T00:00:00"/>
    <x v="0"/>
    <s v="Single"/>
    <s v="US Citizen"/>
    <s v="Yes"/>
    <s v="White"/>
    <d v="2013-11-11T00:00:00"/>
    <m/>
    <s v="N/A-StillEmployed"/>
    <x v="0"/>
    <x v="0"/>
    <s v="Kelley Spirea"/>
    <n v="18"/>
    <s v="LinkedIn"/>
    <s v="Fully Meets"/>
    <n v="5"/>
    <n v="3"/>
    <n v="0"/>
    <d v="2019-01-08T00:00:00"/>
    <n v="0"/>
    <x v="11"/>
  </r>
  <r>
    <s v="Harrington, Christie "/>
    <n v="10097"/>
    <n v="0"/>
    <n v="0"/>
    <x v="1"/>
    <x v="1"/>
    <n v="5"/>
    <n v="3"/>
    <n v="0"/>
    <n v="52177"/>
    <n v="1"/>
    <n v="19"/>
    <s v="Production Technician I"/>
    <s v="MA"/>
    <n v="2324"/>
    <d v="1952-08-18T00:00:00"/>
    <x v="1"/>
    <s v="Single"/>
    <s v="US Citizen"/>
    <s v="No"/>
    <s v="White"/>
    <d v="2012-01-09T00:00:00"/>
    <d v="2015-12-15T00:00:00"/>
    <s v="retiring"/>
    <x v="1"/>
    <x v="0"/>
    <s v="Webster Butler"/>
    <n v="39"/>
    <s v="CareerBuilder"/>
    <s v="Fully Meets"/>
    <n v="4.6399999999999997"/>
    <n v="4"/>
    <n v="0"/>
    <d v="2015-05-02T00:00:00"/>
    <n v="0"/>
    <x v="12"/>
  </r>
  <r>
    <s v="Harrison, Kara"/>
    <n v="10007"/>
    <n v="1"/>
    <n v="1"/>
    <x v="1"/>
    <x v="0"/>
    <n v="5"/>
    <n v="4"/>
    <n v="0"/>
    <n v="62065"/>
    <n v="0"/>
    <n v="19"/>
    <s v="Production Technician I"/>
    <s v="MA"/>
    <n v="1886"/>
    <d v="1974-05-02T00:00:00"/>
    <x v="1"/>
    <s v="Married"/>
    <s v="US Citizen"/>
    <s v="No"/>
    <s v="White"/>
    <d v="2014-05-12T00:00:00"/>
    <m/>
    <s v="N/A-StillEmployed"/>
    <x v="0"/>
    <x v="0"/>
    <s v="Amy Dunn"/>
    <n v="11"/>
    <s v="CareerBuilder"/>
    <s v="Exceeds"/>
    <n v="4.76"/>
    <n v="4"/>
    <n v="0"/>
    <d v="2019-02-15T00:00:00"/>
    <n v="0"/>
    <x v="14"/>
  </r>
  <r>
    <s v="Heitzman, Anthony"/>
    <n v="10129"/>
    <n v="0"/>
    <n v="0"/>
    <x v="0"/>
    <x v="0"/>
    <n v="5"/>
    <n v="3"/>
    <n v="0"/>
    <n v="46998"/>
    <n v="0"/>
    <n v="19"/>
    <s v="Production Technician I"/>
    <s v="MA"/>
    <n v="2149"/>
    <d v="1984-01-04T00:00:00"/>
    <x v="0"/>
    <s v="Single"/>
    <s v="US Citizen"/>
    <s v="No"/>
    <s v="White"/>
    <d v="2012-08-13T00:00:00"/>
    <m/>
    <s v="N/A-StillEmployed"/>
    <x v="0"/>
    <x v="0"/>
    <s v="Ketsia Liebig"/>
    <n v="19"/>
    <s v="Google Search"/>
    <s v="Fully Meets"/>
    <n v="4.17"/>
    <n v="4"/>
    <n v="0"/>
    <d v="2019-02-11T00:00:00"/>
    <n v="0"/>
    <x v="0"/>
  </r>
  <r>
    <s v="Hendrickson, Trina"/>
    <n v="10075"/>
    <n v="0"/>
    <n v="0"/>
    <x v="1"/>
    <x v="1"/>
    <n v="5"/>
    <n v="3"/>
    <n v="0"/>
    <n v="68099"/>
    <n v="1"/>
    <n v="20"/>
    <s v="Production Technician II"/>
    <s v="MA"/>
    <n v="2021"/>
    <d v="1972-08-27T00:00:00"/>
    <x v="1"/>
    <s v="Single"/>
    <s v="US Citizen"/>
    <s v="No"/>
    <s v="White"/>
    <d v="2011-01-10T00:00:00"/>
    <d v="2013-06-18T00:00:00"/>
    <s v="hours"/>
    <x v="1"/>
    <x v="0"/>
    <s v="Kelley Spirea"/>
    <n v="18"/>
    <s v="CareerBuilder"/>
    <s v="Fully Meets"/>
    <n v="5"/>
    <n v="3"/>
    <n v="0"/>
    <d v="2013-01-30T00:00:00"/>
    <n v="0"/>
    <x v="3"/>
  </r>
  <r>
    <s v="Hitchcock, Alfred"/>
    <n v="10167"/>
    <n v="1"/>
    <n v="1"/>
    <x v="0"/>
    <x v="0"/>
    <n v="6"/>
    <n v="3"/>
    <n v="0"/>
    <n v="70545"/>
    <n v="0"/>
    <n v="3"/>
    <s v="Area Sales Manager"/>
    <s v="NH"/>
    <n v="3062"/>
    <d v="1988-09-14T00:00:00"/>
    <x v="0"/>
    <s v="Married"/>
    <s v="US Citizen"/>
    <s v="No"/>
    <s v="American Indian or Alaska Native"/>
    <d v="2014-08-18T00:00:00"/>
    <m/>
    <s v="N/A-StillEmployed"/>
    <x v="0"/>
    <x v="4"/>
    <s v="John Smith"/>
    <n v="17"/>
    <s v="Indeed"/>
    <s v="Fully Meets"/>
    <n v="3.6"/>
    <n v="5"/>
    <n v="0"/>
    <d v="2019-01-30T00:00:00"/>
    <n v="0"/>
    <x v="9"/>
  </r>
  <r>
    <s v="Homberger, Adrienne  J"/>
    <n v="10195"/>
    <n v="1"/>
    <n v="1"/>
    <x v="1"/>
    <x v="1"/>
    <n v="5"/>
    <n v="3"/>
    <n v="0"/>
    <n v="63478"/>
    <n v="1"/>
    <n v="20"/>
    <s v="Production Technician II"/>
    <s v="MA"/>
    <n v="2445"/>
    <d v="1984-02-16T00:00:00"/>
    <x v="1"/>
    <s v="Married"/>
    <s v="Non-Citizen"/>
    <s v="No"/>
    <s v="White"/>
    <d v="2011-08-15T00:00:00"/>
    <d v="2012-04-07T00:00:00"/>
    <s v="relocation out of area"/>
    <x v="1"/>
    <x v="0"/>
    <s v="Michael Albert"/>
    <n v="30"/>
    <s v="Indeed"/>
    <s v="Fully Meets"/>
    <n v="3.03"/>
    <n v="5"/>
    <n v="0"/>
    <d v="2012-03-05T00:00:00"/>
    <n v="0"/>
    <x v="7"/>
  </r>
  <r>
    <s v="Horton, Jayne"/>
    <n v="10112"/>
    <n v="0"/>
    <n v="0"/>
    <x v="1"/>
    <x v="0"/>
    <n v="3"/>
    <n v="3"/>
    <n v="0"/>
    <n v="97999"/>
    <n v="0"/>
    <n v="8"/>
    <s v="Database Administrator"/>
    <s v="MA"/>
    <n v="2493"/>
    <d v="1984-02-21T00:00:00"/>
    <x v="1"/>
    <s v="Single"/>
    <s v="US Citizen"/>
    <s v="No"/>
    <s v="White"/>
    <d v="2015-03-30T00:00:00"/>
    <m/>
    <s v="N/A-StillEmployed"/>
    <x v="0"/>
    <x v="1"/>
    <s v="Simon Roup"/>
    <n v="4"/>
    <s v="Indeed"/>
    <s v="Fully Meets"/>
    <n v="4.4800000000000004"/>
    <n v="5"/>
    <n v="6"/>
    <d v="2019-01-03T00:00:00"/>
    <n v="0"/>
    <x v="6"/>
  </r>
  <r>
    <s v="Houlihan, Debra"/>
    <n v="10272"/>
    <n v="1"/>
    <n v="1"/>
    <x v="1"/>
    <x v="0"/>
    <n v="6"/>
    <n v="3"/>
    <n v="0"/>
    <n v="180000"/>
    <n v="0"/>
    <n v="11"/>
    <s v="Director of Sales"/>
    <s v="RI"/>
    <n v="2908"/>
    <d v="1966-03-17T00:00:00"/>
    <x v="1"/>
    <s v="Married"/>
    <s v="US Citizen"/>
    <s v="No"/>
    <s v="White"/>
    <d v="2014-05-05T00:00:00"/>
    <m/>
    <s v="N/A-StillEmployed"/>
    <x v="0"/>
    <x v="4"/>
    <s v="Janet King"/>
    <n v="2"/>
    <s v="LinkedIn"/>
    <s v="Fully Meets"/>
    <n v="4.5"/>
    <n v="4"/>
    <n v="0"/>
    <d v="2019-01-21T00:00:00"/>
    <n v="0"/>
    <x v="5"/>
  </r>
  <r>
    <s v="Howard, Estelle"/>
    <n v="10182"/>
    <n v="1"/>
    <n v="1"/>
    <x v="1"/>
    <x v="0"/>
    <n v="1"/>
    <n v="3"/>
    <n v="0"/>
    <n v="49920"/>
    <n v="1"/>
    <n v="2"/>
    <s v="Administrative Assistant"/>
    <s v="MA"/>
    <n v="2170"/>
    <d v="1985-09-16T00:00:00"/>
    <x v="1"/>
    <s v="Married"/>
    <s v="US Citizen"/>
    <s v="No"/>
    <s v="Black or African American"/>
    <d v="2015-02-16T00:00:00"/>
    <d v="2015-04-15T00:00:00"/>
    <s v="no-call, no-show"/>
    <x v="2"/>
    <x v="3"/>
    <s v="Brandon R. LeBlanc"/>
    <n v="1"/>
    <s v="Indeed"/>
    <s v="Fully Meets"/>
    <n v="3.24"/>
    <n v="3"/>
    <n v="4"/>
    <d v="2015-04-15T00:00:00"/>
    <n v="0"/>
    <x v="16"/>
  </r>
  <r>
    <s v="Hudson, Jane"/>
    <n v="10248"/>
    <n v="0"/>
    <n v="0"/>
    <x v="1"/>
    <x v="0"/>
    <n v="5"/>
    <n v="3"/>
    <n v="0"/>
    <n v="55425"/>
    <n v="0"/>
    <n v="19"/>
    <s v="Production Technician I"/>
    <s v="MA"/>
    <n v="2176"/>
    <d v="1986-06-10T00:00:00"/>
    <x v="1"/>
    <s v="Single"/>
    <s v="US Citizen"/>
    <s v="No"/>
    <s v="White"/>
    <d v="2012-02-20T00:00:00"/>
    <m/>
    <s v="N/A-StillEmployed"/>
    <x v="0"/>
    <x v="0"/>
    <s v="Ketsia Liebig"/>
    <n v="19"/>
    <s v="LinkedIn"/>
    <s v="Fully Meets"/>
    <n v="4.8"/>
    <n v="4"/>
    <n v="0"/>
    <d v="2019-01-07T00:00:00"/>
    <n v="0"/>
    <x v="6"/>
  </r>
  <r>
    <s v="Hunts, Julissa"/>
    <n v="10201"/>
    <n v="0"/>
    <n v="0"/>
    <x v="1"/>
    <x v="4"/>
    <n v="5"/>
    <n v="3"/>
    <n v="0"/>
    <n v="69340"/>
    <n v="0"/>
    <n v="20"/>
    <s v="Production Technician II"/>
    <s v="MA"/>
    <n v="2021"/>
    <d v="1984-03-11T00:00:00"/>
    <x v="1"/>
    <s v="Single"/>
    <s v="US Citizen"/>
    <s v="No"/>
    <s v="White"/>
    <d v="2016-06-06T00:00:00"/>
    <m/>
    <s v="N/A-StillEmployed"/>
    <x v="0"/>
    <x v="0"/>
    <s v="Elijiah Gray"/>
    <n v="16"/>
    <s v="LinkedIn"/>
    <s v="Fully Meets"/>
    <n v="3"/>
    <n v="5"/>
    <n v="0"/>
    <d v="2019-01-18T00:00:00"/>
    <n v="0"/>
    <x v="6"/>
  </r>
  <r>
    <s v="Hutter, Rosalie"/>
    <n v="10214"/>
    <n v="0"/>
    <n v="3"/>
    <x v="1"/>
    <x v="4"/>
    <n v="5"/>
    <n v="3"/>
    <n v="0"/>
    <n v="64995"/>
    <n v="0"/>
    <n v="20"/>
    <s v="Production Technician II"/>
    <s v="MA"/>
    <n v="2351"/>
    <d v="1992-05-07T00:00:00"/>
    <x v="1"/>
    <s v="Separated"/>
    <s v="US Citizen"/>
    <s v="No"/>
    <s v="White"/>
    <d v="2015-06-05T00:00:00"/>
    <m/>
    <s v="N/A-StillEmployed"/>
    <x v="0"/>
    <x v="0"/>
    <s v="Webster Butler"/>
    <n v="39"/>
    <s v="Indeed"/>
    <s v="Fully Meets"/>
    <n v="4.5"/>
    <n v="3"/>
    <n v="0"/>
    <d v="2019-02-14T00:00:00"/>
    <n v="0"/>
    <x v="16"/>
  </r>
  <r>
    <s v="Huynh, Ming"/>
    <n v="10160"/>
    <n v="0"/>
    <n v="2"/>
    <x v="1"/>
    <x v="1"/>
    <n v="5"/>
    <n v="3"/>
    <n v="0"/>
    <n v="68182"/>
    <n v="1"/>
    <n v="20"/>
    <s v="Production Technician II"/>
    <s v="MA"/>
    <n v="1742"/>
    <d v="1976-09-22T00:00:00"/>
    <x v="1"/>
    <s v="Divorced"/>
    <s v="US Citizen"/>
    <s v="No"/>
    <s v="White"/>
    <d v="2011-02-21T00:00:00"/>
    <d v="2013-04-01T00:00:00"/>
    <s v="unhappy"/>
    <x v="1"/>
    <x v="0"/>
    <s v="Amy Dunn"/>
    <n v="11"/>
    <s v="Google Search"/>
    <s v="Fully Meets"/>
    <n v="3.72"/>
    <n v="3"/>
    <n v="0"/>
    <d v="2013-02-01T00:00:00"/>
    <n v="0"/>
    <x v="19"/>
  </r>
  <r>
    <s v="Immediato, Walter"/>
    <n v="10289"/>
    <n v="1"/>
    <n v="1"/>
    <x v="0"/>
    <x v="1"/>
    <n v="5"/>
    <n v="2"/>
    <n v="0"/>
    <n v="83082"/>
    <n v="1"/>
    <n v="18"/>
    <s v="Production Manager"/>
    <s v="MA"/>
    <n v="2128"/>
    <d v="1976-11-15T00:00:00"/>
    <x v="0"/>
    <s v="Married"/>
    <s v="US Citizen"/>
    <s v="No"/>
    <s v="Asian"/>
    <d v="2011-02-21T00:00:00"/>
    <d v="2012-09-24T00:00:00"/>
    <s v="unhappy"/>
    <x v="1"/>
    <x v="0"/>
    <s v="Janet King"/>
    <n v="2"/>
    <s v="Indeed"/>
    <s v="Needs Improvement"/>
    <n v="2.34"/>
    <n v="2"/>
    <n v="0"/>
    <d v="2012-04-12T00:00:00"/>
    <n v="3"/>
    <x v="6"/>
  </r>
  <r>
    <s v="Ivey, Rose "/>
    <n v="10139"/>
    <n v="0"/>
    <n v="0"/>
    <x v="1"/>
    <x v="0"/>
    <n v="5"/>
    <n v="3"/>
    <n v="0"/>
    <n v="51908"/>
    <n v="0"/>
    <n v="19"/>
    <s v="Production Technician I"/>
    <s v="MA"/>
    <n v="1775"/>
    <d v="1991-01-28T00:00:00"/>
    <x v="1"/>
    <s v="Single"/>
    <s v="US Citizen"/>
    <s v="No"/>
    <s v="White"/>
    <d v="2013-08-19T00:00:00"/>
    <m/>
    <s v="N/A-StillEmployed"/>
    <x v="0"/>
    <x v="0"/>
    <s v="Brannon Miller"/>
    <n v="12"/>
    <s v="Indeed"/>
    <s v="Fully Meets"/>
    <n v="3.99"/>
    <n v="3"/>
    <n v="0"/>
    <d v="2019-01-14T00:00:00"/>
    <n v="0"/>
    <x v="15"/>
  </r>
  <r>
    <s v="Jackson, Maryellen"/>
    <n v="10227"/>
    <n v="0"/>
    <n v="0"/>
    <x v="1"/>
    <x v="0"/>
    <n v="5"/>
    <n v="3"/>
    <n v="0"/>
    <n v="61242"/>
    <n v="0"/>
    <n v="19"/>
    <s v="Production Technician I"/>
    <s v="MA"/>
    <n v="2081"/>
    <d v="1972-09-11T00:00:00"/>
    <x v="1"/>
    <s v="Single"/>
    <s v="US Citizen"/>
    <s v="No"/>
    <s v="Black or African American"/>
    <d v="2012-11-05T00:00:00"/>
    <m/>
    <s v="N/A-StillEmployed"/>
    <x v="0"/>
    <x v="0"/>
    <s v="David Stanley"/>
    <n v="14"/>
    <s v="LinkedIn"/>
    <s v="Fully Meets"/>
    <n v="4.0999999999999996"/>
    <n v="3"/>
    <n v="0"/>
    <d v="2019-01-17T00:00:00"/>
    <n v="0"/>
    <x v="10"/>
  </r>
  <r>
    <s v="Jacobi, Hannah  "/>
    <n v="10236"/>
    <n v="0"/>
    <n v="2"/>
    <x v="1"/>
    <x v="0"/>
    <n v="5"/>
    <n v="3"/>
    <n v="0"/>
    <n v="45069"/>
    <n v="0"/>
    <n v="19"/>
    <s v="Production Technician I"/>
    <s v="MA"/>
    <n v="1778"/>
    <d v="1966-03-22T00:00:00"/>
    <x v="1"/>
    <s v="Divorced"/>
    <s v="US Citizen"/>
    <s v="No"/>
    <s v="White"/>
    <d v="2013-09-30T00:00:00"/>
    <m/>
    <s v="N/A-StillEmployed"/>
    <x v="0"/>
    <x v="0"/>
    <s v="Kissy Sullivan"/>
    <n v="20"/>
    <s v="Employee Referral"/>
    <s v="Fully Meets"/>
    <n v="4.3"/>
    <n v="5"/>
    <n v="0"/>
    <d v="2019-02-22T00:00:00"/>
    <n v="0"/>
    <x v="10"/>
  </r>
  <r>
    <s v="Jeannite, Tayana"/>
    <n v="10009"/>
    <n v="0"/>
    <n v="2"/>
    <x v="1"/>
    <x v="0"/>
    <n v="5"/>
    <n v="4"/>
    <n v="0"/>
    <n v="60724"/>
    <n v="0"/>
    <n v="20"/>
    <s v="Production Technician II"/>
    <s v="MA"/>
    <n v="1821"/>
    <d v="1986-11-06T00:00:00"/>
    <x v="1"/>
    <s v="Divorced"/>
    <s v="US Citizen"/>
    <s v="No"/>
    <s v="American Indian or Alaska Native"/>
    <d v="2011-07-05T00:00:00"/>
    <m/>
    <s v="N/A-StillEmployed"/>
    <x v="0"/>
    <x v="0"/>
    <s v="Ketsia Liebig"/>
    <n v="19"/>
    <s v="LinkedIn"/>
    <s v="Exceeds"/>
    <n v="4.5999999999999996"/>
    <n v="4"/>
    <n v="0"/>
    <d v="2019-02-25T00:00:00"/>
    <n v="0"/>
    <x v="17"/>
  </r>
  <r>
    <s v="Jhaveri, Sneha  "/>
    <n v="10060"/>
    <n v="0"/>
    <n v="3"/>
    <x v="1"/>
    <x v="0"/>
    <n v="5"/>
    <n v="3"/>
    <n v="0"/>
    <n v="60436"/>
    <n v="0"/>
    <n v="19"/>
    <s v="Production Technician I"/>
    <s v="MA"/>
    <n v="2109"/>
    <d v="1964-04-13T00:00:00"/>
    <x v="1"/>
    <s v="Separated"/>
    <s v="US Citizen"/>
    <s v="No"/>
    <s v="White"/>
    <d v="2014-01-06T00:00:00"/>
    <m/>
    <s v="N/A-StillEmployed"/>
    <x v="0"/>
    <x v="0"/>
    <s v="Kelley Spirea"/>
    <n v="18"/>
    <s v="LinkedIn"/>
    <s v="Fully Meets"/>
    <n v="5"/>
    <n v="5"/>
    <n v="0"/>
    <d v="2019-01-21T00:00:00"/>
    <n v="0"/>
    <x v="9"/>
  </r>
  <r>
    <s v="Johnson, George"/>
    <n v="10034"/>
    <n v="1"/>
    <n v="1"/>
    <x v="0"/>
    <x v="1"/>
    <n v="5"/>
    <n v="4"/>
    <n v="0"/>
    <n v="46837"/>
    <n v="1"/>
    <n v="19"/>
    <s v="Production Technician I"/>
    <s v="MA"/>
    <n v="2445"/>
    <d v="1959-08-19T00:00:00"/>
    <x v="0"/>
    <s v="Married"/>
    <s v="US Citizen"/>
    <s v="No"/>
    <s v="White"/>
    <d v="2011-11-07T00:00:00"/>
    <d v="2018-04-29T00:00:00"/>
    <s v="more money"/>
    <x v="1"/>
    <x v="0"/>
    <s v="Michael Albert"/>
    <n v="22"/>
    <s v="CareerBuilder"/>
    <s v="Exceeds"/>
    <n v="4.7"/>
    <n v="4"/>
    <n v="0"/>
    <d v="2018-02-14T00:00:00"/>
    <n v="0"/>
    <x v="9"/>
  </r>
  <r>
    <s v="Johnson, Noelle "/>
    <n v="10156"/>
    <n v="1"/>
    <n v="1"/>
    <x v="1"/>
    <x v="2"/>
    <n v="3"/>
    <n v="3"/>
    <n v="0"/>
    <n v="105700"/>
    <n v="0"/>
    <n v="8"/>
    <s v="Database Administrator"/>
    <s v="MA"/>
    <n v="2301"/>
    <d v="1986-11-07T00:00:00"/>
    <x v="1"/>
    <s v="Married"/>
    <s v="US Citizen"/>
    <s v="No"/>
    <s v="Asian"/>
    <d v="2015-01-05T00:00:00"/>
    <m/>
    <s v="N/A-StillEmployed"/>
    <x v="0"/>
    <x v="1"/>
    <s v="Simon Roup"/>
    <n v="4"/>
    <s v="Indeed"/>
    <s v="Fully Meets"/>
    <n v="3.75"/>
    <n v="3"/>
    <n v="5"/>
    <d v="2019-02-11T00:00:00"/>
    <n v="0"/>
    <x v="4"/>
  </r>
  <r>
    <s v="Johnston, Yen"/>
    <n v="10036"/>
    <n v="0"/>
    <n v="0"/>
    <x v="1"/>
    <x v="0"/>
    <n v="5"/>
    <n v="4"/>
    <n v="0"/>
    <n v="63322"/>
    <n v="0"/>
    <n v="20"/>
    <s v="Production Technician II"/>
    <s v="MA"/>
    <n v="2128"/>
    <d v="1969-09-08T00:00:00"/>
    <x v="1"/>
    <s v="Single"/>
    <s v="US Citizen"/>
    <s v="No"/>
    <s v="White"/>
    <d v="2014-07-07T00:00:00"/>
    <m/>
    <s v="N/A-StillEmployed"/>
    <x v="0"/>
    <x v="0"/>
    <s v="Brannon Miller"/>
    <n v="12"/>
    <s v="LinkedIn"/>
    <s v="Exceeds"/>
    <n v="4.3"/>
    <n v="3"/>
    <n v="0"/>
    <d v="2019-01-11T00:00:00"/>
    <n v="0"/>
    <x v="0"/>
  </r>
  <r>
    <s v="Jung, Judy  "/>
    <n v="10138"/>
    <n v="1"/>
    <n v="1"/>
    <x v="1"/>
    <x v="1"/>
    <n v="5"/>
    <n v="3"/>
    <n v="0"/>
    <n v="61154"/>
    <n v="1"/>
    <n v="19"/>
    <s v="Production Technician I"/>
    <s v="MA"/>
    <n v="2446"/>
    <d v="1986-04-17T00:00:00"/>
    <x v="1"/>
    <s v="Married"/>
    <s v="US Citizen"/>
    <s v="No"/>
    <s v="Black or African American"/>
    <d v="2011-01-10T00:00:00"/>
    <d v="2016-04-01T00:00:00"/>
    <s v="unhappy"/>
    <x v="1"/>
    <x v="0"/>
    <s v="Elijiah Gray"/>
    <n v="16"/>
    <s v="CareerBuilder"/>
    <s v="Fully Meets"/>
    <n v="4"/>
    <n v="4"/>
    <n v="0"/>
    <d v="2016-02-03T00:00:00"/>
    <n v="0"/>
    <x v="6"/>
  </r>
  <r>
    <s v="Kampew, Donysha"/>
    <n v="10244"/>
    <n v="0"/>
    <n v="0"/>
    <x v="1"/>
    <x v="1"/>
    <n v="6"/>
    <n v="3"/>
    <n v="0"/>
    <n v="68999"/>
    <n v="1"/>
    <n v="21"/>
    <s v="Sales Manager"/>
    <s v="PA"/>
    <n v="19444"/>
    <d v="1989-11-11T00:00:00"/>
    <x v="1"/>
    <s v="Single"/>
    <s v="US Citizen"/>
    <s v="No"/>
    <s v="White"/>
    <d v="2011-11-07T00:00:00"/>
    <d v="2014-04-24T00:00:00"/>
    <s v="maternity leave - did not return"/>
    <x v="1"/>
    <x v="4"/>
    <s v="Debra Houlihan"/>
    <n v="15"/>
    <s v="Google Search"/>
    <s v="Fully Meets"/>
    <n v="4.5"/>
    <n v="5"/>
    <n v="0"/>
    <d v="2013-03-30T00:00:00"/>
    <n v="0"/>
    <x v="4"/>
  </r>
  <r>
    <s v="Keatts, Kramer "/>
    <n v="10192"/>
    <n v="0"/>
    <n v="0"/>
    <x v="0"/>
    <x v="0"/>
    <n v="5"/>
    <n v="3"/>
    <n v="0"/>
    <n v="50482"/>
    <n v="0"/>
    <n v="19"/>
    <s v="Production Technician I"/>
    <s v="MA"/>
    <n v="1887"/>
    <d v="1976-01-19T00:00:00"/>
    <x v="0"/>
    <s v="Single"/>
    <s v="US Citizen"/>
    <s v="No"/>
    <s v="White"/>
    <d v="2013-09-30T00:00:00"/>
    <m/>
    <s v="N/A-StillEmployed"/>
    <x v="0"/>
    <x v="0"/>
    <s v="Michael Albert"/>
    <n v="22"/>
    <s v="Indeed"/>
    <s v="Fully Meets"/>
    <n v="3.07"/>
    <n v="4"/>
    <n v="0"/>
    <d v="2019-01-23T00:00:00"/>
    <n v="0"/>
    <x v="18"/>
  </r>
  <r>
    <s v="Khemmich, Bartholemew"/>
    <n v="10231"/>
    <n v="0"/>
    <n v="0"/>
    <x v="0"/>
    <x v="0"/>
    <n v="6"/>
    <n v="3"/>
    <n v="0"/>
    <n v="65310"/>
    <n v="0"/>
    <n v="3"/>
    <s v="Area Sales Manager"/>
    <s v="CO"/>
    <n v="80820"/>
    <d v="1979-11-27T00:00:00"/>
    <x v="0"/>
    <s v="Single"/>
    <s v="US Citizen"/>
    <s v="No"/>
    <s v="White"/>
    <d v="2013-08-19T00:00:00"/>
    <m/>
    <s v="N/A-StillEmployed"/>
    <x v="0"/>
    <x v="4"/>
    <s v="Lynn Daneault"/>
    <n v="21"/>
    <s v="Indeed"/>
    <s v="Fully Meets"/>
    <n v="4.3"/>
    <n v="5"/>
    <n v="0"/>
    <d v="2019-01-22T00:00:00"/>
    <n v="0"/>
    <x v="13"/>
  </r>
  <r>
    <s v="King, Janet"/>
    <n v="10089"/>
    <n v="1"/>
    <n v="1"/>
    <x v="1"/>
    <x v="0"/>
    <n v="2"/>
    <n v="3"/>
    <n v="0"/>
    <n v="250000"/>
    <n v="0"/>
    <n v="16"/>
    <s v="President &amp; CEO"/>
    <s v="MA"/>
    <n v="1902"/>
    <d v="1954-09-21T00:00:00"/>
    <x v="1"/>
    <s v="Married"/>
    <s v="US Citizen"/>
    <s v="Yes"/>
    <s v="White"/>
    <d v="2012-07-02T00:00:00"/>
    <m/>
    <s v="N/A-StillEmployed"/>
    <x v="0"/>
    <x v="5"/>
    <s v="Board of Directors"/>
    <n v="9"/>
    <s v="Indeed"/>
    <s v="Fully Meets"/>
    <n v="4.83"/>
    <n v="3"/>
    <n v="0"/>
    <d v="2019-01-17T00:00:00"/>
    <n v="0"/>
    <x v="18"/>
  </r>
  <r>
    <s v="Kinsella, Kathleen  "/>
    <n v="10166"/>
    <n v="1"/>
    <n v="1"/>
    <x v="1"/>
    <x v="1"/>
    <n v="5"/>
    <n v="3"/>
    <n v="0"/>
    <n v="54005"/>
    <n v="1"/>
    <n v="19"/>
    <s v="Production Technician I"/>
    <s v="MA"/>
    <n v="2170"/>
    <d v="1973-12-08T00:00:00"/>
    <x v="1"/>
    <s v="Married"/>
    <s v="US Citizen"/>
    <s v="No"/>
    <s v="White"/>
    <d v="2011-09-26T00:00:00"/>
    <d v="2015-06-04T00:00:00"/>
    <s v="more money"/>
    <x v="1"/>
    <x v="0"/>
    <s v="Webster Butler"/>
    <n v="39"/>
    <s v="Google Search"/>
    <s v="Fully Meets"/>
    <n v="3.6"/>
    <n v="5"/>
    <n v="0"/>
    <d v="2015-03-01T00:00:00"/>
    <n v="0"/>
    <x v="7"/>
  </r>
  <r>
    <s v="Kirill, Alexandra  "/>
    <n v="10170"/>
    <n v="1"/>
    <n v="1"/>
    <x v="1"/>
    <x v="1"/>
    <n v="5"/>
    <n v="3"/>
    <n v="0"/>
    <n v="45433"/>
    <n v="1"/>
    <n v="19"/>
    <s v="Production Technician I"/>
    <s v="MA"/>
    <n v="2127"/>
    <d v="1970-10-08T00:00:00"/>
    <x v="1"/>
    <s v="Married"/>
    <s v="US Citizen"/>
    <s v="No"/>
    <s v="White"/>
    <d v="2011-09-26T00:00:00"/>
    <d v="2014-01-09T00:00:00"/>
    <s v="more money"/>
    <x v="1"/>
    <x v="0"/>
    <s v="Amy Dunn"/>
    <n v="11"/>
    <s v="Google Search"/>
    <s v="Fully Meets"/>
    <n v="3.49"/>
    <n v="4"/>
    <n v="0"/>
    <d v="2013-01-30T00:00:00"/>
    <n v="0"/>
    <x v="16"/>
  </r>
  <r>
    <s v="Knapp, Bradley  J"/>
    <n v="10208"/>
    <n v="0"/>
    <n v="0"/>
    <x v="0"/>
    <x v="0"/>
    <n v="5"/>
    <n v="3"/>
    <n v="0"/>
    <n v="46654"/>
    <n v="0"/>
    <n v="19"/>
    <s v="Production Technician I"/>
    <s v="MA"/>
    <n v="1721"/>
    <d v="1977-11-10T00:00:00"/>
    <x v="0"/>
    <s v="Single"/>
    <s v="US Citizen"/>
    <s v="No"/>
    <s v="Black or African American"/>
    <d v="2014-02-17T00:00:00"/>
    <m/>
    <s v="N/A-StillEmployed"/>
    <x v="0"/>
    <x v="0"/>
    <s v="Ketsia Liebig"/>
    <n v="19"/>
    <s v="LinkedIn"/>
    <s v="Fully Meets"/>
    <n v="3.1"/>
    <n v="3"/>
    <n v="0"/>
    <d v="2019-02-06T00:00:00"/>
    <n v="0"/>
    <x v="2"/>
  </r>
  <r>
    <s v="Kretschmer, John"/>
    <n v="10176"/>
    <n v="1"/>
    <n v="1"/>
    <x v="0"/>
    <x v="0"/>
    <n v="5"/>
    <n v="3"/>
    <n v="0"/>
    <n v="63973"/>
    <n v="0"/>
    <n v="19"/>
    <s v="Production Technician I"/>
    <s v="MA"/>
    <n v="1801"/>
    <d v="1980-02-02T00:00:00"/>
    <x v="0"/>
    <s v="Married"/>
    <s v="US Citizen"/>
    <s v="No"/>
    <s v="Asian"/>
    <d v="2011-01-10T00:00:00"/>
    <m/>
    <s v="N/A-StillEmployed"/>
    <x v="0"/>
    <x v="0"/>
    <s v="Brannon Miller"/>
    <n v="12"/>
    <s v="Indeed"/>
    <s v="Fully Meets"/>
    <n v="3.38"/>
    <n v="3"/>
    <n v="0"/>
    <d v="2019-01-21T00:00:00"/>
    <n v="0"/>
    <x v="1"/>
  </r>
  <r>
    <s v="Kreuger, Freddy"/>
    <n v="10165"/>
    <n v="0"/>
    <n v="0"/>
    <x v="0"/>
    <x v="0"/>
    <n v="6"/>
    <n v="3"/>
    <n v="1"/>
    <n v="71339"/>
    <n v="0"/>
    <n v="3"/>
    <s v="Area Sales Manager"/>
    <s v="NY"/>
    <n v="10171"/>
    <d v="1969-02-24T00:00:00"/>
    <x v="0"/>
    <s v="Single"/>
    <s v="US Citizen"/>
    <s v="Yes"/>
    <s v="Black or African American"/>
    <d v="2011-03-07T00:00:00"/>
    <m/>
    <s v="N/A-StillEmployed"/>
    <x v="0"/>
    <x v="4"/>
    <s v="John Smith"/>
    <n v="17"/>
    <s v="Diversity Job Fair"/>
    <s v="Fully Meets"/>
    <n v="3.65"/>
    <n v="5"/>
    <n v="0"/>
    <d v="2019-01-17T00:00:00"/>
    <n v="0"/>
    <x v="11"/>
  </r>
  <r>
    <s v="Lajiri,  Jyoti"/>
    <n v="10113"/>
    <n v="1"/>
    <n v="1"/>
    <x v="0"/>
    <x v="2"/>
    <n v="3"/>
    <n v="3"/>
    <n v="0"/>
    <n v="93206"/>
    <n v="0"/>
    <n v="28"/>
    <s v="Sr. Network Engineer"/>
    <s v="MA"/>
    <n v="2169"/>
    <d v="1986-04-23T00:00:00"/>
    <x v="0"/>
    <s v="Married"/>
    <s v="US Citizen"/>
    <s v="No"/>
    <s v="White"/>
    <d v="2014-11-10T00:00:00"/>
    <m/>
    <s v="N/A-StillEmployed"/>
    <x v="0"/>
    <x v="1"/>
    <s v="Peter Monroe"/>
    <n v="7"/>
    <s v="Employee Referral"/>
    <s v="Fully Meets"/>
    <n v="4.46"/>
    <n v="5"/>
    <n v="6"/>
    <d v="2019-01-07T00:00:00"/>
    <n v="0"/>
    <x v="10"/>
  </r>
  <r>
    <s v="Landa, Hans"/>
    <n v="10092"/>
    <n v="1"/>
    <n v="1"/>
    <x v="0"/>
    <x v="3"/>
    <n v="5"/>
    <n v="3"/>
    <n v="0"/>
    <n v="82758"/>
    <n v="1"/>
    <n v="18"/>
    <s v="Production Manager"/>
    <s v="MA"/>
    <n v="1890"/>
    <d v="1972-07-01T00:00:00"/>
    <x v="0"/>
    <s v="Married"/>
    <s v="US Citizen"/>
    <s v="No"/>
    <s v="White"/>
    <d v="2011-01-10T00:00:00"/>
    <d v="2015-12-12T00:00:00"/>
    <s v="attendance"/>
    <x v="2"/>
    <x v="0"/>
    <s v="Janet King"/>
    <n v="2"/>
    <s v="Employee Referral"/>
    <s v="Fully Meets"/>
    <n v="4.78"/>
    <n v="4"/>
    <n v="0"/>
    <d v="2015-02-15T00:00:00"/>
    <n v="0"/>
    <x v="9"/>
  </r>
  <r>
    <s v="Langford, Lindsey"/>
    <n v="10106"/>
    <n v="0"/>
    <n v="2"/>
    <x v="1"/>
    <x v="1"/>
    <n v="5"/>
    <n v="3"/>
    <n v="0"/>
    <n v="66074"/>
    <n v="1"/>
    <n v="20"/>
    <s v="Production Technician II"/>
    <s v="MA"/>
    <n v="2090"/>
    <d v="1979-07-25T00:00:00"/>
    <x v="1"/>
    <s v="Divorced"/>
    <s v="US Citizen"/>
    <s v="No"/>
    <s v="Asian"/>
    <d v="2013-01-07T00:00:00"/>
    <d v="2014-03-31T00:00:00"/>
    <s v="Another position"/>
    <x v="1"/>
    <x v="0"/>
    <s v="David Stanley"/>
    <n v="14"/>
    <s v="Indeed"/>
    <s v="Fully Meets"/>
    <n v="4.5199999999999996"/>
    <n v="3"/>
    <n v="0"/>
    <d v="2014-02-20T00:00:00"/>
    <n v="0"/>
    <x v="11"/>
  </r>
  <r>
    <s v="Langton, Enrico"/>
    <n v="10052"/>
    <n v="1"/>
    <n v="1"/>
    <x v="0"/>
    <x v="0"/>
    <n v="5"/>
    <n v="3"/>
    <n v="0"/>
    <n v="46120"/>
    <n v="0"/>
    <n v="19"/>
    <s v="Production Technician I"/>
    <s v="MA"/>
    <n v="2048"/>
    <d v="1986-12-09T00:00:00"/>
    <x v="0"/>
    <s v="Married"/>
    <s v="US Citizen"/>
    <s v="No"/>
    <s v="White"/>
    <d v="2012-07-09T00:00:00"/>
    <m/>
    <s v="N/A-StillEmployed"/>
    <x v="0"/>
    <x v="0"/>
    <s v="David Stanley"/>
    <n v="14"/>
    <s v="LinkedIn"/>
    <s v="Fully Meets"/>
    <n v="5"/>
    <n v="5"/>
    <n v="0"/>
    <d v="2019-02-04T00:00:00"/>
    <n v="0"/>
    <x v="13"/>
  </r>
  <r>
    <s v="LaRotonda, William  "/>
    <n v="10038"/>
    <n v="0"/>
    <n v="2"/>
    <x v="0"/>
    <x v="0"/>
    <n v="1"/>
    <n v="3"/>
    <n v="0"/>
    <n v="64520"/>
    <n v="0"/>
    <n v="1"/>
    <s v="Accountant I"/>
    <s v="MA"/>
    <n v="1460"/>
    <d v="1984-04-26T00:00:00"/>
    <x v="0"/>
    <s v="Divorced"/>
    <s v="US Citizen"/>
    <s v="No"/>
    <s v="Black or African American"/>
    <d v="2014-01-06T00:00:00"/>
    <m/>
    <s v="N/A-StillEmployed"/>
    <x v="0"/>
    <x v="3"/>
    <s v="Brandon R. LeBlanc"/>
    <n v="1"/>
    <s v="Website"/>
    <s v="Fully Meets"/>
    <n v="5"/>
    <n v="4"/>
    <n v="4"/>
    <d v="2019-01-17T00:00:00"/>
    <n v="0"/>
    <x v="2"/>
  </r>
  <r>
    <s v="Latif, Mohammed"/>
    <n v="10249"/>
    <n v="1"/>
    <n v="1"/>
    <x v="0"/>
    <x v="1"/>
    <n v="5"/>
    <n v="3"/>
    <n v="0"/>
    <n v="61962"/>
    <n v="1"/>
    <n v="20"/>
    <s v="Production Technician II"/>
    <s v="MA"/>
    <n v="2126"/>
    <d v="1984-05-09T00:00:00"/>
    <x v="0"/>
    <s v="Married"/>
    <s v="US Citizen"/>
    <s v="No"/>
    <s v="White"/>
    <d v="2012-04-02T00:00:00"/>
    <d v="2013-04-15T00:00:00"/>
    <s v="more money"/>
    <x v="1"/>
    <x v="0"/>
    <s v="Kissy Sullivan"/>
    <n v="20"/>
    <s v="Google Search"/>
    <s v="Fully Meets"/>
    <n v="4.9000000000000004"/>
    <n v="3"/>
    <n v="0"/>
    <d v="2013-02-20T00:00:00"/>
    <n v="0"/>
    <x v="11"/>
  </r>
  <r>
    <s v="Le, Binh"/>
    <n v="10232"/>
    <n v="0"/>
    <n v="0"/>
    <x v="1"/>
    <x v="0"/>
    <n v="3"/>
    <n v="3"/>
    <n v="0"/>
    <n v="81584"/>
    <n v="0"/>
    <n v="22"/>
    <s v="Senior BI Developer"/>
    <s v="MA"/>
    <n v="1886"/>
    <d v="1987-06-14T00:00:00"/>
    <x v="1"/>
    <s v="Single"/>
    <s v="US Citizen"/>
    <s v="No"/>
    <s v="Asian"/>
    <d v="2016-10-02T00:00:00"/>
    <m/>
    <s v="N/A-StillEmployed"/>
    <x v="0"/>
    <x v="1"/>
    <s v="Brian Champaigne"/>
    <n v="13"/>
    <s v="Indeed"/>
    <s v="Fully Meets"/>
    <n v="4.0999999999999996"/>
    <n v="5"/>
    <n v="7"/>
    <d v="2019-01-08T00:00:00"/>
    <n v="0"/>
    <x v="4"/>
  </r>
  <r>
    <s v="Leach, Dallas"/>
    <n v="10087"/>
    <n v="0"/>
    <n v="0"/>
    <x v="1"/>
    <x v="1"/>
    <n v="5"/>
    <n v="3"/>
    <n v="0"/>
    <n v="63676"/>
    <n v="1"/>
    <n v="19"/>
    <s v="Production Technician I"/>
    <s v="MA"/>
    <n v="1810"/>
    <d v="1979-01-17T00:00:00"/>
    <x v="1"/>
    <s v="Single"/>
    <s v="US Citizen"/>
    <s v="No"/>
    <s v="Asian"/>
    <d v="2011-09-26T00:00:00"/>
    <d v="2018-08-19T00:00:00"/>
    <s v="return to school"/>
    <x v="1"/>
    <x v="0"/>
    <s v="Kissy Sullivan"/>
    <n v="20"/>
    <s v="CareerBuilder"/>
    <s v="Fully Meets"/>
    <n v="4.88"/>
    <n v="3"/>
    <n v="0"/>
    <d v="2017-07-02T00:00:00"/>
    <n v="0"/>
    <x v="1"/>
  </r>
  <r>
    <s v="LeBlanc, Brandon  R"/>
    <n v="10134"/>
    <n v="1"/>
    <n v="1"/>
    <x v="0"/>
    <x v="0"/>
    <n v="1"/>
    <n v="3"/>
    <n v="0"/>
    <n v="93046"/>
    <n v="0"/>
    <n v="23"/>
    <s v="Shared Services Manager"/>
    <s v="MA"/>
    <n v="1460"/>
    <d v="1984-06-10T00:00:00"/>
    <x v="0"/>
    <s v="Married"/>
    <s v="US Citizen"/>
    <s v="No"/>
    <s v="White"/>
    <d v="2016-01-05T00:00:00"/>
    <m/>
    <s v="N/A-StillEmployed"/>
    <x v="0"/>
    <x v="3"/>
    <s v="Janet King"/>
    <n v="2"/>
    <s v="CareerBuilder"/>
    <s v="Fully Meets"/>
    <n v="4.0999999999999996"/>
    <n v="4"/>
    <n v="0"/>
    <d v="2019-01-28T00:00:00"/>
    <n v="0"/>
    <x v="11"/>
  </r>
  <r>
    <s v="Lecter, Hannibal"/>
    <n v="10251"/>
    <n v="1"/>
    <n v="1"/>
    <x v="0"/>
    <x v="0"/>
    <n v="5"/>
    <n v="3"/>
    <n v="0"/>
    <n v="64738"/>
    <n v="0"/>
    <n v="19"/>
    <s v="Production Technician I"/>
    <s v="MA"/>
    <n v="1776"/>
    <d v="1982-09-02T00:00:00"/>
    <x v="0"/>
    <s v="Married"/>
    <s v="US Citizen"/>
    <s v="No"/>
    <s v="Asian"/>
    <d v="2012-05-14T00:00:00"/>
    <m/>
    <s v="N/A-StillEmployed"/>
    <x v="0"/>
    <x v="0"/>
    <s v="Elijiah Gray"/>
    <n v="16"/>
    <s v="Google Search"/>
    <s v="Fully Meets"/>
    <n v="4.0999999999999996"/>
    <n v="3"/>
    <n v="0"/>
    <d v="2019-02-22T00:00:00"/>
    <n v="0"/>
    <x v="18"/>
  </r>
  <r>
    <s v="Leruth, Giovanni"/>
    <n v="10103"/>
    <n v="0"/>
    <n v="3"/>
    <x v="0"/>
    <x v="0"/>
    <n v="6"/>
    <n v="3"/>
    <n v="0"/>
    <n v="70468"/>
    <n v="0"/>
    <n v="3"/>
    <s v="Area Sales Manager"/>
    <s v="UT"/>
    <n v="84111"/>
    <d v="1988-12-27T00:00:00"/>
    <x v="0"/>
    <s v="Separated"/>
    <s v="US Citizen"/>
    <s v="No"/>
    <s v="Black or African American"/>
    <d v="2012-04-30T00:00:00"/>
    <m/>
    <s v="N/A-StillEmployed"/>
    <x v="0"/>
    <x v="4"/>
    <s v="John Smith"/>
    <n v="17"/>
    <s v="Website"/>
    <s v="Fully Meets"/>
    <n v="4.53"/>
    <n v="3"/>
    <n v="0"/>
    <d v="2019-01-29T00:00:00"/>
    <n v="0"/>
    <x v="7"/>
  </r>
  <r>
    <s v="Liebig, Ketsia"/>
    <n v="10017"/>
    <n v="1"/>
    <n v="1"/>
    <x v="1"/>
    <x v="0"/>
    <n v="5"/>
    <n v="4"/>
    <n v="0"/>
    <n v="77915"/>
    <n v="0"/>
    <n v="18"/>
    <s v="Production Manager"/>
    <s v="MA"/>
    <n v="2110"/>
    <d v="1981-10-26T00:00:00"/>
    <x v="1"/>
    <s v="Married"/>
    <s v="US Citizen"/>
    <s v="No"/>
    <s v="White"/>
    <d v="2013-09-30T00:00:00"/>
    <m/>
    <s v="N/A-StillEmployed"/>
    <x v="0"/>
    <x v="0"/>
    <s v="Janet King"/>
    <n v="2"/>
    <s v="Website"/>
    <s v="Exceeds"/>
    <n v="4.0999999999999996"/>
    <n v="3"/>
    <n v="0"/>
    <d v="2019-01-21T00:00:00"/>
    <n v="0"/>
    <x v="17"/>
  </r>
  <r>
    <s v="Linares, Marilyn "/>
    <n v="10186"/>
    <n v="1"/>
    <n v="1"/>
    <x v="1"/>
    <x v="1"/>
    <n v="5"/>
    <n v="3"/>
    <n v="0"/>
    <n v="52624"/>
    <n v="1"/>
    <n v="19"/>
    <s v="Production Technician I"/>
    <s v="MA"/>
    <n v="1886"/>
    <d v="1981-03-26T00:00:00"/>
    <x v="1"/>
    <s v="Married"/>
    <s v="US Citizen"/>
    <s v="No"/>
    <s v="White"/>
    <d v="2011-07-05T00:00:00"/>
    <d v="2018-09-26T00:00:00"/>
    <s v="unhappy"/>
    <x v="1"/>
    <x v="0"/>
    <s v="Michael Albert"/>
    <n v="22"/>
    <s v="Indeed"/>
    <s v="Fully Meets"/>
    <n v="3.18"/>
    <n v="4"/>
    <n v="0"/>
    <d v="2018-03-02T00:00:00"/>
    <n v="0"/>
    <x v="7"/>
  </r>
  <r>
    <s v="Linden, Mathew"/>
    <n v="10137"/>
    <n v="1"/>
    <n v="1"/>
    <x v="0"/>
    <x v="2"/>
    <n v="5"/>
    <n v="3"/>
    <n v="0"/>
    <n v="63450"/>
    <n v="0"/>
    <n v="20"/>
    <s v="Production Technician II"/>
    <s v="MA"/>
    <n v="1770"/>
    <d v="1979-03-19T00:00:00"/>
    <x v="0"/>
    <s v="Married"/>
    <s v="US Citizen"/>
    <s v="No"/>
    <s v="White"/>
    <d v="2013-07-08T00:00:00"/>
    <m/>
    <s v="N/A-StillEmployed"/>
    <x v="0"/>
    <x v="0"/>
    <s v="Kelley Spirea"/>
    <n v="18"/>
    <s v="LinkedIn"/>
    <s v="Fully Meets"/>
    <n v="4"/>
    <n v="3"/>
    <n v="0"/>
    <d v="2019-02-18T00:00:00"/>
    <n v="0"/>
    <x v="10"/>
  </r>
  <r>
    <s v="Lindsay, Leonara "/>
    <n v="10008"/>
    <n v="0"/>
    <n v="0"/>
    <x v="1"/>
    <x v="0"/>
    <n v="3"/>
    <n v="4"/>
    <n v="1"/>
    <n v="51777"/>
    <n v="0"/>
    <n v="14"/>
    <s v="IT Support"/>
    <s v="CT"/>
    <n v="6070"/>
    <d v="1988-10-05T00:00:00"/>
    <x v="1"/>
    <s v="Single"/>
    <s v="US Citizen"/>
    <s v="Yes"/>
    <s v="Black or African American"/>
    <d v="2011-01-21T00:00:00"/>
    <m/>
    <s v="N/A-StillEmployed"/>
    <x v="0"/>
    <x v="1"/>
    <s v="Eric Dougall"/>
    <n v="6"/>
    <s v="Diversity Job Fair"/>
    <s v="Exceeds"/>
    <n v="4.6399999999999997"/>
    <n v="4"/>
    <n v="5"/>
    <d v="2019-01-25T00:00:00"/>
    <n v="0"/>
    <x v="15"/>
  </r>
  <r>
    <s v="Lundy, Susan"/>
    <n v="10096"/>
    <n v="0"/>
    <n v="4"/>
    <x v="1"/>
    <x v="1"/>
    <n v="5"/>
    <n v="3"/>
    <n v="0"/>
    <n v="67237"/>
    <n v="1"/>
    <n v="20"/>
    <s v="Production Technician II"/>
    <s v="MA"/>
    <n v="2122"/>
    <d v="1976-12-26T00:00:00"/>
    <x v="1"/>
    <s v="Widowed"/>
    <s v="US Citizen"/>
    <s v="No"/>
    <s v="White"/>
    <d v="2013-07-08T00:00:00"/>
    <d v="2016-09-15T00:00:00"/>
    <s v="more money"/>
    <x v="1"/>
    <x v="0"/>
    <s v="Michael Albert"/>
    <n v="22"/>
    <s v="LinkedIn"/>
    <s v="Fully Meets"/>
    <n v="4.6500000000000004"/>
    <n v="4"/>
    <n v="0"/>
    <d v="2016-06-10T00:00:00"/>
    <n v="0"/>
    <x v="3"/>
  </r>
  <r>
    <s v="Lunquist, Lisa"/>
    <n v="10035"/>
    <n v="0"/>
    <n v="0"/>
    <x v="1"/>
    <x v="0"/>
    <n v="5"/>
    <n v="4"/>
    <n v="0"/>
    <n v="73330"/>
    <n v="0"/>
    <n v="20"/>
    <s v="Production Technician II"/>
    <s v="MA"/>
    <n v="2324"/>
    <d v="1982-03-28T00:00:00"/>
    <x v="1"/>
    <s v="Single"/>
    <s v="US Citizen"/>
    <s v="No"/>
    <s v="Black or African American"/>
    <d v="2013-08-19T00:00:00"/>
    <m/>
    <s v="N/A-StillEmployed"/>
    <x v="0"/>
    <x v="0"/>
    <s v="Elijiah Gray"/>
    <n v="16"/>
    <s v="Indeed"/>
    <s v="Exceeds"/>
    <n v="4.2"/>
    <n v="4"/>
    <n v="0"/>
    <d v="2019-02-12T00:00:00"/>
    <n v="0"/>
    <x v="5"/>
  </r>
  <r>
    <s v="Lydon, Allison"/>
    <n v="10057"/>
    <n v="1"/>
    <n v="1"/>
    <x v="1"/>
    <x v="2"/>
    <n v="5"/>
    <n v="3"/>
    <n v="0"/>
    <n v="52057"/>
    <n v="0"/>
    <n v="19"/>
    <s v="Production Technician I"/>
    <s v="MA"/>
    <n v="2122"/>
    <d v="1975-10-22T00:00:00"/>
    <x v="1"/>
    <s v="Married"/>
    <s v="US Citizen"/>
    <s v="No"/>
    <s v="Black or African American"/>
    <d v="2015-02-16T00:00:00"/>
    <m/>
    <s v="N/A-StillEmployed"/>
    <x v="0"/>
    <x v="0"/>
    <s v="Elijiah Gray"/>
    <n v="16"/>
    <s v="Website"/>
    <s v="Fully Meets"/>
    <n v="5"/>
    <n v="3"/>
    <n v="0"/>
    <d v="2019-01-23T00:00:00"/>
    <n v="0"/>
    <x v="16"/>
  </r>
  <r>
    <s v="Lynch, Lindsay"/>
    <n v="10004"/>
    <n v="0"/>
    <n v="0"/>
    <x v="1"/>
    <x v="1"/>
    <n v="5"/>
    <n v="4"/>
    <n v="1"/>
    <n v="47434"/>
    <n v="1"/>
    <n v="19"/>
    <s v="Production Technician I"/>
    <s v="MA"/>
    <n v="1844"/>
    <d v="1973-02-14T00:00:00"/>
    <x v="1"/>
    <s v="Single"/>
    <s v="US Citizen"/>
    <s v="Yes"/>
    <s v="Black or African American"/>
    <d v="2011-11-07T00:00:00"/>
    <d v="2015-11-14T00:00:00"/>
    <s v="Another position"/>
    <x v="1"/>
    <x v="0"/>
    <s v="Webster Butler"/>
    <n v="39"/>
    <s v="Diversity Job Fair"/>
    <s v="Exceeds"/>
    <n v="5"/>
    <n v="4"/>
    <n v="0"/>
    <d v="2015-02-02T00:00:00"/>
    <n v="0"/>
    <x v="1"/>
  </r>
  <r>
    <s v="MacLennan, Samuel"/>
    <n v="10191"/>
    <n v="0"/>
    <n v="4"/>
    <x v="0"/>
    <x v="1"/>
    <n v="5"/>
    <n v="3"/>
    <n v="0"/>
    <n v="52788"/>
    <n v="1"/>
    <n v="19"/>
    <s v="Production Technician I"/>
    <s v="MA"/>
    <n v="1938"/>
    <d v="1972-11-09T00:00:00"/>
    <x v="0"/>
    <s v="Widowed"/>
    <s v="US Citizen"/>
    <s v="No"/>
    <s v="White"/>
    <d v="2012-09-24T00:00:00"/>
    <d v="2017-09-26T00:00:00"/>
    <s v="hours"/>
    <x v="1"/>
    <x v="0"/>
    <s v="Amy Dunn"/>
    <n v="11"/>
    <s v="Indeed"/>
    <s v="Fully Meets"/>
    <n v="3.08"/>
    <n v="4"/>
    <n v="0"/>
    <d v="2017-04-01T00:00:00"/>
    <n v="0"/>
    <x v="19"/>
  </r>
  <r>
    <s v="Mahoney, Lauren  "/>
    <n v="10219"/>
    <n v="0"/>
    <n v="0"/>
    <x v="1"/>
    <x v="0"/>
    <n v="5"/>
    <n v="3"/>
    <n v="0"/>
    <n v="45395"/>
    <n v="0"/>
    <n v="19"/>
    <s v="Production Technician I"/>
    <s v="MA"/>
    <n v="2189"/>
    <d v="1986-07-07T00:00:00"/>
    <x v="1"/>
    <s v="Single"/>
    <s v="US Citizen"/>
    <s v="No"/>
    <s v="White"/>
    <d v="2014-01-06T00:00:00"/>
    <m/>
    <s v="N/A-StillEmployed"/>
    <x v="0"/>
    <x v="0"/>
    <s v="Ketsia Liebig"/>
    <n v="19"/>
    <s v="LinkedIn"/>
    <s v="Fully Meets"/>
    <n v="4.5999999999999996"/>
    <n v="4"/>
    <n v="0"/>
    <d v="2019-02-26T00:00:00"/>
    <n v="0"/>
    <x v="15"/>
  </r>
  <r>
    <s v="Manchester, Robyn"/>
    <n v="10077"/>
    <n v="1"/>
    <n v="1"/>
    <x v="1"/>
    <x v="4"/>
    <n v="5"/>
    <n v="3"/>
    <n v="0"/>
    <n v="62385"/>
    <n v="0"/>
    <n v="20"/>
    <s v="Production Technician II"/>
    <s v="MA"/>
    <n v="2324"/>
    <d v="1976-08-25T00:00:00"/>
    <x v="1"/>
    <s v="Married"/>
    <s v="US Citizen"/>
    <s v="No"/>
    <s v="White"/>
    <d v="2016-05-11T00:00:00"/>
    <m/>
    <s v="N/A-StillEmployed"/>
    <x v="0"/>
    <x v="0"/>
    <s v="Webster Butler"/>
    <n v="39"/>
    <s v="LinkedIn"/>
    <s v="Fully Meets"/>
    <n v="5"/>
    <n v="3"/>
    <n v="0"/>
    <d v="2019-01-21T00:00:00"/>
    <n v="0"/>
    <x v="6"/>
  </r>
  <r>
    <s v="Mancuso, Karen"/>
    <n v="10073"/>
    <n v="1"/>
    <n v="1"/>
    <x v="1"/>
    <x v="1"/>
    <n v="5"/>
    <n v="3"/>
    <n v="0"/>
    <n v="68407"/>
    <n v="1"/>
    <n v="20"/>
    <s v="Production Technician II"/>
    <s v="MA"/>
    <n v="2176"/>
    <d v="1986-12-10T00:00:00"/>
    <x v="1"/>
    <s v="Married"/>
    <s v="US Citizen"/>
    <s v="No"/>
    <s v="Two or more races"/>
    <d v="2011-07-05T00:00:00"/>
    <d v="2012-08-19T00:00:00"/>
    <s v="Another position"/>
    <x v="1"/>
    <x v="0"/>
    <s v="Amy Dunn"/>
    <n v="11"/>
    <s v="LinkedIn"/>
    <s v="Fully Meets"/>
    <n v="5"/>
    <n v="4"/>
    <n v="0"/>
    <d v="2012-07-02T00:00:00"/>
    <n v="0"/>
    <x v="7"/>
  </r>
  <r>
    <s v="Mangal, Debbie"/>
    <n v="10279"/>
    <n v="1"/>
    <n v="1"/>
    <x v="1"/>
    <x v="0"/>
    <n v="5"/>
    <n v="3"/>
    <n v="0"/>
    <n v="61349"/>
    <n v="0"/>
    <n v="19"/>
    <s v="Production Technician I"/>
    <s v="MA"/>
    <n v="2451"/>
    <d v="1974-11-07T00:00:00"/>
    <x v="1"/>
    <s v="Married"/>
    <s v="US Citizen"/>
    <s v="No"/>
    <s v="White"/>
    <d v="2013-11-11T00:00:00"/>
    <m/>
    <s v="N/A-StillEmployed"/>
    <x v="0"/>
    <x v="0"/>
    <s v="Brannon Miller"/>
    <n v="12"/>
    <s v="LinkedIn"/>
    <s v="Fully Meets"/>
    <n v="4.0999999999999996"/>
    <n v="3"/>
    <n v="0"/>
    <d v="2019-01-22T00:00:00"/>
    <n v="0"/>
    <x v="17"/>
  </r>
  <r>
    <s v="Martin, Sandra"/>
    <n v="10110"/>
    <n v="0"/>
    <n v="0"/>
    <x v="1"/>
    <x v="0"/>
    <n v="4"/>
    <n v="3"/>
    <n v="0"/>
    <n v="105688"/>
    <n v="0"/>
    <n v="24"/>
    <s v="Software Engineer"/>
    <s v="MA"/>
    <n v="2135"/>
    <d v="1987-11-07T00:00:00"/>
    <x v="1"/>
    <s v="Single"/>
    <s v="US Citizen"/>
    <s v="No"/>
    <s v="Asian"/>
    <d v="2013-11-11T00:00:00"/>
    <m/>
    <s v="N/A-StillEmployed"/>
    <x v="0"/>
    <x v="2"/>
    <s v="Alex Sweetwater"/>
    <n v="10"/>
    <s v="Google Search"/>
    <s v="Fully Meets"/>
    <n v="4.5"/>
    <n v="5"/>
    <n v="4"/>
    <d v="2019-01-14T00:00:00"/>
    <n v="0"/>
    <x v="15"/>
  </r>
  <r>
    <s v="Maurice, Shana"/>
    <n v="10053"/>
    <n v="1"/>
    <n v="1"/>
    <x v="1"/>
    <x v="0"/>
    <n v="5"/>
    <n v="3"/>
    <n v="0"/>
    <n v="54132"/>
    <n v="0"/>
    <n v="19"/>
    <s v="Production Technician I"/>
    <s v="MA"/>
    <n v="2330"/>
    <d v="1977-11-22T00:00:00"/>
    <x v="1"/>
    <s v="Married"/>
    <s v="US Citizen"/>
    <s v="No"/>
    <s v="White"/>
    <d v="2011-05-31T00:00:00"/>
    <m/>
    <s v="N/A-StillEmployed"/>
    <x v="0"/>
    <x v="0"/>
    <s v="David Stanley"/>
    <n v="14"/>
    <s v="Indeed"/>
    <s v="Fully Meets"/>
    <n v="5"/>
    <n v="4"/>
    <n v="0"/>
    <d v="2019-01-10T00:00:00"/>
    <n v="0"/>
    <x v="12"/>
  </r>
  <r>
    <s v="Carthy, B'rigit"/>
    <n v="10076"/>
    <n v="0"/>
    <n v="0"/>
    <x v="1"/>
    <x v="0"/>
    <n v="5"/>
    <n v="3"/>
    <n v="0"/>
    <n v="55315"/>
    <n v="0"/>
    <n v="20"/>
    <s v="Production Technician II"/>
    <s v="MA"/>
    <n v="2149"/>
    <d v="1987-05-21T00:00:00"/>
    <x v="1"/>
    <s v="Single"/>
    <s v="US Citizen"/>
    <s v="No"/>
    <s v="Black or African American"/>
    <d v="2015-03-30T00:00:00"/>
    <m/>
    <s v="N/A-StillEmployed"/>
    <x v="0"/>
    <x v="0"/>
    <s v="Ketsia Liebig"/>
    <n v="19"/>
    <s v="LinkedIn"/>
    <s v="Fully Meets"/>
    <n v="5"/>
    <n v="5"/>
    <n v="0"/>
    <d v="2019-02-07T00:00:00"/>
    <n v="0"/>
    <x v="7"/>
  </r>
  <r>
    <s v="Mckenna, Sandy"/>
    <n v="10145"/>
    <n v="1"/>
    <n v="1"/>
    <x v="1"/>
    <x v="0"/>
    <n v="5"/>
    <n v="3"/>
    <n v="0"/>
    <n v="62810"/>
    <n v="0"/>
    <n v="19"/>
    <s v="Production Technician I"/>
    <s v="MA"/>
    <n v="2184"/>
    <d v="1987-01-07T00:00:00"/>
    <x v="1"/>
    <s v="Married"/>
    <s v="US Citizen"/>
    <s v="No"/>
    <s v="Black or African American"/>
    <d v="2013-01-07T00:00:00"/>
    <m/>
    <s v="N/A-StillEmployed"/>
    <x v="0"/>
    <x v="0"/>
    <s v="Kissy Sullivan"/>
    <n v="20"/>
    <s v="CareerBuilder"/>
    <s v="Fully Meets"/>
    <n v="3.93"/>
    <n v="3"/>
    <n v="0"/>
    <d v="2019-01-30T00:00:00"/>
    <n v="0"/>
    <x v="11"/>
  </r>
  <r>
    <s v="McKinzie, Jac"/>
    <n v="10202"/>
    <n v="1"/>
    <n v="1"/>
    <x v="0"/>
    <x v="4"/>
    <n v="6"/>
    <n v="3"/>
    <n v="0"/>
    <n v="63291"/>
    <n v="0"/>
    <n v="3"/>
    <s v="Area Sales Manager"/>
    <s v="TX"/>
    <n v="78789"/>
    <d v="1984-07-01T00:00:00"/>
    <x v="0"/>
    <s v="Married"/>
    <s v="US Citizen"/>
    <s v="No"/>
    <s v="Two or more races"/>
    <d v="2016-07-06T00:00:00"/>
    <m/>
    <s v="N/A-StillEmployed"/>
    <x v="0"/>
    <x v="4"/>
    <s v="Lynn Daneault"/>
    <n v="21"/>
    <s v="Website"/>
    <s v="Fully Meets"/>
    <n v="3.4"/>
    <n v="4"/>
    <n v="0"/>
    <d v="2019-01-29T00:00:00"/>
    <n v="0"/>
    <x v="10"/>
  </r>
  <r>
    <s v="Meads, Elizabeth"/>
    <n v="10128"/>
    <n v="0"/>
    <n v="0"/>
    <x v="1"/>
    <x v="1"/>
    <n v="5"/>
    <n v="3"/>
    <n v="1"/>
    <n v="62659"/>
    <n v="1"/>
    <n v="19"/>
    <s v="Production Technician I"/>
    <s v="MA"/>
    <n v="1760"/>
    <d v="1968-05-30T00:00:00"/>
    <x v="1"/>
    <s v="Single"/>
    <s v="US Citizen"/>
    <s v="No"/>
    <s v="Black or African American"/>
    <d v="2012-04-02T00:00:00"/>
    <d v="2016-11-11T00:00:00"/>
    <s v="Another position"/>
    <x v="1"/>
    <x v="0"/>
    <s v="Kelley Spirea"/>
    <n v="18"/>
    <s v="Diversity Job Fair"/>
    <s v="Fully Meets"/>
    <n v="4.18"/>
    <n v="4"/>
    <n v="0"/>
    <d v="2016-02-05T00:00:00"/>
    <n v="0"/>
    <x v="1"/>
  </r>
  <r>
    <s v="Medeiros, Jennifer"/>
    <n v="10068"/>
    <n v="0"/>
    <n v="0"/>
    <x v="1"/>
    <x v="0"/>
    <n v="5"/>
    <n v="3"/>
    <n v="0"/>
    <n v="55688"/>
    <n v="0"/>
    <n v="19"/>
    <s v="Production Technician I"/>
    <s v="MA"/>
    <n v="2346"/>
    <d v="1976-09-22T00:00:00"/>
    <x v="1"/>
    <s v="Single"/>
    <s v="US Citizen"/>
    <s v="No"/>
    <s v="White"/>
    <d v="2015-03-30T00:00:00"/>
    <m/>
    <s v="N/A-StillEmployed"/>
    <x v="0"/>
    <x v="0"/>
    <s v="Michael Albert"/>
    <n v="22"/>
    <s v="CareerBuilder"/>
    <s v="Fully Meets"/>
    <n v="5"/>
    <n v="4"/>
    <n v="0"/>
    <d v="2019-01-21T00:00:00"/>
    <n v="0"/>
    <x v="18"/>
  </r>
  <r>
    <s v="Miller, Brannon"/>
    <n v="10116"/>
    <n v="0"/>
    <n v="0"/>
    <x v="0"/>
    <x v="0"/>
    <n v="5"/>
    <n v="3"/>
    <n v="0"/>
    <n v="83667"/>
    <n v="0"/>
    <n v="18"/>
    <s v="Production Manager"/>
    <s v="MA"/>
    <n v="2045"/>
    <d v="1981-08-10T00:00:00"/>
    <x v="0"/>
    <s v="Single"/>
    <s v="US Citizen"/>
    <s v="Yes"/>
    <s v="Hispanic"/>
    <d v="2012-08-16T00:00:00"/>
    <m/>
    <s v="N/A-StillEmployed"/>
    <x v="0"/>
    <x v="0"/>
    <s v="Janet King"/>
    <n v="2"/>
    <s v="Indeed"/>
    <s v="Fully Meets"/>
    <n v="4.37"/>
    <n v="3"/>
    <n v="0"/>
    <d v="2019-01-14T00:00:00"/>
    <n v="0"/>
    <x v="4"/>
  </r>
  <r>
    <s v="Miller, Ned"/>
    <n v="10298"/>
    <n v="0"/>
    <n v="0"/>
    <x v="0"/>
    <x v="1"/>
    <n v="5"/>
    <n v="1"/>
    <n v="0"/>
    <n v="55800"/>
    <n v="1"/>
    <n v="20"/>
    <s v="Production Technician II"/>
    <s v="MA"/>
    <n v="2472"/>
    <d v="1985-06-29T00:00:00"/>
    <x v="0"/>
    <s v="Single"/>
    <s v="US Citizen"/>
    <s v="No"/>
    <s v="White"/>
    <d v="2011-08-15T00:00:00"/>
    <d v="2014-09-04T00:00:00"/>
    <s v="unhappy"/>
    <x v="1"/>
    <x v="0"/>
    <s v="Brannon Miller"/>
    <n v="12"/>
    <s v="LinkedIn"/>
    <s v="PIP"/>
    <n v="3"/>
    <n v="2"/>
    <n v="0"/>
    <d v="2013-01-14T00:00:00"/>
    <n v="6"/>
    <x v="16"/>
  </r>
  <r>
    <s v="Monkfish, Erasumus"/>
    <n v="10213"/>
    <n v="1"/>
    <n v="1"/>
    <x v="0"/>
    <x v="0"/>
    <n v="5"/>
    <n v="3"/>
    <n v="0"/>
    <n v="58207"/>
    <n v="0"/>
    <n v="20"/>
    <s v="Production Technician II"/>
    <s v="MA"/>
    <n v="1450"/>
    <d v="1992-08-17T00:00:00"/>
    <x v="0"/>
    <s v="Married"/>
    <s v="US Citizen"/>
    <s v="No"/>
    <s v="White"/>
    <d v="2011-11-07T00:00:00"/>
    <m/>
    <s v="N/A-StillEmployed"/>
    <x v="0"/>
    <x v="0"/>
    <s v="David Stanley"/>
    <n v="14"/>
    <s v="LinkedIn"/>
    <s v="Fully Meets"/>
    <n v="3.7"/>
    <n v="3"/>
    <n v="0"/>
    <d v="2019-01-08T00:00:00"/>
    <n v="0"/>
    <x v="15"/>
  </r>
  <r>
    <s v="Monroe, Peter"/>
    <n v="10288"/>
    <n v="1"/>
    <n v="1"/>
    <x v="0"/>
    <x v="0"/>
    <n v="3"/>
    <n v="2"/>
    <n v="1"/>
    <n v="157000"/>
    <n v="0"/>
    <n v="13"/>
    <s v="IT Manager - Infra"/>
    <s v="MA"/>
    <n v="2134"/>
    <d v="1986-10-05T00:00:00"/>
    <x v="0"/>
    <s v="Married"/>
    <s v="Eligible NonCitizen"/>
    <s v="Yes"/>
    <s v="Black or African American"/>
    <d v="2012-02-15T00:00:00"/>
    <m/>
    <s v="N/A-StillEmployed"/>
    <x v="0"/>
    <x v="1"/>
    <s v="Jennifer Zamora"/>
    <n v="5"/>
    <s v="Diversity Job Fair"/>
    <s v="Needs Improvement"/>
    <n v="2.39"/>
    <n v="3"/>
    <n v="6"/>
    <d v="2019-02-22T00:00:00"/>
    <n v="4"/>
    <x v="13"/>
  </r>
  <r>
    <s v="Monterro, Luisa"/>
    <n v="10025"/>
    <n v="0"/>
    <n v="0"/>
    <x v="1"/>
    <x v="0"/>
    <n v="5"/>
    <n v="4"/>
    <n v="0"/>
    <n v="72460"/>
    <n v="0"/>
    <n v="20"/>
    <s v="Production Technician II"/>
    <s v="MA"/>
    <n v="2126"/>
    <d v="1970-04-24T00:00:00"/>
    <x v="1"/>
    <s v="Single"/>
    <s v="US Citizen"/>
    <s v="No"/>
    <s v="Black or African American"/>
    <d v="2013-05-13T00:00:00"/>
    <m/>
    <s v="N/A-StillEmployed"/>
    <x v="0"/>
    <x v="0"/>
    <s v="Kissy Sullivan"/>
    <n v="20"/>
    <s v="Indeed"/>
    <s v="Exceeds"/>
    <n v="4.7"/>
    <n v="3"/>
    <n v="0"/>
    <d v="2019-01-14T00:00:00"/>
    <n v="0"/>
    <x v="0"/>
  </r>
  <r>
    <s v="Moran, Patrick"/>
    <n v="10223"/>
    <n v="0"/>
    <n v="0"/>
    <x v="0"/>
    <x v="2"/>
    <n v="5"/>
    <n v="3"/>
    <n v="1"/>
    <n v="72106"/>
    <n v="0"/>
    <n v="20"/>
    <s v="Production Technician II"/>
    <s v="MA"/>
    <n v="2127"/>
    <d v="1976-12-03T00:00:00"/>
    <x v="0"/>
    <s v="Single"/>
    <s v="US Citizen"/>
    <s v="No"/>
    <s v="Black or African American"/>
    <d v="2012-01-09T00:00:00"/>
    <m/>
    <s v="N/A-StillEmployed"/>
    <x v="0"/>
    <x v="0"/>
    <s v="Kelley Spirea"/>
    <n v="18"/>
    <s v="Diversity Job Fair"/>
    <s v="Fully Meets"/>
    <n v="4.0999999999999996"/>
    <n v="4"/>
    <n v="0"/>
    <d v="2019-01-31T00:00:00"/>
    <n v="0"/>
    <x v="8"/>
  </r>
  <r>
    <s v="Morway, Tanya"/>
    <n v="10151"/>
    <n v="1"/>
    <n v="1"/>
    <x v="1"/>
    <x v="0"/>
    <n v="3"/>
    <n v="3"/>
    <n v="0"/>
    <n v="52599"/>
    <n v="0"/>
    <n v="15"/>
    <s v="Network Engineer"/>
    <s v="MA"/>
    <n v="2048"/>
    <d v="1979-04-04T00:00:00"/>
    <x v="1"/>
    <s v="Married"/>
    <s v="US Citizen"/>
    <s v="No"/>
    <s v="White"/>
    <d v="2015-02-16T00:00:00"/>
    <m/>
    <s v="N/A-StillEmployed"/>
    <x v="0"/>
    <x v="1"/>
    <s v="Peter Monroe"/>
    <n v="7"/>
    <s v="CareerBuilder"/>
    <s v="Fully Meets"/>
    <n v="3.81"/>
    <n v="3"/>
    <n v="6"/>
    <d v="2019-02-11T00:00:00"/>
    <n v="0"/>
    <x v="16"/>
  </r>
  <r>
    <s v="Motlagh,  Dawn"/>
    <n v="10254"/>
    <n v="0"/>
    <n v="2"/>
    <x v="1"/>
    <x v="0"/>
    <n v="5"/>
    <n v="3"/>
    <n v="0"/>
    <n v="63430"/>
    <n v="0"/>
    <n v="19"/>
    <s v="Production Technician I"/>
    <s v="MA"/>
    <n v="2453"/>
    <d v="1984-07-07T00:00:00"/>
    <x v="1"/>
    <s v="Divorced"/>
    <s v="US Citizen"/>
    <s v="No"/>
    <s v="White"/>
    <d v="2013-04-01T00:00:00"/>
    <m/>
    <s v="N/A-StillEmployed"/>
    <x v="0"/>
    <x v="0"/>
    <s v="Elijiah Gray"/>
    <n v="16"/>
    <s v="LinkedIn"/>
    <s v="Fully Meets"/>
    <n v="4.4000000000000004"/>
    <n v="4"/>
    <n v="0"/>
    <d v="2019-01-17T00:00:00"/>
    <n v="0"/>
    <x v="19"/>
  </r>
  <r>
    <s v="Moumanil, Maliki "/>
    <n v="10120"/>
    <n v="0"/>
    <n v="3"/>
    <x v="0"/>
    <x v="0"/>
    <n v="5"/>
    <n v="3"/>
    <n v="0"/>
    <n v="74417"/>
    <n v="0"/>
    <n v="20"/>
    <s v="Production Technician II"/>
    <s v="MA"/>
    <n v="1460"/>
    <d v="1974-12-01T00:00:00"/>
    <x v="0"/>
    <s v="Separated"/>
    <s v="US Citizen"/>
    <s v="No"/>
    <s v="Black or African American"/>
    <d v="2013-05-13T00:00:00"/>
    <m/>
    <s v="N/A-StillEmployed"/>
    <x v="0"/>
    <x v="0"/>
    <s v="Michael Albert"/>
    <n v="22"/>
    <s v="LinkedIn"/>
    <s v="Fully Meets"/>
    <n v="4.29"/>
    <n v="5"/>
    <n v="0"/>
    <d v="2019-01-28T00:00:00"/>
    <n v="0"/>
    <x v="17"/>
  </r>
  <r>
    <s v="Myers, Michael"/>
    <n v="10216"/>
    <n v="0"/>
    <n v="0"/>
    <x v="0"/>
    <x v="0"/>
    <n v="5"/>
    <n v="3"/>
    <n v="0"/>
    <n v="57575"/>
    <n v="0"/>
    <n v="19"/>
    <s v="Production Technician I"/>
    <s v="MA"/>
    <n v="1550"/>
    <d v="1980-04-18T00:00:00"/>
    <x v="0"/>
    <s v="Single"/>
    <s v="US Citizen"/>
    <s v="No"/>
    <s v="Asian"/>
    <d v="2013-07-08T00:00:00"/>
    <m/>
    <s v="N/A-StillEmployed"/>
    <x v="0"/>
    <x v="0"/>
    <s v="Kissy Sullivan"/>
    <n v="20"/>
    <s v="LinkedIn"/>
    <s v="Fully Meets"/>
    <n v="4.0999999999999996"/>
    <n v="4"/>
    <n v="0"/>
    <d v="2019-01-22T00:00:00"/>
    <n v="0"/>
    <x v="13"/>
  </r>
  <r>
    <s v="Navathe, Kurt"/>
    <n v="10079"/>
    <n v="0"/>
    <n v="0"/>
    <x v="0"/>
    <x v="0"/>
    <n v="3"/>
    <n v="3"/>
    <n v="0"/>
    <n v="87921"/>
    <n v="0"/>
    <n v="22"/>
    <s v="Senior BI Developer"/>
    <s v="MA"/>
    <n v="2056"/>
    <d v="1970-04-25T00:00:00"/>
    <x v="0"/>
    <s v="Single"/>
    <s v="US Citizen"/>
    <s v="No"/>
    <s v="Asian"/>
    <d v="2017-02-10T00:00:00"/>
    <m/>
    <s v="N/A-StillEmployed"/>
    <x v="0"/>
    <x v="1"/>
    <s v="Brian Champaigne"/>
    <n v="13"/>
    <s v="Indeed"/>
    <s v="Fully Meets"/>
    <n v="5"/>
    <n v="3"/>
    <n v="6"/>
    <d v="2019-02-25T00:00:00"/>
    <n v="0"/>
    <x v="1"/>
  </r>
  <r>
    <s v="Ndzi, Colombui"/>
    <n v="10215"/>
    <n v="0"/>
    <n v="0"/>
    <x v="0"/>
    <x v="1"/>
    <n v="5"/>
    <n v="3"/>
    <n v="1"/>
    <n v="50470"/>
    <n v="1"/>
    <n v="19"/>
    <s v="Production Technician I"/>
    <s v="MA"/>
    <n v="2110"/>
    <d v="1989-05-02T00:00:00"/>
    <x v="0"/>
    <s v="Single"/>
    <s v="US Citizen"/>
    <s v="No"/>
    <s v="Black or African American"/>
    <d v="2011-09-26T00:00:00"/>
    <d v="2014-04-04T00:00:00"/>
    <s v="return to school"/>
    <x v="1"/>
    <x v="0"/>
    <s v="Webster Butler"/>
    <n v="39"/>
    <s v="Diversity Job Fair"/>
    <s v="Fully Meets"/>
    <n v="4.3"/>
    <n v="3"/>
    <n v="0"/>
    <d v="2013-03-02T00:00:00"/>
    <n v="0"/>
    <x v="5"/>
  </r>
  <r>
    <s v="Ndzi, Horia"/>
    <n v="10185"/>
    <n v="1"/>
    <n v="1"/>
    <x v="0"/>
    <x v="1"/>
    <n v="5"/>
    <n v="3"/>
    <n v="0"/>
    <n v="46664"/>
    <n v="1"/>
    <n v="19"/>
    <s v="Production Technician I"/>
    <s v="MA"/>
    <n v="2421"/>
    <d v="1983-03-28T00:00:00"/>
    <x v="0"/>
    <s v="Married"/>
    <s v="US Citizen"/>
    <s v="No"/>
    <s v="White"/>
    <d v="2013-04-01T00:00:00"/>
    <d v="2016-05-25T00:00:00"/>
    <s v="more money"/>
    <x v="1"/>
    <x v="0"/>
    <s v="Amy Dunn"/>
    <n v="11"/>
    <s v="Employee Referral"/>
    <s v="Fully Meets"/>
    <n v="3.18"/>
    <n v="3"/>
    <n v="0"/>
    <d v="2016-03-06T00:00:00"/>
    <n v="0"/>
    <x v="18"/>
  </r>
  <r>
    <s v="Newman, Richard "/>
    <n v="10063"/>
    <n v="1"/>
    <n v="1"/>
    <x v="0"/>
    <x v="2"/>
    <n v="5"/>
    <n v="3"/>
    <n v="0"/>
    <n v="48495"/>
    <n v="0"/>
    <n v="19"/>
    <s v="Production Technician I"/>
    <s v="MA"/>
    <n v="2136"/>
    <d v="1977-04-08T00:00:00"/>
    <x v="0"/>
    <s v="Married"/>
    <s v="US Citizen"/>
    <s v="No"/>
    <s v="White"/>
    <d v="2014-05-12T00:00:00"/>
    <m/>
    <s v="N/A-StillEmployed"/>
    <x v="0"/>
    <x v="0"/>
    <s v="Ketsia Liebig"/>
    <n v="19"/>
    <s v="LinkedIn"/>
    <s v="Fully Meets"/>
    <n v="5"/>
    <n v="5"/>
    <n v="0"/>
    <d v="2019-02-18T00:00:00"/>
    <n v="0"/>
    <x v="17"/>
  </r>
  <r>
    <s v="Ngodup, Shari "/>
    <n v="10037"/>
    <n v="0"/>
    <n v="3"/>
    <x v="1"/>
    <x v="0"/>
    <n v="5"/>
    <n v="4"/>
    <n v="1"/>
    <n v="52984"/>
    <n v="0"/>
    <n v="19"/>
    <s v="Production Technician I"/>
    <s v="MA"/>
    <n v="1810"/>
    <d v="1967-06-03T00:00:00"/>
    <x v="1"/>
    <s v="Separated"/>
    <s v="US Citizen"/>
    <s v="No"/>
    <s v="Black or African American"/>
    <d v="2013-04-01T00:00:00"/>
    <m/>
    <s v="N/A-StillEmployed"/>
    <x v="0"/>
    <x v="0"/>
    <s v="Brannon Miller"/>
    <n v="12"/>
    <s v="Diversity Job Fair"/>
    <s v="Exceeds"/>
    <n v="4"/>
    <n v="3"/>
    <n v="0"/>
    <d v="2019-02-13T00:00:00"/>
    <n v="0"/>
    <x v="8"/>
  </r>
  <r>
    <s v="Nguyen, Dheepa"/>
    <n v="10042"/>
    <n v="0"/>
    <n v="0"/>
    <x v="1"/>
    <x v="0"/>
    <n v="6"/>
    <n v="3"/>
    <n v="0"/>
    <n v="63695"/>
    <n v="0"/>
    <n v="3"/>
    <s v="Area Sales Manager"/>
    <s v="GA"/>
    <n v="30428"/>
    <d v="1989-03-31T00:00:00"/>
    <x v="1"/>
    <s v="Single"/>
    <s v="US Citizen"/>
    <s v="No"/>
    <s v="Two or more races"/>
    <d v="2013-07-08T00:00:00"/>
    <m/>
    <s v="N/A-StillEmployed"/>
    <x v="0"/>
    <x v="4"/>
    <s v="Lynn Daneault"/>
    <n v="21"/>
    <s v="Indeed"/>
    <s v="Fully Meets"/>
    <n v="5"/>
    <n v="5"/>
    <n v="0"/>
    <d v="2019-01-25T00:00:00"/>
    <n v="0"/>
    <x v="4"/>
  </r>
  <r>
    <s v="Nguyen, Lei-Ming"/>
    <n v="10206"/>
    <n v="0"/>
    <n v="0"/>
    <x v="1"/>
    <x v="0"/>
    <n v="5"/>
    <n v="3"/>
    <n v="0"/>
    <n v="62061"/>
    <n v="0"/>
    <n v="19"/>
    <s v="Production Technician I"/>
    <s v="MA"/>
    <n v="2132"/>
    <d v="1984-07-07T00:00:00"/>
    <x v="1"/>
    <s v="Single"/>
    <s v="US Citizen"/>
    <s v="No"/>
    <s v="White"/>
    <d v="2013-07-08T00:00:00"/>
    <m/>
    <s v="N/A-StillEmployed"/>
    <x v="0"/>
    <x v="0"/>
    <s v="David Stanley"/>
    <n v="14"/>
    <s v="LinkedIn"/>
    <s v="Fully Meets"/>
    <n v="3.6"/>
    <n v="5"/>
    <n v="0"/>
    <d v="2019-01-02T00:00:00"/>
    <n v="0"/>
    <x v="6"/>
  </r>
  <r>
    <s v="Nowlan, Kristie"/>
    <n v="10104"/>
    <n v="0"/>
    <n v="0"/>
    <x v="1"/>
    <x v="0"/>
    <n v="5"/>
    <n v="3"/>
    <n v="0"/>
    <n v="66738"/>
    <n v="0"/>
    <n v="20"/>
    <s v="Production Technician II"/>
    <s v="MA"/>
    <n v="1040"/>
    <d v="1985-11-23T00:00:00"/>
    <x v="1"/>
    <s v="Single"/>
    <s v="US Citizen"/>
    <s v="No"/>
    <s v="White"/>
    <d v="2014-11-10T00:00:00"/>
    <m/>
    <s v="N/A-StillEmployed"/>
    <x v="0"/>
    <x v="0"/>
    <s v="Elijiah Gray"/>
    <n v="16"/>
    <s v="Indeed"/>
    <s v="Fully Meets"/>
    <n v="4.53"/>
    <n v="5"/>
    <n v="0"/>
    <d v="2019-01-16T00:00:00"/>
    <n v="0"/>
    <x v="14"/>
  </r>
  <r>
    <s v="O'hare, Lynn"/>
    <n v="10303"/>
    <n v="0"/>
    <n v="0"/>
    <x v="1"/>
    <x v="3"/>
    <n v="5"/>
    <n v="1"/>
    <n v="0"/>
    <n v="52674"/>
    <n v="1"/>
    <n v="19"/>
    <s v="Production Technician I"/>
    <s v="MA"/>
    <n v="2152"/>
    <d v="1980-09-30T00:00:00"/>
    <x v="1"/>
    <s v="Single"/>
    <s v="US Citizen"/>
    <s v="No"/>
    <s v="Two or more races"/>
    <d v="2014-03-31T00:00:00"/>
    <d v="2018-05-01T00:00:00"/>
    <s v="performance"/>
    <x v="2"/>
    <x v="0"/>
    <s v="Kissy Sullivan"/>
    <n v="20"/>
    <s v="LinkedIn"/>
    <s v="PIP"/>
    <n v="2.33"/>
    <n v="2"/>
    <n v="0"/>
    <d v="2018-03-09T00:00:00"/>
    <n v="6"/>
    <x v="2"/>
  </r>
  <r>
    <s v="Oliver, Brooke "/>
    <n v="10078"/>
    <n v="1"/>
    <n v="1"/>
    <x v="1"/>
    <x v="1"/>
    <n v="5"/>
    <n v="3"/>
    <n v="0"/>
    <n v="71966"/>
    <n v="1"/>
    <n v="20"/>
    <s v="Production Technician II"/>
    <s v="MA"/>
    <n v="2492"/>
    <d v="1952-02-11T00:00:00"/>
    <x v="1"/>
    <s v="Married"/>
    <s v="US Citizen"/>
    <s v="No"/>
    <s v="Asian"/>
    <d v="2012-05-14T00:00:00"/>
    <d v="2013-08-19T00:00:00"/>
    <s v="unhappy"/>
    <x v="1"/>
    <x v="0"/>
    <s v="Webster Butler"/>
    <n v="39"/>
    <s v="LinkedIn"/>
    <s v="Fully Meets"/>
    <n v="5"/>
    <n v="3"/>
    <n v="0"/>
    <d v="2013-07-02T00:00:00"/>
    <n v="0"/>
    <x v="1"/>
  </r>
  <r>
    <s v="Onque, Jasmine"/>
    <n v="10121"/>
    <n v="0"/>
    <n v="0"/>
    <x v="1"/>
    <x v="0"/>
    <n v="6"/>
    <n v="3"/>
    <n v="0"/>
    <n v="63051"/>
    <n v="0"/>
    <n v="3"/>
    <s v="Area Sales Manager"/>
    <s v="FL"/>
    <n v="33174"/>
    <d v="1990-05-11T00:00:00"/>
    <x v="1"/>
    <s v="Single"/>
    <s v="US Citizen"/>
    <s v="Yes"/>
    <s v="White"/>
    <d v="2013-09-30T00:00:00"/>
    <m/>
    <s v="N/A-StillEmployed"/>
    <x v="0"/>
    <x v="4"/>
    <s v="Lynn Daneault"/>
    <n v="21"/>
    <s v="Indeed"/>
    <s v="Fully Meets"/>
    <n v="4.28"/>
    <n v="3"/>
    <n v="0"/>
    <d v="2019-01-25T00:00:00"/>
    <n v="0"/>
    <x v="0"/>
  </r>
  <r>
    <s v="Osturnka, Adeel"/>
    <n v="10021"/>
    <n v="1"/>
    <n v="1"/>
    <x v="0"/>
    <x v="0"/>
    <n v="5"/>
    <n v="4"/>
    <n v="0"/>
    <n v="47414"/>
    <n v="0"/>
    <n v="19"/>
    <s v="Production Technician I"/>
    <s v="MA"/>
    <n v="2478"/>
    <d v="1976-12-11T00:00:00"/>
    <x v="0"/>
    <s v="Married"/>
    <s v="US Citizen"/>
    <s v="No"/>
    <s v="White"/>
    <d v="2013-09-30T00:00:00"/>
    <m/>
    <s v="N/A-StillEmployed"/>
    <x v="0"/>
    <x v="0"/>
    <s v="Kelley Spirea"/>
    <n v="18"/>
    <s v="LinkedIn"/>
    <s v="Exceeds"/>
    <n v="5"/>
    <n v="3"/>
    <n v="0"/>
    <d v="2019-02-07T00:00:00"/>
    <n v="0"/>
    <x v="13"/>
  </r>
  <r>
    <s v="Owad, Clinton"/>
    <n v="10281"/>
    <n v="0"/>
    <n v="0"/>
    <x v="0"/>
    <x v="0"/>
    <n v="5"/>
    <n v="2"/>
    <n v="0"/>
    <n v="53060"/>
    <n v="0"/>
    <n v="19"/>
    <s v="Production Technician I"/>
    <s v="MA"/>
    <n v="1760"/>
    <d v="1979-11-24T00:00:00"/>
    <x v="0"/>
    <s v="Single"/>
    <s v="US Citizen"/>
    <s v="No"/>
    <s v="Black or African American"/>
    <d v="2014-02-17T00:00:00"/>
    <m/>
    <s v="N/A-StillEmployed"/>
    <x v="0"/>
    <x v="0"/>
    <s v="Michael Albert"/>
    <n v="22"/>
    <s v="LinkedIn"/>
    <s v="Needs Improvement"/>
    <n v="4.25"/>
    <n v="3"/>
    <n v="0"/>
    <d v="2019-02-04T00:00:00"/>
    <n v="4"/>
    <x v="16"/>
  </r>
  <r>
    <s v="Ozark, Travis"/>
    <n v="10041"/>
    <n v="0"/>
    <n v="0"/>
    <x v="0"/>
    <x v="0"/>
    <n v="6"/>
    <n v="3"/>
    <n v="0"/>
    <n v="68829"/>
    <n v="0"/>
    <n v="3"/>
    <s v="Area Sales Manager"/>
    <s v="NC"/>
    <n v="27229"/>
    <d v="1982-05-19T00:00:00"/>
    <x v="0"/>
    <s v="Single"/>
    <s v="US Citizen"/>
    <s v="No"/>
    <s v="White"/>
    <d v="2015-01-05T00:00:00"/>
    <m/>
    <s v="N/A-StillEmployed"/>
    <x v="0"/>
    <x v="4"/>
    <s v="John Smith"/>
    <n v="17"/>
    <s v="Website"/>
    <s v="Fully Meets"/>
    <n v="5"/>
    <n v="5"/>
    <n v="0"/>
    <d v="2019-01-14T00:00:00"/>
    <n v="0"/>
    <x v="19"/>
  </r>
  <r>
    <s v="Panjwani, Nina"/>
    <n v="10148"/>
    <n v="1"/>
    <n v="1"/>
    <x v="1"/>
    <x v="1"/>
    <n v="5"/>
    <n v="3"/>
    <n v="0"/>
    <n v="63515"/>
    <n v="1"/>
    <n v="19"/>
    <s v="Production Technician I"/>
    <s v="MA"/>
    <n v="2351"/>
    <d v="1979-05-01T00:00:00"/>
    <x v="1"/>
    <s v="Married"/>
    <s v="US Citizen"/>
    <s v="No"/>
    <s v="White"/>
    <d v="2011-02-07T00:00:00"/>
    <d v="2014-01-12T00:00:00"/>
    <s v="Another position"/>
    <x v="1"/>
    <x v="0"/>
    <s v="Elijiah Gray"/>
    <n v="16"/>
    <s v="Google Search"/>
    <s v="Fully Meets"/>
    <n v="3.89"/>
    <n v="4"/>
    <n v="0"/>
    <d v="2013-03-04T00:00:00"/>
    <n v="0"/>
    <x v="10"/>
  </r>
  <r>
    <s v="Patronick, Lucas"/>
    <n v="10005"/>
    <n v="0"/>
    <n v="0"/>
    <x v="0"/>
    <x v="1"/>
    <n v="4"/>
    <n v="4"/>
    <n v="1"/>
    <n v="108987"/>
    <n v="1"/>
    <n v="24"/>
    <s v="Software Engineer"/>
    <s v="MA"/>
    <n v="1844"/>
    <d v="1979-02-20T00:00:00"/>
    <x v="0"/>
    <s v="Single"/>
    <s v="US Citizen"/>
    <s v="No"/>
    <s v="Black or African American"/>
    <d v="2011-11-07T00:00:00"/>
    <d v="2015-09-07T00:00:00"/>
    <s v="Another position"/>
    <x v="1"/>
    <x v="2"/>
    <s v="Alex Sweetwater"/>
    <n v="10"/>
    <s v="Diversity Job Fair"/>
    <s v="Exceeds"/>
    <n v="5"/>
    <n v="5"/>
    <n v="3"/>
    <d v="2015-08-16T00:00:00"/>
    <n v="0"/>
    <x v="13"/>
  </r>
  <r>
    <s v="Pearson, Randall"/>
    <n v="10259"/>
    <n v="1"/>
    <n v="1"/>
    <x v="0"/>
    <x v="1"/>
    <n v="3"/>
    <n v="3"/>
    <n v="0"/>
    <n v="93093"/>
    <n v="1"/>
    <n v="9"/>
    <s v="Data Analyst"/>
    <s v="MA"/>
    <n v="2747"/>
    <d v="1984-09-05T00:00:00"/>
    <x v="0"/>
    <s v="Married"/>
    <s v="US Citizen"/>
    <s v="No"/>
    <s v="White"/>
    <d v="2014-12-01T00:00:00"/>
    <d v="2016-05-01T00:00:00"/>
    <s v="performance"/>
    <x v="1"/>
    <x v="1"/>
    <s v="Simon Roup"/>
    <n v="4"/>
    <s v="Employee Referral"/>
    <s v="Fully Meets"/>
    <n v="4.7"/>
    <n v="4"/>
    <n v="5"/>
    <d v="2016-01-16T00:00:00"/>
    <n v="0"/>
    <x v="5"/>
  </r>
  <r>
    <s v="Smith, Martin"/>
    <n v="10286"/>
    <n v="0"/>
    <n v="0"/>
    <x v="0"/>
    <x v="1"/>
    <n v="5"/>
    <n v="2"/>
    <n v="0"/>
    <n v="53564"/>
    <n v="1"/>
    <n v="19"/>
    <s v="Production Technician I"/>
    <s v="MA"/>
    <n v="2458"/>
    <d v="1988-03-17T00:00:00"/>
    <x v="0"/>
    <s v="Single"/>
    <s v="US Citizen"/>
    <s v="No"/>
    <s v="Black or African American"/>
    <d v="2011-01-10T00:00:00"/>
    <d v="2017-12-28T00:00:00"/>
    <s v="career change"/>
    <x v="1"/>
    <x v="0"/>
    <s v="Webster Butler"/>
    <n v="39"/>
    <s v="Google Search"/>
    <s v="Needs Improvement"/>
    <n v="3.54"/>
    <n v="5"/>
    <n v="0"/>
    <d v="2017-04-06T00:00:00"/>
    <n v="4"/>
    <x v="3"/>
  </r>
  <r>
    <s v="Pelletier, Ermine"/>
    <n v="10297"/>
    <n v="1"/>
    <n v="1"/>
    <x v="1"/>
    <x v="1"/>
    <n v="5"/>
    <n v="2"/>
    <n v="0"/>
    <n v="60270"/>
    <n v="1"/>
    <n v="20"/>
    <s v="Production Technician II"/>
    <s v="MA"/>
    <n v="2472"/>
    <d v="1989-07-18T00:00:00"/>
    <x v="1"/>
    <s v="Married"/>
    <s v="US Citizen"/>
    <s v="No"/>
    <s v="Asian"/>
    <d v="2011-07-05T00:00:00"/>
    <d v="2015-09-15T00:00:00"/>
    <s v="unhappy"/>
    <x v="1"/>
    <x v="0"/>
    <s v="Amy Dunn"/>
    <n v="11"/>
    <s v="CareerBuilder"/>
    <s v="Needs Improvement"/>
    <n v="2.4"/>
    <n v="5"/>
    <n v="0"/>
    <d v="2015-02-06T00:00:00"/>
    <n v="5"/>
    <x v="4"/>
  </r>
  <r>
    <s v="Perry, Shakira"/>
    <n v="10171"/>
    <n v="0"/>
    <n v="0"/>
    <x v="1"/>
    <x v="1"/>
    <n v="5"/>
    <n v="3"/>
    <n v="0"/>
    <n v="45998"/>
    <n v="1"/>
    <n v="19"/>
    <s v="Production Technician I"/>
    <s v="MA"/>
    <n v="2176"/>
    <d v="1986-07-20T00:00:00"/>
    <x v="1"/>
    <s v="Single"/>
    <s v="US Citizen"/>
    <s v="No"/>
    <s v="White"/>
    <d v="2011-05-16T00:00:00"/>
    <d v="2015-10-25T00:00:00"/>
    <s v="medical issues"/>
    <x v="1"/>
    <x v="0"/>
    <s v="Amy Dunn"/>
    <n v="11"/>
    <s v="LinkedIn"/>
    <s v="Fully Meets"/>
    <n v="3.45"/>
    <n v="4"/>
    <n v="0"/>
    <d v="2014-05-13T00:00:00"/>
    <n v="0"/>
    <x v="14"/>
  </r>
  <r>
    <s v="Peters, Lauren"/>
    <n v="10032"/>
    <n v="1"/>
    <n v="1"/>
    <x v="1"/>
    <x v="1"/>
    <n v="5"/>
    <n v="4"/>
    <n v="0"/>
    <n v="57954"/>
    <n v="1"/>
    <n v="20"/>
    <s v="Production Technician II"/>
    <s v="MA"/>
    <n v="1886"/>
    <d v="1986-08-17T00:00:00"/>
    <x v="1"/>
    <s v="Married"/>
    <s v="US Citizen"/>
    <s v="No"/>
    <s v="White"/>
    <d v="2011-05-16T00:00:00"/>
    <d v="2013-02-04T00:00:00"/>
    <s v="more money"/>
    <x v="1"/>
    <x v="0"/>
    <s v="Ketsia Liebig"/>
    <n v="19"/>
    <s v="Indeed"/>
    <s v="Exceeds"/>
    <n v="4.2"/>
    <n v="5"/>
    <n v="0"/>
    <d v="2013-01-10T00:00:00"/>
    <n v="0"/>
    <x v="8"/>
  </r>
  <r>
    <s v="Peterson, Ebonee  "/>
    <n v="10130"/>
    <n v="1"/>
    <n v="1"/>
    <x v="1"/>
    <x v="1"/>
    <n v="5"/>
    <n v="3"/>
    <n v="0"/>
    <n v="74669"/>
    <n v="1"/>
    <n v="18"/>
    <s v="Production Manager"/>
    <s v="MA"/>
    <n v="2030"/>
    <d v="1977-05-09T00:00:00"/>
    <x v="1"/>
    <s v="Married"/>
    <s v="US Citizen"/>
    <s v="No"/>
    <s v="White"/>
    <d v="2010-10-25T00:00:00"/>
    <d v="2016-05-18T00:00:00"/>
    <s v="Another position"/>
    <x v="1"/>
    <x v="0"/>
    <s v="Janet King"/>
    <n v="2"/>
    <s v="Indeed"/>
    <s v="Fully Meets"/>
    <n v="4.16"/>
    <n v="5"/>
    <n v="0"/>
    <d v="2015-03-05T00:00:00"/>
    <n v="0"/>
    <x v="16"/>
  </r>
  <r>
    <s v="Petingill, Shana  "/>
    <n v="10217"/>
    <n v="1"/>
    <n v="1"/>
    <x v="1"/>
    <x v="0"/>
    <n v="5"/>
    <n v="3"/>
    <n v="0"/>
    <n v="74226"/>
    <n v="0"/>
    <n v="20"/>
    <s v="Production Technician II"/>
    <s v="MA"/>
    <n v="2050"/>
    <d v="1979-03-10T00:00:00"/>
    <x v="1"/>
    <s v="Married"/>
    <s v="Eligible NonCitizen"/>
    <s v="No"/>
    <s v="Asian"/>
    <d v="2012-04-02T00:00:00"/>
    <m/>
    <s v="N/A-StillEmployed"/>
    <x v="0"/>
    <x v="0"/>
    <s v="Brannon Miller"/>
    <n v="12"/>
    <s v="LinkedIn"/>
    <s v="Fully Meets"/>
    <n v="4.3"/>
    <n v="3"/>
    <n v="0"/>
    <d v="2019-01-14T00:00:00"/>
    <n v="0"/>
    <x v="15"/>
  </r>
  <r>
    <s v="Petrowsky, Thelma"/>
    <n v="10016"/>
    <n v="1"/>
    <n v="1"/>
    <x v="1"/>
    <x v="0"/>
    <n v="3"/>
    <n v="4"/>
    <n v="0"/>
    <n v="93554"/>
    <n v="0"/>
    <n v="9"/>
    <s v="Data Analyst"/>
    <s v="MA"/>
    <n v="1886"/>
    <d v="1984-09-16T00:00:00"/>
    <x v="1"/>
    <s v="Married"/>
    <s v="US Citizen"/>
    <s v="No"/>
    <s v="Black or African American"/>
    <d v="2014-11-10T00:00:00"/>
    <m/>
    <s v="N/A-StillEmployed"/>
    <x v="0"/>
    <x v="1"/>
    <s v="Simon Roup"/>
    <n v="4"/>
    <s v="Employee Referral"/>
    <s v="Exceeds"/>
    <n v="4.5999999999999996"/>
    <n v="5"/>
    <n v="7"/>
    <d v="2019-01-04T00:00:00"/>
    <n v="0"/>
    <x v="7"/>
  </r>
  <r>
    <s v="Pham, Hong"/>
    <n v="10050"/>
    <n v="1"/>
    <n v="1"/>
    <x v="0"/>
    <x v="1"/>
    <n v="5"/>
    <n v="3"/>
    <n v="0"/>
    <n v="64724"/>
    <n v="1"/>
    <n v="19"/>
    <s v="Production Technician I"/>
    <s v="MA"/>
    <n v="2451"/>
    <d v="1988-03-06T00:00:00"/>
    <x v="0"/>
    <s v="Married"/>
    <s v="US Citizen"/>
    <s v="No"/>
    <s v="Asian"/>
    <d v="2011-07-05T00:00:00"/>
    <d v="2012-11-30T00:00:00"/>
    <s v="more money"/>
    <x v="1"/>
    <x v="0"/>
    <s v="Brannon Miller"/>
    <n v="12"/>
    <s v="Google Search"/>
    <s v="Fully Meets"/>
    <n v="5"/>
    <n v="3"/>
    <n v="0"/>
    <d v="2012-02-20T00:00:00"/>
    <n v="0"/>
    <x v="13"/>
  </r>
  <r>
    <s v="Pitt, Brad "/>
    <n v="10164"/>
    <n v="0"/>
    <n v="0"/>
    <x v="0"/>
    <x v="0"/>
    <n v="5"/>
    <n v="3"/>
    <n v="0"/>
    <n v="47001"/>
    <n v="0"/>
    <n v="19"/>
    <s v="Production Technician I"/>
    <s v="MA"/>
    <n v="2451"/>
    <d v="1981-11-23T00:00:00"/>
    <x v="0"/>
    <s v="Single"/>
    <s v="US Citizen"/>
    <s v="No"/>
    <s v="White"/>
    <d v="2007-11-05T00:00:00"/>
    <m/>
    <s v="N/A-StillEmployed"/>
    <x v="0"/>
    <x v="0"/>
    <s v="David Stanley"/>
    <n v="14"/>
    <s v="Google Search"/>
    <s v="Fully Meets"/>
    <n v="3.66"/>
    <n v="3"/>
    <n v="0"/>
    <d v="2019-02-25T00:00:00"/>
    <n v="0"/>
    <x v="3"/>
  </r>
  <r>
    <s v="Potts, Xana"/>
    <n v="10124"/>
    <n v="1"/>
    <n v="1"/>
    <x v="1"/>
    <x v="0"/>
    <n v="6"/>
    <n v="3"/>
    <n v="0"/>
    <n v="61844"/>
    <n v="0"/>
    <n v="3"/>
    <s v="Area Sales Manager"/>
    <s v="KY"/>
    <n v="40220"/>
    <d v="1988-08-29T00:00:00"/>
    <x v="1"/>
    <s v="Married"/>
    <s v="US Citizen"/>
    <s v="No"/>
    <s v="Black or African American"/>
    <d v="2012-01-09T00:00:00"/>
    <m/>
    <s v="N/A-StillEmployed"/>
    <x v="0"/>
    <x v="4"/>
    <s v="Lynn Daneault"/>
    <n v="21"/>
    <s v="Website"/>
    <s v="Fully Meets"/>
    <n v="4.2"/>
    <n v="5"/>
    <n v="0"/>
    <d v="2019-02-01T00:00:00"/>
    <n v="0"/>
    <x v="9"/>
  </r>
  <r>
    <s v="Power, Morissa"/>
    <n v="10187"/>
    <n v="0"/>
    <n v="2"/>
    <x v="1"/>
    <x v="1"/>
    <n v="5"/>
    <n v="3"/>
    <n v="0"/>
    <n v="46799"/>
    <n v="1"/>
    <n v="19"/>
    <s v="Production Technician I"/>
    <s v="MA"/>
    <n v="1742"/>
    <d v="1984-10-15T00:00:00"/>
    <x v="1"/>
    <s v="Divorced"/>
    <s v="Eligible NonCitizen"/>
    <s v="No"/>
    <s v="Asian"/>
    <d v="2011-05-16T00:00:00"/>
    <d v="2018-06-04T00:00:00"/>
    <s v="Another position"/>
    <x v="1"/>
    <x v="0"/>
    <s v="Kissy Sullivan"/>
    <n v="20"/>
    <s v="Google Search"/>
    <s v="Fully Meets"/>
    <n v="3.17"/>
    <n v="4"/>
    <n v="0"/>
    <d v="2018-04-02T00:00:00"/>
    <n v="0"/>
    <x v="15"/>
  </r>
  <r>
    <s v="Punjabhi, Louis  "/>
    <n v="10225"/>
    <n v="0"/>
    <n v="0"/>
    <x v="0"/>
    <x v="0"/>
    <n v="5"/>
    <n v="3"/>
    <n v="0"/>
    <n v="59472"/>
    <n v="0"/>
    <n v="19"/>
    <s v="Production Technician I"/>
    <s v="MA"/>
    <n v="2109"/>
    <d v="1961-06-19T00:00:00"/>
    <x v="0"/>
    <s v="Single"/>
    <s v="US Citizen"/>
    <s v="No"/>
    <s v="White"/>
    <d v="2014-01-06T00:00:00"/>
    <m/>
    <s v="N/A-StillEmployed"/>
    <x v="0"/>
    <x v="0"/>
    <s v="Kelley Spirea"/>
    <n v="18"/>
    <s v="Employee Referral"/>
    <s v="Fully Meets"/>
    <n v="4.8"/>
    <n v="3"/>
    <n v="0"/>
    <d v="2019-01-07T00:00:00"/>
    <n v="0"/>
    <x v="15"/>
  </r>
  <r>
    <s v="Purinton, Janine"/>
    <n v="10262"/>
    <n v="0"/>
    <n v="2"/>
    <x v="1"/>
    <x v="1"/>
    <n v="5"/>
    <n v="3"/>
    <n v="0"/>
    <n v="46430"/>
    <n v="1"/>
    <n v="19"/>
    <s v="Production Technician I"/>
    <s v="MA"/>
    <n v="2474"/>
    <d v="1970-09-22T00:00:00"/>
    <x v="1"/>
    <s v="Divorced"/>
    <s v="US Citizen"/>
    <s v="No"/>
    <s v="White"/>
    <d v="2012-09-24T00:00:00"/>
    <d v="2013-06-18T00:00:00"/>
    <s v="unhappy"/>
    <x v="1"/>
    <x v="0"/>
    <s v="Kissy Sullivan"/>
    <n v="20"/>
    <s v="Indeed"/>
    <s v="Fully Meets"/>
    <n v="4.5"/>
    <n v="5"/>
    <n v="0"/>
    <d v="2013-04-02T00:00:00"/>
    <n v="0"/>
    <x v="7"/>
  </r>
  <r>
    <s v="Quinn, Sean"/>
    <n v="10131"/>
    <n v="1"/>
    <n v="1"/>
    <x v="0"/>
    <x v="1"/>
    <n v="1"/>
    <n v="3"/>
    <n v="1"/>
    <n v="83363"/>
    <n v="1"/>
    <n v="23"/>
    <s v="Software Engineer"/>
    <s v="MA"/>
    <n v="2045"/>
    <d v="1984-11-06T00:00:00"/>
    <x v="0"/>
    <s v="Married"/>
    <s v="Eligible NonCitizen"/>
    <s v="No"/>
    <s v="Black or African American"/>
    <d v="2011-02-21T00:00:00"/>
    <d v="2015-08-15T00:00:00"/>
    <s v="career change"/>
    <x v="1"/>
    <x v="2"/>
    <s v="Janet King"/>
    <n v="2"/>
    <s v="Diversity Job Fair"/>
    <s v="Fully Meets"/>
    <n v="4.1500000000000004"/>
    <n v="4"/>
    <n v="0"/>
    <d v="2014-04-19T00:00:00"/>
    <n v="0"/>
    <x v="6"/>
  </r>
  <r>
    <s v="Rachael, Maggie"/>
    <n v="10239"/>
    <n v="1"/>
    <n v="1"/>
    <x v="1"/>
    <x v="0"/>
    <n v="3"/>
    <n v="3"/>
    <n v="0"/>
    <n v="95920"/>
    <n v="0"/>
    <n v="4"/>
    <s v="BI Developer"/>
    <s v="MA"/>
    <n v="2110"/>
    <d v="1980-05-12T00:00:00"/>
    <x v="1"/>
    <s v="Married"/>
    <s v="US Citizen"/>
    <s v="No"/>
    <s v="Black or African American"/>
    <d v="2016-10-02T00:00:00"/>
    <m/>
    <s v="N/A-StillEmployed"/>
    <x v="0"/>
    <x v="1"/>
    <s v="Brian Champaigne"/>
    <n v="13"/>
    <s v="Indeed"/>
    <s v="Fully Meets"/>
    <n v="4.4000000000000004"/>
    <n v="4"/>
    <n v="6"/>
    <d v="2019-02-06T00:00:00"/>
    <n v="0"/>
    <x v="18"/>
  </r>
  <r>
    <s v="Rarrick, Quinn"/>
    <n v="10152"/>
    <n v="0"/>
    <n v="2"/>
    <x v="0"/>
    <x v="1"/>
    <n v="5"/>
    <n v="3"/>
    <n v="0"/>
    <n v="61729"/>
    <n v="1"/>
    <n v="19"/>
    <s v="Production Technician I"/>
    <s v="MA"/>
    <n v="2478"/>
    <d v="1984-12-31T00:00:00"/>
    <x v="0"/>
    <s v="Divorced"/>
    <s v="US Citizen"/>
    <s v="No"/>
    <s v="White"/>
    <d v="2011-09-26T00:00:00"/>
    <d v="2018-04-07T00:00:00"/>
    <s v="more money"/>
    <x v="1"/>
    <x v="0"/>
    <s v="Michael Albert"/>
    <n v="22"/>
    <s v="Indeed"/>
    <s v="Fully Meets"/>
    <n v="3.8"/>
    <n v="5"/>
    <n v="0"/>
    <d v="2018-02-04T00:00:00"/>
    <n v="0"/>
    <x v="5"/>
  </r>
  <r>
    <s v="Ren, Kylo"/>
    <n v="10140"/>
    <n v="1"/>
    <n v="1"/>
    <x v="0"/>
    <x v="0"/>
    <n v="6"/>
    <n v="3"/>
    <n v="0"/>
    <n v="61809"/>
    <n v="0"/>
    <n v="3"/>
    <s v="Area Sales Manager"/>
    <s v="ID"/>
    <n v="83706"/>
    <d v="1954-10-12T00:00:00"/>
    <x v="0"/>
    <s v="Married"/>
    <s v="US Citizen"/>
    <s v="No"/>
    <s v="White"/>
    <d v="2014-05-12T00:00:00"/>
    <m/>
    <s v="N/A-StillEmployed"/>
    <x v="0"/>
    <x v="4"/>
    <s v="John Smith"/>
    <n v="17"/>
    <s v="CareerBuilder"/>
    <s v="Fully Meets"/>
    <n v="3.98"/>
    <n v="3"/>
    <n v="0"/>
    <d v="2019-01-28T00:00:00"/>
    <n v="0"/>
    <x v="6"/>
  </r>
  <r>
    <s v="Rhoads, Thomas"/>
    <n v="10058"/>
    <n v="0"/>
    <n v="2"/>
    <x v="0"/>
    <x v="1"/>
    <n v="5"/>
    <n v="3"/>
    <n v="0"/>
    <n v="45115"/>
    <n v="1"/>
    <n v="19"/>
    <s v="Production Technician I"/>
    <s v="MA"/>
    <n v="2176"/>
    <d v="1982-07-22T00:00:00"/>
    <x v="0"/>
    <s v="Divorced"/>
    <s v="US Citizen"/>
    <s v="Yes"/>
    <s v="White"/>
    <d v="2011-05-16T00:00:00"/>
    <d v="2016-01-15T00:00:00"/>
    <s v="retiring"/>
    <x v="1"/>
    <x v="0"/>
    <s v="Elijiah Gray"/>
    <n v="16"/>
    <s v="LinkedIn"/>
    <s v="Fully Meets"/>
    <n v="5"/>
    <n v="4"/>
    <n v="0"/>
    <d v="2015-03-30T00:00:00"/>
    <n v="0"/>
    <x v="17"/>
  </r>
  <r>
    <s v="Rivera, Haley  "/>
    <n v="10011"/>
    <n v="1"/>
    <n v="1"/>
    <x v="1"/>
    <x v="0"/>
    <n v="5"/>
    <n v="4"/>
    <n v="0"/>
    <n v="46738"/>
    <n v="0"/>
    <n v="19"/>
    <s v="Production Technician I"/>
    <s v="MA"/>
    <n v="2171"/>
    <d v="1973-01-12T00:00:00"/>
    <x v="1"/>
    <s v="Married"/>
    <s v="US Citizen"/>
    <s v="No"/>
    <s v="Asian"/>
    <d v="2011-11-28T00:00:00"/>
    <m/>
    <s v="N/A-StillEmployed"/>
    <x v="0"/>
    <x v="0"/>
    <s v="Webster Butler"/>
    <n v="39"/>
    <s v="Google Search"/>
    <s v="Exceeds"/>
    <n v="4.3600000000000003"/>
    <n v="5"/>
    <n v="0"/>
    <d v="2019-02-11T00:00:00"/>
    <n v="0"/>
    <x v="7"/>
  </r>
  <r>
    <s v="Roberson, May"/>
    <n v="10230"/>
    <n v="0"/>
    <n v="2"/>
    <x v="1"/>
    <x v="1"/>
    <n v="5"/>
    <n v="3"/>
    <n v="0"/>
    <n v="64971"/>
    <n v="1"/>
    <n v="20"/>
    <s v="Production Technician II"/>
    <s v="MA"/>
    <n v="1902"/>
    <d v="1981-09-05T00:00:00"/>
    <x v="1"/>
    <s v="Divorced"/>
    <s v="Eligible NonCitizen"/>
    <s v="No"/>
    <s v="Black or African American"/>
    <d v="2011-09-26T00:00:00"/>
    <d v="2011-10-22T00:00:00"/>
    <s v="return to school"/>
    <x v="1"/>
    <x v="0"/>
    <s v="David Stanley"/>
    <n v="14"/>
    <s v="Google Search"/>
    <s v="Fully Meets"/>
    <n v="4.5"/>
    <n v="4"/>
    <n v="0"/>
    <d v="2011-10-22T00:00:00"/>
    <n v="0"/>
    <x v="18"/>
  </r>
  <r>
    <s v="Robertson, Peter"/>
    <n v="10224"/>
    <n v="1"/>
    <n v="1"/>
    <x v="0"/>
    <x v="1"/>
    <n v="5"/>
    <n v="3"/>
    <n v="0"/>
    <n v="55578"/>
    <n v="1"/>
    <n v="20"/>
    <s v="Production Technician II"/>
    <s v="MA"/>
    <n v="2138"/>
    <d v="1972-07-03T00:00:00"/>
    <x v="0"/>
    <s v="Married"/>
    <s v="US Citizen"/>
    <s v="No"/>
    <s v="White"/>
    <d v="2011-07-05T00:00:00"/>
    <d v="2012-02-08T00:00:00"/>
    <s v="Another position"/>
    <x v="1"/>
    <x v="0"/>
    <s v="Kissy Sullivan"/>
    <n v="20"/>
    <s v="Indeed"/>
    <s v="Fully Meets"/>
    <n v="4.2"/>
    <n v="5"/>
    <n v="0"/>
    <d v="2012-01-06T00:00:00"/>
    <n v="0"/>
    <x v="13"/>
  </r>
  <r>
    <s v="Robinson, Alain  "/>
    <n v="10047"/>
    <n v="1"/>
    <n v="1"/>
    <x v="0"/>
    <x v="1"/>
    <n v="5"/>
    <n v="3"/>
    <n v="0"/>
    <n v="50428"/>
    <n v="1"/>
    <n v="19"/>
    <s v="Production Technician I"/>
    <s v="MA"/>
    <n v="1420"/>
    <d v="1974-01-07T00:00:00"/>
    <x v="0"/>
    <s v="Married"/>
    <s v="US Citizen"/>
    <s v="No"/>
    <s v="Black or African American"/>
    <d v="2011-01-10T00:00:00"/>
    <d v="2016-01-26T00:00:00"/>
    <s v="attendance"/>
    <x v="1"/>
    <x v="0"/>
    <s v="Amy Dunn"/>
    <n v="11"/>
    <s v="Indeed"/>
    <s v="Fully Meets"/>
    <n v="5"/>
    <n v="3"/>
    <n v="0"/>
    <d v="2015-01-10T00:00:00"/>
    <n v="0"/>
    <x v="17"/>
  </r>
  <r>
    <s v="Robinson, Cherly"/>
    <n v="10285"/>
    <n v="1"/>
    <n v="1"/>
    <x v="1"/>
    <x v="3"/>
    <n v="5"/>
    <n v="2"/>
    <n v="0"/>
    <n v="61422"/>
    <n v="1"/>
    <n v="19"/>
    <s v="Production Technician I"/>
    <s v="MA"/>
    <n v="1460"/>
    <d v="1985-01-07T00:00:00"/>
    <x v="1"/>
    <s v="Married"/>
    <s v="US Citizen"/>
    <s v="No"/>
    <s v="White"/>
    <d v="2011-01-10T00:00:00"/>
    <d v="2016-05-17T00:00:00"/>
    <s v="attendance"/>
    <x v="2"/>
    <x v="0"/>
    <s v="Ketsia Liebig"/>
    <n v="19"/>
    <s v="Indeed"/>
    <s v="Needs Improvement"/>
    <n v="3.6"/>
    <n v="3"/>
    <n v="0"/>
    <d v="2016-04-05T00:00:00"/>
    <n v="4"/>
    <x v="7"/>
  </r>
  <r>
    <s v="Robinson, Elias"/>
    <n v="10020"/>
    <n v="0"/>
    <n v="4"/>
    <x v="0"/>
    <x v="0"/>
    <n v="5"/>
    <n v="4"/>
    <n v="0"/>
    <n v="63353"/>
    <n v="0"/>
    <n v="19"/>
    <s v="Production Technician I"/>
    <s v="MA"/>
    <n v="1730"/>
    <d v="1985-01-28T00:00:00"/>
    <x v="0"/>
    <s v="Widowed"/>
    <s v="US Citizen"/>
    <s v="No"/>
    <s v="White"/>
    <d v="2013-07-08T00:00:00"/>
    <m/>
    <s v="N/A-StillEmployed"/>
    <x v="0"/>
    <x v="0"/>
    <s v="Brannon Miller"/>
    <n v="12"/>
    <s v="Employee Referral"/>
    <s v="Exceeds"/>
    <n v="3.6"/>
    <n v="5"/>
    <n v="0"/>
    <d v="2019-02-11T00:00:00"/>
    <n v="0"/>
    <x v="6"/>
  </r>
  <r>
    <s v="Roby, Lori "/>
    <n v="10162"/>
    <n v="1"/>
    <n v="1"/>
    <x v="1"/>
    <x v="0"/>
    <n v="3"/>
    <n v="3"/>
    <n v="0"/>
    <n v="89883"/>
    <n v="0"/>
    <n v="9"/>
    <s v="Data Analyst"/>
    <s v="MA"/>
    <n v="1886"/>
    <d v="1981-10-11T00:00:00"/>
    <x v="1"/>
    <s v="Married"/>
    <s v="US Citizen"/>
    <s v="No"/>
    <s v="White"/>
    <d v="2015-02-16T00:00:00"/>
    <m/>
    <s v="N/A-StillEmployed"/>
    <x v="0"/>
    <x v="1"/>
    <s v="Simon Roup"/>
    <n v="4"/>
    <s v="Employee Referral"/>
    <s v="Fully Meets"/>
    <n v="3.69"/>
    <n v="5"/>
    <n v="6"/>
    <d v="2019-02-14T00:00:00"/>
    <n v="0"/>
    <x v="3"/>
  </r>
  <r>
    <s v="Roehrich, Bianca"/>
    <n v="10149"/>
    <n v="0"/>
    <n v="0"/>
    <x v="1"/>
    <x v="1"/>
    <n v="3"/>
    <n v="3"/>
    <n v="0"/>
    <n v="120000"/>
    <n v="1"/>
    <n v="29"/>
    <s v="Principal Data Architect"/>
    <s v="MA"/>
    <n v="2703"/>
    <d v="1973-05-27T00:00:00"/>
    <x v="1"/>
    <s v="Single"/>
    <s v="US Citizen"/>
    <s v="Yes"/>
    <s v="White"/>
    <d v="2015-01-05T00:00:00"/>
    <d v="2018-11-10T00:00:00"/>
    <s v="Another position"/>
    <x v="1"/>
    <x v="1"/>
    <s v="Simon Roup"/>
    <n v="4"/>
    <s v="LinkedIn"/>
    <s v="Fully Meets"/>
    <n v="3.88"/>
    <n v="3"/>
    <n v="7"/>
    <d v="2018-02-13T00:00:00"/>
    <n v="0"/>
    <x v="8"/>
  </r>
  <r>
    <s v="Roper, Katie"/>
    <n v="10086"/>
    <n v="0"/>
    <n v="0"/>
    <x v="1"/>
    <x v="0"/>
    <n v="3"/>
    <n v="3"/>
    <n v="0"/>
    <n v="150290"/>
    <n v="0"/>
    <n v="7"/>
    <s v="Data Architect"/>
    <s v="MA"/>
    <n v="2056"/>
    <d v="1972-11-21T00:00:00"/>
    <x v="1"/>
    <s v="Single"/>
    <s v="US Citizen"/>
    <s v="No"/>
    <s v="Black or African American"/>
    <d v="2017-01-07T00:00:00"/>
    <m/>
    <s v="N/A-StillEmployed"/>
    <x v="0"/>
    <x v="1"/>
    <s v="Brian Champaigne"/>
    <n v="13"/>
    <s v="Indeed"/>
    <s v="Fully Meets"/>
    <n v="4.9400000000000004"/>
    <n v="3"/>
    <n v="5"/>
    <d v="2019-02-06T00:00:00"/>
    <n v="0"/>
    <x v="1"/>
  </r>
  <r>
    <s v="Rose, Ashley  "/>
    <n v="10054"/>
    <n v="0"/>
    <n v="3"/>
    <x v="1"/>
    <x v="0"/>
    <n v="5"/>
    <n v="3"/>
    <n v="0"/>
    <n v="60627"/>
    <n v="0"/>
    <n v="19"/>
    <s v="Production Technician I"/>
    <s v="MA"/>
    <n v="1886"/>
    <d v="1974-12-05T00:00:00"/>
    <x v="1"/>
    <s v="Separated"/>
    <s v="US Citizen"/>
    <s v="No"/>
    <s v="White"/>
    <d v="2014-01-06T00:00:00"/>
    <m/>
    <s v="N/A-StillEmployed"/>
    <x v="0"/>
    <x v="0"/>
    <s v="David Stanley"/>
    <n v="14"/>
    <s v="Website"/>
    <s v="Fully Meets"/>
    <n v="5"/>
    <n v="4"/>
    <n v="0"/>
    <d v="2019-01-31T00:00:00"/>
    <n v="0"/>
    <x v="12"/>
  </r>
  <r>
    <s v="Rossetti, Bruno"/>
    <n v="10065"/>
    <n v="0"/>
    <n v="0"/>
    <x v="0"/>
    <x v="1"/>
    <n v="5"/>
    <n v="3"/>
    <n v="0"/>
    <n v="53180"/>
    <n v="1"/>
    <n v="19"/>
    <s v="Production Technician I"/>
    <s v="MA"/>
    <n v="2155"/>
    <d v="1987-03-18T00:00:00"/>
    <x v="0"/>
    <s v="Single"/>
    <s v="US Citizen"/>
    <s v="No"/>
    <s v="White"/>
    <d v="2011-04-04T00:00:00"/>
    <d v="2018-08-13T00:00:00"/>
    <s v="Another position"/>
    <x v="1"/>
    <x v="0"/>
    <s v="Kissy Sullivan"/>
    <n v="20"/>
    <s v="Google Search"/>
    <s v="Fully Meets"/>
    <n v="5"/>
    <n v="5"/>
    <n v="0"/>
    <d v="2018-07-02T00:00:00"/>
    <n v="0"/>
    <x v="6"/>
  </r>
  <r>
    <s v="Roup,Simon"/>
    <n v="10198"/>
    <n v="0"/>
    <n v="0"/>
    <x v="0"/>
    <x v="0"/>
    <n v="3"/>
    <n v="3"/>
    <n v="0"/>
    <n v="140920"/>
    <n v="0"/>
    <n v="13"/>
    <s v="IT Manager - DB"/>
    <s v="MA"/>
    <n v="2481"/>
    <d v="1973-04-05T00:00:00"/>
    <x v="0"/>
    <s v="Single"/>
    <s v="US Citizen"/>
    <s v="No"/>
    <s v="White"/>
    <d v="2013-01-20T00:00:00"/>
    <m/>
    <s v="N/A-StillEmployed"/>
    <x v="0"/>
    <x v="1"/>
    <s v="Jennifer Zamora"/>
    <n v="5"/>
    <s v="Indeed"/>
    <s v="Fully Meets"/>
    <n v="3.6"/>
    <n v="5"/>
    <n v="7"/>
    <d v="2019-02-18T00:00:00"/>
    <n v="0"/>
    <x v="13"/>
  </r>
  <r>
    <s v="Ruiz, Ricardo"/>
    <n v="10222"/>
    <n v="0"/>
    <n v="2"/>
    <x v="0"/>
    <x v="1"/>
    <n v="3"/>
    <n v="3"/>
    <n v="1"/>
    <n v="148999"/>
    <n v="1"/>
    <n v="13"/>
    <s v="IT Manager - DB"/>
    <s v="MA"/>
    <n v="1915"/>
    <d v="1964-01-04T00:00:00"/>
    <x v="0"/>
    <s v="Divorced"/>
    <s v="US Citizen"/>
    <s v="No"/>
    <s v="Black or African American"/>
    <d v="2012-01-09T00:00:00"/>
    <d v="2015-11-04T00:00:00"/>
    <s v="hours"/>
    <x v="1"/>
    <x v="1"/>
    <s v="Jennifer Zamora"/>
    <n v="5"/>
    <s v="Diversity Job Fair"/>
    <s v="Fully Meets"/>
    <n v="4.3"/>
    <n v="4"/>
    <n v="6"/>
    <d v="2015-01-04T00:00:00"/>
    <n v="0"/>
    <x v="12"/>
  </r>
  <r>
    <s v="Saada, Adell"/>
    <n v="10126"/>
    <n v="1"/>
    <n v="1"/>
    <x v="1"/>
    <x v="0"/>
    <n v="4"/>
    <n v="3"/>
    <n v="0"/>
    <n v="86214"/>
    <n v="0"/>
    <n v="24"/>
    <s v="Software Engineer"/>
    <s v="MA"/>
    <n v="2132"/>
    <d v="1986-07-24T00:00:00"/>
    <x v="1"/>
    <s v="Married"/>
    <s v="US Citizen"/>
    <s v="No"/>
    <s v="White"/>
    <d v="2012-11-05T00:00:00"/>
    <m/>
    <s v="N/A-StillEmployed"/>
    <x v="0"/>
    <x v="2"/>
    <s v="Alex Sweetwater"/>
    <n v="10"/>
    <s v="Indeed"/>
    <s v="Fully Meets"/>
    <n v="4.2"/>
    <n v="3"/>
    <n v="6"/>
    <d v="2019-02-13T00:00:00"/>
    <n v="0"/>
    <x v="4"/>
  </r>
  <r>
    <s v="Saar-Beckles, Melinda"/>
    <n v="10295"/>
    <n v="0"/>
    <n v="0"/>
    <x v="1"/>
    <x v="4"/>
    <n v="5"/>
    <n v="2"/>
    <n v="1"/>
    <n v="47750"/>
    <n v="0"/>
    <n v="19"/>
    <s v="Production Technician I"/>
    <s v="MA"/>
    <n v="1801"/>
    <d v="1968-06-06T00:00:00"/>
    <x v="1"/>
    <s v="Single"/>
    <s v="US Citizen"/>
    <s v="No"/>
    <s v="Black or African American"/>
    <d v="2016-07-04T00:00:00"/>
    <m/>
    <s v="N/A-StillEmployed"/>
    <x v="0"/>
    <x v="0"/>
    <s v="Kelley Spirea"/>
    <n v="18"/>
    <s v="Diversity Job Fair"/>
    <s v="Needs Improvement"/>
    <n v="2.6"/>
    <n v="4"/>
    <n v="0"/>
    <d v="2019-02-18T00:00:00"/>
    <n v="5"/>
    <x v="6"/>
  </r>
  <r>
    <s v="Sadki, Nore  "/>
    <n v="10260"/>
    <n v="0"/>
    <n v="0"/>
    <x v="0"/>
    <x v="1"/>
    <n v="5"/>
    <n v="3"/>
    <n v="0"/>
    <n v="46428"/>
    <n v="1"/>
    <n v="19"/>
    <s v="Production Technician I"/>
    <s v="MA"/>
    <n v="2148"/>
    <d v="1974-12-21T00:00:00"/>
    <x v="0"/>
    <s v="Single"/>
    <s v="US Citizen"/>
    <s v="No"/>
    <s v="White"/>
    <d v="2009-01-05T00:00:00"/>
    <d v="2018-07-30T00:00:00"/>
    <s v="relocation out of area"/>
    <x v="1"/>
    <x v="0"/>
    <s v="Michael Albert"/>
    <n v="22"/>
    <s v="Google Search"/>
    <s v="Fully Meets"/>
    <n v="4.5999999999999996"/>
    <n v="5"/>
    <n v="0"/>
    <d v="2018-02-05T00:00:00"/>
    <n v="0"/>
    <x v="10"/>
  </r>
  <r>
    <s v="Sahoo, Adil"/>
    <n v="10233"/>
    <n v="1"/>
    <n v="1"/>
    <x v="0"/>
    <x v="0"/>
    <n v="5"/>
    <n v="3"/>
    <n v="0"/>
    <n v="57975"/>
    <n v="0"/>
    <n v="20"/>
    <s v="Production Technician II"/>
    <s v="MA"/>
    <n v="2062"/>
    <d v="1986-04-26T00:00:00"/>
    <x v="0"/>
    <s v="Married"/>
    <s v="US Citizen"/>
    <s v="No"/>
    <s v="White"/>
    <d v="2010-08-30T00:00:00"/>
    <m/>
    <s v="N/A-StillEmployed"/>
    <x v="0"/>
    <x v="0"/>
    <s v="Kelley Spirea"/>
    <n v="18"/>
    <s v="CareerBuilder"/>
    <s v="Fully Meets"/>
    <n v="4.0999999999999996"/>
    <n v="3"/>
    <n v="0"/>
    <d v="2019-01-10T00:00:00"/>
    <n v="0"/>
    <x v="13"/>
  </r>
  <r>
    <s v="Salter, Jason"/>
    <n v="10229"/>
    <n v="0"/>
    <n v="2"/>
    <x v="0"/>
    <x v="1"/>
    <n v="3"/>
    <n v="3"/>
    <n v="0"/>
    <n v="88527"/>
    <n v="1"/>
    <n v="9"/>
    <s v="Data Analyst "/>
    <s v="MA"/>
    <n v="2452"/>
    <d v="1987-12-17T00:00:00"/>
    <x v="0"/>
    <s v="Divorced"/>
    <s v="US Citizen"/>
    <s v="No"/>
    <s v="Black or African American"/>
    <d v="2015-01-05T00:00:00"/>
    <d v="2015-10-31T00:00:00"/>
    <s v="hours"/>
    <x v="1"/>
    <x v="1"/>
    <s v="Simon Roup"/>
    <n v="4"/>
    <s v="LinkedIn"/>
    <s v="Fully Meets"/>
    <n v="4.2"/>
    <n v="3"/>
    <n v="5"/>
    <d v="2015-04-20T00:00:00"/>
    <n v="0"/>
    <x v="4"/>
  </r>
  <r>
    <s v="Sander, Kamrin"/>
    <n v="10169"/>
    <n v="1"/>
    <n v="1"/>
    <x v="1"/>
    <x v="0"/>
    <n v="5"/>
    <n v="3"/>
    <n v="0"/>
    <n v="56147"/>
    <n v="0"/>
    <n v="19"/>
    <s v="Production Technician I"/>
    <s v="MA"/>
    <n v="2154"/>
    <d v="1988-07-10T00:00:00"/>
    <x v="1"/>
    <s v="Married"/>
    <s v="US Citizen"/>
    <s v="No"/>
    <s v="Black or African American"/>
    <d v="2014-09-29T00:00:00"/>
    <m/>
    <s v="N/A-StillEmployed"/>
    <x v="0"/>
    <x v="0"/>
    <s v="Elijiah Gray"/>
    <n v="16"/>
    <s v="LinkedIn"/>
    <s v="Fully Meets"/>
    <n v="3.51"/>
    <n v="3"/>
    <n v="0"/>
    <d v="2019-02-18T00:00:00"/>
    <n v="0"/>
    <x v="4"/>
  </r>
  <r>
    <s v="Sewkumar, Nori"/>
    <n v="10071"/>
    <n v="0"/>
    <n v="0"/>
    <x v="1"/>
    <x v="2"/>
    <n v="5"/>
    <n v="3"/>
    <n v="0"/>
    <n v="50923"/>
    <n v="0"/>
    <n v="19"/>
    <s v="Production Technician I"/>
    <s v="MA"/>
    <n v="2191"/>
    <d v="1975-03-10T00:00:00"/>
    <x v="1"/>
    <s v="Single"/>
    <s v="US Citizen"/>
    <s v="No"/>
    <s v="Asian"/>
    <d v="2013-09-30T00:00:00"/>
    <m/>
    <s v="N/A-StillEmployed"/>
    <x v="0"/>
    <x v="0"/>
    <s v="Webster Butler"/>
    <n v="39"/>
    <s v="Google Search"/>
    <s v="Fully Meets"/>
    <n v="5"/>
    <n v="5"/>
    <n v="0"/>
    <d v="2019-02-06T00:00:00"/>
    <n v="0"/>
    <x v="15"/>
  </r>
  <r>
    <s v="Shepard, Anita "/>
    <n v="10179"/>
    <n v="1"/>
    <n v="1"/>
    <x v="1"/>
    <x v="0"/>
    <n v="3"/>
    <n v="3"/>
    <n v="0"/>
    <n v="50750"/>
    <n v="0"/>
    <n v="15"/>
    <s v="Network Engineer"/>
    <s v="MA"/>
    <n v="1773"/>
    <d v="1981-04-14T00:00:00"/>
    <x v="1"/>
    <s v="Married"/>
    <s v="US Citizen"/>
    <s v="No"/>
    <s v="White"/>
    <d v="2014-09-30T00:00:00"/>
    <m/>
    <s v="N/A-StillEmployed"/>
    <x v="0"/>
    <x v="1"/>
    <s v="Peter Monroe"/>
    <n v="7"/>
    <s v="LinkedIn"/>
    <s v="Fully Meets"/>
    <n v="3.31"/>
    <n v="3"/>
    <n v="6"/>
    <d v="2019-01-07T00:00:00"/>
    <n v="0"/>
    <x v="10"/>
  </r>
  <r>
    <s v="Shields, Seffi"/>
    <n v="10091"/>
    <n v="1"/>
    <n v="1"/>
    <x v="1"/>
    <x v="0"/>
    <n v="5"/>
    <n v="3"/>
    <n v="0"/>
    <n v="52087"/>
    <n v="0"/>
    <n v="19"/>
    <s v="Production Technician I"/>
    <s v="MA"/>
    <n v="2149"/>
    <d v="1985-08-24T00:00:00"/>
    <x v="1"/>
    <s v="Married"/>
    <s v="US Citizen"/>
    <s v="No"/>
    <s v="White"/>
    <d v="2013-08-19T00:00:00"/>
    <m/>
    <s v="N/A-StillEmployed"/>
    <x v="0"/>
    <x v="0"/>
    <s v="Amy Dunn"/>
    <n v="11"/>
    <s v="LinkedIn"/>
    <s v="Fully Meets"/>
    <n v="4.8099999999999996"/>
    <n v="4"/>
    <n v="0"/>
    <d v="2019-02-15T00:00:00"/>
    <n v="0"/>
    <x v="3"/>
  </r>
  <r>
    <s v="Simard, Kramer"/>
    <n v="10178"/>
    <n v="1"/>
    <n v="1"/>
    <x v="0"/>
    <x v="0"/>
    <n v="3"/>
    <n v="3"/>
    <n v="0"/>
    <n v="87826"/>
    <n v="0"/>
    <n v="9"/>
    <s v="Data Analyst"/>
    <s v="MA"/>
    <n v="2110"/>
    <d v="1970-02-08T00:00:00"/>
    <x v="0"/>
    <s v="Married"/>
    <s v="US Citizen"/>
    <s v="Yes"/>
    <s v="White"/>
    <d v="2015-01-05T00:00:00"/>
    <m/>
    <s v="N/A-StillEmployed"/>
    <x v="0"/>
    <x v="1"/>
    <s v="Simon Roup"/>
    <n v="4"/>
    <s v="Employee Referral"/>
    <s v="Fully Meets"/>
    <n v="3.32"/>
    <n v="3"/>
    <n v="7"/>
    <d v="2019-01-14T00:00:00"/>
    <n v="0"/>
    <x v="7"/>
  </r>
  <r>
    <s v="Singh, Nan "/>
    <n v="10039"/>
    <n v="0"/>
    <n v="0"/>
    <x v="1"/>
    <x v="0"/>
    <n v="1"/>
    <n v="3"/>
    <n v="0"/>
    <n v="51920"/>
    <n v="0"/>
    <n v="2"/>
    <s v="Administrative Assistant"/>
    <s v="MA"/>
    <n v="2330"/>
    <d v="1988-05-19T00:00:00"/>
    <x v="1"/>
    <s v="Single"/>
    <s v="US Citizen"/>
    <s v="No"/>
    <s v="White"/>
    <d v="2015-05-01T00:00:00"/>
    <m/>
    <s v="N/A-StillEmployed"/>
    <x v="0"/>
    <x v="3"/>
    <s v="Brandon R. LeBlanc"/>
    <n v="1"/>
    <s v="Website"/>
    <s v="Fully Meets"/>
    <n v="5"/>
    <n v="3"/>
    <n v="5"/>
    <d v="2019-01-15T00:00:00"/>
    <n v="0"/>
    <x v="4"/>
  </r>
  <r>
    <s v="Sloan, Constance"/>
    <n v="10095"/>
    <n v="0"/>
    <n v="0"/>
    <x v="1"/>
    <x v="1"/>
    <n v="5"/>
    <n v="3"/>
    <n v="0"/>
    <n v="63878"/>
    <n v="1"/>
    <n v="20"/>
    <s v="Production Technician II"/>
    <s v="MA"/>
    <n v="1851"/>
    <d v="1987-11-25T00:00:00"/>
    <x v="1"/>
    <s v="Single"/>
    <s v="US Citizen"/>
    <s v="No"/>
    <s v="White"/>
    <d v="2009-10-26T00:00:00"/>
    <d v="2015-04-08T00:00:00"/>
    <s v="maternity leave - did not return"/>
    <x v="1"/>
    <x v="0"/>
    <s v="Michael Albert"/>
    <n v="22"/>
    <s v="CareerBuilder"/>
    <s v="Fully Meets"/>
    <n v="4.68"/>
    <n v="4"/>
    <n v="0"/>
    <d v="2015-04-02T00:00:00"/>
    <n v="0"/>
    <x v="11"/>
  </r>
  <r>
    <s v="Smith, Joe"/>
    <n v="10027"/>
    <n v="0"/>
    <n v="0"/>
    <x v="0"/>
    <x v="0"/>
    <n v="5"/>
    <n v="4"/>
    <n v="0"/>
    <n v="60656"/>
    <n v="0"/>
    <n v="20"/>
    <s v="Production Technician II"/>
    <s v="MA"/>
    <n v="2045"/>
    <d v="1963-10-30T00:00:00"/>
    <x v="0"/>
    <s v="Single"/>
    <s v="US Citizen"/>
    <s v="No"/>
    <s v="White"/>
    <d v="2014-09-29T00:00:00"/>
    <m/>
    <s v="N/A-StillEmployed"/>
    <x v="0"/>
    <x v="0"/>
    <s v="Elijiah Gray"/>
    <n v="16"/>
    <s v="Indeed"/>
    <s v="Exceeds"/>
    <n v="4.3"/>
    <n v="3"/>
    <n v="0"/>
    <d v="2019-01-28T00:00:00"/>
    <n v="0"/>
    <x v="6"/>
  </r>
  <r>
    <s v="Smith, John"/>
    <n v="10291"/>
    <n v="0"/>
    <n v="2"/>
    <x v="0"/>
    <x v="0"/>
    <n v="6"/>
    <n v="2"/>
    <n v="1"/>
    <n v="72992"/>
    <n v="0"/>
    <n v="21"/>
    <s v="Sales Manager"/>
    <s v="MA"/>
    <n v="1886"/>
    <d v="1984-08-16T00:00:00"/>
    <x v="0"/>
    <s v="Divorced"/>
    <s v="US Citizen"/>
    <s v="No"/>
    <s v="Black or African American"/>
    <d v="2014-05-18T00:00:00"/>
    <m/>
    <s v="N/A-StillEmployed"/>
    <x v="0"/>
    <x v="4"/>
    <s v="Debra Houlihan"/>
    <n v="15"/>
    <s v="Diversity Job Fair"/>
    <s v="Needs Improvement"/>
    <n v="2.4"/>
    <n v="4"/>
    <n v="0"/>
    <d v="2019-01-16T00:00:00"/>
    <n v="2"/>
    <x v="7"/>
  </r>
  <r>
    <s v="Smith, Leigh Ann"/>
    <n v="10153"/>
    <n v="1"/>
    <n v="1"/>
    <x v="1"/>
    <x v="1"/>
    <n v="1"/>
    <n v="3"/>
    <n v="1"/>
    <n v="55000"/>
    <n v="1"/>
    <n v="2"/>
    <s v="Administrative Assistant"/>
    <s v="MA"/>
    <n v="1844"/>
    <d v="1987-06-14T00:00:00"/>
    <x v="1"/>
    <s v="Married"/>
    <s v="US Citizen"/>
    <s v="No"/>
    <s v="Black or African American"/>
    <d v="2011-09-26T00:00:00"/>
    <d v="2013-09-25T00:00:00"/>
    <s v="career change"/>
    <x v="1"/>
    <x v="3"/>
    <s v="Brandon R. LeBlanc"/>
    <n v="1"/>
    <s v="Diversity Job Fair"/>
    <s v="Fully Meets"/>
    <n v="3.8"/>
    <n v="4"/>
    <n v="4"/>
    <d v="2013-08-15T00:00:00"/>
    <n v="0"/>
    <x v="1"/>
  </r>
  <r>
    <s v="Smith, Sade"/>
    <n v="10157"/>
    <n v="0"/>
    <n v="0"/>
    <x v="1"/>
    <x v="0"/>
    <n v="5"/>
    <n v="3"/>
    <n v="0"/>
    <n v="58939"/>
    <n v="0"/>
    <n v="19"/>
    <s v="Production Technician I"/>
    <s v="MA"/>
    <n v="2130"/>
    <d v="1965-02-02T00:00:00"/>
    <x v="1"/>
    <s v="Single"/>
    <s v="US Citizen"/>
    <s v="No"/>
    <s v="White"/>
    <d v="2013-11-11T00:00:00"/>
    <m/>
    <s v="N/A-StillEmployed"/>
    <x v="0"/>
    <x v="0"/>
    <s v="Ketsia Liebig"/>
    <n v="19"/>
    <s v="Employee Referral"/>
    <s v="Fully Meets"/>
    <n v="3.73"/>
    <n v="3"/>
    <n v="0"/>
    <d v="2019-01-24T00:00:00"/>
    <n v="0"/>
    <x v="7"/>
  </r>
  <r>
    <s v="Soto, Julia "/>
    <n v="10119"/>
    <n v="1"/>
    <n v="1"/>
    <x v="1"/>
    <x v="0"/>
    <n v="3"/>
    <n v="3"/>
    <n v="0"/>
    <n v="66593"/>
    <n v="0"/>
    <n v="14"/>
    <s v="IT Support"/>
    <s v="MA"/>
    <n v="2360"/>
    <d v="1973-03-12T00:00:00"/>
    <x v="1"/>
    <s v="Married"/>
    <s v="US Citizen"/>
    <s v="No"/>
    <s v="Black or African American"/>
    <d v="2011-06-10T00:00:00"/>
    <m/>
    <s v="N/A-StillEmployed"/>
    <x v="0"/>
    <x v="1"/>
    <s v="Eric Dougall"/>
    <n v="6"/>
    <s v="LinkedIn"/>
    <s v="Fully Meets"/>
    <n v="4.3"/>
    <n v="3"/>
    <n v="5"/>
    <d v="2019-02-08T00:00:00"/>
    <n v="0"/>
    <x v="5"/>
  </r>
  <r>
    <s v="Soze, Keyser"/>
    <n v="10180"/>
    <n v="1"/>
    <n v="1"/>
    <x v="0"/>
    <x v="4"/>
    <n v="3"/>
    <n v="3"/>
    <n v="0"/>
    <n v="87565"/>
    <n v="0"/>
    <n v="28"/>
    <s v="Sr. Network Engineer"/>
    <s v="MA"/>
    <n v="1545"/>
    <d v="1983-02-09T00:00:00"/>
    <x v="0"/>
    <s v="Married"/>
    <s v="US Citizen"/>
    <s v="No"/>
    <s v="Asian"/>
    <d v="2016-06-30T00:00:00"/>
    <m/>
    <s v="N/A-StillEmployed"/>
    <x v="0"/>
    <x v="1"/>
    <s v="Peter Monroe"/>
    <n v="7"/>
    <s v="LinkedIn"/>
    <s v="Fully Meets"/>
    <n v="3.27"/>
    <n v="4"/>
    <n v="5"/>
    <d v="2019-01-14T00:00:00"/>
    <n v="0"/>
    <x v="13"/>
  </r>
  <r>
    <s v="Sparks, Taylor  "/>
    <n v="10302"/>
    <n v="1"/>
    <n v="1"/>
    <x v="1"/>
    <x v="0"/>
    <n v="5"/>
    <n v="1"/>
    <n v="0"/>
    <n v="64021"/>
    <n v="0"/>
    <n v="19"/>
    <s v="Production Technician I"/>
    <s v="MA"/>
    <n v="2093"/>
    <d v="1968-07-20T00:00:00"/>
    <x v="1"/>
    <s v="Married"/>
    <s v="US Citizen"/>
    <s v="No"/>
    <s v="White"/>
    <d v="2012-02-20T00:00:00"/>
    <m/>
    <s v="N/A-StillEmployed"/>
    <x v="0"/>
    <x v="0"/>
    <s v="Brannon Miller"/>
    <n v="12"/>
    <s v="Indeed"/>
    <s v="PIP"/>
    <n v="2.4"/>
    <n v="2"/>
    <n v="1"/>
    <d v="2019-02-25T00:00:00"/>
    <n v="6"/>
    <x v="11"/>
  </r>
  <r>
    <s v="Spirea, Kelley"/>
    <n v="10090"/>
    <n v="1"/>
    <n v="1"/>
    <x v="1"/>
    <x v="0"/>
    <n v="5"/>
    <n v="3"/>
    <n v="0"/>
    <n v="65714"/>
    <n v="0"/>
    <n v="18"/>
    <s v="Production Manager"/>
    <s v="MA"/>
    <n v="2451"/>
    <d v="1975-09-30T00:00:00"/>
    <x v="1"/>
    <s v="Married"/>
    <s v="US Citizen"/>
    <s v="No"/>
    <s v="White"/>
    <d v="2012-10-02T00:00:00"/>
    <m/>
    <s v="N/A-StillEmployed"/>
    <x v="0"/>
    <x v="0"/>
    <s v="Janet King"/>
    <n v="2"/>
    <s v="LinkedIn"/>
    <s v="Fully Meets"/>
    <n v="4.83"/>
    <n v="5"/>
    <n v="0"/>
    <d v="2019-02-14T00:00:00"/>
    <n v="0"/>
    <x v="3"/>
  </r>
  <r>
    <s v="Squatrito, Kristen"/>
    <n v="10030"/>
    <n v="0"/>
    <n v="2"/>
    <x v="1"/>
    <x v="1"/>
    <n v="5"/>
    <n v="4"/>
    <n v="0"/>
    <n v="62425"/>
    <n v="1"/>
    <n v="19"/>
    <s v="Production Technician I"/>
    <s v="MA"/>
    <n v="2359"/>
    <d v="1973-03-26T00:00:00"/>
    <x v="1"/>
    <s v="Divorced"/>
    <s v="US Citizen"/>
    <s v="No"/>
    <s v="White"/>
    <d v="2013-05-13T00:00:00"/>
    <d v="2015-06-29T00:00:00"/>
    <s v="unhappy"/>
    <x v="1"/>
    <x v="0"/>
    <s v="David Stanley"/>
    <n v="14"/>
    <s v="LinkedIn"/>
    <s v="Exceeds"/>
    <n v="4.0999999999999996"/>
    <n v="4"/>
    <n v="0"/>
    <d v="2015-03-02T00:00:00"/>
    <n v="0"/>
    <x v="7"/>
  </r>
  <r>
    <s v="Stanford,Barbara  M"/>
    <n v="10278"/>
    <n v="0"/>
    <n v="2"/>
    <x v="1"/>
    <x v="0"/>
    <n v="5"/>
    <n v="3"/>
    <n v="0"/>
    <n v="47961"/>
    <n v="0"/>
    <n v="19"/>
    <s v="Production Technician I"/>
    <s v="MA"/>
    <n v="2050"/>
    <d v="1982-08-25T00:00:00"/>
    <x v="1"/>
    <s v="Divorced"/>
    <s v="US Citizen"/>
    <s v="No"/>
    <s v="Two or more races"/>
    <d v="2011-01-10T00:00:00"/>
    <m/>
    <s v="N/A-StillEmployed"/>
    <x v="0"/>
    <x v="0"/>
    <s v="Kissy Sullivan"/>
    <n v="20"/>
    <s v="Google Search"/>
    <s v="Fully Meets"/>
    <n v="4.0999999999999996"/>
    <n v="4"/>
    <n v="0"/>
    <d v="2019-02-07T00:00:00"/>
    <n v="0"/>
    <x v="9"/>
  </r>
  <r>
    <s v="Stansfield, Norman"/>
    <n v="10307"/>
    <n v="1"/>
    <n v="1"/>
    <x v="0"/>
    <x v="0"/>
    <n v="6"/>
    <n v="1"/>
    <n v="0"/>
    <n v="58273"/>
    <n v="0"/>
    <n v="3"/>
    <s v="Area Sales Manager"/>
    <s v="NV"/>
    <n v="89139"/>
    <d v="1974-05-09T00:00:00"/>
    <x v="0"/>
    <s v="Married"/>
    <s v="US Citizen"/>
    <s v="No"/>
    <s v="White"/>
    <d v="2014-05-12T00:00:00"/>
    <m/>
    <s v="N/A-StillEmployed"/>
    <x v="0"/>
    <x v="4"/>
    <s v="Lynn Daneault"/>
    <n v="21"/>
    <s v="Website"/>
    <s v="PIP"/>
    <n v="1.81"/>
    <n v="2"/>
    <n v="0"/>
    <d v="2019-01-17T00:00:00"/>
    <n v="3"/>
    <x v="14"/>
  </r>
  <r>
    <s v="Steans, Tyrone  "/>
    <n v="10147"/>
    <n v="0"/>
    <n v="0"/>
    <x v="0"/>
    <x v="0"/>
    <n v="1"/>
    <n v="3"/>
    <n v="0"/>
    <n v="63003"/>
    <n v="0"/>
    <n v="1"/>
    <s v="Accountant I"/>
    <s v="MA"/>
    <n v="2703"/>
    <d v="1986-09-01T00:00:00"/>
    <x v="0"/>
    <s v="Single"/>
    <s v="US Citizen"/>
    <s v="No"/>
    <s v="White"/>
    <d v="2014-09-29T00:00:00"/>
    <m/>
    <s v="N/A-StillEmployed"/>
    <x v="0"/>
    <x v="3"/>
    <s v="Brandon R. LeBlanc"/>
    <n v="1"/>
    <s v="Indeed"/>
    <s v="Fully Meets"/>
    <n v="3.9"/>
    <n v="5"/>
    <n v="5"/>
    <d v="2019-01-18T00:00:00"/>
    <n v="0"/>
    <x v="9"/>
  </r>
  <r>
    <s v="Stoica, Rick"/>
    <n v="10266"/>
    <n v="1"/>
    <n v="1"/>
    <x v="0"/>
    <x v="0"/>
    <n v="5"/>
    <n v="3"/>
    <n v="0"/>
    <n v="61355"/>
    <n v="0"/>
    <n v="19"/>
    <s v="Production Technician I"/>
    <s v="MA"/>
    <n v="2301"/>
    <d v="1985-03-14T00:00:00"/>
    <x v="0"/>
    <s v="Married"/>
    <s v="US Citizen"/>
    <s v="No"/>
    <s v="Asian"/>
    <d v="2014-02-17T00:00:00"/>
    <m/>
    <s v="N/A-StillEmployed"/>
    <x v="0"/>
    <x v="0"/>
    <s v="Kelley Spirea"/>
    <n v="18"/>
    <s v="LinkedIn"/>
    <s v="Fully Meets"/>
    <n v="4.7"/>
    <n v="3"/>
    <n v="0"/>
    <d v="2019-01-11T00:00:00"/>
    <n v="0"/>
    <x v="6"/>
  </r>
  <r>
    <s v="Strong, Caitrin"/>
    <n v="10241"/>
    <n v="1"/>
    <n v="1"/>
    <x v="1"/>
    <x v="0"/>
    <n v="6"/>
    <n v="3"/>
    <n v="0"/>
    <n v="60120"/>
    <n v="0"/>
    <n v="3"/>
    <s v="Area Sales Manager"/>
    <s v="MT"/>
    <n v="59102"/>
    <d v="1989-05-12T00:00:00"/>
    <x v="1"/>
    <s v="Married"/>
    <s v="US Citizen"/>
    <s v="No"/>
    <s v="Black or African American"/>
    <d v="2010-09-27T00:00:00"/>
    <m/>
    <s v="N/A-StillEmployed"/>
    <x v="0"/>
    <x v="4"/>
    <s v="John Smith"/>
    <n v="17"/>
    <s v="Indeed"/>
    <s v="Fully Meets"/>
    <n v="4.0999999999999996"/>
    <n v="4"/>
    <n v="0"/>
    <d v="2019-01-31T00:00:00"/>
    <n v="0"/>
    <x v="19"/>
  </r>
  <r>
    <s v="Sullivan, Kissy "/>
    <n v="10158"/>
    <n v="1"/>
    <n v="1"/>
    <x v="1"/>
    <x v="0"/>
    <n v="5"/>
    <n v="3"/>
    <n v="0"/>
    <n v="63682"/>
    <n v="0"/>
    <n v="18"/>
    <s v="Production Manager"/>
    <s v="MA"/>
    <n v="1776"/>
    <d v="1978-03-28T00:00:00"/>
    <x v="1"/>
    <s v="Married"/>
    <s v="US Citizen"/>
    <s v="No"/>
    <s v="Black or African American"/>
    <d v="2009-01-08T00:00:00"/>
    <m/>
    <s v="N/A-StillEmployed"/>
    <x v="0"/>
    <x v="0"/>
    <s v="Janet King"/>
    <n v="2"/>
    <s v="Indeed"/>
    <s v="Fully Meets"/>
    <n v="3.73"/>
    <n v="4"/>
    <n v="0"/>
    <d v="2019-01-24T00:00:00"/>
    <n v="0"/>
    <x v="8"/>
  </r>
  <r>
    <s v="Sullivan, Timothy"/>
    <n v="10117"/>
    <n v="1"/>
    <n v="1"/>
    <x v="0"/>
    <x v="0"/>
    <n v="5"/>
    <n v="3"/>
    <n v="0"/>
    <n v="63025"/>
    <n v="0"/>
    <n v="19"/>
    <s v="Production Technician I"/>
    <s v="MA"/>
    <n v="2747"/>
    <d v="1982-10-07T00:00:00"/>
    <x v="0"/>
    <s v="Married"/>
    <s v="US Citizen"/>
    <s v="Yes"/>
    <s v="White"/>
    <d v="2015-01-05T00:00:00"/>
    <m/>
    <s v="N/A-StillEmployed"/>
    <x v="0"/>
    <x v="0"/>
    <s v="Michael Albert"/>
    <n v="22"/>
    <s v="Google Search"/>
    <s v="Fully Meets"/>
    <n v="4.3600000000000003"/>
    <n v="5"/>
    <n v="0"/>
    <d v="2019-01-24T00:00:00"/>
    <n v="0"/>
    <x v="18"/>
  </r>
  <r>
    <s v="Sutwell, Barbara"/>
    <n v="10209"/>
    <n v="0"/>
    <n v="0"/>
    <x v="1"/>
    <x v="0"/>
    <n v="5"/>
    <n v="3"/>
    <n v="0"/>
    <n v="59238"/>
    <n v="0"/>
    <n v="19"/>
    <s v="Production Technician I"/>
    <s v="MA"/>
    <n v="2718"/>
    <d v="1968-08-15T00:00:00"/>
    <x v="1"/>
    <s v="Single"/>
    <s v="Eligible NonCitizen"/>
    <s v="No"/>
    <s v="Asian"/>
    <d v="2012-05-14T00:00:00"/>
    <m/>
    <s v="N/A-StillEmployed"/>
    <x v="0"/>
    <x v="0"/>
    <s v="Elijiah Gray"/>
    <n v="16"/>
    <s v="Indeed"/>
    <s v="Fully Meets"/>
    <n v="3.4"/>
    <n v="5"/>
    <n v="0"/>
    <d v="2019-01-31T00:00:00"/>
    <n v="0"/>
    <x v="13"/>
  </r>
  <r>
    <s v="Szabo, Andrew"/>
    <n v="10024"/>
    <n v="0"/>
    <n v="0"/>
    <x v="0"/>
    <x v="0"/>
    <n v="4"/>
    <n v="4"/>
    <n v="0"/>
    <n v="92989"/>
    <n v="0"/>
    <n v="24"/>
    <s v="Software Engineer"/>
    <s v="MA"/>
    <n v="2140"/>
    <d v="1983-05-06T00:00:00"/>
    <x v="0"/>
    <s v="Single"/>
    <s v="US Citizen"/>
    <s v="No"/>
    <s v="White"/>
    <d v="2014-07-07T00:00:00"/>
    <m/>
    <s v="N/A-StillEmployed"/>
    <x v="0"/>
    <x v="2"/>
    <s v="Alex Sweetwater"/>
    <n v="10"/>
    <s v="LinkedIn"/>
    <s v="Exceeds"/>
    <n v="4.5"/>
    <n v="5"/>
    <n v="5"/>
    <d v="2019-02-18T00:00:00"/>
    <n v="0"/>
    <x v="0"/>
  </r>
  <r>
    <s v="Tannen, Biff"/>
    <n v="10173"/>
    <n v="1"/>
    <n v="1"/>
    <x v="0"/>
    <x v="0"/>
    <n v="3"/>
    <n v="3"/>
    <n v="0"/>
    <n v="90100"/>
    <n v="0"/>
    <n v="4"/>
    <s v="BI Developer"/>
    <s v="MA"/>
    <n v="2134"/>
    <d v="1987-10-24T00:00:00"/>
    <x v="0"/>
    <s v="Married"/>
    <s v="US Citizen"/>
    <s v="No"/>
    <s v="White"/>
    <d v="2017-04-20T00:00:00"/>
    <m/>
    <s v="N/A-StillEmployed"/>
    <x v="0"/>
    <x v="1"/>
    <s v="Brian Champaigne"/>
    <n v="13"/>
    <s v="Indeed"/>
    <s v="Fully Meets"/>
    <n v="3.4"/>
    <n v="3"/>
    <n v="6"/>
    <d v="2019-01-02T00:00:00"/>
    <n v="0"/>
    <x v="15"/>
  </r>
  <r>
    <s v="Tavares, Desiree  "/>
    <n v="10221"/>
    <n v="1"/>
    <n v="1"/>
    <x v="1"/>
    <x v="1"/>
    <n v="5"/>
    <n v="3"/>
    <n v="1"/>
    <n v="60754"/>
    <n v="1"/>
    <n v="19"/>
    <s v="Production Technician I"/>
    <s v="MA"/>
    <n v="1801"/>
    <d v="1975-04-03T00:00:00"/>
    <x v="1"/>
    <s v="Married"/>
    <s v="Non-Citizen"/>
    <s v="No"/>
    <s v="Black or African American"/>
    <d v="2009-04-27T00:00:00"/>
    <d v="2013-04-01T00:00:00"/>
    <s v="Another position"/>
    <x v="1"/>
    <x v="0"/>
    <s v="Webster Butler"/>
    <n v="39"/>
    <s v="Diversity Job Fair"/>
    <s v="Fully Meets"/>
    <n v="4.5"/>
    <n v="5"/>
    <n v="0"/>
    <d v="2012-02-15T00:00:00"/>
    <n v="0"/>
    <x v="17"/>
  </r>
  <r>
    <s v="Tejeda, Lenora "/>
    <n v="10146"/>
    <n v="1"/>
    <n v="1"/>
    <x v="1"/>
    <x v="1"/>
    <n v="5"/>
    <n v="3"/>
    <n v="0"/>
    <n v="72202"/>
    <n v="1"/>
    <n v="20"/>
    <s v="Production Technician II"/>
    <s v="MA"/>
    <n v="2129"/>
    <d v="1953-05-24T00:00:00"/>
    <x v="1"/>
    <s v="Married"/>
    <s v="US Citizen"/>
    <s v="No"/>
    <s v="White"/>
    <d v="2011-05-16T00:00:00"/>
    <d v="2017-07-08T00:00:00"/>
    <s v="Another position"/>
    <x v="1"/>
    <x v="0"/>
    <s v="Elijiah Gray"/>
    <n v="16"/>
    <s v="Google Search"/>
    <s v="Fully Meets"/>
    <n v="3.93"/>
    <n v="3"/>
    <n v="0"/>
    <d v="2017-04-18T00:00:00"/>
    <n v="0"/>
    <x v="2"/>
  </r>
  <r>
    <s v="Terry, Sharlene "/>
    <n v="10161"/>
    <n v="0"/>
    <n v="0"/>
    <x v="1"/>
    <x v="0"/>
    <n v="6"/>
    <n v="3"/>
    <n v="0"/>
    <n v="58370"/>
    <n v="0"/>
    <n v="3"/>
    <s v="Area Sales Manager"/>
    <s v="OR"/>
    <n v="97756"/>
    <d v="1965-05-07T00:00:00"/>
    <x v="1"/>
    <s v="Single"/>
    <s v="US Citizen"/>
    <s v="No"/>
    <s v="Black or African American"/>
    <d v="2014-09-29T00:00:00"/>
    <m/>
    <s v="N/A-StillEmployed"/>
    <x v="0"/>
    <x v="4"/>
    <s v="Lynn Daneault"/>
    <n v="21"/>
    <s v="Indeed"/>
    <s v="Fully Meets"/>
    <n v="3.69"/>
    <n v="3"/>
    <n v="0"/>
    <d v="2019-01-28T00:00:00"/>
    <n v="0"/>
    <x v="19"/>
  </r>
  <r>
    <s v="Theamstern, Sophia"/>
    <n v="10141"/>
    <n v="0"/>
    <n v="0"/>
    <x v="1"/>
    <x v="1"/>
    <n v="5"/>
    <n v="3"/>
    <n v="0"/>
    <n v="48413"/>
    <n v="1"/>
    <n v="19"/>
    <s v="Production Technician I"/>
    <s v="MA"/>
    <n v="2066"/>
    <d v="1965-05-09T00:00:00"/>
    <x v="1"/>
    <s v="Single"/>
    <s v="US Citizen"/>
    <s v="No"/>
    <s v="White"/>
    <d v="2011-07-05T00:00:00"/>
    <d v="2016-09-05T00:00:00"/>
    <s v="return to school"/>
    <x v="1"/>
    <x v="0"/>
    <s v="Amy Dunn"/>
    <n v="11"/>
    <s v="Indeed"/>
    <s v="Fully Meets"/>
    <n v="3.98"/>
    <n v="4"/>
    <n v="0"/>
    <d v="2016-03-02T00:00:00"/>
    <n v="0"/>
    <x v="0"/>
  </r>
  <r>
    <s v="Thibaud, Kenneth"/>
    <n v="10268"/>
    <n v="0"/>
    <n v="4"/>
    <x v="0"/>
    <x v="1"/>
    <n v="5"/>
    <n v="3"/>
    <n v="0"/>
    <n v="67176"/>
    <n v="1"/>
    <n v="20"/>
    <s v="Production Technician II"/>
    <s v="MA"/>
    <n v="2472"/>
    <d v="1975-09-16T00:00:00"/>
    <x v="0"/>
    <s v="Widowed"/>
    <s v="US Citizen"/>
    <s v="No"/>
    <s v="White"/>
    <d v="2007-06-25T00:00:00"/>
    <d v="2010-08-30T00:00:00"/>
    <s v="military"/>
    <x v="1"/>
    <x v="0"/>
    <s v="Webster Butler"/>
    <n v="39"/>
    <s v="Other"/>
    <s v="Fully Meets"/>
    <n v="4.0999999999999996"/>
    <n v="4"/>
    <n v="0"/>
    <d v="2010-07-14T00:00:00"/>
    <n v="0"/>
    <x v="3"/>
  </r>
  <r>
    <s v="Tippett, Jeanette"/>
    <n v="10123"/>
    <n v="0"/>
    <n v="2"/>
    <x v="1"/>
    <x v="0"/>
    <n v="5"/>
    <n v="3"/>
    <n v="0"/>
    <n v="56339"/>
    <n v="0"/>
    <n v="19"/>
    <s v="Production Technician I"/>
    <s v="MA"/>
    <n v="2093"/>
    <d v="1967-06-05T00:00:00"/>
    <x v="1"/>
    <s v="Divorced"/>
    <s v="US Citizen"/>
    <s v="No"/>
    <s v="Black or African American"/>
    <d v="2013-02-18T00:00:00"/>
    <m/>
    <s v="N/A-StillEmployed"/>
    <x v="0"/>
    <x v="0"/>
    <s v="Brannon Miller"/>
    <n v="12"/>
    <s v="Indeed"/>
    <s v="Fully Meets"/>
    <n v="4.21"/>
    <n v="5"/>
    <n v="0"/>
    <d v="2019-01-14T00:00:00"/>
    <n v="0"/>
    <x v="6"/>
  </r>
  <r>
    <s v="Torrence, Jack"/>
    <n v="10013"/>
    <n v="0"/>
    <n v="3"/>
    <x v="0"/>
    <x v="0"/>
    <n v="6"/>
    <n v="4"/>
    <n v="0"/>
    <n v="64397"/>
    <n v="0"/>
    <n v="3"/>
    <s v="Area Sales Manager"/>
    <s v="ND"/>
    <n v="58782"/>
    <d v="1968-01-15T00:00:00"/>
    <x v="0"/>
    <s v="Separated"/>
    <s v="US Citizen"/>
    <s v="No"/>
    <s v="White"/>
    <d v="2006-01-09T00:00:00"/>
    <m/>
    <s v="N/A-StillEmployed"/>
    <x v="0"/>
    <x v="4"/>
    <s v="Lynn Daneault"/>
    <n v="21"/>
    <s v="Indeed"/>
    <s v="Exceeds"/>
    <n v="4.0999999999999996"/>
    <n v="3"/>
    <n v="0"/>
    <d v="2019-01-04T00:00:00"/>
    <n v="0"/>
    <x v="16"/>
  </r>
  <r>
    <s v="Trang, Mei"/>
    <n v="10287"/>
    <n v="0"/>
    <n v="0"/>
    <x v="1"/>
    <x v="0"/>
    <n v="5"/>
    <n v="2"/>
    <n v="0"/>
    <n v="63025"/>
    <n v="0"/>
    <n v="19"/>
    <s v="Production Technician I"/>
    <s v="MA"/>
    <n v="2021"/>
    <d v="1983-05-16T00:00:00"/>
    <x v="1"/>
    <s v="Single"/>
    <s v="US Citizen"/>
    <s v="No"/>
    <s v="White"/>
    <d v="2014-02-17T00:00:00"/>
    <m/>
    <s v="N/A-StillEmployed"/>
    <x v="0"/>
    <x v="0"/>
    <s v="David Stanley"/>
    <n v="14"/>
    <s v="LinkedIn"/>
    <s v="Needs Improvement"/>
    <n v="2.44"/>
    <n v="5"/>
    <n v="0"/>
    <d v="2019-02-11T00:00:00"/>
    <n v="4"/>
    <x v="19"/>
  </r>
  <r>
    <s v="Tredinnick, Neville "/>
    <n v="10044"/>
    <n v="1"/>
    <n v="1"/>
    <x v="0"/>
    <x v="1"/>
    <n v="3"/>
    <n v="3"/>
    <n v="0"/>
    <n v="75281"/>
    <n v="1"/>
    <n v="15"/>
    <s v="Network Engineer"/>
    <s v="MA"/>
    <n v="1420"/>
    <d v="1988-05-05T00:00:00"/>
    <x v="0"/>
    <s v="Married"/>
    <s v="US Citizen"/>
    <s v="No"/>
    <s v="White"/>
    <d v="2015-01-05T00:00:00"/>
    <d v="2016-02-12T00:00:00"/>
    <s v="medical issues"/>
    <x v="1"/>
    <x v="1"/>
    <s v="Peter Monroe"/>
    <n v="7"/>
    <s v="CareerBuilder"/>
    <s v="Fully Meets"/>
    <n v="5"/>
    <n v="3"/>
    <n v="5"/>
    <d v="2015-04-15T00:00:00"/>
    <n v="0"/>
    <x v="17"/>
  </r>
  <r>
    <s v="True, Edward"/>
    <n v="10102"/>
    <n v="0"/>
    <n v="0"/>
    <x v="0"/>
    <x v="1"/>
    <n v="4"/>
    <n v="3"/>
    <n v="1"/>
    <n v="100416"/>
    <n v="1"/>
    <n v="24"/>
    <s v="Software Engineer"/>
    <s v="MA"/>
    <n v="2451"/>
    <d v="1983-06-14T00:00:00"/>
    <x v="0"/>
    <s v="Single"/>
    <s v="Non-Citizen"/>
    <s v="No"/>
    <s v="Black or African American"/>
    <d v="2013-02-18T00:00:00"/>
    <d v="2018-04-15T00:00:00"/>
    <s v="medical issues"/>
    <x v="1"/>
    <x v="2"/>
    <s v="Alex Sweetwater"/>
    <n v="10"/>
    <s v="Diversity Job Fair"/>
    <s v="Fully Meets"/>
    <n v="4.5999999999999996"/>
    <n v="3"/>
    <n v="4"/>
    <d v="2017-02-12T00:00:00"/>
    <n v="0"/>
    <x v="9"/>
  </r>
  <r>
    <s v="Trzeciak, Cybil"/>
    <n v="10270"/>
    <n v="0"/>
    <n v="0"/>
    <x v="1"/>
    <x v="1"/>
    <n v="5"/>
    <n v="3"/>
    <n v="0"/>
    <n v="74813"/>
    <n v="1"/>
    <n v="20"/>
    <s v="Production Technician II"/>
    <s v="MA"/>
    <n v="1778"/>
    <d v="1985-03-15T00:00:00"/>
    <x v="1"/>
    <s v="Single"/>
    <s v="US Citizen"/>
    <s v="No"/>
    <s v="White"/>
    <d v="2011-01-10T00:00:00"/>
    <d v="2014-07-02T00:00:00"/>
    <s v="unhappy"/>
    <x v="1"/>
    <x v="0"/>
    <s v="Amy Dunn"/>
    <n v="11"/>
    <s v="LinkedIn"/>
    <s v="Fully Meets"/>
    <n v="4.4000000000000004"/>
    <n v="3"/>
    <n v="0"/>
    <d v="2014-01-05T00:00:00"/>
    <n v="0"/>
    <x v="14"/>
  </r>
  <r>
    <s v="Turpin, Jumil"/>
    <n v="10045"/>
    <n v="1"/>
    <n v="1"/>
    <x v="0"/>
    <x v="0"/>
    <n v="3"/>
    <n v="3"/>
    <n v="0"/>
    <n v="76029"/>
    <n v="0"/>
    <n v="15"/>
    <s v="Network Engineer"/>
    <s v="MA"/>
    <n v="2343"/>
    <d v="1969-03-31T00:00:00"/>
    <x v="0"/>
    <s v="Married"/>
    <s v="Eligible NonCitizen"/>
    <s v="No"/>
    <s v="White"/>
    <d v="2015-03-30T00:00:00"/>
    <m/>
    <s v="N/A-StillEmployed"/>
    <x v="0"/>
    <x v="1"/>
    <s v="Peter Monroe"/>
    <n v="7"/>
    <s v="Employee Referral"/>
    <s v="Fully Meets"/>
    <n v="5"/>
    <n v="4"/>
    <n v="7"/>
    <d v="2019-01-14T00:00:00"/>
    <n v="0"/>
    <x v="12"/>
  </r>
  <r>
    <s v="Valentin,Jackie"/>
    <n v="10205"/>
    <n v="1"/>
    <n v="1"/>
    <x v="1"/>
    <x v="0"/>
    <n v="6"/>
    <n v="3"/>
    <n v="0"/>
    <n v="57859"/>
    <n v="0"/>
    <n v="3"/>
    <s v="Area Sales Manager"/>
    <s v="AZ"/>
    <n v="85006"/>
    <d v="1991-05-23T00:00:00"/>
    <x v="1"/>
    <s v="Married"/>
    <s v="US Citizen"/>
    <s v="No"/>
    <s v="Two or more races"/>
    <d v="2011-07-05T00:00:00"/>
    <m/>
    <s v="N/A-StillEmployed"/>
    <x v="0"/>
    <x v="4"/>
    <s v="John Smith"/>
    <n v="17"/>
    <s v="Indeed"/>
    <s v="Fully Meets"/>
    <n v="2.81"/>
    <n v="3"/>
    <n v="0"/>
    <d v="2019-01-17T00:00:00"/>
    <n v="0"/>
    <x v="7"/>
  </r>
  <r>
    <s v="Veera, Abdellah "/>
    <n v="10014"/>
    <n v="0"/>
    <n v="2"/>
    <x v="0"/>
    <x v="1"/>
    <n v="5"/>
    <n v="4"/>
    <n v="0"/>
    <n v="58523"/>
    <n v="1"/>
    <n v="19"/>
    <s v="Production Technician I"/>
    <s v="MA"/>
    <n v="2171"/>
    <d v="1987-01-31T00:00:00"/>
    <x v="0"/>
    <s v="Divorced"/>
    <s v="US Citizen"/>
    <s v="No"/>
    <s v="White"/>
    <d v="2012-08-13T00:00:00"/>
    <d v="2016-02-05T00:00:00"/>
    <s v="maternity leave - did not return"/>
    <x v="1"/>
    <x v="0"/>
    <s v="Kissy Sullivan"/>
    <n v="20"/>
    <s v="LinkedIn"/>
    <s v="Exceeds"/>
    <n v="4.5"/>
    <n v="5"/>
    <n v="0"/>
    <d v="2016-02-01T00:00:00"/>
    <n v="0"/>
    <x v="3"/>
  </r>
  <r>
    <s v="Vega, Vincent"/>
    <n v="10144"/>
    <n v="0"/>
    <n v="2"/>
    <x v="0"/>
    <x v="0"/>
    <n v="5"/>
    <n v="3"/>
    <n v="0"/>
    <n v="88976"/>
    <n v="0"/>
    <n v="17"/>
    <s v="Production Manager"/>
    <s v="MA"/>
    <n v="2169"/>
    <d v="1968-10-10T00:00:00"/>
    <x v="0"/>
    <s v="Divorced"/>
    <s v="US Citizen"/>
    <s v="No"/>
    <s v="White"/>
    <d v="2011-08-01T00:00:00"/>
    <m/>
    <s v="N/A-StillEmployed"/>
    <x v="0"/>
    <x v="0"/>
    <s v="Janet King"/>
    <n v="2"/>
    <s v="Employee Referral"/>
    <s v="Fully Meets"/>
    <n v="3.93"/>
    <n v="3"/>
    <n v="0"/>
    <d v="2019-02-27T00:00:00"/>
    <n v="0"/>
    <x v="5"/>
  </r>
  <r>
    <s v="Villanueva, Noah"/>
    <n v="10253"/>
    <n v="0"/>
    <n v="0"/>
    <x v="0"/>
    <x v="0"/>
    <n v="6"/>
    <n v="3"/>
    <n v="0"/>
    <n v="55875"/>
    <n v="0"/>
    <n v="3"/>
    <s v="Area Sales Manager"/>
    <s v="ME"/>
    <n v="4063"/>
    <d v="1989-07-11T00:00:00"/>
    <x v="0"/>
    <s v="Single"/>
    <s v="US Citizen"/>
    <s v="No"/>
    <s v="Asian"/>
    <d v="2012-03-05T00:00:00"/>
    <m/>
    <s v="N/A-StillEmployed"/>
    <x v="0"/>
    <x v="4"/>
    <s v="John Smith"/>
    <n v="17"/>
    <s v="Website"/>
    <s v="Fully Meets"/>
    <n v="4.5"/>
    <n v="4"/>
    <n v="0"/>
    <d v="2019-01-18T00:00:00"/>
    <n v="0"/>
    <x v="17"/>
  </r>
  <r>
    <s v="Voldemort, Lord"/>
    <n v="10118"/>
    <n v="1"/>
    <n v="1"/>
    <x v="0"/>
    <x v="3"/>
    <n v="3"/>
    <n v="3"/>
    <n v="0"/>
    <n v="113999"/>
    <n v="1"/>
    <n v="8"/>
    <s v="Database Administrator"/>
    <s v="MA"/>
    <n v="1960"/>
    <d v="1986-08-07T00:00:00"/>
    <x v="0"/>
    <s v="Married"/>
    <s v="US Citizen"/>
    <s v="No"/>
    <s v="Black or African American"/>
    <d v="2015-02-16T00:00:00"/>
    <d v="2017-02-22T00:00:00"/>
    <s v="no-call, no-show"/>
    <x v="2"/>
    <x v="1"/>
    <s v="Simon Roup"/>
    <n v="4"/>
    <s v="Employee Referral"/>
    <s v="Fully Meets"/>
    <n v="4.33"/>
    <n v="3"/>
    <n v="7"/>
    <d v="2017-02-15T00:00:00"/>
    <n v="0"/>
    <x v="9"/>
  </r>
  <r>
    <s v="Volk, Colleen"/>
    <n v="10022"/>
    <n v="1"/>
    <n v="1"/>
    <x v="1"/>
    <x v="3"/>
    <n v="5"/>
    <n v="4"/>
    <n v="0"/>
    <n v="49773"/>
    <n v="1"/>
    <n v="19"/>
    <s v="Production Technician I"/>
    <s v="MA"/>
    <n v="2747"/>
    <d v="1986-06-03T00:00:00"/>
    <x v="1"/>
    <s v="Married"/>
    <s v="US Citizen"/>
    <s v="No"/>
    <s v="White"/>
    <d v="2011-09-26T00:00:00"/>
    <d v="2016-02-08T00:00:00"/>
    <s v="gross misconduct"/>
    <x v="2"/>
    <x v="0"/>
    <s v="Kelley Spirea"/>
    <n v="18"/>
    <s v="Google Search"/>
    <s v="Exceeds"/>
    <n v="4.3"/>
    <n v="5"/>
    <n v="0"/>
    <d v="2015-02-01T00:00:00"/>
    <n v="0"/>
    <x v="19"/>
  </r>
  <r>
    <s v="Von Massenbach, Anna"/>
    <n v="10183"/>
    <n v="0"/>
    <n v="0"/>
    <x v="1"/>
    <x v="4"/>
    <n v="5"/>
    <n v="3"/>
    <n v="0"/>
    <n v="62068"/>
    <n v="0"/>
    <n v="19"/>
    <s v="Production Technician I"/>
    <s v="MA"/>
    <n v="2124"/>
    <d v="1985-04-06T00:00:00"/>
    <x v="1"/>
    <s v="Single"/>
    <s v="US Citizen"/>
    <s v="No"/>
    <s v="White"/>
    <d v="2015-07-05T00:00:00"/>
    <m/>
    <s v="N/A-StillEmployed"/>
    <x v="0"/>
    <x v="0"/>
    <s v="Michael Albert"/>
    <n v="22"/>
    <s v="LinkedIn"/>
    <s v="Fully Meets"/>
    <n v="3.21"/>
    <n v="3"/>
    <n v="0"/>
    <d v="2019-01-29T00:00:00"/>
    <n v="0"/>
    <x v="10"/>
  </r>
  <r>
    <s v="Walker, Roger"/>
    <n v="10190"/>
    <n v="0"/>
    <n v="0"/>
    <x v="0"/>
    <x v="0"/>
    <n v="5"/>
    <n v="3"/>
    <n v="0"/>
    <n v="66541"/>
    <n v="0"/>
    <n v="20"/>
    <s v="Production Technician II"/>
    <s v="MA"/>
    <n v="2459"/>
    <d v="1976-02-10T00:00:00"/>
    <x v="0"/>
    <s v="Single"/>
    <s v="US Citizen"/>
    <s v="No"/>
    <s v="Black or African American"/>
    <d v="2014-08-18T00:00:00"/>
    <m/>
    <s v="N/A-StillEmployed"/>
    <x v="0"/>
    <x v="0"/>
    <s v="Ketsia Liebig"/>
    <n v="19"/>
    <s v="Employee Referral"/>
    <s v="Fully Meets"/>
    <n v="3.11"/>
    <n v="5"/>
    <n v="0"/>
    <d v="2019-02-12T00:00:00"/>
    <n v="0"/>
    <x v="6"/>
  </r>
  <r>
    <s v="Wallace, Courtney  E"/>
    <n v="10274"/>
    <n v="1"/>
    <n v="1"/>
    <x v="1"/>
    <x v="1"/>
    <n v="5"/>
    <n v="3"/>
    <n v="1"/>
    <n v="80512"/>
    <n v="1"/>
    <n v="18"/>
    <s v="Production Manager"/>
    <s v="MA"/>
    <n v="2478"/>
    <d v="1955-11-14T00:00:00"/>
    <x v="1"/>
    <s v="Married"/>
    <s v="US Citizen"/>
    <s v="No"/>
    <s v="Black or African American"/>
    <d v="2011-09-26T00:00:00"/>
    <d v="2012-01-02T00:00:00"/>
    <s v="Another position"/>
    <x v="1"/>
    <x v="0"/>
    <s v="Janet King"/>
    <n v="2"/>
    <s v="Diversity Job Fair"/>
    <s v="Fully Meets"/>
    <n v="4.5"/>
    <n v="3"/>
    <n v="0"/>
    <d v="2012-01-02T00:00:00"/>
    <n v="0"/>
    <x v="14"/>
  </r>
  <r>
    <s v="Wallace, Theresa"/>
    <n v="10293"/>
    <n v="0"/>
    <n v="0"/>
    <x v="1"/>
    <x v="1"/>
    <n v="5"/>
    <n v="2"/>
    <n v="0"/>
    <n v="50274"/>
    <n v="1"/>
    <n v="19"/>
    <s v="Production Technician I"/>
    <s v="MA"/>
    <n v="1887"/>
    <d v="1980-08-02T00:00:00"/>
    <x v="1"/>
    <s v="Single"/>
    <s v="US Citizen"/>
    <s v="No"/>
    <s v="White"/>
    <d v="2012-08-13T00:00:00"/>
    <d v="2015-09-01T00:00:00"/>
    <s v="career change"/>
    <x v="1"/>
    <x v="0"/>
    <s v="Elijiah Gray"/>
    <n v="16"/>
    <s v="CareerBuilder"/>
    <s v="Needs Improvement"/>
    <n v="2.5"/>
    <n v="3"/>
    <n v="0"/>
    <d v="2014-09-05T00:00:00"/>
    <n v="6"/>
    <x v="13"/>
  </r>
  <r>
    <s v="Wang, Charlie"/>
    <n v="10172"/>
    <n v="0"/>
    <n v="0"/>
    <x v="0"/>
    <x v="0"/>
    <n v="3"/>
    <n v="3"/>
    <n v="0"/>
    <n v="84903"/>
    <n v="0"/>
    <n v="22"/>
    <s v="Senior BI Developer"/>
    <s v="MA"/>
    <n v="1887"/>
    <d v="1981-07-08T00:00:00"/>
    <x v="0"/>
    <s v="Single"/>
    <s v="US Citizen"/>
    <s v="No"/>
    <s v="Asian"/>
    <d v="2017-02-15T00:00:00"/>
    <m/>
    <s v="N/A-StillEmployed"/>
    <x v="0"/>
    <x v="1"/>
    <s v="Brian Champaigne"/>
    <n v="13"/>
    <s v="Indeed"/>
    <s v="Fully Meets"/>
    <n v="3.42"/>
    <n v="4"/>
    <n v="7"/>
    <d v="2019-01-04T00:00:00"/>
    <n v="0"/>
    <x v="1"/>
  </r>
  <r>
    <s v="Warfield, Sarah"/>
    <n v="10127"/>
    <n v="0"/>
    <n v="4"/>
    <x v="1"/>
    <x v="0"/>
    <n v="3"/>
    <n v="3"/>
    <n v="0"/>
    <n v="107226"/>
    <n v="0"/>
    <n v="28"/>
    <s v="Sr. Network Engineer"/>
    <s v="MA"/>
    <n v="2453"/>
    <d v="1978-05-02T00:00:00"/>
    <x v="1"/>
    <s v="Widowed"/>
    <s v="US Citizen"/>
    <s v="No"/>
    <s v="Asian"/>
    <d v="2015-03-30T00:00:00"/>
    <m/>
    <s v="N/A-StillEmployed"/>
    <x v="0"/>
    <x v="1"/>
    <s v="Peter Monroe"/>
    <n v="7"/>
    <s v="Employee Referral"/>
    <s v="Fully Meets"/>
    <n v="4.2"/>
    <n v="4"/>
    <n v="8"/>
    <d v="2019-02-05T00:00:00"/>
    <n v="0"/>
    <x v="10"/>
  </r>
  <r>
    <s v="Whittier, Scott"/>
    <n v="10072"/>
    <n v="0"/>
    <n v="0"/>
    <x v="0"/>
    <x v="1"/>
    <n v="5"/>
    <n v="3"/>
    <n v="0"/>
    <n v="58371"/>
    <n v="1"/>
    <n v="19"/>
    <s v="Production Technician I"/>
    <s v="MA"/>
    <n v="2030"/>
    <d v="1987-05-24T00:00:00"/>
    <x v="0"/>
    <s v="Single"/>
    <s v="US Citizen"/>
    <s v="Yes"/>
    <s v="White"/>
    <d v="2011-01-10T00:00:00"/>
    <d v="2014-05-15T00:00:00"/>
    <s v="hours"/>
    <x v="1"/>
    <x v="0"/>
    <s v="Webster Butler"/>
    <n v="39"/>
    <s v="LinkedIn"/>
    <s v="Fully Meets"/>
    <n v="5"/>
    <n v="5"/>
    <n v="0"/>
    <d v="2014-05-15T00:00:00"/>
    <n v="0"/>
    <x v="17"/>
  </r>
  <r>
    <s v="Wilber, Barry"/>
    <n v="10048"/>
    <n v="1"/>
    <n v="1"/>
    <x v="0"/>
    <x v="1"/>
    <n v="5"/>
    <n v="3"/>
    <n v="0"/>
    <n v="55140"/>
    <n v="1"/>
    <n v="19"/>
    <s v="Production Technician I"/>
    <s v="MA"/>
    <n v="2324"/>
    <d v="1965-09-09T00:00:00"/>
    <x v="0"/>
    <s v="Married"/>
    <s v="Eligible NonCitizen"/>
    <s v="No"/>
    <s v="White"/>
    <d v="2011-05-16T00:00:00"/>
    <d v="2015-09-07T00:00:00"/>
    <s v="unhappy"/>
    <x v="1"/>
    <x v="0"/>
    <s v="Amy Dunn"/>
    <n v="11"/>
    <s v="Website"/>
    <s v="Fully Meets"/>
    <n v="5"/>
    <n v="3"/>
    <n v="0"/>
    <d v="2015-02-15T00:00:00"/>
    <n v="0"/>
    <x v="10"/>
  </r>
  <r>
    <s v="Wilkes, Annie"/>
    <n v="10204"/>
    <n v="0"/>
    <n v="2"/>
    <x v="1"/>
    <x v="1"/>
    <n v="5"/>
    <n v="3"/>
    <n v="0"/>
    <n v="58062"/>
    <n v="1"/>
    <n v="19"/>
    <s v="Production Technician I"/>
    <s v="MA"/>
    <n v="1876"/>
    <d v="1983-07-30T00:00:00"/>
    <x v="1"/>
    <s v="Divorced"/>
    <s v="US Citizen"/>
    <s v="No"/>
    <s v="White"/>
    <d v="2011-01-10T00:00:00"/>
    <d v="2012-05-14T00:00:00"/>
    <s v="Another position"/>
    <x v="1"/>
    <x v="0"/>
    <s v="Ketsia Liebig"/>
    <n v="19"/>
    <s v="Google Search"/>
    <s v="Fully Meets"/>
    <n v="3.6"/>
    <n v="5"/>
    <n v="0"/>
    <d v="2011-02-06T00:00:00"/>
    <n v="0"/>
    <x v="9"/>
  </r>
  <r>
    <s v="Williams, Jacquelyn  "/>
    <n v="10264"/>
    <n v="0"/>
    <n v="0"/>
    <x v="1"/>
    <x v="1"/>
    <n v="5"/>
    <n v="3"/>
    <n v="1"/>
    <n v="59728"/>
    <n v="1"/>
    <n v="19"/>
    <s v="Production Technician I"/>
    <s v="MA"/>
    <n v="2109"/>
    <d v="1969-10-02T00:00:00"/>
    <x v="1"/>
    <s v="Single"/>
    <s v="US Citizen"/>
    <s v="Yes"/>
    <s v="Black or African American"/>
    <d v="2012-01-09T00:00:00"/>
    <d v="2015-06-27T00:00:00"/>
    <s v="relocation out of area"/>
    <x v="1"/>
    <x v="0"/>
    <s v="Ketsia Liebig"/>
    <n v="19"/>
    <s v="Diversity Job Fair"/>
    <s v="Fully Meets"/>
    <n v="4.3"/>
    <n v="4"/>
    <n v="0"/>
    <d v="2014-06-02T00:00:00"/>
    <n v="0"/>
    <x v="7"/>
  </r>
  <r>
    <s v="Winthrop, Jordan  "/>
    <n v="10033"/>
    <n v="0"/>
    <n v="0"/>
    <x v="0"/>
    <x v="1"/>
    <n v="5"/>
    <n v="4"/>
    <n v="0"/>
    <n v="70507"/>
    <n v="1"/>
    <n v="20"/>
    <s v="Production Technician II"/>
    <s v="MA"/>
    <n v="2045"/>
    <d v="1958-11-07T00:00:00"/>
    <x v="0"/>
    <s v="Single"/>
    <s v="US Citizen"/>
    <s v="No"/>
    <s v="White"/>
    <d v="2013-01-07T00:00:00"/>
    <d v="2016-02-21T00:00:00"/>
    <s v="retiring"/>
    <x v="1"/>
    <x v="0"/>
    <s v="Brannon Miller"/>
    <n v="12"/>
    <s v="LinkedIn"/>
    <s v="Exceeds"/>
    <n v="5"/>
    <n v="3"/>
    <n v="0"/>
    <d v="2016-01-19T00:00:00"/>
    <n v="0"/>
    <x v="10"/>
  </r>
  <r>
    <s v="Wolk, Hang  T"/>
    <n v="10174"/>
    <n v="0"/>
    <n v="0"/>
    <x v="1"/>
    <x v="0"/>
    <n v="5"/>
    <n v="3"/>
    <n v="0"/>
    <n v="60446"/>
    <n v="0"/>
    <n v="20"/>
    <s v="Production Technician II"/>
    <s v="MA"/>
    <n v="2302"/>
    <d v="1985-04-20T00:00:00"/>
    <x v="1"/>
    <s v="Single"/>
    <s v="US Citizen"/>
    <s v="No"/>
    <s v="White"/>
    <d v="2014-09-29T00:00:00"/>
    <m/>
    <s v="N/A-StillEmployed"/>
    <x v="0"/>
    <x v="0"/>
    <s v="David Stanley"/>
    <n v="14"/>
    <s v="LinkedIn"/>
    <s v="Fully Meets"/>
    <n v="3.4"/>
    <n v="4"/>
    <n v="0"/>
    <d v="2019-02-21T00:00:00"/>
    <n v="0"/>
    <x v="15"/>
  </r>
  <r>
    <s v="Woodson, Jason"/>
    <n v="10135"/>
    <n v="0"/>
    <n v="0"/>
    <x v="0"/>
    <x v="0"/>
    <n v="5"/>
    <n v="3"/>
    <n v="0"/>
    <n v="65893"/>
    <n v="0"/>
    <n v="20"/>
    <s v="Production Technician II"/>
    <s v="MA"/>
    <n v="1810"/>
    <d v="1985-05-11T00:00:00"/>
    <x v="0"/>
    <s v="Single"/>
    <s v="US Citizen"/>
    <s v="No"/>
    <s v="White"/>
    <d v="2014-07-07T00:00:00"/>
    <m/>
    <s v="N/A-StillEmployed"/>
    <x v="0"/>
    <x v="0"/>
    <s v="Kissy Sullivan"/>
    <n v="20"/>
    <s v="LinkedIn"/>
    <s v="Fully Meets"/>
    <n v="4.07"/>
    <n v="4"/>
    <n v="0"/>
    <d v="2019-02-28T00:00:00"/>
    <n v="0"/>
    <x v="13"/>
  </r>
  <r>
    <s v="Ybarra, Catherine "/>
    <n v="10301"/>
    <n v="0"/>
    <n v="0"/>
    <x v="1"/>
    <x v="1"/>
    <n v="5"/>
    <n v="1"/>
    <n v="0"/>
    <n v="48513"/>
    <n v="1"/>
    <n v="19"/>
    <s v="Production Technician I"/>
    <s v="MA"/>
    <n v="2458"/>
    <d v="1982-05-04T00:00:00"/>
    <x v="1"/>
    <s v="Single"/>
    <s v="US Citizen"/>
    <s v="No"/>
    <s v="Asian"/>
    <d v="2008-09-02T00:00:00"/>
    <d v="2015-09-29T00:00:00"/>
    <s v="Another position"/>
    <x v="1"/>
    <x v="0"/>
    <s v="Brannon Miller"/>
    <n v="12"/>
    <s v="Google Search"/>
    <s v="PIP"/>
    <n v="3.2"/>
    <n v="2"/>
    <n v="0"/>
    <d v="2015-09-02T00:00:00"/>
    <n v="5"/>
    <x v="6"/>
  </r>
  <r>
    <s v="Zamora, Jennifer"/>
    <n v="10010"/>
    <n v="0"/>
    <n v="0"/>
    <x v="1"/>
    <x v="0"/>
    <n v="3"/>
    <n v="4"/>
    <n v="0"/>
    <n v="220450"/>
    <n v="0"/>
    <n v="6"/>
    <s v="CIO"/>
    <s v="MA"/>
    <n v="2067"/>
    <d v="1979-08-30T00:00:00"/>
    <x v="1"/>
    <s v="Single"/>
    <s v="US Citizen"/>
    <s v="No"/>
    <s v="White"/>
    <d v="2010-04-10T00:00:00"/>
    <m/>
    <s v="N/A-StillEmployed"/>
    <x v="0"/>
    <x v="1"/>
    <s v="Janet King"/>
    <n v="2"/>
    <s v="Employee Referral"/>
    <s v="Exceeds"/>
    <n v="4.5999999999999996"/>
    <n v="5"/>
    <n v="6"/>
    <d v="2019-02-21T00:00:00"/>
    <n v="0"/>
    <x v="7"/>
  </r>
  <r>
    <s v="Zhou, Julia"/>
    <n v="10043"/>
    <n v="0"/>
    <n v="0"/>
    <x v="1"/>
    <x v="0"/>
    <n v="3"/>
    <n v="3"/>
    <n v="0"/>
    <n v="89292"/>
    <n v="0"/>
    <n v="9"/>
    <s v="Data Analyst"/>
    <s v="MA"/>
    <n v="2148"/>
    <d v="1979-02-24T00:00:00"/>
    <x v="1"/>
    <s v="Single"/>
    <s v="US Citizen"/>
    <s v="No"/>
    <s v="White"/>
    <d v="2015-03-30T00:00:00"/>
    <m/>
    <s v="N/A-StillEmployed"/>
    <x v="0"/>
    <x v="1"/>
    <s v="Simon Roup"/>
    <n v="4"/>
    <s v="Employee Referral"/>
    <s v="Fully Meets"/>
    <n v="5"/>
    <n v="3"/>
    <n v="5"/>
    <d v="2019-02-01T00:00:00"/>
    <n v="0"/>
    <x v="17"/>
  </r>
  <r>
    <s v="Zima, Colleen"/>
    <n v="10271"/>
    <n v="0"/>
    <n v="4"/>
    <x v="1"/>
    <x v="0"/>
    <n v="5"/>
    <n v="3"/>
    <n v="0"/>
    <n v="45046"/>
    <n v="0"/>
    <n v="19"/>
    <s v="Production Technician I"/>
    <s v="MA"/>
    <n v="1730"/>
    <d v="1978-08-17T00:00:00"/>
    <x v="1"/>
    <s v="Widowed"/>
    <s v="US Citizen"/>
    <s v="No"/>
    <s v="Asian"/>
    <d v="2014-09-29T00:00:00"/>
    <m/>
    <s v="N/A-StillEmployed"/>
    <x v="0"/>
    <x v="0"/>
    <s v="David Stanley"/>
    <n v="14"/>
    <s v="LinkedIn"/>
    <s v="Fully Meets"/>
    <n v="4.5"/>
    <n v="5"/>
    <n v="0"/>
    <d v="2019-01-30T00:00:00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6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W15:BA22" firstHeaderRow="1" firstDataRow="2" firstDataCol="1"/>
  <pivotFields count="2">
    <pivotField axis="axisRow" showAll="0">
      <items count="8">
        <item x="3"/>
        <item x="5"/>
        <item x="1"/>
        <item x="0"/>
        <item x="4"/>
        <item x="2"/>
        <item h="1" x="6"/>
        <item t="default"/>
      </items>
    </pivotField>
    <pivotField axis="axisCol" dataField="1" showAll="0">
      <items count="6">
        <item x="0"/>
        <item x="1"/>
        <item x="2"/>
        <item x="3"/>
        <item h="1"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Count of PerformanceSco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18:E25" firstHeaderRow="1" firstDataRow="1" firstDataCol="1"/>
  <pivotFields count="36"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dataField="1" showAll="0"/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bsences" fld="3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P8:AQ14" firstHeaderRow="1" firstDataRow="1" firstDataCol="1"/>
  <pivotFields count="2">
    <pivotField axis="axisRow" showAll="0">
      <items count="8">
        <item x="3"/>
        <item x="5"/>
        <item x="1"/>
        <item x="0"/>
        <item x="4"/>
        <item x="2"/>
        <item h="1" x="6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Salar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M15:AN22" firstHeaderRow="1" firstDataRow="2" firstDataCol="1"/>
  <pivotFields count="2">
    <pivotField axis="axisCol" dataField="1" multipleItemSelectionAllowed="1" showAll="0">
      <items count="5">
        <item x="0"/>
        <item h="1" x="2"/>
        <item h="1" x="1"/>
        <item h="1" x="3"/>
        <item t="default"/>
      </items>
    </pivotField>
    <pivotField axis="axisRow" showAll="0">
      <items count="8">
        <item x="3"/>
        <item x="5"/>
        <item x="1"/>
        <item x="0"/>
        <item x="4"/>
        <item x="2"/>
        <item x="6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1">
    <i>
      <x/>
    </i>
  </colItems>
  <dataFields count="1">
    <dataField name="Count of Employment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Q22:AS29" firstHeaderRow="1" firstDataRow="2" firstDataCol="1"/>
  <pivotFields count="2">
    <pivotField axis="axisCol" dataField="1" showAll="0">
      <items count="4">
        <item x="1"/>
        <item x="0"/>
        <item h="1" x="2"/>
        <item t="default"/>
      </items>
    </pivotField>
    <pivotField axis="axisRow" showAll="0">
      <items count="8">
        <item x="3"/>
        <item x="5"/>
        <item x="1"/>
        <item x="0"/>
        <item x="4"/>
        <item x="2"/>
        <item h="1" x="6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2">
    <i>
      <x/>
    </i>
    <i>
      <x v="1"/>
    </i>
  </colItems>
  <dataFields count="1">
    <dataField name="Count of Se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M31:AN38" firstHeaderRow="1" firstDataRow="1" firstDataCol="1" rowPageCount="1" colPageCount="1"/>
  <pivotFields count="36"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dataField="1" showAll="0">
      <items count="21">
        <item x="0"/>
        <item x="4"/>
        <item x="2"/>
        <item x="6"/>
        <item x="14"/>
        <item x="16"/>
        <item x="10"/>
        <item x="12"/>
        <item x="9"/>
        <item x="18"/>
        <item x="17"/>
        <item x="8"/>
        <item x="13"/>
        <item x="15"/>
        <item x="3"/>
        <item x="7"/>
        <item x="1"/>
        <item x="19"/>
        <item x="5"/>
        <item x="11"/>
        <item t="default"/>
      </items>
    </pivotField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Sum of Absences" fld="3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M6:AN12" firstHeaderRow="1" firstDataRow="1" firstDataCol="1"/>
  <pivotFields count="1">
    <pivotField axis="axisRow" dataField="1" showAll="0">
      <items count="8">
        <item x="3"/>
        <item x="5"/>
        <item x="1"/>
        <item x="0"/>
        <item x="4"/>
        <item x="2"/>
        <item h="1" x="6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Departm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0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O14:BS22" firstHeaderRow="1" firstDataRow="3" firstDataCol="1"/>
  <pivotFields count="4">
    <pivotField axis="axisCol" showAll="0">
      <items count="4">
        <item x="1"/>
        <item x="0"/>
        <item h="1" x="2"/>
        <item t="default"/>
      </items>
    </pivotField>
    <pivotField axis="axisRow" showAll="0">
      <items count="8">
        <item x="3"/>
        <item x="5"/>
        <item x="1"/>
        <item x="0"/>
        <item x="4"/>
        <item x="2"/>
        <item h="1" x="6"/>
        <item t="default"/>
      </items>
    </pivotField>
    <pivotField dataField="1" showAll="0" sumSubtotal="1">
      <items count="121">
        <item x="38"/>
        <item x="51"/>
        <item x="50"/>
        <item x="108"/>
        <item x="37"/>
        <item x="11"/>
        <item x="47"/>
        <item x="40"/>
        <item x="88"/>
        <item x="67"/>
        <item x="85"/>
        <item x="92"/>
        <item x="110"/>
        <item x="115"/>
        <item x="101"/>
        <item x="111"/>
        <item x="46"/>
        <item x="24"/>
        <item x="39"/>
        <item x="2"/>
        <item x="63"/>
        <item x="5"/>
        <item x="70"/>
        <item x="81"/>
        <item x="34"/>
        <item x="114"/>
        <item x="49"/>
        <item x="17"/>
        <item x="95"/>
        <item x="79"/>
        <item x="16"/>
        <item x="118"/>
        <item x="113"/>
        <item x="65"/>
        <item x="19"/>
        <item x="107"/>
        <item x="22"/>
        <item x="103"/>
        <item x="105"/>
        <item x="15"/>
        <item x="73"/>
        <item x="14"/>
        <item x="42"/>
        <item x="116"/>
        <item x="93"/>
        <item x="72"/>
        <item x="13"/>
        <item x="102"/>
        <item x="91"/>
        <item x="26"/>
        <item x="62"/>
        <item x="74"/>
        <item x="53"/>
        <item x="99"/>
        <item x="30"/>
        <item x="66"/>
        <item x="54"/>
        <item x="69"/>
        <item x="36"/>
        <item x="23"/>
        <item x="86"/>
        <item x="20"/>
        <item x="41"/>
        <item x="90"/>
        <item x="57"/>
        <item x="82"/>
        <item x="35"/>
        <item x="56"/>
        <item x="97"/>
        <item x="68"/>
        <item x="48"/>
        <item x="117"/>
        <item x="28"/>
        <item x="43"/>
        <item x="32"/>
        <item x="29"/>
        <item x="96"/>
        <item x="94"/>
        <item x="61"/>
        <item x="83"/>
        <item x="7"/>
        <item x="109"/>
        <item x="55"/>
        <item x="89"/>
        <item x="8"/>
        <item x="87"/>
        <item x="25"/>
        <item x="112"/>
        <item x="98"/>
        <item x="84"/>
        <item x="9"/>
        <item x="21"/>
        <item x="6"/>
        <item x="64"/>
        <item x="10"/>
        <item x="18"/>
        <item x="45"/>
        <item x="78"/>
        <item x="0"/>
        <item x="58"/>
        <item x="33"/>
        <item x="59"/>
        <item x="60"/>
        <item x="80"/>
        <item x="106"/>
        <item x="27"/>
        <item x="31"/>
        <item x="52"/>
        <item x="44"/>
        <item x="75"/>
        <item x="12"/>
        <item x="104"/>
        <item x="71"/>
        <item x="3"/>
        <item x="77"/>
        <item x="76"/>
        <item x="100"/>
        <item x="1"/>
        <item x="4"/>
        <item x="119"/>
        <item t="sum"/>
      </items>
    </pivotField>
    <pivotField dataField="1"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-2"/>
    <field x="0"/>
  </colFields>
  <colItems count="4">
    <i>
      <x/>
      <x/>
    </i>
    <i r="1">
      <x v="1"/>
    </i>
    <i i="1">
      <x v="1"/>
      <x/>
    </i>
    <i r="1" i="1">
      <x v="1"/>
    </i>
  </colItems>
  <dataFields count="2">
    <dataField name="Average of EngagementSurvey" fld="2" subtotal="average" baseField="1" baseItem="2" numFmtId="165"/>
    <dataField name="Average of EmpSatisfaction" fld="3" subtotal="average" baseField="1" baseItem="2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9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F11:BL18" firstHeaderRow="1" firstDataRow="2" firstDataCol="1"/>
  <pivotFields count="2">
    <pivotField axis="axisRow" showAll="0">
      <items count="8">
        <item x="3"/>
        <item x="5"/>
        <item x="1"/>
        <item x="0"/>
        <item x="4"/>
        <item x="2"/>
        <item h="1" x="6"/>
        <item t="default"/>
      </items>
    </pivotField>
    <pivotField axis="axisCol" dataField="1" showAll="0">
      <items count="8">
        <item x="4"/>
        <item x="3"/>
        <item x="1"/>
        <item x="5"/>
        <item x="2"/>
        <item x="0"/>
        <item x="6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 of RaceDesc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H21:O29" firstHeaderRow="1" firstDataRow="2" firstDataCol="1"/>
  <pivotFields count="2">
    <pivotField axis="axisRow" showAll="0">
      <items count="8">
        <item x="3"/>
        <item x="5"/>
        <item x="1"/>
        <item x="0"/>
        <item x="4"/>
        <item x="2"/>
        <item x="6"/>
        <item t="default"/>
      </items>
    </pivotField>
    <pivotField axis="axisCol" dataField="1" showAll="0">
      <items count="8">
        <item x="4"/>
        <item x="3"/>
        <item x="1"/>
        <item x="5"/>
        <item x="2"/>
        <item x="0"/>
        <item x="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Count of RaceDesc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" sqref="A3:XFD14"/>
    </sheetView>
  </sheetViews>
  <sheetFormatPr defaultRowHeight="15" x14ac:dyDescent="0.25"/>
  <cols>
    <col min="1" max="1" width="27.140625" bestFit="1" customWidth="1"/>
    <col min="2" max="2" width="94.5703125" bestFit="1" customWidth="1"/>
    <col min="3" max="3" width="9.28515625" bestFit="1" customWidth="1"/>
  </cols>
  <sheetData>
    <row r="1" spans="1:3" x14ac:dyDescent="0.25">
      <c r="A1" s="1" t="s">
        <v>0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3" t="s">
        <v>4</v>
      </c>
      <c r="B3" s="3" t="s">
        <v>5</v>
      </c>
      <c r="C3" s="3" t="s">
        <v>6</v>
      </c>
    </row>
    <row r="4" spans="1:3" x14ac:dyDescent="0.25">
      <c r="A4" s="3" t="s">
        <v>7</v>
      </c>
      <c r="B4" s="3" t="s">
        <v>8</v>
      </c>
      <c r="C4" s="3" t="s">
        <v>6</v>
      </c>
    </row>
    <row r="5" spans="1:3" x14ac:dyDescent="0.25">
      <c r="A5" s="3" t="s">
        <v>9</v>
      </c>
      <c r="B5" s="3" t="s">
        <v>10</v>
      </c>
      <c r="C5" s="3" t="s">
        <v>11</v>
      </c>
    </row>
    <row r="6" spans="1:3" x14ac:dyDescent="0.25">
      <c r="A6" s="3" t="s">
        <v>12</v>
      </c>
      <c r="B6" s="3" t="s">
        <v>13</v>
      </c>
      <c r="C6" s="3" t="s">
        <v>14</v>
      </c>
    </row>
    <row r="7" spans="1:3" x14ac:dyDescent="0.25">
      <c r="A7" s="3" t="s">
        <v>15</v>
      </c>
      <c r="B7" s="3" t="s">
        <v>16</v>
      </c>
      <c r="C7" s="3" t="s">
        <v>14</v>
      </c>
    </row>
    <row r="8" spans="1:3" x14ac:dyDescent="0.25">
      <c r="A8" s="3" t="s">
        <v>17</v>
      </c>
      <c r="B8" s="3" t="s">
        <v>18</v>
      </c>
      <c r="C8" s="3" t="s">
        <v>14</v>
      </c>
    </row>
    <row r="9" spans="1:3" x14ac:dyDescent="0.25">
      <c r="A9" s="3" t="s">
        <v>19</v>
      </c>
      <c r="B9" s="3" t="s">
        <v>20</v>
      </c>
      <c r="C9" s="3" t="s">
        <v>14</v>
      </c>
    </row>
    <row r="10" spans="1:3" x14ac:dyDescent="0.25">
      <c r="A10" s="3" t="s">
        <v>21</v>
      </c>
      <c r="B10" s="3" t="s">
        <v>22</v>
      </c>
      <c r="C10" s="3" t="s">
        <v>11</v>
      </c>
    </row>
    <row r="11" spans="1:3" x14ac:dyDescent="0.25">
      <c r="A11" s="3" t="s">
        <v>23</v>
      </c>
      <c r="B11" s="3" t="s">
        <v>24</v>
      </c>
      <c r="C11" s="3" t="s">
        <v>25</v>
      </c>
    </row>
    <row r="12" spans="1:3" x14ac:dyDescent="0.25">
      <c r="A12" s="3" t="s">
        <v>26</v>
      </c>
      <c r="B12" s="3" t="s">
        <v>27</v>
      </c>
      <c r="C12" s="3" t="s">
        <v>11</v>
      </c>
    </row>
    <row r="13" spans="1:3" x14ac:dyDescent="0.25">
      <c r="A13" s="3" t="s">
        <v>28</v>
      </c>
      <c r="B13" s="3" t="s">
        <v>29</v>
      </c>
      <c r="C13" s="3" t="s">
        <v>14</v>
      </c>
    </row>
    <row r="14" spans="1:3" x14ac:dyDescent="0.25">
      <c r="A14" s="3" t="s">
        <v>30</v>
      </c>
      <c r="B14" s="3" t="s">
        <v>31</v>
      </c>
      <c r="C14" s="3" t="s">
        <v>6</v>
      </c>
    </row>
    <row r="15" spans="1:3" x14ac:dyDescent="0.25">
      <c r="A15" s="3" t="s">
        <v>32</v>
      </c>
      <c r="B15" s="3" t="s">
        <v>33</v>
      </c>
      <c r="C15" s="3" t="s">
        <v>6</v>
      </c>
    </row>
    <row r="16" spans="1:3" x14ac:dyDescent="0.25">
      <c r="A16" s="3" t="s">
        <v>34</v>
      </c>
      <c r="B16" s="3" t="s">
        <v>35</v>
      </c>
      <c r="C16" s="3" t="s">
        <v>6</v>
      </c>
    </row>
    <row r="17" spans="1:3" x14ac:dyDescent="0.25">
      <c r="A17" s="3" t="s">
        <v>36</v>
      </c>
      <c r="B17" s="3" t="s">
        <v>37</v>
      </c>
      <c r="C17" s="3" t="s">
        <v>38</v>
      </c>
    </row>
    <row r="18" spans="1:3" x14ac:dyDescent="0.25">
      <c r="A18" s="3" t="s">
        <v>39</v>
      </c>
      <c r="B18" s="3" t="s">
        <v>40</v>
      </c>
      <c r="C18" s="3" t="s">
        <v>6</v>
      </c>
    </row>
    <row r="19" spans="1:3" x14ac:dyDescent="0.25">
      <c r="A19" s="3" t="s">
        <v>41</v>
      </c>
      <c r="B19" s="3" t="s">
        <v>42</v>
      </c>
      <c r="C19" s="3" t="s">
        <v>6</v>
      </c>
    </row>
    <row r="20" spans="1:3" x14ac:dyDescent="0.25">
      <c r="A20" s="3" t="s">
        <v>43</v>
      </c>
      <c r="B20" s="3" t="s">
        <v>44</v>
      </c>
      <c r="C20" s="3" t="s">
        <v>6</v>
      </c>
    </row>
    <row r="21" spans="1:3" x14ac:dyDescent="0.25">
      <c r="A21" s="3" t="s">
        <v>45</v>
      </c>
      <c r="B21" s="3" t="s">
        <v>46</v>
      </c>
      <c r="C21" s="3" t="s">
        <v>6</v>
      </c>
    </row>
    <row r="22" spans="1:3" x14ac:dyDescent="0.25">
      <c r="A22" s="3" t="s">
        <v>47</v>
      </c>
      <c r="B22" s="3" t="s">
        <v>48</v>
      </c>
      <c r="C22" s="3" t="s">
        <v>6</v>
      </c>
    </row>
    <row r="23" spans="1:3" x14ac:dyDescent="0.25">
      <c r="A23" s="3" t="s">
        <v>49</v>
      </c>
      <c r="B23" s="3" t="s">
        <v>50</v>
      </c>
      <c r="C23" s="3" t="s">
        <v>38</v>
      </c>
    </row>
    <row r="24" spans="1:3" x14ac:dyDescent="0.25">
      <c r="A24" s="3" t="s">
        <v>51</v>
      </c>
      <c r="B24" s="3" t="s">
        <v>52</v>
      </c>
      <c r="C24" s="3" t="s">
        <v>38</v>
      </c>
    </row>
    <row r="25" spans="1:3" x14ac:dyDescent="0.25">
      <c r="A25" s="3" t="s">
        <v>53</v>
      </c>
      <c r="B25" s="3" t="s">
        <v>54</v>
      </c>
      <c r="C25" s="3" t="s">
        <v>6</v>
      </c>
    </row>
    <row r="26" spans="1:3" x14ac:dyDescent="0.25">
      <c r="A26" s="3" t="s">
        <v>55</v>
      </c>
      <c r="B26" s="3" t="s">
        <v>56</v>
      </c>
      <c r="C26" s="3" t="s">
        <v>6</v>
      </c>
    </row>
    <row r="27" spans="1:3" x14ac:dyDescent="0.25">
      <c r="A27" s="3" t="s">
        <v>57</v>
      </c>
      <c r="B27" s="3" t="s">
        <v>58</v>
      </c>
      <c r="C27" s="3" t="s">
        <v>6</v>
      </c>
    </row>
    <row r="28" spans="1:3" x14ac:dyDescent="0.25">
      <c r="A28" s="3" t="s">
        <v>59</v>
      </c>
      <c r="B28" s="3" t="s">
        <v>60</v>
      </c>
      <c r="C28" s="3" t="s">
        <v>6</v>
      </c>
    </row>
    <row r="29" spans="1:3" x14ac:dyDescent="0.25">
      <c r="A29" s="3" t="s">
        <v>61</v>
      </c>
      <c r="B29" s="3" t="s">
        <v>62</v>
      </c>
      <c r="C29" s="3" t="s">
        <v>14</v>
      </c>
    </row>
    <row r="30" spans="1:3" x14ac:dyDescent="0.25">
      <c r="A30" s="3" t="s">
        <v>63</v>
      </c>
      <c r="B30" s="3" t="s">
        <v>64</v>
      </c>
      <c r="C30" s="3" t="s">
        <v>6</v>
      </c>
    </row>
    <row r="31" spans="1:3" x14ac:dyDescent="0.25">
      <c r="A31" s="3" t="s">
        <v>65</v>
      </c>
      <c r="B31" s="3" t="s">
        <v>66</v>
      </c>
      <c r="C31" s="3" t="s">
        <v>6</v>
      </c>
    </row>
    <row r="32" spans="1:3" x14ac:dyDescent="0.25">
      <c r="A32" s="3" t="s">
        <v>67</v>
      </c>
      <c r="B32" s="3" t="s">
        <v>68</v>
      </c>
      <c r="C32" s="3" t="s">
        <v>25</v>
      </c>
    </row>
    <row r="33" spans="1:3" x14ac:dyDescent="0.25">
      <c r="A33" s="3" t="s">
        <v>69</v>
      </c>
      <c r="B33" s="3" t="s">
        <v>70</v>
      </c>
      <c r="C33" s="3" t="s">
        <v>14</v>
      </c>
    </row>
    <row r="34" spans="1:3" x14ac:dyDescent="0.25">
      <c r="A34" s="3" t="s">
        <v>71</v>
      </c>
      <c r="B34" s="3" t="s">
        <v>72</v>
      </c>
      <c r="C34" s="3" t="s">
        <v>14</v>
      </c>
    </row>
    <row r="35" spans="1:3" x14ac:dyDescent="0.25">
      <c r="A35" s="3" t="s">
        <v>73</v>
      </c>
      <c r="B35" s="3" t="s">
        <v>74</v>
      </c>
      <c r="C35" s="3" t="s">
        <v>38</v>
      </c>
    </row>
    <row r="36" spans="1:3" x14ac:dyDescent="0.25">
      <c r="A36" s="3" t="s">
        <v>75</v>
      </c>
      <c r="B36" s="3" t="s">
        <v>76</v>
      </c>
      <c r="C36" s="3" t="s">
        <v>14</v>
      </c>
    </row>
    <row r="37" spans="1:3" x14ac:dyDescent="0.25">
      <c r="A37" s="3" t="s">
        <v>77</v>
      </c>
      <c r="B37" s="3" t="s">
        <v>78</v>
      </c>
      <c r="C37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14"/>
  <sheetViews>
    <sheetView workbookViewId="0">
      <selection activeCell="A5" sqref="A5"/>
    </sheetView>
  </sheetViews>
  <sheetFormatPr defaultRowHeight="15" x14ac:dyDescent="0.25"/>
  <cols>
    <col min="1" max="1" width="23.85546875" bestFit="1" customWidth="1"/>
    <col min="2" max="2" width="6.7109375" bestFit="1" customWidth="1"/>
    <col min="3" max="3" width="10" bestFit="1" customWidth="1"/>
    <col min="4" max="4" width="14.85546875" bestFit="1" customWidth="1"/>
    <col min="5" max="5" width="9.5703125" bestFit="1" customWidth="1"/>
    <col min="6" max="6" width="12.140625" bestFit="1" customWidth="1"/>
    <col min="7" max="7" width="7.140625" bestFit="1" customWidth="1"/>
    <col min="8" max="8" width="11.42578125" bestFit="1" customWidth="1"/>
    <col min="9" max="9" width="22" bestFit="1" customWidth="1"/>
    <col min="10" max="10" width="7" bestFit="1" customWidth="1"/>
    <col min="11" max="11" width="6.7109375" bestFit="1" customWidth="1"/>
    <col min="12" max="12" width="10.140625" bestFit="1" customWidth="1"/>
    <col min="13" max="13" width="28.7109375" bestFit="1" customWidth="1"/>
    <col min="14" max="14" width="5.5703125" bestFit="1" customWidth="1"/>
    <col min="15" max="15" width="6" bestFit="1" customWidth="1"/>
    <col min="16" max="16" width="10.7109375" bestFit="1" customWidth="1"/>
    <col min="17" max="17" width="4.140625" bestFit="1" customWidth="1"/>
    <col min="18" max="18" width="11.5703125" bestFit="1" customWidth="1"/>
    <col min="19" max="19" width="18.140625" bestFit="1" customWidth="1"/>
    <col min="20" max="20" width="14" bestFit="1" customWidth="1"/>
    <col min="21" max="21" width="30.85546875" bestFit="1" customWidth="1"/>
    <col min="22" max="22" width="10.7109375" bestFit="1" customWidth="1"/>
    <col min="23" max="23" width="18.140625" bestFit="1" customWidth="1"/>
    <col min="24" max="24" width="29.42578125" bestFit="1" customWidth="1"/>
    <col min="25" max="25" width="22" bestFit="1" customWidth="1"/>
    <col min="26" max="26" width="20.28515625" bestFit="1" customWidth="1"/>
    <col min="27" max="27" width="18" bestFit="1" customWidth="1"/>
    <col min="28" max="28" width="10.7109375" bestFit="1" customWidth="1"/>
    <col min="29" max="29" width="23" bestFit="1" customWidth="1"/>
    <col min="30" max="30" width="19.5703125" bestFit="1" customWidth="1"/>
    <col min="31" max="31" width="18.28515625" bestFit="1" customWidth="1"/>
    <col min="32" max="32" width="15.28515625" bestFit="1" customWidth="1"/>
    <col min="33" max="33" width="20" bestFit="1" customWidth="1"/>
    <col min="34" max="34" width="28.140625" bestFit="1" customWidth="1"/>
    <col min="35" max="35" width="14.42578125" bestFit="1" customWidth="1"/>
    <col min="36" max="36" width="9.42578125" bestFit="1" customWidth="1"/>
    <col min="39" max="39" width="20.28515625" customWidth="1"/>
    <col min="40" max="40" width="16.140625" customWidth="1"/>
    <col min="41" max="41" width="16.140625" bestFit="1" customWidth="1"/>
    <col min="42" max="43" width="18.42578125" style="11" bestFit="1" customWidth="1"/>
    <col min="44" max="44" width="15.5703125" bestFit="1" customWidth="1"/>
    <col min="45" max="45" width="3" style="5" bestFit="1" customWidth="1"/>
    <col min="46" max="46" width="20.28515625" style="5" bestFit="1" customWidth="1"/>
    <col min="48" max="48" width="20.28515625" style="5" bestFit="1" customWidth="1"/>
    <col min="49" max="49" width="30.85546875" style="5" bestFit="1" customWidth="1"/>
    <col min="50" max="50" width="16.28515625" bestFit="1" customWidth="1"/>
    <col min="51" max="51" width="24.7109375" bestFit="1" customWidth="1"/>
    <col min="52" max="52" width="15.5703125" bestFit="1" customWidth="1"/>
    <col min="53" max="53" width="10.5703125" bestFit="1" customWidth="1"/>
    <col min="54" max="54" width="18.42578125" bestFit="1" customWidth="1"/>
    <col min="55" max="55" width="3.7109375" bestFit="1" customWidth="1"/>
    <col min="56" max="56" width="7" bestFit="1" customWidth="1"/>
    <col min="57" max="57" width="10.7109375" bestFit="1" customWidth="1"/>
    <col min="58" max="58" width="20.28515625" bestFit="1" customWidth="1"/>
    <col min="59" max="59" width="30.85546875" bestFit="1" customWidth="1"/>
    <col min="60" max="60" width="5.85546875" bestFit="1" customWidth="1"/>
    <col min="61" max="61" width="23.85546875" bestFit="1" customWidth="1"/>
    <col min="62" max="62" width="8.42578125" bestFit="1" customWidth="1"/>
    <col min="63" max="63" width="17.42578125" bestFit="1" customWidth="1"/>
    <col min="64" max="64" width="6.5703125" bestFit="1" customWidth="1"/>
    <col min="65" max="65" width="7" bestFit="1" customWidth="1"/>
    <col min="66" max="66" width="10.7109375" bestFit="1" customWidth="1"/>
    <col min="67" max="68" width="20.28515625" style="5" bestFit="1" customWidth="1"/>
    <col min="69" max="69" width="18.28515625" style="5" bestFit="1" customWidth="1"/>
    <col min="70" max="70" width="15.28515625" style="5" bestFit="1" customWidth="1"/>
    <col min="72" max="72" width="18.42578125" bestFit="1" customWidth="1"/>
    <col min="73" max="73" width="27.28515625" bestFit="1" customWidth="1"/>
    <col min="74" max="74" width="3.5703125" bestFit="1" customWidth="1"/>
    <col min="75" max="75" width="24.42578125" bestFit="1" customWidth="1"/>
    <col min="76" max="76" width="3.5703125" bestFit="1" customWidth="1"/>
    <col min="77" max="77" width="5" bestFit="1" customWidth="1"/>
    <col min="78" max="78" width="2" bestFit="1" customWidth="1"/>
    <col min="79" max="80" width="4" bestFit="1" customWidth="1"/>
    <col min="81" max="83" width="5" bestFit="1" customWidth="1"/>
    <col min="84" max="84" width="4" bestFit="1" customWidth="1"/>
    <col min="85" max="85" width="5" bestFit="1" customWidth="1"/>
    <col min="86" max="87" width="4" bestFit="1" customWidth="1"/>
    <col min="88" max="88" width="5" bestFit="1" customWidth="1"/>
    <col min="89" max="89" width="4" bestFit="1" customWidth="1"/>
    <col min="90" max="90" width="2" bestFit="1" customWidth="1"/>
    <col min="91" max="96" width="5" bestFit="1" customWidth="1"/>
    <col min="97" max="97" width="4" bestFit="1" customWidth="1"/>
    <col min="98" max="103" width="5" bestFit="1" customWidth="1"/>
    <col min="104" max="104" width="4" bestFit="1" customWidth="1"/>
    <col min="105" max="108" width="5" bestFit="1" customWidth="1"/>
    <col min="109" max="109" width="4" bestFit="1" customWidth="1"/>
    <col min="110" max="114" width="5" bestFit="1" customWidth="1"/>
    <col min="115" max="115" width="4" bestFit="1" customWidth="1"/>
    <col min="116" max="118" width="5" bestFit="1" customWidth="1"/>
    <col min="119" max="119" width="4" bestFit="1" customWidth="1"/>
    <col min="120" max="122" width="5" bestFit="1" customWidth="1"/>
    <col min="123" max="123" width="4" bestFit="1" customWidth="1"/>
    <col min="124" max="126" width="5" bestFit="1" customWidth="1"/>
    <col min="127" max="127" width="4" bestFit="1" customWidth="1"/>
    <col min="128" max="131" width="5" bestFit="1" customWidth="1"/>
    <col min="132" max="132" width="4" bestFit="1" customWidth="1"/>
    <col min="133" max="136" width="5" bestFit="1" customWidth="1"/>
    <col min="137" max="137" width="4" bestFit="1" customWidth="1"/>
    <col min="138" max="142" width="5" bestFit="1" customWidth="1"/>
    <col min="143" max="143" width="2" bestFit="1" customWidth="1"/>
    <col min="144" max="144" width="5" bestFit="1" customWidth="1"/>
    <col min="145" max="145" width="4" bestFit="1" customWidth="1"/>
    <col min="146" max="152" width="5" bestFit="1" customWidth="1"/>
    <col min="153" max="153" width="4" bestFit="1" customWidth="1"/>
    <col min="154" max="158" width="5" bestFit="1" customWidth="1"/>
    <col min="159" max="159" width="4" bestFit="1" customWidth="1"/>
    <col min="160" max="162" width="5" bestFit="1" customWidth="1"/>
    <col min="163" max="163" width="4" bestFit="1" customWidth="1"/>
    <col min="164" max="166" width="5" bestFit="1" customWidth="1"/>
    <col min="167" max="167" width="4" bestFit="1" customWidth="1"/>
    <col min="168" max="170" width="5" bestFit="1" customWidth="1"/>
    <col min="171" max="171" width="4" bestFit="1" customWidth="1"/>
    <col min="172" max="177" width="5" bestFit="1" customWidth="1"/>
    <col min="178" max="178" width="4" bestFit="1" customWidth="1"/>
    <col min="179" max="182" width="5" bestFit="1" customWidth="1"/>
    <col min="183" max="183" width="4" bestFit="1" customWidth="1"/>
    <col min="184" max="187" width="5" bestFit="1" customWidth="1"/>
    <col min="188" max="188" width="4" bestFit="1" customWidth="1"/>
    <col min="189" max="190" width="5" bestFit="1" customWidth="1"/>
    <col min="191" max="191" width="2" bestFit="1" customWidth="1"/>
    <col min="192" max="192" width="25.42578125" bestFit="1" customWidth="1"/>
    <col min="193" max="193" width="24.140625" bestFit="1" customWidth="1"/>
    <col min="194" max="194" width="21.28515625" bestFit="1" customWidth="1"/>
    <col min="195" max="195" width="27.28515625" bestFit="1" customWidth="1"/>
    <col min="196" max="196" width="24.28515625" bestFit="1" customWidth="1"/>
    <col min="197" max="197" width="24.140625" bestFit="1" customWidth="1"/>
    <col min="198" max="198" width="21.28515625" bestFit="1" customWidth="1"/>
    <col min="199" max="199" width="28.28515625" bestFit="1" customWidth="1"/>
    <col min="200" max="200" width="25.42578125" bestFit="1" customWidth="1"/>
    <col min="201" max="201" width="24.140625" bestFit="1" customWidth="1"/>
    <col min="202" max="202" width="21.28515625" bestFit="1" customWidth="1"/>
    <col min="203" max="203" width="28.28515625" bestFit="1" customWidth="1"/>
    <col min="204" max="204" width="25.42578125" bestFit="1" customWidth="1"/>
    <col min="205" max="205" width="24.140625" bestFit="1" customWidth="1"/>
    <col min="206" max="206" width="21.28515625" bestFit="1" customWidth="1"/>
    <col min="207" max="207" width="24.140625" bestFit="1" customWidth="1"/>
    <col min="208" max="208" width="21.28515625" bestFit="1" customWidth="1"/>
    <col min="209" max="209" width="27.28515625" bestFit="1" customWidth="1"/>
    <col min="210" max="210" width="24.28515625" bestFit="1" customWidth="1"/>
    <col min="211" max="211" width="24.140625" bestFit="1" customWidth="1"/>
    <col min="212" max="212" width="21.28515625" bestFit="1" customWidth="1"/>
    <col min="213" max="213" width="28.28515625" bestFit="1" customWidth="1"/>
    <col min="214" max="214" width="25.42578125" bestFit="1" customWidth="1"/>
    <col min="215" max="215" width="24.140625" bestFit="1" customWidth="1"/>
    <col min="216" max="216" width="21.28515625" bestFit="1" customWidth="1"/>
    <col min="217" max="217" width="24.140625" bestFit="1" customWidth="1"/>
    <col min="218" max="218" width="21.28515625" bestFit="1" customWidth="1"/>
    <col min="219" max="219" width="28.28515625" bestFit="1" customWidth="1"/>
    <col min="220" max="220" width="25.42578125" bestFit="1" customWidth="1"/>
    <col min="221" max="221" width="24.140625" bestFit="1" customWidth="1"/>
    <col min="222" max="222" width="21.28515625" bestFit="1" customWidth="1"/>
    <col min="223" max="223" width="28.28515625" bestFit="1" customWidth="1"/>
    <col min="224" max="224" width="25.42578125" bestFit="1" customWidth="1"/>
    <col min="225" max="225" width="24.140625" bestFit="1" customWidth="1"/>
    <col min="226" max="226" width="21.28515625" bestFit="1" customWidth="1"/>
    <col min="227" max="227" width="24.140625" bestFit="1" customWidth="1"/>
    <col min="228" max="228" width="21.28515625" bestFit="1" customWidth="1"/>
    <col min="229" max="229" width="28.28515625" bestFit="1" customWidth="1"/>
    <col min="230" max="230" width="25.42578125" bestFit="1" customWidth="1"/>
    <col min="231" max="231" width="24.140625" bestFit="1" customWidth="1"/>
    <col min="232" max="232" width="21.28515625" bestFit="1" customWidth="1"/>
    <col min="233" max="233" width="28.28515625" bestFit="1" customWidth="1"/>
    <col min="234" max="234" width="25.42578125" bestFit="1" customWidth="1"/>
    <col min="235" max="235" width="24.140625" bestFit="1" customWidth="1"/>
    <col min="236" max="236" width="21.28515625" bestFit="1" customWidth="1"/>
    <col min="237" max="237" width="28.28515625" bestFit="1" customWidth="1"/>
    <col min="238" max="238" width="25.42578125" bestFit="1" customWidth="1"/>
    <col min="239" max="239" width="24.140625" bestFit="1" customWidth="1"/>
    <col min="240" max="240" width="21.28515625" bestFit="1" customWidth="1"/>
    <col min="241" max="241" width="27.28515625" bestFit="1" customWidth="1"/>
    <col min="242" max="242" width="24.28515625" bestFit="1" customWidth="1"/>
    <col min="243" max="243" width="24.140625" bestFit="1" customWidth="1"/>
    <col min="244" max="244" width="21.28515625" bestFit="1" customWidth="1"/>
    <col min="245" max="245" width="28.28515625" bestFit="1" customWidth="1"/>
    <col min="246" max="246" width="25.42578125" bestFit="1" customWidth="1"/>
    <col min="247" max="247" width="24.140625" bestFit="1" customWidth="1"/>
    <col min="248" max="248" width="21.28515625" bestFit="1" customWidth="1"/>
    <col min="249" max="249" width="24.140625" bestFit="1" customWidth="1"/>
    <col min="250" max="250" width="21.28515625" bestFit="1" customWidth="1"/>
    <col min="251" max="251" width="28.28515625" bestFit="1" customWidth="1"/>
    <col min="252" max="252" width="25.42578125" bestFit="1" customWidth="1"/>
    <col min="253" max="253" width="24.140625" bestFit="1" customWidth="1"/>
    <col min="254" max="254" width="21.28515625" bestFit="1" customWidth="1"/>
    <col min="255" max="255" width="28.28515625" bestFit="1" customWidth="1"/>
    <col min="256" max="256" width="25.42578125" bestFit="1" customWidth="1"/>
    <col min="257" max="257" width="24.140625" bestFit="1" customWidth="1"/>
    <col min="258" max="258" width="21.28515625" bestFit="1" customWidth="1"/>
    <col min="259" max="259" width="27.28515625" bestFit="1" customWidth="1"/>
    <col min="260" max="260" width="24.28515625" bestFit="1" customWidth="1"/>
    <col min="261" max="261" width="24.140625" bestFit="1" customWidth="1"/>
    <col min="262" max="262" width="21.28515625" bestFit="1" customWidth="1"/>
    <col min="263" max="263" width="28.28515625" bestFit="1" customWidth="1"/>
    <col min="264" max="264" width="25.42578125" bestFit="1" customWidth="1"/>
    <col min="265" max="265" width="24.140625" bestFit="1" customWidth="1"/>
    <col min="266" max="266" width="21.28515625" bestFit="1" customWidth="1"/>
    <col min="267" max="267" width="28.28515625" bestFit="1" customWidth="1"/>
    <col min="268" max="268" width="25.42578125" bestFit="1" customWidth="1"/>
    <col min="269" max="269" width="24.140625" bestFit="1" customWidth="1"/>
    <col min="270" max="270" width="21.28515625" bestFit="1" customWidth="1"/>
    <col min="271" max="271" width="28.28515625" bestFit="1" customWidth="1"/>
    <col min="272" max="272" width="25.42578125" bestFit="1" customWidth="1"/>
    <col min="273" max="273" width="24.140625" bestFit="1" customWidth="1"/>
    <col min="274" max="274" width="21.28515625" bestFit="1" customWidth="1"/>
    <col min="275" max="275" width="28.28515625" bestFit="1" customWidth="1"/>
    <col min="276" max="276" width="25.42578125" bestFit="1" customWidth="1"/>
    <col min="277" max="277" width="24.140625" bestFit="1" customWidth="1"/>
    <col min="278" max="278" width="21.28515625" bestFit="1" customWidth="1"/>
    <col min="279" max="279" width="24.140625" bestFit="1" customWidth="1"/>
    <col min="280" max="280" width="21.28515625" bestFit="1" customWidth="1"/>
    <col min="281" max="281" width="25.7109375" bestFit="1" customWidth="1"/>
    <col min="282" max="282" width="22.7109375" bestFit="1" customWidth="1"/>
    <col min="283" max="283" width="24.140625" bestFit="1" customWidth="1"/>
    <col min="284" max="284" width="21.28515625" bestFit="1" customWidth="1"/>
    <col min="285" max="285" width="24.140625" bestFit="1" customWidth="1"/>
    <col min="286" max="286" width="21.28515625" bestFit="1" customWidth="1"/>
    <col min="287" max="287" width="24.140625" bestFit="1" customWidth="1"/>
    <col min="288" max="288" width="21.28515625" bestFit="1" customWidth="1"/>
    <col min="289" max="289" width="27.28515625" bestFit="1" customWidth="1"/>
    <col min="290" max="290" width="24.28515625" bestFit="1" customWidth="1"/>
    <col min="291" max="291" width="24.140625" bestFit="1" customWidth="1"/>
    <col min="292" max="292" width="21.28515625" bestFit="1" customWidth="1"/>
    <col min="293" max="293" width="28.28515625" bestFit="1" customWidth="1"/>
    <col min="294" max="294" width="25.42578125" bestFit="1" customWidth="1"/>
    <col min="295" max="295" width="24.140625" bestFit="1" customWidth="1"/>
    <col min="296" max="296" width="21.28515625" bestFit="1" customWidth="1"/>
    <col min="297" max="297" width="28.28515625" bestFit="1" customWidth="1"/>
    <col min="298" max="298" width="25.42578125" bestFit="1" customWidth="1"/>
    <col min="299" max="299" width="24.140625" bestFit="1" customWidth="1"/>
    <col min="300" max="300" width="21.28515625" bestFit="1" customWidth="1"/>
    <col min="301" max="301" width="28.28515625" bestFit="1" customWidth="1"/>
    <col min="302" max="302" width="25.42578125" bestFit="1" customWidth="1"/>
    <col min="303" max="303" width="24.140625" bestFit="1" customWidth="1"/>
    <col min="304" max="304" width="21.28515625" bestFit="1" customWidth="1"/>
    <col min="305" max="305" width="28.28515625" bestFit="1" customWidth="1"/>
    <col min="306" max="306" width="25.42578125" bestFit="1" customWidth="1"/>
    <col min="307" max="307" width="24.140625" bestFit="1" customWidth="1"/>
    <col min="308" max="308" width="21.28515625" bestFit="1" customWidth="1"/>
    <col min="309" max="309" width="24.140625" bestFit="1" customWidth="1"/>
    <col min="310" max="310" width="21.28515625" bestFit="1" customWidth="1"/>
    <col min="311" max="311" width="24.140625" bestFit="1" customWidth="1"/>
    <col min="312" max="312" width="21.28515625" bestFit="1" customWidth="1"/>
    <col min="313" max="313" width="27.28515625" bestFit="1" customWidth="1"/>
    <col min="314" max="314" width="24.28515625" bestFit="1" customWidth="1"/>
    <col min="315" max="315" width="24.140625" bestFit="1" customWidth="1"/>
    <col min="316" max="316" width="21.28515625" bestFit="1" customWidth="1"/>
    <col min="317" max="317" width="28.28515625" bestFit="1" customWidth="1"/>
    <col min="318" max="318" width="25.42578125" bestFit="1" customWidth="1"/>
    <col min="319" max="319" width="24.140625" bestFit="1" customWidth="1"/>
    <col min="320" max="320" width="21.28515625" bestFit="1" customWidth="1"/>
    <col min="321" max="321" width="28.28515625" bestFit="1" customWidth="1"/>
    <col min="322" max="322" width="25.42578125" bestFit="1" customWidth="1"/>
    <col min="323" max="323" width="24.140625" bestFit="1" customWidth="1"/>
    <col min="324" max="324" width="21.28515625" bestFit="1" customWidth="1"/>
    <col min="325" max="325" width="28.28515625" bestFit="1" customWidth="1"/>
    <col min="326" max="326" width="25.42578125" bestFit="1" customWidth="1"/>
    <col min="327" max="327" width="24.140625" bestFit="1" customWidth="1"/>
    <col min="328" max="328" width="21.28515625" bestFit="1" customWidth="1"/>
    <col min="329" max="329" width="24.140625" bestFit="1" customWidth="1"/>
    <col min="330" max="330" width="21.28515625" bestFit="1" customWidth="1"/>
    <col min="331" max="331" width="24.140625" bestFit="1" customWidth="1"/>
    <col min="332" max="332" width="21.28515625" bestFit="1" customWidth="1"/>
    <col min="333" max="333" width="27.28515625" bestFit="1" customWidth="1"/>
    <col min="334" max="334" width="24.28515625" bestFit="1" customWidth="1"/>
    <col min="335" max="335" width="24.140625" bestFit="1" customWidth="1"/>
    <col min="336" max="336" width="21.28515625" bestFit="1" customWidth="1"/>
    <col min="337" max="337" width="28.28515625" bestFit="1" customWidth="1"/>
    <col min="338" max="338" width="25.42578125" bestFit="1" customWidth="1"/>
    <col min="339" max="339" width="24.140625" bestFit="1" customWidth="1"/>
    <col min="340" max="340" width="21.28515625" bestFit="1" customWidth="1"/>
    <col min="341" max="341" width="24.140625" bestFit="1" customWidth="1"/>
    <col min="342" max="342" width="21.28515625" bestFit="1" customWidth="1"/>
    <col min="343" max="343" width="24.140625" bestFit="1" customWidth="1"/>
    <col min="344" max="344" width="21.28515625" bestFit="1" customWidth="1"/>
    <col min="345" max="345" width="27.28515625" bestFit="1" customWidth="1"/>
    <col min="346" max="346" width="24.28515625" bestFit="1" customWidth="1"/>
    <col min="347" max="347" width="24.140625" bestFit="1" customWidth="1"/>
    <col min="348" max="348" width="21.28515625" bestFit="1" customWidth="1"/>
    <col min="349" max="349" width="28.28515625" bestFit="1" customWidth="1"/>
    <col min="350" max="350" width="25.42578125" bestFit="1" customWidth="1"/>
    <col min="351" max="351" width="24.140625" bestFit="1" customWidth="1"/>
    <col min="352" max="352" width="21.28515625" bestFit="1" customWidth="1"/>
    <col min="353" max="353" width="28.28515625" bestFit="1" customWidth="1"/>
    <col min="354" max="354" width="25.42578125" bestFit="1" customWidth="1"/>
    <col min="355" max="355" width="24.140625" bestFit="1" customWidth="1"/>
    <col min="356" max="356" width="21.28515625" bestFit="1" customWidth="1"/>
    <col min="357" max="357" width="24.140625" bestFit="1" customWidth="1"/>
    <col min="358" max="358" width="21.28515625" bestFit="1" customWidth="1"/>
    <col min="359" max="359" width="24.140625" bestFit="1" customWidth="1"/>
    <col min="360" max="360" width="21.28515625" bestFit="1" customWidth="1"/>
    <col min="361" max="361" width="24.140625" bestFit="1" customWidth="1"/>
    <col min="362" max="362" width="21.28515625" bestFit="1" customWidth="1"/>
    <col min="363" max="363" width="27.28515625" bestFit="1" customWidth="1"/>
    <col min="364" max="364" width="24.28515625" bestFit="1" customWidth="1"/>
    <col min="365" max="365" width="24.140625" bestFit="1" customWidth="1"/>
    <col min="366" max="366" width="21.28515625" bestFit="1" customWidth="1"/>
    <col min="367" max="367" width="28.28515625" bestFit="1" customWidth="1"/>
    <col min="368" max="368" width="25.42578125" bestFit="1" customWidth="1"/>
    <col min="369" max="369" width="24.140625" bestFit="1" customWidth="1"/>
    <col min="370" max="370" width="21.28515625" bestFit="1" customWidth="1"/>
    <col min="371" max="371" width="24.140625" bestFit="1" customWidth="1"/>
    <col min="372" max="372" width="21.28515625" bestFit="1" customWidth="1"/>
    <col min="373" max="373" width="28.28515625" bestFit="1" customWidth="1"/>
    <col min="374" max="374" width="25.42578125" bestFit="1" customWidth="1"/>
    <col min="375" max="375" width="24.140625" bestFit="1" customWidth="1"/>
    <col min="376" max="376" width="21.28515625" bestFit="1" customWidth="1"/>
    <col min="377" max="377" width="28.28515625" bestFit="1" customWidth="1"/>
    <col min="378" max="378" width="25.42578125" bestFit="1" customWidth="1"/>
    <col min="379" max="379" width="24.140625" bestFit="1" customWidth="1"/>
    <col min="380" max="380" width="21.28515625" bestFit="1" customWidth="1"/>
    <col min="381" max="381" width="24.140625" bestFit="1" customWidth="1"/>
    <col min="382" max="382" width="21.28515625" bestFit="1" customWidth="1"/>
    <col min="383" max="383" width="24.140625" bestFit="1" customWidth="1"/>
    <col min="384" max="384" width="21.28515625" bestFit="1" customWidth="1"/>
    <col min="385" max="385" width="27.28515625" bestFit="1" customWidth="1"/>
    <col min="386" max="386" width="24.28515625" bestFit="1" customWidth="1"/>
    <col min="387" max="387" width="24.140625" bestFit="1" customWidth="1"/>
    <col min="388" max="388" width="21.28515625" bestFit="1" customWidth="1"/>
    <col min="389" max="389" width="28.28515625" bestFit="1" customWidth="1"/>
    <col min="390" max="390" width="25.42578125" bestFit="1" customWidth="1"/>
    <col min="391" max="391" width="24.140625" bestFit="1" customWidth="1"/>
    <col min="392" max="392" width="21.28515625" bestFit="1" customWidth="1"/>
    <col min="393" max="393" width="24.140625" bestFit="1" customWidth="1"/>
    <col min="394" max="394" width="21.28515625" bestFit="1" customWidth="1"/>
    <col min="395" max="395" width="28.28515625" bestFit="1" customWidth="1"/>
    <col min="396" max="396" width="25.42578125" bestFit="1" customWidth="1"/>
    <col min="397" max="397" width="24.140625" bestFit="1" customWidth="1"/>
    <col min="398" max="398" width="21.28515625" bestFit="1" customWidth="1"/>
    <col min="399" max="399" width="28.28515625" bestFit="1" customWidth="1"/>
    <col min="400" max="400" width="25.42578125" bestFit="1" customWidth="1"/>
    <col min="401" max="401" width="24.140625" bestFit="1" customWidth="1"/>
    <col min="402" max="402" width="21.28515625" bestFit="1" customWidth="1"/>
    <col min="403" max="403" width="28.28515625" bestFit="1" customWidth="1"/>
    <col min="404" max="404" width="25.42578125" bestFit="1" customWidth="1"/>
    <col min="405" max="405" width="24.140625" bestFit="1" customWidth="1"/>
    <col min="406" max="406" width="21.28515625" bestFit="1" customWidth="1"/>
    <col min="407" max="407" width="28.28515625" bestFit="1" customWidth="1"/>
    <col min="408" max="408" width="25.42578125" bestFit="1" customWidth="1"/>
    <col min="409" max="409" width="24.140625" bestFit="1" customWidth="1"/>
    <col min="410" max="410" width="21.28515625" bestFit="1" customWidth="1"/>
    <col min="411" max="411" width="24.140625" bestFit="1" customWidth="1"/>
    <col min="412" max="412" width="21.28515625" bestFit="1" customWidth="1"/>
    <col min="413" max="413" width="27.28515625" bestFit="1" customWidth="1"/>
    <col min="414" max="414" width="24.28515625" bestFit="1" customWidth="1"/>
    <col min="415" max="415" width="24.140625" bestFit="1" customWidth="1"/>
    <col min="416" max="416" width="21.28515625" bestFit="1" customWidth="1"/>
    <col min="417" max="417" width="28.28515625" bestFit="1" customWidth="1"/>
    <col min="418" max="418" width="25.42578125" bestFit="1" customWidth="1"/>
    <col min="419" max="419" width="24.140625" bestFit="1" customWidth="1"/>
    <col min="420" max="420" width="21.28515625" bestFit="1" customWidth="1"/>
    <col min="421" max="421" width="28.28515625" bestFit="1" customWidth="1"/>
    <col min="422" max="422" width="25.42578125" bestFit="1" customWidth="1"/>
    <col min="423" max="423" width="24.140625" bestFit="1" customWidth="1"/>
    <col min="424" max="424" width="21.28515625" bestFit="1" customWidth="1"/>
    <col min="425" max="425" width="28.28515625" bestFit="1" customWidth="1"/>
    <col min="426" max="426" width="25.42578125" bestFit="1" customWidth="1"/>
    <col min="427" max="427" width="24.140625" bestFit="1" customWidth="1"/>
    <col min="428" max="428" width="21.28515625" bestFit="1" customWidth="1"/>
    <col min="429" max="429" width="24.140625" bestFit="1" customWidth="1"/>
    <col min="430" max="430" width="21.28515625" bestFit="1" customWidth="1"/>
    <col min="431" max="431" width="27.28515625" bestFit="1" customWidth="1"/>
    <col min="432" max="432" width="24.28515625" bestFit="1" customWidth="1"/>
    <col min="433" max="433" width="24.140625" bestFit="1" customWidth="1"/>
    <col min="434" max="434" width="21.28515625" bestFit="1" customWidth="1"/>
    <col min="435" max="435" width="28.28515625" bestFit="1" customWidth="1"/>
    <col min="436" max="436" width="25.42578125" bestFit="1" customWidth="1"/>
    <col min="437" max="437" width="24.140625" bestFit="1" customWidth="1"/>
    <col min="438" max="438" width="21.28515625" bestFit="1" customWidth="1"/>
    <col min="439" max="439" width="24.140625" bestFit="1" customWidth="1"/>
    <col min="440" max="440" width="21.28515625" bestFit="1" customWidth="1"/>
    <col min="441" max="441" width="28.28515625" bestFit="1" customWidth="1"/>
    <col min="442" max="442" width="25.42578125" bestFit="1" customWidth="1"/>
    <col min="443" max="443" width="24.140625" bestFit="1" customWidth="1"/>
    <col min="444" max="444" width="21.28515625" bestFit="1" customWidth="1"/>
    <col min="445" max="445" width="28.28515625" bestFit="1" customWidth="1"/>
    <col min="446" max="446" width="25.42578125" bestFit="1" customWidth="1"/>
    <col min="447" max="447" width="24.140625" bestFit="1" customWidth="1"/>
    <col min="448" max="448" width="21.28515625" bestFit="1" customWidth="1"/>
    <col min="449" max="449" width="28.28515625" bestFit="1" customWidth="1"/>
    <col min="450" max="450" width="25.42578125" bestFit="1" customWidth="1"/>
    <col min="451" max="451" width="24.140625" bestFit="1" customWidth="1"/>
    <col min="452" max="452" width="21.28515625" bestFit="1" customWidth="1"/>
    <col min="453" max="453" width="28.28515625" bestFit="1" customWidth="1"/>
    <col min="454" max="454" width="25.42578125" bestFit="1" customWidth="1"/>
    <col min="455" max="455" width="24.140625" bestFit="1" customWidth="1"/>
    <col min="456" max="456" width="21.28515625" bestFit="1" customWidth="1"/>
    <col min="457" max="457" width="28.28515625" bestFit="1" customWidth="1"/>
    <col min="458" max="458" width="25.42578125" bestFit="1" customWidth="1"/>
    <col min="459" max="459" width="24.140625" bestFit="1" customWidth="1"/>
    <col min="460" max="460" width="21.28515625" bestFit="1" customWidth="1"/>
    <col min="461" max="461" width="24.140625" bestFit="1" customWidth="1"/>
    <col min="462" max="462" width="21.28515625" bestFit="1" customWidth="1"/>
    <col min="463" max="463" width="24.140625" bestFit="1" customWidth="1"/>
    <col min="464" max="464" width="21.28515625" bestFit="1" customWidth="1"/>
    <col min="465" max="465" width="25.7109375" bestFit="1" customWidth="1"/>
    <col min="466" max="466" width="22.7109375" bestFit="1" customWidth="1"/>
    <col min="467" max="467" width="25.5703125" bestFit="1" customWidth="1"/>
    <col min="468" max="468" width="22.7109375" bestFit="1" customWidth="1"/>
    <col min="469" max="469" width="24.140625" bestFit="1" customWidth="1"/>
    <col min="470" max="470" width="21.28515625" bestFit="1" customWidth="1"/>
    <col min="471" max="471" width="28.28515625" bestFit="1" customWidth="1"/>
    <col min="472" max="472" width="25.42578125" bestFit="1" customWidth="1"/>
    <col min="473" max="473" width="24.140625" bestFit="1" customWidth="1"/>
    <col min="474" max="474" width="21.28515625" bestFit="1" customWidth="1"/>
    <col min="475" max="475" width="27.28515625" bestFit="1" customWidth="1"/>
    <col min="476" max="476" width="24.28515625" bestFit="1" customWidth="1"/>
    <col min="477" max="477" width="24.140625" bestFit="1" customWidth="1"/>
    <col min="478" max="478" width="21.28515625" bestFit="1" customWidth="1"/>
    <col min="479" max="479" width="28.28515625" bestFit="1" customWidth="1"/>
    <col min="480" max="480" width="25.42578125" bestFit="1" customWidth="1"/>
    <col min="481" max="481" width="24.140625" bestFit="1" customWidth="1"/>
    <col min="482" max="482" width="21.28515625" bestFit="1" customWidth="1"/>
    <col min="483" max="483" width="28.28515625" bestFit="1" customWidth="1"/>
    <col min="484" max="484" width="25.42578125" bestFit="1" customWidth="1"/>
    <col min="485" max="485" width="24.140625" bestFit="1" customWidth="1"/>
    <col min="486" max="486" width="21.28515625" bestFit="1" customWidth="1"/>
    <col min="487" max="487" width="28.28515625" bestFit="1" customWidth="1"/>
    <col min="488" max="488" width="25.42578125" bestFit="1" customWidth="1"/>
    <col min="489" max="489" width="24.140625" bestFit="1" customWidth="1"/>
    <col min="490" max="490" width="21.28515625" bestFit="1" customWidth="1"/>
    <col min="491" max="491" width="24.140625" bestFit="1" customWidth="1"/>
    <col min="492" max="492" width="21.28515625" bestFit="1" customWidth="1"/>
    <col min="493" max="493" width="25.7109375" bestFit="1" customWidth="1"/>
    <col min="494" max="494" width="22.7109375" bestFit="1" customWidth="1"/>
    <col min="495" max="495" width="24.140625" bestFit="1" customWidth="1"/>
    <col min="496" max="496" width="21.28515625" bestFit="1" customWidth="1"/>
    <col min="497" max="497" width="28.28515625" bestFit="1" customWidth="1"/>
    <col min="498" max="498" width="25.42578125" bestFit="1" customWidth="1"/>
    <col min="499" max="499" width="24.140625" bestFit="1" customWidth="1"/>
    <col min="500" max="500" width="21.28515625" bestFit="1" customWidth="1"/>
    <col min="501" max="501" width="28.28515625" bestFit="1" customWidth="1"/>
    <col min="502" max="502" width="25.42578125" bestFit="1" customWidth="1"/>
    <col min="503" max="503" width="24.140625" bestFit="1" customWidth="1"/>
    <col min="504" max="504" width="21.28515625" bestFit="1" customWidth="1"/>
    <col min="505" max="505" width="27.28515625" bestFit="1" customWidth="1"/>
    <col min="506" max="506" width="24.28515625" bestFit="1" customWidth="1"/>
    <col min="507" max="507" width="24.140625" bestFit="1" customWidth="1"/>
    <col min="508" max="508" width="21.28515625" bestFit="1" customWidth="1"/>
    <col min="509" max="509" width="24.140625" bestFit="1" customWidth="1"/>
    <col min="510" max="510" width="21.28515625" bestFit="1" customWidth="1"/>
    <col min="511" max="511" width="24.140625" bestFit="1" customWidth="1"/>
    <col min="512" max="512" width="21.28515625" bestFit="1" customWidth="1"/>
    <col min="513" max="513" width="25.7109375" bestFit="1" customWidth="1"/>
    <col min="514" max="514" width="22.7109375" bestFit="1" customWidth="1"/>
    <col min="515" max="515" width="24.140625" bestFit="1" customWidth="1"/>
    <col min="516" max="516" width="21.28515625" bestFit="1" customWidth="1"/>
    <col min="517" max="517" width="28.28515625" bestFit="1" customWidth="1"/>
    <col min="518" max="518" width="25.42578125" bestFit="1" customWidth="1"/>
    <col min="519" max="519" width="24.140625" bestFit="1" customWidth="1"/>
    <col min="520" max="520" width="21.28515625" bestFit="1" customWidth="1"/>
    <col min="521" max="521" width="28.28515625" bestFit="1" customWidth="1"/>
    <col min="522" max="522" width="25.42578125" bestFit="1" customWidth="1"/>
    <col min="523" max="523" width="24.140625" bestFit="1" customWidth="1"/>
    <col min="524" max="524" width="21.28515625" bestFit="1" customWidth="1"/>
    <col min="525" max="525" width="28.28515625" bestFit="1" customWidth="1"/>
    <col min="526" max="526" width="25.42578125" bestFit="1" customWidth="1"/>
    <col min="527" max="527" width="24.140625" bestFit="1" customWidth="1"/>
    <col min="528" max="528" width="21.28515625" bestFit="1" customWidth="1"/>
    <col min="529" max="529" width="28.28515625" bestFit="1" customWidth="1"/>
    <col min="530" max="530" width="25.42578125" bestFit="1" customWidth="1"/>
    <col min="531" max="531" width="24.140625" bestFit="1" customWidth="1"/>
    <col min="532" max="532" width="21.28515625" bestFit="1" customWidth="1"/>
    <col min="533" max="533" width="27.28515625" bestFit="1" customWidth="1"/>
    <col min="534" max="534" width="24.28515625" bestFit="1" customWidth="1"/>
    <col min="535" max="535" width="24.140625" bestFit="1" customWidth="1"/>
    <col min="536" max="536" width="21.28515625" bestFit="1" customWidth="1"/>
    <col min="537" max="537" width="28.28515625" bestFit="1" customWidth="1"/>
    <col min="538" max="538" width="25.42578125" bestFit="1" customWidth="1"/>
    <col min="539" max="539" width="24.140625" bestFit="1" customWidth="1"/>
    <col min="540" max="540" width="21.28515625" bestFit="1" customWidth="1"/>
    <col min="541" max="541" width="28.28515625" bestFit="1" customWidth="1"/>
    <col min="542" max="542" width="25.42578125" bestFit="1" customWidth="1"/>
    <col min="543" max="543" width="24.140625" bestFit="1" customWidth="1"/>
    <col min="544" max="544" width="21.28515625" bestFit="1" customWidth="1"/>
    <col min="545" max="545" width="28.28515625" bestFit="1" customWidth="1"/>
    <col min="546" max="546" width="25.42578125" bestFit="1" customWidth="1"/>
    <col min="547" max="547" width="24.140625" bestFit="1" customWidth="1"/>
    <col min="548" max="548" width="21.28515625" bestFit="1" customWidth="1"/>
    <col min="549" max="549" width="28.28515625" bestFit="1" customWidth="1"/>
    <col min="550" max="550" width="25.42578125" bestFit="1" customWidth="1"/>
    <col min="551" max="551" width="24.140625" bestFit="1" customWidth="1"/>
    <col min="552" max="552" width="21.28515625" bestFit="1" customWidth="1"/>
    <col min="553" max="553" width="28.28515625" bestFit="1" customWidth="1"/>
    <col min="554" max="554" width="25.42578125" bestFit="1" customWidth="1"/>
    <col min="555" max="555" width="24.140625" bestFit="1" customWidth="1"/>
    <col min="556" max="556" width="21.28515625" bestFit="1" customWidth="1"/>
    <col min="557" max="557" width="28.28515625" bestFit="1" customWidth="1"/>
    <col min="558" max="558" width="25.42578125" bestFit="1" customWidth="1"/>
    <col min="559" max="559" width="24.140625" bestFit="1" customWidth="1"/>
    <col min="560" max="560" width="21.28515625" bestFit="1" customWidth="1"/>
    <col min="561" max="561" width="28.28515625" bestFit="1" customWidth="1"/>
    <col min="562" max="562" width="25.42578125" bestFit="1" customWidth="1"/>
    <col min="563" max="563" width="24.140625" bestFit="1" customWidth="1"/>
    <col min="564" max="564" width="21.28515625" bestFit="1" customWidth="1"/>
    <col min="565" max="565" width="28.28515625" bestFit="1" customWidth="1"/>
    <col min="566" max="566" width="25.42578125" bestFit="1" customWidth="1"/>
    <col min="567" max="567" width="24.140625" bestFit="1" customWidth="1"/>
    <col min="568" max="568" width="21.28515625" bestFit="1" customWidth="1"/>
    <col min="569" max="569" width="24.140625" bestFit="1" customWidth="1"/>
    <col min="570" max="570" width="21.28515625" bestFit="1" customWidth="1"/>
    <col min="571" max="571" width="27.28515625" bestFit="1" customWidth="1"/>
    <col min="572" max="572" width="24.28515625" bestFit="1" customWidth="1"/>
    <col min="573" max="573" width="24.140625" bestFit="1" customWidth="1"/>
    <col min="574" max="574" width="21.28515625" bestFit="1" customWidth="1"/>
    <col min="575" max="575" width="28.28515625" bestFit="1" customWidth="1"/>
    <col min="576" max="576" width="25.42578125" bestFit="1" customWidth="1"/>
    <col min="577" max="577" width="24.140625" bestFit="1" customWidth="1"/>
    <col min="578" max="578" width="21.28515625" bestFit="1" customWidth="1"/>
    <col min="579" max="579" width="27.28515625" bestFit="1" customWidth="1"/>
    <col min="580" max="580" width="24.28515625" bestFit="1" customWidth="1"/>
    <col min="581" max="581" width="24.140625" bestFit="1" customWidth="1"/>
    <col min="582" max="582" width="21.28515625" bestFit="1" customWidth="1"/>
    <col min="583" max="583" width="28.28515625" bestFit="1" customWidth="1"/>
    <col min="584" max="584" width="25.42578125" bestFit="1" customWidth="1"/>
    <col min="585" max="585" width="24.140625" bestFit="1" customWidth="1"/>
    <col min="586" max="586" width="21.28515625" bestFit="1" customWidth="1"/>
    <col min="587" max="587" width="27.28515625" bestFit="1" customWidth="1"/>
    <col min="588" max="588" width="24.28515625" bestFit="1" customWidth="1"/>
    <col min="589" max="589" width="24.140625" bestFit="1" customWidth="1"/>
    <col min="590" max="590" width="21.28515625" bestFit="1" customWidth="1"/>
    <col min="591" max="591" width="28.28515625" bestFit="1" customWidth="1"/>
    <col min="592" max="592" width="25.42578125" bestFit="1" customWidth="1"/>
    <col min="593" max="593" width="24.140625" bestFit="1" customWidth="1"/>
    <col min="594" max="594" width="21.28515625" bestFit="1" customWidth="1"/>
    <col min="595" max="595" width="28.28515625" bestFit="1" customWidth="1"/>
    <col min="596" max="596" width="25.42578125" bestFit="1" customWidth="1"/>
    <col min="597" max="597" width="24.140625" bestFit="1" customWidth="1"/>
    <col min="598" max="598" width="21.28515625" bestFit="1" customWidth="1"/>
    <col min="599" max="599" width="24.140625" bestFit="1" customWidth="1"/>
    <col min="600" max="600" width="21.28515625" bestFit="1" customWidth="1"/>
    <col min="601" max="601" width="27.28515625" bestFit="1" customWidth="1"/>
    <col min="602" max="602" width="24.28515625" bestFit="1" customWidth="1"/>
    <col min="603" max="603" width="24.140625" bestFit="1" customWidth="1"/>
    <col min="604" max="604" width="21.28515625" bestFit="1" customWidth="1"/>
    <col min="605" max="605" width="27.28515625" bestFit="1" customWidth="1"/>
    <col min="606" max="606" width="24.28515625" bestFit="1" customWidth="1"/>
    <col min="607" max="607" width="24.140625" bestFit="1" customWidth="1"/>
    <col min="608" max="608" width="21.28515625" bestFit="1" customWidth="1"/>
    <col min="609" max="609" width="28.28515625" bestFit="1" customWidth="1"/>
    <col min="610" max="610" width="25.42578125" bestFit="1" customWidth="1"/>
    <col min="611" max="611" width="24.140625" bestFit="1" customWidth="1"/>
    <col min="612" max="612" width="21.28515625" bestFit="1" customWidth="1"/>
    <col min="613" max="613" width="27.28515625" bestFit="1" customWidth="1"/>
    <col min="614" max="614" width="24.28515625" bestFit="1" customWidth="1"/>
    <col min="615" max="615" width="24.140625" bestFit="1" customWidth="1"/>
    <col min="616" max="616" width="21.28515625" bestFit="1" customWidth="1"/>
    <col min="617" max="617" width="28.28515625" bestFit="1" customWidth="1"/>
    <col min="618" max="618" width="25.42578125" bestFit="1" customWidth="1"/>
    <col min="619" max="619" width="24.140625" bestFit="1" customWidth="1"/>
    <col min="620" max="620" width="21.28515625" bestFit="1" customWidth="1"/>
    <col min="621" max="621" width="28.28515625" bestFit="1" customWidth="1"/>
    <col min="622" max="622" width="25.42578125" bestFit="1" customWidth="1"/>
    <col min="623" max="623" width="24.140625" bestFit="1" customWidth="1"/>
    <col min="624" max="624" width="21.28515625" bestFit="1" customWidth="1"/>
    <col min="625" max="625" width="28.28515625" bestFit="1" customWidth="1"/>
    <col min="626" max="626" width="25.42578125" bestFit="1" customWidth="1"/>
    <col min="627" max="627" width="24.140625" bestFit="1" customWidth="1"/>
    <col min="628" max="628" width="21.28515625" bestFit="1" customWidth="1"/>
    <col min="629" max="629" width="28.28515625" bestFit="1" customWidth="1"/>
    <col min="630" max="630" width="25.42578125" bestFit="1" customWidth="1"/>
    <col min="631" max="631" width="24.140625" bestFit="1" customWidth="1"/>
    <col min="632" max="632" width="21.28515625" bestFit="1" customWidth="1"/>
    <col min="633" max="633" width="25.7109375" bestFit="1" customWidth="1"/>
    <col min="634" max="634" width="22.7109375" bestFit="1" customWidth="1"/>
    <col min="635" max="635" width="24.140625" bestFit="1" customWidth="1"/>
    <col min="636" max="636" width="21.28515625" bestFit="1" customWidth="1"/>
    <col min="637" max="637" width="28.28515625" bestFit="1" customWidth="1"/>
    <col min="638" max="638" width="25.42578125" bestFit="1" customWidth="1"/>
    <col min="639" max="639" width="24.140625" bestFit="1" customWidth="1"/>
    <col min="640" max="640" width="21.28515625" bestFit="1" customWidth="1"/>
    <col min="641" max="641" width="24.140625" bestFit="1" customWidth="1"/>
    <col min="642" max="642" width="21.28515625" bestFit="1" customWidth="1"/>
    <col min="643" max="643" width="27.28515625" bestFit="1" customWidth="1"/>
    <col min="644" max="644" width="24.28515625" bestFit="1" customWidth="1"/>
    <col min="645" max="645" width="24.140625" bestFit="1" customWidth="1"/>
    <col min="646" max="646" width="21.28515625" bestFit="1" customWidth="1"/>
    <col min="647" max="647" width="28.28515625" bestFit="1" customWidth="1"/>
    <col min="648" max="648" width="25.42578125" bestFit="1" customWidth="1"/>
    <col min="649" max="649" width="24.140625" bestFit="1" customWidth="1"/>
    <col min="650" max="650" width="21.28515625" bestFit="1" customWidth="1"/>
    <col min="651" max="651" width="28.28515625" bestFit="1" customWidth="1"/>
    <col min="652" max="652" width="25.42578125" bestFit="1" customWidth="1"/>
    <col min="653" max="653" width="24.140625" bestFit="1" customWidth="1"/>
    <col min="654" max="654" width="21.28515625" bestFit="1" customWidth="1"/>
    <col min="655" max="655" width="28.28515625" bestFit="1" customWidth="1"/>
    <col min="656" max="656" width="25.42578125" bestFit="1" customWidth="1"/>
    <col min="657" max="657" width="24.140625" bestFit="1" customWidth="1"/>
    <col min="658" max="658" width="21.28515625" bestFit="1" customWidth="1"/>
    <col min="659" max="659" width="24.140625" bestFit="1" customWidth="1"/>
    <col min="660" max="660" width="21.28515625" bestFit="1" customWidth="1"/>
    <col min="661" max="661" width="24.140625" bestFit="1" customWidth="1"/>
    <col min="662" max="662" width="21.28515625" bestFit="1" customWidth="1"/>
    <col min="663" max="663" width="27.28515625" bestFit="1" customWidth="1"/>
    <col min="664" max="664" width="24.28515625" bestFit="1" customWidth="1"/>
    <col min="665" max="665" width="24.140625" bestFit="1" customWidth="1"/>
    <col min="666" max="666" width="21.28515625" bestFit="1" customWidth="1"/>
    <col min="667" max="667" width="28.28515625" bestFit="1" customWidth="1"/>
    <col min="668" max="668" width="25.42578125" bestFit="1" customWidth="1"/>
    <col min="669" max="669" width="24.140625" bestFit="1" customWidth="1"/>
    <col min="670" max="670" width="21.28515625" bestFit="1" customWidth="1"/>
    <col min="671" max="671" width="28.28515625" bestFit="1" customWidth="1"/>
    <col min="672" max="672" width="25.42578125" bestFit="1" customWidth="1"/>
    <col min="673" max="673" width="24.140625" bestFit="1" customWidth="1"/>
    <col min="674" max="674" width="21.28515625" bestFit="1" customWidth="1"/>
    <col min="675" max="675" width="28.28515625" bestFit="1" customWidth="1"/>
    <col min="676" max="676" width="25.42578125" bestFit="1" customWidth="1"/>
    <col min="677" max="677" width="24.140625" bestFit="1" customWidth="1"/>
    <col min="678" max="678" width="21.28515625" bestFit="1" customWidth="1"/>
    <col min="679" max="679" width="24.140625" bestFit="1" customWidth="1"/>
    <col min="680" max="680" width="21.28515625" bestFit="1" customWidth="1"/>
    <col min="681" max="681" width="24.140625" bestFit="1" customWidth="1"/>
    <col min="682" max="682" width="21.28515625" bestFit="1" customWidth="1"/>
    <col min="683" max="683" width="27.28515625" bestFit="1" customWidth="1"/>
    <col min="684" max="684" width="24.28515625" bestFit="1" customWidth="1"/>
    <col min="685" max="685" width="24.140625" bestFit="1" customWidth="1"/>
    <col min="686" max="686" width="21.28515625" bestFit="1" customWidth="1"/>
    <col min="687" max="687" width="28.28515625" bestFit="1" customWidth="1"/>
    <col min="688" max="688" width="25.42578125" bestFit="1" customWidth="1"/>
    <col min="689" max="689" width="24.140625" bestFit="1" customWidth="1"/>
    <col min="690" max="690" width="21.28515625" bestFit="1" customWidth="1"/>
    <col min="691" max="691" width="28.28515625" bestFit="1" customWidth="1"/>
    <col min="692" max="692" width="25.42578125" bestFit="1" customWidth="1"/>
    <col min="693" max="693" width="24.140625" bestFit="1" customWidth="1"/>
    <col min="694" max="694" width="21.28515625" bestFit="1" customWidth="1"/>
    <col min="695" max="695" width="28.28515625" bestFit="1" customWidth="1"/>
    <col min="696" max="696" width="25.42578125" bestFit="1" customWidth="1"/>
    <col min="697" max="697" width="24.140625" bestFit="1" customWidth="1"/>
    <col min="698" max="698" width="21.28515625" bestFit="1" customWidth="1"/>
    <col min="699" max="699" width="27.28515625" bestFit="1" customWidth="1"/>
    <col min="700" max="700" width="24.28515625" bestFit="1" customWidth="1"/>
    <col min="701" max="701" width="24.140625" bestFit="1" customWidth="1"/>
    <col min="702" max="702" width="21.28515625" bestFit="1" customWidth="1"/>
    <col min="703" max="703" width="28.28515625" bestFit="1" customWidth="1"/>
    <col min="704" max="704" width="25.42578125" bestFit="1" customWidth="1"/>
    <col min="705" max="705" width="24.140625" bestFit="1" customWidth="1"/>
    <col min="706" max="706" width="21.28515625" bestFit="1" customWidth="1"/>
    <col min="707" max="707" width="28.28515625" bestFit="1" customWidth="1"/>
    <col min="708" max="708" width="25.42578125" bestFit="1" customWidth="1"/>
    <col min="709" max="709" width="24.140625" bestFit="1" customWidth="1"/>
    <col min="710" max="710" width="21.28515625" bestFit="1" customWidth="1"/>
    <col min="711" max="711" width="24.140625" bestFit="1" customWidth="1"/>
    <col min="712" max="712" width="21.28515625" bestFit="1" customWidth="1"/>
    <col min="713" max="713" width="24.140625" bestFit="1" customWidth="1"/>
    <col min="714" max="714" width="21.28515625" bestFit="1" customWidth="1"/>
    <col min="715" max="715" width="27.28515625" bestFit="1" customWidth="1"/>
    <col min="716" max="716" width="24.28515625" bestFit="1" customWidth="1"/>
    <col min="717" max="717" width="24.140625" bestFit="1" customWidth="1"/>
    <col min="718" max="718" width="21.28515625" bestFit="1" customWidth="1"/>
    <col min="719" max="719" width="28.28515625" bestFit="1" customWidth="1"/>
    <col min="720" max="720" width="25.42578125" bestFit="1" customWidth="1"/>
    <col min="721" max="721" width="24.140625" bestFit="1" customWidth="1"/>
    <col min="722" max="722" width="21.28515625" bestFit="1" customWidth="1"/>
    <col min="723" max="723" width="24.140625" bestFit="1" customWidth="1"/>
    <col min="724" max="724" width="21.28515625" bestFit="1" customWidth="1"/>
    <col min="725" max="725" width="24.140625" bestFit="1" customWidth="1"/>
    <col min="726" max="726" width="21.28515625" bestFit="1" customWidth="1"/>
    <col min="727" max="727" width="27.28515625" bestFit="1" customWidth="1"/>
    <col min="728" max="728" width="24.28515625" bestFit="1" customWidth="1"/>
    <col min="729" max="729" width="24.140625" bestFit="1" customWidth="1"/>
    <col min="730" max="730" width="21.28515625" bestFit="1" customWidth="1"/>
    <col min="731" max="731" width="28.28515625" bestFit="1" customWidth="1"/>
    <col min="732" max="732" width="25.42578125" bestFit="1" customWidth="1"/>
    <col min="733" max="733" width="24.140625" bestFit="1" customWidth="1"/>
    <col min="734" max="734" width="21.28515625" bestFit="1" customWidth="1"/>
    <col min="735" max="735" width="24.140625" bestFit="1" customWidth="1"/>
    <col min="736" max="736" width="21.28515625" bestFit="1" customWidth="1"/>
    <col min="737" max="737" width="24.140625" bestFit="1" customWidth="1"/>
    <col min="738" max="738" width="21.28515625" bestFit="1" customWidth="1"/>
    <col min="739" max="739" width="27.28515625" bestFit="1" customWidth="1"/>
    <col min="740" max="740" width="24.28515625" bestFit="1" customWidth="1"/>
    <col min="741" max="741" width="24.140625" bestFit="1" customWidth="1"/>
    <col min="742" max="742" width="21.28515625" bestFit="1" customWidth="1"/>
    <col min="743" max="743" width="28.28515625" bestFit="1" customWidth="1"/>
    <col min="744" max="744" width="25.42578125" bestFit="1" customWidth="1"/>
    <col min="745" max="745" width="24.140625" bestFit="1" customWidth="1"/>
    <col min="746" max="746" width="21.28515625" bestFit="1" customWidth="1"/>
    <col min="747" max="747" width="28.28515625" bestFit="1" customWidth="1"/>
    <col min="748" max="748" width="25.42578125" bestFit="1" customWidth="1"/>
    <col min="749" max="749" width="24.140625" bestFit="1" customWidth="1"/>
    <col min="750" max="750" width="21.28515625" bestFit="1" customWidth="1"/>
    <col min="751" max="751" width="27.28515625" bestFit="1" customWidth="1"/>
    <col min="752" max="752" width="24.28515625" bestFit="1" customWidth="1"/>
    <col min="753" max="753" width="24.140625" bestFit="1" customWidth="1"/>
    <col min="754" max="754" width="21.28515625" bestFit="1" customWidth="1"/>
    <col min="755" max="755" width="27.28515625" bestFit="1" customWidth="1"/>
    <col min="756" max="756" width="24.28515625" bestFit="1" customWidth="1"/>
    <col min="757" max="757" width="24.140625" bestFit="1" customWidth="1"/>
    <col min="758" max="758" width="21.28515625" bestFit="1" customWidth="1"/>
    <col min="759" max="759" width="28.28515625" bestFit="1" customWidth="1"/>
    <col min="760" max="760" width="25.42578125" bestFit="1" customWidth="1"/>
    <col min="761" max="761" width="24.140625" bestFit="1" customWidth="1"/>
    <col min="762" max="762" width="21.28515625" bestFit="1" customWidth="1"/>
    <col min="763" max="763" width="24.140625" bestFit="1" customWidth="1"/>
    <col min="764" max="764" width="21.28515625" bestFit="1" customWidth="1"/>
    <col min="765" max="765" width="24.140625" bestFit="1" customWidth="1"/>
    <col min="766" max="766" width="21.28515625" bestFit="1" customWidth="1"/>
    <col min="767" max="767" width="25.7109375" bestFit="1" customWidth="1"/>
    <col min="768" max="768" width="22.7109375" bestFit="1" customWidth="1"/>
    <col min="769" max="769" width="26.42578125" bestFit="1" customWidth="1"/>
    <col min="770" max="770" width="23.5703125" bestFit="1" customWidth="1"/>
  </cols>
  <sheetData>
    <row r="1" spans="1:71" x14ac:dyDescent="0.25">
      <c r="A1" s="2" t="s">
        <v>79</v>
      </c>
      <c r="B1" s="2" t="s">
        <v>7</v>
      </c>
      <c r="C1" s="2" t="s">
        <v>9</v>
      </c>
      <c r="D1" s="2" t="s">
        <v>12</v>
      </c>
      <c r="E1" s="2" t="s">
        <v>80</v>
      </c>
      <c r="F1" s="2" t="s">
        <v>15</v>
      </c>
      <c r="G1" s="2" t="s">
        <v>17</v>
      </c>
      <c r="H1" s="2" t="s">
        <v>19</v>
      </c>
      <c r="I1" s="2" t="s">
        <v>21</v>
      </c>
      <c r="J1" s="2" t="s">
        <v>81</v>
      </c>
      <c r="K1" s="2" t="s">
        <v>26</v>
      </c>
      <c r="L1" s="2" t="s">
        <v>28</v>
      </c>
      <c r="M1" s="2" t="s">
        <v>30</v>
      </c>
      <c r="N1" s="2" t="s">
        <v>32</v>
      </c>
      <c r="O1" s="2" t="s">
        <v>34</v>
      </c>
      <c r="P1" s="2" t="s">
        <v>36</v>
      </c>
      <c r="Q1" s="2" t="s">
        <v>39</v>
      </c>
      <c r="R1" s="2" t="s">
        <v>41</v>
      </c>
      <c r="S1" s="2" t="s">
        <v>43</v>
      </c>
      <c r="T1" s="2" t="s">
        <v>45</v>
      </c>
      <c r="U1" s="2" t="s">
        <v>47</v>
      </c>
      <c r="V1" s="2" t="s">
        <v>49</v>
      </c>
      <c r="W1" s="2" t="s">
        <v>51</v>
      </c>
      <c r="X1" s="2" t="s">
        <v>53</v>
      </c>
      <c r="Y1" s="2" t="s">
        <v>55</v>
      </c>
      <c r="Z1" s="2" t="s">
        <v>57</v>
      </c>
      <c r="AA1" s="2" t="s">
        <v>59</v>
      </c>
      <c r="AB1" s="2" t="s">
        <v>61</v>
      </c>
      <c r="AC1" s="2" t="s">
        <v>63</v>
      </c>
      <c r="AD1" s="2" t="s">
        <v>65</v>
      </c>
      <c r="AE1" s="2" t="s">
        <v>67</v>
      </c>
      <c r="AF1" s="2" t="s">
        <v>69</v>
      </c>
      <c r="AG1" s="2" t="s">
        <v>71</v>
      </c>
      <c r="AH1" s="2" t="s">
        <v>82</v>
      </c>
      <c r="AI1" s="2" t="s">
        <v>75</v>
      </c>
      <c r="AJ1" s="2" t="s">
        <v>77</v>
      </c>
      <c r="AS1" s="12"/>
      <c r="AT1" s="12"/>
      <c r="AV1" s="12"/>
      <c r="AW1" s="12"/>
      <c r="BO1" s="12"/>
      <c r="BP1" s="12"/>
      <c r="BQ1" s="12"/>
      <c r="BR1" s="12"/>
    </row>
    <row r="2" spans="1:71" x14ac:dyDescent="0.25">
      <c r="A2" s="3" t="s">
        <v>83</v>
      </c>
      <c r="B2" s="3">
        <v>10026</v>
      </c>
      <c r="C2" s="3">
        <v>0</v>
      </c>
      <c r="D2" s="3">
        <v>0</v>
      </c>
      <c r="E2" s="3">
        <v>1</v>
      </c>
      <c r="F2" s="3">
        <v>1</v>
      </c>
      <c r="G2" s="3">
        <v>5</v>
      </c>
      <c r="H2" s="3">
        <v>4</v>
      </c>
      <c r="I2" s="3">
        <v>0</v>
      </c>
      <c r="J2" s="3">
        <v>62506</v>
      </c>
      <c r="K2" s="3">
        <v>0</v>
      </c>
      <c r="L2" s="3">
        <v>19</v>
      </c>
      <c r="M2" s="3" t="s">
        <v>84</v>
      </c>
      <c r="N2" s="3" t="s">
        <v>85</v>
      </c>
      <c r="O2" s="3">
        <v>1960</v>
      </c>
      <c r="P2" s="4">
        <v>30507</v>
      </c>
      <c r="Q2" s="3" t="s">
        <v>86</v>
      </c>
      <c r="R2" s="3" t="s">
        <v>87</v>
      </c>
      <c r="S2" s="3" t="s">
        <v>88</v>
      </c>
      <c r="T2" s="3" t="s">
        <v>89</v>
      </c>
      <c r="U2" s="3" t="s">
        <v>90</v>
      </c>
      <c r="V2" s="4">
        <v>40729</v>
      </c>
      <c r="W2" s="3"/>
      <c r="X2" s="3" t="s">
        <v>91</v>
      </c>
      <c r="Y2" s="3" t="s">
        <v>92</v>
      </c>
      <c r="Z2" s="3" t="s">
        <v>93</v>
      </c>
      <c r="AA2" s="3" t="s">
        <v>94</v>
      </c>
      <c r="AB2" s="3">
        <v>22</v>
      </c>
      <c r="AC2" s="3" t="s">
        <v>95</v>
      </c>
      <c r="AD2" s="3" t="s">
        <v>96</v>
      </c>
      <c r="AE2" s="3">
        <v>4.5999999999999996</v>
      </c>
      <c r="AF2" s="3">
        <v>5</v>
      </c>
      <c r="AG2" s="3">
        <v>0</v>
      </c>
      <c r="AH2" s="4">
        <v>43482</v>
      </c>
      <c r="AI2" s="3">
        <v>0</v>
      </c>
      <c r="AJ2" s="3">
        <v>1</v>
      </c>
    </row>
    <row r="3" spans="1:71" x14ac:dyDescent="0.25">
      <c r="A3" s="3" t="s">
        <v>97</v>
      </c>
      <c r="B3" s="3">
        <v>10084</v>
      </c>
      <c r="C3" s="3">
        <v>1</v>
      </c>
      <c r="D3" s="3">
        <v>1</v>
      </c>
      <c r="E3" s="3">
        <v>1</v>
      </c>
      <c r="F3" s="3">
        <v>5</v>
      </c>
      <c r="G3" s="3">
        <v>3</v>
      </c>
      <c r="H3" s="3">
        <v>3</v>
      </c>
      <c r="I3" s="3">
        <v>0</v>
      </c>
      <c r="J3" s="3">
        <v>104437</v>
      </c>
      <c r="K3" s="3">
        <v>1</v>
      </c>
      <c r="L3" s="3">
        <v>27</v>
      </c>
      <c r="M3" s="3" t="s">
        <v>98</v>
      </c>
      <c r="N3" s="3" t="s">
        <v>85</v>
      </c>
      <c r="O3" s="3">
        <v>2148</v>
      </c>
      <c r="P3" s="4">
        <v>27519</v>
      </c>
      <c r="Q3" s="3" t="s">
        <v>86</v>
      </c>
      <c r="R3" s="3" t="s">
        <v>99</v>
      </c>
      <c r="S3" s="3" t="s">
        <v>88</v>
      </c>
      <c r="T3" s="3" t="s">
        <v>89</v>
      </c>
      <c r="U3" s="3" t="s">
        <v>90</v>
      </c>
      <c r="V3" s="4">
        <v>42093</v>
      </c>
      <c r="W3" s="4">
        <v>42537</v>
      </c>
      <c r="X3" s="3" t="s">
        <v>100</v>
      </c>
      <c r="Y3" s="3" t="s">
        <v>101</v>
      </c>
      <c r="Z3" s="3" t="s">
        <v>102</v>
      </c>
      <c r="AA3" s="3" t="s">
        <v>103</v>
      </c>
      <c r="AB3" s="3">
        <v>4</v>
      </c>
      <c r="AC3" s="3" t="s">
        <v>104</v>
      </c>
      <c r="AD3" s="3" t="s">
        <v>105</v>
      </c>
      <c r="AE3" s="3">
        <v>4.96</v>
      </c>
      <c r="AF3" s="3">
        <v>3</v>
      </c>
      <c r="AG3" s="3">
        <v>6</v>
      </c>
      <c r="AH3" s="4">
        <v>42424</v>
      </c>
      <c r="AI3" s="3">
        <v>0</v>
      </c>
      <c r="AJ3" s="3">
        <v>17</v>
      </c>
    </row>
    <row r="4" spans="1:71" x14ac:dyDescent="0.25">
      <c r="A4" s="3" t="s">
        <v>106</v>
      </c>
      <c r="B4" s="3">
        <v>10196</v>
      </c>
      <c r="C4" s="3">
        <v>1</v>
      </c>
      <c r="D4" s="3">
        <v>1</v>
      </c>
      <c r="E4" s="3">
        <v>0</v>
      </c>
      <c r="F4" s="3">
        <v>5</v>
      </c>
      <c r="G4" s="3">
        <v>5</v>
      </c>
      <c r="H4" s="3">
        <v>3</v>
      </c>
      <c r="I4" s="3">
        <v>0</v>
      </c>
      <c r="J4" s="3">
        <v>64955</v>
      </c>
      <c r="K4" s="3">
        <v>1</v>
      </c>
      <c r="L4" s="3">
        <v>20</v>
      </c>
      <c r="M4" s="3" t="s">
        <v>107</v>
      </c>
      <c r="N4" s="3" t="s">
        <v>85</v>
      </c>
      <c r="O4" s="3">
        <v>1810</v>
      </c>
      <c r="P4" s="4">
        <v>32405</v>
      </c>
      <c r="Q4" s="3" t="s">
        <v>108</v>
      </c>
      <c r="R4" s="3" t="s">
        <v>99</v>
      </c>
      <c r="S4" s="3" t="s">
        <v>88</v>
      </c>
      <c r="T4" s="3" t="s">
        <v>89</v>
      </c>
      <c r="U4" s="3" t="s">
        <v>90</v>
      </c>
      <c r="V4" s="4">
        <v>40729</v>
      </c>
      <c r="W4" s="4">
        <v>41176</v>
      </c>
      <c r="X4" s="3" t="s">
        <v>109</v>
      </c>
      <c r="Y4" s="3" t="s">
        <v>101</v>
      </c>
      <c r="Z4" s="3" t="s">
        <v>93</v>
      </c>
      <c r="AA4" s="3" t="s">
        <v>110</v>
      </c>
      <c r="AB4" s="3">
        <v>20</v>
      </c>
      <c r="AC4" s="3" t="s">
        <v>95</v>
      </c>
      <c r="AD4" s="3" t="s">
        <v>105</v>
      </c>
      <c r="AE4" s="3">
        <v>3.02</v>
      </c>
      <c r="AF4" s="3">
        <v>3</v>
      </c>
      <c r="AG4" s="3">
        <v>0</v>
      </c>
      <c r="AH4" s="4">
        <v>41044</v>
      </c>
      <c r="AI4" s="3">
        <v>0</v>
      </c>
      <c r="AJ4" s="3">
        <v>3</v>
      </c>
    </row>
    <row r="5" spans="1:71" x14ac:dyDescent="0.25">
      <c r="A5" s="3" t="s">
        <v>111</v>
      </c>
      <c r="B5" s="3">
        <v>10088</v>
      </c>
      <c r="C5" s="3">
        <v>1</v>
      </c>
      <c r="D5" s="3">
        <v>1</v>
      </c>
      <c r="E5" s="3">
        <v>0</v>
      </c>
      <c r="F5" s="3">
        <v>1</v>
      </c>
      <c r="G5" s="3">
        <v>5</v>
      </c>
      <c r="H5" s="3">
        <v>3</v>
      </c>
      <c r="I5" s="3">
        <v>0</v>
      </c>
      <c r="J5" s="3">
        <v>64991</v>
      </c>
      <c r="K5" s="3">
        <v>0</v>
      </c>
      <c r="L5" s="3">
        <v>19</v>
      </c>
      <c r="M5" s="3" t="s">
        <v>84</v>
      </c>
      <c r="N5" s="3" t="s">
        <v>85</v>
      </c>
      <c r="O5" s="3">
        <v>1886</v>
      </c>
      <c r="P5" s="4">
        <v>32413</v>
      </c>
      <c r="Q5" s="3" t="s">
        <v>108</v>
      </c>
      <c r="R5" s="3" t="s">
        <v>99</v>
      </c>
      <c r="S5" s="3" t="s">
        <v>88</v>
      </c>
      <c r="T5" s="3" t="s">
        <v>89</v>
      </c>
      <c r="U5" s="3" t="s">
        <v>90</v>
      </c>
      <c r="V5" s="4">
        <v>39454</v>
      </c>
      <c r="W5" s="3"/>
      <c r="X5" s="3" t="s">
        <v>91</v>
      </c>
      <c r="Y5" s="3" t="s">
        <v>92</v>
      </c>
      <c r="Z5" s="3" t="s">
        <v>93</v>
      </c>
      <c r="AA5" s="3" t="s">
        <v>112</v>
      </c>
      <c r="AB5" s="3">
        <v>16</v>
      </c>
      <c r="AC5" s="3" t="s">
        <v>104</v>
      </c>
      <c r="AD5" s="3" t="s">
        <v>105</v>
      </c>
      <c r="AE5" s="3">
        <v>4.84</v>
      </c>
      <c r="AF5" s="3">
        <v>5</v>
      </c>
      <c r="AG5" s="3">
        <v>0</v>
      </c>
      <c r="AH5" s="4">
        <v>43468</v>
      </c>
      <c r="AI5" s="3">
        <v>0</v>
      </c>
      <c r="AJ5" s="3">
        <v>15</v>
      </c>
    </row>
    <row r="6" spans="1:71" x14ac:dyDescent="0.25">
      <c r="A6" s="3" t="s">
        <v>113</v>
      </c>
      <c r="B6" s="3">
        <v>10069</v>
      </c>
      <c r="C6" s="3">
        <v>0</v>
      </c>
      <c r="D6" s="3">
        <v>2</v>
      </c>
      <c r="E6" s="3">
        <v>0</v>
      </c>
      <c r="F6" s="3">
        <v>5</v>
      </c>
      <c r="G6" s="3">
        <v>5</v>
      </c>
      <c r="H6" s="3">
        <v>3</v>
      </c>
      <c r="I6" s="3">
        <v>0</v>
      </c>
      <c r="J6" s="3">
        <v>50825</v>
      </c>
      <c r="K6" s="3">
        <v>1</v>
      </c>
      <c r="L6" s="3">
        <v>19</v>
      </c>
      <c r="M6" s="3" t="s">
        <v>84</v>
      </c>
      <c r="N6" s="3" t="s">
        <v>85</v>
      </c>
      <c r="O6" s="3">
        <v>2169</v>
      </c>
      <c r="P6" s="4">
        <v>32759</v>
      </c>
      <c r="Q6" s="3" t="s">
        <v>108</v>
      </c>
      <c r="R6" s="3" t="s">
        <v>114</v>
      </c>
      <c r="S6" s="3" t="s">
        <v>88</v>
      </c>
      <c r="T6" s="3" t="s">
        <v>89</v>
      </c>
      <c r="U6" s="3" t="s">
        <v>90</v>
      </c>
      <c r="V6" s="4">
        <v>40735</v>
      </c>
      <c r="W6" s="4">
        <v>42619</v>
      </c>
      <c r="X6" s="3" t="s">
        <v>115</v>
      </c>
      <c r="Y6" s="3" t="s">
        <v>101</v>
      </c>
      <c r="Z6" s="3" t="s">
        <v>93</v>
      </c>
      <c r="AA6" s="3" t="s">
        <v>116</v>
      </c>
      <c r="AB6" s="3">
        <v>39</v>
      </c>
      <c r="AC6" s="3" t="s">
        <v>117</v>
      </c>
      <c r="AD6" s="3" t="s">
        <v>105</v>
      </c>
      <c r="AE6" s="3">
        <v>5</v>
      </c>
      <c r="AF6" s="3">
        <v>4</v>
      </c>
      <c r="AG6" s="3">
        <v>0</v>
      </c>
      <c r="AH6" s="4">
        <v>42401</v>
      </c>
      <c r="AI6" s="3">
        <v>0</v>
      </c>
      <c r="AJ6" s="3">
        <v>2</v>
      </c>
      <c r="AM6" s="8" t="s">
        <v>541</v>
      </c>
      <c r="AN6" t="s">
        <v>539</v>
      </c>
    </row>
    <row r="7" spans="1:71" x14ac:dyDescent="0.25">
      <c r="A7" s="3" t="s">
        <v>118</v>
      </c>
      <c r="B7" s="3">
        <v>10002</v>
      </c>
      <c r="C7" s="3">
        <v>0</v>
      </c>
      <c r="D7" s="3">
        <v>0</v>
      </c>
      <c r="E7" s="3">
        <v>0</v>
      </c>
      <c r="F7" s="3">
        <v>1</v>
      </c>
      <c r="G7" s="3">
        <v>5</v>
      </c>
      <c r="H7" s="3">
        <v>4</v>
      </c>
      <c r="I7" s="3">
        <v>0</v>
      </c>
      <c r="J7" s="3">
        <v>57568</v>
      </c>
      <c r="K7" s="3">
        <v>0</v>
      </c>
      <c r="L7" s="3">
        <v>19</v>
      </c>
      <c r="M7" s="3" t="s">
        <v>84</v>
      </c>
      <c r="N7" s="3" t="s">
        <v>85</v>
      </c>
      <c r="O7" s="3">
        <v>1844</v>
      </c>
      <c r="P7" s="4">
        <v>28267</v>
      </c>
      <c r="Q7" s="3" t="s">
        <v>108</v>
      </c>
      <c r="R7" s="3" t="s">
        <v>87</v>
      </c>
      <c r="S7" s="3" t="s">
        <v>88</v>
      </c>
      <c r="T7" s="3" t="s">
        <v>89</v>
      </c>
      <c r="U7" s="3" t="s">
        <v>90</v>
      </c>
      <c r="V7" s="4">
        <v>40917</v>
      </c>
      <c r="W7" s="3"/>
      <c r="X7" s="3" t="s">
        <v>91</v>
      </c>
      <c r="Y7" s="3" t="s">
        <v>92</v>
      </c>
      <c r="Z7" s="3" t="s">
        <v>93</v>
      </c>
      <c r="AA7" s="3" t="s">
        <v>119</v>
      </c>
      <c r="AB7" s="3">
        <v>11</v>
      </c>
      <c r="AC7" s="3" t="s">
        <v>95</v>
      </c>
      <c r="AD7" s="3" t="s">
        <v>96</v>
      </c>
      <c r="AE7" s="3">
        <v>5</v>
      </c>
      <c r="AF7" s="3">
        <v>5</v>
      </c>
      <c r="AG7" s="3">
        <v>0</v>
      </c>
      <c r="AH7" s="4">
        <v>43472</v>
      </c>
      <c r="AI7" s="3">
        <v>0</v>
      </c>
      <c r="AJ7" s="3">
        <v>15</v>
      </c>
      <c r="AM7" s="10" t="s">
        <v>173</v>
      </c>
      <c r="AN7" s="6">
        <v>9</v>
      </c>
    </row>
    <row r="8" spans="1:71" x14ac:dyDescent="0.25">
      <c r="A8" s="3" t="s">
        <v>120</v>
      </c>
      <c r="B8" s="3">
        <v>10194</v>
      </c>
      <c r="C8" s="3">
        <v>0</v>
      </c>
      <c r="D8" s="3">
        <v>0</v>
      </c>
      <c r="E8" s="3">
        <v>0</v>
      </c>
      <c r="F8" s="3">
        <v>1</v>
      </c>
      <c r="G8" s="3">
        <v>4</v>
      </c>
      <c r="H8" s="3">
        <v>3</v>
      </c>
      <c r="I8" s="3">
        <v>0</v>
      </c>
      <c r="J8" s="3">
        <v>95660</v>
      </c>
      <c r="K8" s="3">
        <v>0</v>
      </c>
      <c r="L8" s="3">
        <v>24</v>
      </c>
      <c r="M8" s="3" t="s">
        <v>121</v>
      </c>
      <c r="N8" s="3" t="s">
        <v>85</v>
      </c>
      <c r="O8" s="3">
        <v>2110</v>
      </c>
      <c r="P8" s="4">
        <v>28999</v>
      </c>
      <c r="Q8" s="3" t="s">
        <v>108</v>
      </c>
      <c r="R8" s="3" t="s">
        <v>87</v>
      </c>
      <c r="S8" s="3" t="s">
        <v>88</v>
      </c>
      <c r="T8" s="3" t="s">
        <v>89</v>
      </c>
      <c r="U8" s="3" t="s">
        <v>90</v>
      </c>
      <c r="V8" s="4">
        <v>41953</v>
      </c>
      <c r="W8" s="3"/>
      <c r="X8" s="3" t="s">
        <v>91</v>
      </c>
      <c r="Y8" s="3" t="s">
        <v>92</v>
      </c>
      <c r="Z8" s="3" t="s">
        <v>122</v>
      </c>
      <c r="AA8" s="3" t="s">
        <v>123</v>
      </c>
      <c r="AB8" s="3">
        <v>10</v>
      </c>
      <c r="AC8" s="3" t="s">
        <v>95</v>
      </c>
      <c r="AD8" s="3" t="s">
        <v>105</v>
      </c>
      <c r="AE8" s="3">
        <v>3.04</v>
      </c>
      <c r="AF8" s="3">
        <v>3</v>
      </c>
      <c r="AG8" s="3">
        <v>4</v>
      </c>
      <c r="AH8" s="4">
        <v>43467</v>
      </c>
      <c r="AI8" s="3">
        <v>0</v>
      </c>
      <c r="AJ8" s="3">
        <v>19</v>
      </c>
      <c r="AM8" s="10" t="s">
        <v>349</v>
      </c>
      <c r="AN8" s="6">
        <v>1</v>
      </c>
      <c r="AP8" s="8" t="s">
        <v>541</v>
      </c>
      <c r="AQ8" t="s">
        <v>543</v>
      </c>
    </row>
    <row r="9" spans="1:71" x14ac:dyDescent="0.25">
      <c r="A9" s="3" t="s">
        <v>124</v>
      </c>
      <c r="B9" s="3">
        <v>10062</v>
      </c>
      <c r="C9" s="3">
        <v>0</v>
      </c>
      <c r="D9" s="3">
        <v>4</v>
      </c>
      <c r="E9" s="3">
        <v>1</v>
      </c>
      <c r="F9" s="3">
        <v>1</v>
      </c>
      <c r="G9" s="3">
        <v>5</v>
      </c>
      <c r="H9" s="3">
        <v>3</v>
      </c>
      <c r="I9" s="3">
        <v>0</v>
      </c>
      <c r="J9" s="3">
        <v>59365</v>
      </c>
      <c r="K9" s="3">
        <v>0</v>
      </c>
      <c r="L9" s="3">
        <v>19</v>
      </c>
      <c r="M9" s="3" t="s">
        <v>84</v>
      </c>
      <c r="N9" s="3" t="s">
        <v>85</v>
      </c>
      <c r="O9" s="3">
        <v>2199</v>
      </c>
      <c r="P9" s="4">
        <v>30365</v>
      </c>
      <c r="Q9" s="3" t="s">
        <v>86</v>
      </c>
      <c r="R9" s="3" t="s">
        <v>125</v>
      </c>
      <c r="S9" s="3" t="s">
        <v>88</v>
      </c>
      <c r="T9" s="3" t="s">
        <v>89</v>
      </c>
      <c r="U9" s="3" t="s">
        <v>90</v>
      </c>
      <c r="V9" s="4">
        <v>41547</v>
      </c>
      <c r="W9" s="3"/>
      <c r="X9" s="3" t="s">
        <v>91</v>
      </c>
      <c r="Y9" s="3" t="s">
        <v>92</v>
      </c>
      <c r="Z9" s="3" t="s">
        <v>93</v>
      </c>
      <c r="AA9" s="3" t="s">
        <v>126</v>
      </c>
      <c r="AB9" s="3">
        <v>19</v>
      </c>
      <c r="AC9" s="3" t="s">
        <v>127</v>
      </c>
      <c r="AD9" s="3" t="s">
        <v>105</v>
      </c>
      <c r="AE9" s="3">
        <v>5</v>
      </c>
      <c r="AF9" s="3">
        <v>4</v>
      </c>
      <c r="AG9" s="3">
        <v>0</v>
      </c>
      <c r="AH9" s="4">
        <v>43521</v>
      </c>
      <c r="AI9" s="3">
        <v>0</v>
      </c>
      <c r="AJ9" s="3">
        <v>19</v>
      </c>
      <c r="AM9" s="10" t="s">
        <v>102</v>
      </c>
      <c r="AN9" s="6">
        <v>50</v>
      </c>
      <c r="AP9" s="10" t="s">
        <v>173</v>
      </c>
      <c r="AQ9" s="6">
        <v>71791.888888888891</v>
      </c>
    </row>
    <row r="10" spans="1:71" x14ac:dyDescent="0.25">
      <c r="A10" s="3" t="s">
        <v>128</v>
      </c>
      <c r="B10" s="3">
        <v>10114</v>
      </c>
      <c r="C10" s="3">
        <v>0</v>
      </c>
      <c r="D10" s="3">
        <v>0</v>
      </c>
      <c r="E10" s="3">
        <v>0</v>
      </c>
      <c r="F10" s="3">
        <v>3</v>
      </c>
      <c r="G10" s="3">
        <v>5</v>
      </c>
      <c r="H10" s="3">
        <v>3</v>
      </c>
      <c r="I10" s="3">
        <v>1</v>
      </c>
      <c r="J10" s="3">
        <v>47837</v>
      </c>
      <c r="K10" s="3">
        <v>0</v>
      </c>
      <c r="L10" s="3">
        <v>19</v>
      </c>
      <c r="M10" s="3" t="s">
        <v>84</v>
      </c>
      <c r="N10" s="3" t="s">
        <v>85</v>
      </c>
      <c r="O10" s="3">
        <v>1902</v>
      </c>
      <c r="P10" s="4">
        <v>25610</v>
      </c>
      <c r="Q10" s="3" t="s">
        <v>108</v>
      </c>
      <c r="R10" s="3" t="s">
        <v>87</v>
      </c>
      <c r="S10" s="3" t="s">
        <v>88</v>
      </c>
      <c r="T10" s="3" t="s">
        <v>89</v>
      </c>
      <c r="U10" s="3" t="s">
        <v>129</v>
      </c>
      <c r="V10" s="4">
        <v>40000</v>
      </c>
      <c r="W10" s="3"/>
      <c r="X10" s="3" t="s">
        <v>91</v>
      </c>
      <c r="Y10" s="3" t="s">
        <v>92</v>
      </c>
      <c r="Z10" s="3" t="s">
        <v>93</v>
      </c>
      <c r="AA10" s="3" t="s">
        <v>130</v>
      </c>
      <c r="AB10" s="3">
        <v>12</v>
      </c>
      <c r="AC10" s="3" t="s">
        <v>131</v>
      </c>
      <c r="AD10" s="3" t="s">
        <v>105</v>
      </c>
      <c r="AE10" s="3">
        <v>4.46</v>
      </c>
      <c r="AF10" s="3">
        <v>3</v>
      </c>
      <c r="AG10" s="3">
        <v>0</v>
      </c>
      <c r="AH10" s="4">
        <v>43490</v>
      </c>
      <c r="AI10" s="3">
        <v>0</v>
      </c>
      <c r="AJ10" s="3">
        <v>4</v>
      </c>
      <c r="AM10" s="10" t="s">
        <v>93</v>
      </c>
      <c r="AN10" s="6">
        <v>209</v>
      </c>
      <c r="AP10" s="10" t="s">
        <v>349</v>
      </c>
      <c r="AQ10" s="6">
        <v>250000</v>
      </c>
      <c r="BO10"/>
      <c r="BP10"/>
      <c r="BQ10"/>
      <c r="BR10"/>
    </row>
    <row r="11" spans="1:71" x14ac:dyDescent="0.25">
      <c r="A11" s="3" t="s">
        <v>132</v>
      </c>
      <c r="B11" s="3">
        <v>10250</v>
      </c>
      <c r="C11" s="3">
        <v>0</v>
      </c>
      <c r="D11" s="3">
        <v>2</v>
      </c>
      <c r="E11" s="3">
        <v>1</v>
      </c>
      <c r="F11" s="3">
        <v>1</v>
      </c>
      <c r="G11" s="3">
        <v>3</v>
      </c>
      <c r="H11" s="3">
        <v>3</v>
      </c>
      <c r="I11" s="3">
        <v>0</v>
      </c>
      <c r="J11" s="3">
        <v>50178</v>
      </c>
      <c r="K11" s="3">
        <v>0</v>
      </c>
      <c r="L11" s="3">
        <v>14</v>
      </c>
      <c r="M11" s="3" t="s">
        <v>133</v>
      </c>
      <c r="N11" s="3" t="s">
        <v>85</v>
      </c>
      <c r="O11" s="3">
        <v>1886</v>
      </c>
      <c r="P11" s="4">
        <v>32149</v>
      </c>
      <c r="Q11" s="3" t="s">
        <v>86</v>
      </c>
      <c r="R11" s="3" t="s">
        <v>114</v>
      </c>
      <c r="S11" s="3" t="s">
        <v>88</v>
      </c>
      <c r="T11" s="3" t="s">
        <v>89</v>
      </c>
      <c r="U11" s="3" t="s">
        <v>90</v>
      </c>
      <c r="V11" s="4">
        <v>42009</v>
      </c>
      <c r="W11" s="3"/>
      <c r="X11" s="3" t="s">
        <v>91</v>
      </c>
      <c r="Y11" s="3" t="s">
        <v>92</v>
      </c>
      <c r="Z11" s="3" t="s">
        <v>102</v>
      </c>
      <c r="AA11" s="3" t="s">
        <v>134</v>
      </c>
      <c r="AB11" s="3">
        <v>7</v>
      </c>
      <c r="AC11" s="3" t="s">
        <v>104</v>
      </c>
      <c r="AD11" s="3" t="s">
        <v>105</v>
      </c>
      <c r="AE11" s="3">
        <v>5</v>
      </c>
      <c r="AF11" s="3">
        <v>5</v>
      </c>
      <c r="AG11" s="3">
        <v>6</v>
      </c>
      <c r="AH11" s="4">
        <v>43514</v>
      </c>
      <c r="AI11" s="3">
        <v>0</v>
      </c>
      <c r="AJ11" s="3">
        <v>16</v>
      </c>
      <c r="AM11" s="10" t="s">
        <v>188</v>
      </c>
      <c r="AN11" s="6">
        <v>31</v>
      </c>
      <c r="AP11" s="10" t="s">
        <v>102</v>
      </c>
      <c r="AQ11" s="6">
        <v>97064.639999999999</v>
      </c>
      <c r="BF11" s="8" t="s">
        <v>546</v>
      </c>
      <c r="BG11" s="8" t="s">
        <v>540</v>
      </c>
      <c r="BO11"/>
      <c r="BP11"/>
      <c r="BQ11"/>
      <c r="BR11"/>
    </row>
    <row r="12" spans="1:71" x14ac:dyDescent="0.25">
      <c r="A12" s="3" t="s">
        <v>135</v>
      </c>
      <c r="B12" s="3">
        <v>10252</v>
      </c>
      <c r="C12" s="3">
        <v>1</v>
      </c>
      <c r="D12" s="3">
        <v>1</v>
      </c>
      <c r="E12" s="3">
        <v>0</v>
      </c>
      <c r="F12" s="3">
        <v>5</v>
      </c>
      <c r="G12" s="3">
        <v>5</v>
      </c>
      <c r="H12" s="3">
        <v>3</v>
      </c>
      <c r="I12" s="3">
        <v>1</v>
      </c>
      <c r="J12" s="3">
        <v>54670</v>
      </c>
      <c r="K12" s="3">
        <v>1</v>
      </c>
      <c r="L12" s="3">
        <v>19</v>
      </c>
      <c r="M12" s="3" t="s">
        <v>84</v>
      </c>
      <c r="N12" s="3" t="s">
        <v>85</v>
      </c>
      <c r="O12" s="3">
        <v>1902</v>
      </c>
      <c r="P12" s="4">
        <v>27041</v>
      </c>
      <c r="Q12" s="3" t="s">
        <v>108</v>
      </c>
      <c r="R12" s="3" t="s">
        <v>99</v>
      </c>
      <c r="S12" s="3" t="s">
        <v>88</v>
      </c>
      <c r="T12" s="3" t="s">
        <v>136</v>
      </c>
      <c r="U12" s="3" t="s">
        <v>129</v>
      </c>
      <c r="V12" s="4">
        <v>40553</v>
      </c>
      <c r="W12" s="4">
        <v>42747</v>
      </c>
      <c r="X12" s="3" t="s">
        <v>137</v>
      </c>
      <c r="Y12" s="3" t="s">
        <v>101</v>
      </c>
      <c r="Z12" s="3" t="s">
        <v>93</v>
      </c>
      <c r="AA12" s="3" t="s">
        <v>138</v>
      </c>
      <c r="AB12" s="3">
        <v>14</v>
      </c>
      <c r="AC12" s="3" t="s">
        <v>131</v>
      </c>
      <c r="AD12" s="3" t="s">
        <v>105</v>
      </c>
      <c r="AE12" s="3">
        <v>4.2</v>
      </c>
      <c r="AF12" s="3">
        <v>4</v>
      </c>
      <c r="AG12" s="3">
        <v>0</v>
      </c>
      <c r="AH12" s="4">
        <v>42399</v>
      </c>
      <c r="AI12" s="3">
        <v>0</v>
      </c>
      <c r="AJ12" s="3">
        <v>12</v>
      </c>
      <c r="AM12" s="10" t="s">
        <v>122</v>
      </c>
      <c r="AN12" s="6">
        <v>11</v>
      </c>
      <c r="AP12" s="10" t="s">
        <v>93</v>
      </c>
      <c r="AQ12" s="6">
        <v>59953.545454545456</v>
      </c>
      <c r="BF12" s="8" t="s">
        <v>541</v>
      </c>
      <c r="BG12" t="s">
        <v>305</v>
      </c>
      <c r="BH12" t="s">
        <v>159</v>
      </c>
      <c r="BI12" t="s">
        <v>129</v>
      </c>
      <c r="BJ12" t="s">
        <v>392</v>
      </c>
      <c r="BK12" t="s">
        <v>145</v>
      </c>
      <c r="BL12" t="s">
        <v>90</v>
      </c>
      <c r="BO12"/>
      <c r="BP12"/>
      <c r="BQ12"/>
      <c r="BR12"/>
    </row>
    <row r="13" spans="1:71" x14ac:dyDescent="0.25">
      <c r="A13" s="3" t="s">
        <v>139</v>
      </c>
      <c r="B13" s="3">
        <v>10242</v>
      </c>
      <c r="C13" s="3">
        <v>1</v>
      </c>
      <c r="D13" s="3">
        <v>1</v>
      </c>
      <c r="E13" s="3">
        <v>1</v>
      </c>
      <c r="F13" s="3">
        <v>5</v>
      </c>
      <c r="G13" s="3">
        <v>5</v>
      </c>
      <c r="H13" s="3">
        <v>3</v>
      </c>
      <c r="I13" s="3">
        <v>1</v>
      </c>
      <c r="J13" s="3">
        <v>47211</v>
      </c>
      <c r="K13" s="3">
        <v>1</v>
      </c>
      <c r="L13" s="3">
        <v>19</v>
      </c>
      <c r="M13" s="3" t="s">
        <v>84</v>
      </c>
      <c r="N13" s="3" t="s">
        <v>85</v>
      </c>
      <c r="O13" s="3">
        <v>2062</v>
      </c>
      <c r="P13" s="4">
        <v>27081</v>
      </c>
      <c r="Q13" s="3" t="s">
        <v>86</v>
      </c>
      <c r="R13" s="3" t="s">
        <v>99</v>
      </c>
      <c r="S13" s="3" t="s">
        <v>88</v>
      </c>
      <c r="T13" s="3" t="s">
        <v>136</v>
      </c>
      <c r="U13" s="3" t="s">
        <v>129</v>
      </c>
      <c r="V13" s="4">
        <v>41001</v>
      </c>
      <c r="W13" s="4">
        <v>42632</v>
      </c>
      <c r="X13" s="3" t="s">
        <v>140</v>
      </c>
      <c r="Y13" s="3" t="s">
        <v>101</v>
      </c>
      <c r="Z13" s="3" t="s">
        <v>93</v>
      </c>
      <c r="AA13" s="3" t="s">
        <v>110</v>
      </c>
      <c r="AB13" s="3">
        <v>20</v>
      </c>
      <c r="AC13" s="3" t="s">
        <v>131</v>
      </c>
      <c r="AD13" s="3" t="s">
        <v>105</v>
      </c>
      <c r="AE13" s="3">
        <v>4.2</v>
      </c>
      <c r="AF13" s="3">
        <v>3</v>
      </c>
      <c r="AG13" s="3">
        <v>0</v>
      </c>
      <c r="AH13" s="4">
        <v>42496</v>
      </c>
      <c r="AI13" s="3">
        <v>0</v>
      </c>
      <c r="AJ13" s="3">
        <v>15</v>
      </c>
      <c r="AP13" s="10" t="s">
        <v>188</v>
      </c>
      <c r="AQ13" s="6">
        <v>69061.258064516136</v>
      </c>
      <c r="BF13" s="10" t="s">
        <v>173</v>
      </c>
      <c r="BG13" s="6"/>
      <c r="BH13" s="6"/>
      <c r="BI13" s="6">
        <v>5</v>
      </c>
      <c r="BJ13" s="6"/>
      <c r="BK13" s="6"/>
      <c r="BL13" s="6">
        <v>4</v>
      </c>
      <c r="BO13"/>
      <c r="BP13"/>
      <c r="BQ13"/>
      <c r="BR13"/>
    </row>
    <row r="14" spans="1:71" x14ac:dyDescent="0.25">
      <c r="A14" s="3" t="s">
        <v>141</v>
      </c>
      <c r="B14" s="3">
        <v>10012</v>
      </c>
      <c r="C14" s="3">
        <v>0</v>
      </c>
      <c r="D14" s="3">
        <v>2</v>
      </c>
      <c r="E14" s="3">
        <v>1</v>
      </c>
      <c r="F14" s="3">
        <v>1</v>
      </c>
      <c r="G14" s="3">
        <v>3</v>
      </c>
      <c r="H14" s="3">
        <v>4</v>
      </c>
      <c r="I14" s="3">
        <v>1</v>
      </c>
      <c r="J14" s="3">
        <v>92328</v>
      </c>
      <c r="K14" s="3">
        <v>0</v>
      </c>
      <c r="L14" s="3">
        <v>9</v>
      </c>
      <c r="M14" s="3" t="s">
        <v>142</v>
      </c>
      <c r="N14" s="3" t="s">
        <v>143</v>
      </c>
      <c r="O14" s="3">
        <v>78230</v>
      </c>
      <c r="P14" s="4">
        <v>32328</v>
      </c>
      <c r="Q14" s="3" t="s">
        <v>86</v>
      </c>
      <c r="R14" s="3" t="s">
        <v>114</v>
      </c>
      <c r="S14" s="3" t="s">
        <v>88</v>
      </c>
      <c r="T14" s="3" t="s">
        <v>89</v>
      </c>
      <c r="U14" s="3" t="s">
        <v>129</v>
      </c>
      <c r="V14" s="4">
        <v>41953</v>
      </c>
      <c r="W14" s="3"/>
      <c r="X14" s="3" t="s">
        <v>91</v>
      </c>
      <c r="Y14" s="3" t="s">
        <v>92</v>
      </c>
      <c r="Z14" s="3" t="s">
        <v>102</v>
      </c>
      <c r="AA14" s="3" t="s">
        <v>103</v>
      </c>
      <c r="AB14" s="3">
        <v>4</v>
      </c>
      <c r="AC14" s="3" t="s">
        <v>131</v>
      </c>
      <c r="AD14" s="3" t="s">
        <v>96</v>
      </c>
      <c r="AE14" s="3">
        <v>4.28</v>
      </c>
      <c r="AF14" s="3">
        <v>4</v>
      </c>
      <c r="AG14" s="3">
        <v>5</v>
      </c>
      <c r="AH14" s="4">
        <v>43521</v>
      </c>
      <c r="AI14" s="3">
        <v>0</v>
      </c>
      <c r="AJ14" s="3">
        <v>9</v>
      </c>
      <c r="AP14" s="10" t="s">
        <v>122</v>
      </c>
      <c r="AQ14" s="6">
        <v>94989.454545454544</v>
      </c>
      <c r="AW14"/>
      <c r="BF14" s="10" t="s">
        <v>349</v>
      </c>
      <c r="BG14" s="6"/>
      <c r="BH14" s="6"/>
      <c r="BI14" s="6"/>
      <c r="BJ14" s="6"/>
      <c r="BK14" s="6"/>
      <c r="BL14" s="6">
        <v>1</v>
      </c>
      <c r="BO14"/>
      <c r="BP14" s="8" t="s">
        <v>540</v>
      </c>
      <c r="BQ14"/>
      <c r="BR14"/>
    </row>
    <row r="15" spans="1:71" x14ac:dyDescent="0.25">
      <c r="A15" s="3" t="s">
        <v>144</v>
      </c>
      <c r="B15" s="3">
        <v>10265</v>
      </c>
      <c r="C15" s="3">
        <v>0</v>
      </c>
      <c r="D15" s="3">
        <v>0</v>
      </c>
      <c r="E15" s="3">
        <v>1</v>
      </c>
      <c r="F15" s="3">
        <v>1</v>
      </c>
      <c r="G15" s="3">
        <v>5</v>
      </c>
      <c r="H15" s="3">
        <v>3</v>
      </c>
      <c r="I15" s="3">
        <v>0</v>
      </c>
      <c r="J15" s="3">
        <v>58709</v>
      </c>
      <c r="K15" s="3">
        <v>0</v>
      </c>
      <c r="L15" s="3">
        <v>19</v>
      </c>
      <c r="M15" s="3" t="s">
        <v>84</v>
      </c>
      <c r="N15" s="3" t="s">
        <v>85</v>
      </c>
      <c r="O15" s="3">
        <v>1810</v>
      </c>
      <c r="P15" s="4">
        <v>30517</v>
      </c>
      <c r="Q15" s="3" t="s">
        <v>86</v>
      </c>
      <c r="R15" s="3" t="s">
        <v>87</v>
      </c>
      <c r="S15" s="3" t="s">
        <v>88</v>
      </c>
      <c r="T15" s="3" t="s">
        <v>89</v>
      </c>
      <c r="U15" s="3" t="s">
        <v>145</v>
      </c>
      <c r="V15" s="4">
        <v>40959</v>
      </c>
      <c r="W15" s="3"/>
      <c r="X15" s="3" t="s">
        <v>91</v>
      </c>
      <c r="Y15" s="3" t="s">
        <v>92</v>
      </c>
      <c r="Z15" s="3" t="s">
        <v>93</v>
      </c>
      <c r="AA15" s="3" t="s">
        <v>146</v>
      </c>
      <c r="AB15" s="3">
        <v>18</v>
      </c>
      <c r="AC15" s="3" t="s">
        <v>117</v>
      </c>
      <c r="AD15" s="3" t="s">
        <v>105</v>
      </c>
      <c r="AE15" s="3">
        <v>4.5999999999999996</v>
      </c>
      <c r="AF15" s="3">
        <v>4</v>
      </c>
      <c r="AG15" s="3">
        <v>0</v>
      </c>
      <c r="AH15" s="4">
        <v>43510</v>
      </c>
      <c r="AI15" s="3">
        <v>0</v>
      </c>
      <c r="AJ15" s="3">
        <v>7</v>
      </c>
      <c r="AM15" s="8" t="s">
        <v>542</v>
      </c>
      <c r="AN15" s="8" t="s">
        <v>540</v>
      </c>
      <c r="AV15"/>
      <c r="AW15" s="8" t="s">
        <v>545</v>
      </c>
      <c r="AX15" s="8" t="s">
        <v>540</v>
      </c>
      <c r="BF15" s="10" t="s">
        <v>102</v>
      </c>
      <c r="BG15" s="6"/>
      <c r="BH15" s="6">
        <v>6</v>
      </c>
      <c r="BI15" s="6">
        <v>15</v>
      </c>
      <c r="BJ15" s="6"/>
      <c r="BK15" s="6"/>
      <c r="BL15" s="6">
        <v>29</v>
      </c>
      <c r="BO15"/>
      <c r="BP15" t="s">
        <v>549</v>
      </c>
      <c r="BQ15"/>
      <c r="BR15" t="s">
        <v>550</v>
      </c>
    </row>
    <row r="16" spans="1:71" x14ac:dyDescent="0.25">
      <c r="A16" s="3" t="s">
        <v>147</v>
      </c>
      <c r="B16" s="3">
        <v>10066</v>
      </c>
      <c r="C16" s="3">
        <v>0</v>
      </c>
      <c r="D16" s="3">
        <v>2</v>
      </c>
      <c r="E16" s="3">
        <v>1</v>
      </c>
      <c r="F16" s="3">
        <v>5</v>
      </c>
      <c r="G16" s="3">
        <v>5</v>
      </c>
      <c r="H16" s="3">
        <v>3</v>
      </c>
      <c r="I16" s="3">
        <v>0</v>
      </c>
      <c r="J16" s="3">
        <v>52505</v>
      </c>
      <c r="K16" s="3">
        <v>1</v>
      </c>
      <c r="L16" s="3">
        <v>19</v>
      </c>
      <c r="M16" s="3" t="s">
        <v>84</v>
      </c>
      <c r="N16" s="3" t="s">
        <v>85</v>
      </c>
      <c r="O16" s="3">
        <v>2747</v>
      </c>
      <c r="P16" s="4">
        <v>28321</v>
      </c>
      <c r="Q16" s="3" t="s">
        <v>86</v>
      </c>
      <c r="R16" s="3" t="s">
        <v>114</v>
      </c>
      <c r="S16" s="3" t="s">
        <v>88</v>
      </c>
      <c r="T16" s="3" t="s">
        <v>89</v>
      </c>
      <c r="U16" s="3" t="s">
        <v>90</v>
      </c>
      <c r="V16" s="4">
        <v>41176</v>
      </c>
      <c r="W16" s="4">
        <v>42831</v>
      </c>
      <c r="X16" s="3" t="s">
        <v>137</v>
      </c>
      <c r="Y16" s="3" t="s">
        <v>101</v>
      </c>
      <c r="Z16" s="3" t="s">
        <v>93</v>
      </c>
      <c r="AA16" s="3" t="s">
        <v>94</v>
      </c>
      <c r="AB16" s="3">
        <v>22</v>
      </c>
      <c r="AC16" s="3" t="s">
        <v>148</v>
      </c>
      <c r="AD16" s="3" t="s">
        <v>105</v>
      </c>
      <c r="AE16" s="3">
        <v>5</v>
      </c>
      <c r="AF16" s="3">
        <v>5</v>
      </c>
      <c r="AG16" s="3">
        <v>0</v>
      </c>
      <c r="AH16" s="4">
        <v>42796</v>
      </c>
      <c r="AI16" s="3">
        <v>0</v>
      </c>
      <c r="AJ16" s="3">
        <v>1</v>
      </c>
      <c r="AM16" s="8" t="s">
        <v>541</v>
      </c>
      <c r="AN16" t="s">
        <v>92</v>
      </c>
      <c r="AP16"/>
      <c r="AQ16"/>
      <c r="AV16"/>
      <c r="AW16" s="8" t="s">
        <v>541</v>
      </c>
      <c r="AX16" t="s">
        <v>96</v>
      </c>
      <c r="AY16" t="s">
        <v>105</v>
      </c>
      <c r="AZ16" t="s">
        <v>165</v>
      </c>
      <c r="BA16" t="s">
        <v>238</v>
      </c>
      <c r="BF16" s="10" t="s">
        <v>93</v>
      </c>
      <c r="BG16" s="6">
        <v>2</v>
      </c>
      <c r="BH16" s="6">
        <v>21</v>
      </c>
      <c r="BI16" s="6">
        <v>45</v>
      </c>
      <c r="BJ16" s="6">
        <v>1</v>
      </c>
      <c r="BK16" s="6">
        <v>6</v>
      </c>
      <c r="BL16" s="6">
        <v>134</v>
      </c>
      <c r="BO16" s="8" t="s">
        <v>541</v>
      </c>
      <c r="BP16" t="s">
        <v>108</v>
      </c>
      <c r="BQ16" t="s">
        <v>86</v>
      </c>
      <c r="BR16" t="s">
        <v>108</v>
      </c>
      <c r="BS16" t="s">
        <v>86</v>
      </c>
    </row>
    <row r="17" spans="1:71" x14ac:dyDescent="0.25">
      <c r="A17" s="3" t="s">
        <v>149</v>
      </c>
      <c r="B17" s="3">
        <v>10061</v>
      </c>
      <c r="C17" s="3">
        <v>0</v>
      </c>
      <c r="D17" s="3">
        <v>0</v>
      </c>
      <c r="E17" s="3">
        <v>1</v>
      </c>
      <c r="F17" s="3">
        <v>4</v>
      </c>
      <c r="G17" s="3">
        <v>5</v>
      </c>
      <c r="H17" s="3">
        <v>3</v>
      </c>
      <c r="I17" s="3">
        <v>0</v>
      </c>
      <c r="J17" s="3">
        <v>57834</v>
      </c>
      <c r="K17" s="3">
        <v>1</v>
      </c>
      <c r="L17" s="3">
        <v>19</v>
      </c>
      <c r="M17" s="3" t="s">
        <v>84</v>
      </c>
      <c r="N17" s="3" t="s">
        <v>85</v>
      </c>
      <c r="O17" s="3">
        <v>2050</v>
      </c>
      <c r="P17" s="4">
        <v>29877</v>
      </c>
      <c r="Q17" s="3" t="s">
        <v>86</v>
      </c>
      <c r="R17" s="3" t="s">
        <v>87</v>
      </c>
      <c r="S17" s="3" t="s">
        <v>88</v>
      </c>
      <c r="T17" s="3" t="s">
        <v>89</v>
      </c>
      <c r="U17" s="3" t="s">
        <v>90</v>
      </c>
      <c r="V17" s="4">
        <v>40595</v>
      </c>
      <c r="W17" s="4">
        <v>42951</v>
      </c>
      <c r="X17" s="3" t="s">
        <v>150</v>
      </c>
      <c r="Y17" s="3" t="s">
        <v>151</v>
      </c>
      <c r="Z17" s="3" t="s">
        <v>93</v>
      </c>
      <c r="AA17" s="3" t="s">
        <v>146</v>
      </c>
      <c r="AB17" s="3">
        <v>18</v>
      </c>
      <c r="AC17" s="3" t="s">
        <v>117</v>
      </c>
      <c r="AD17" s="3" t="s">
        <v>105</v>
      </c>
      <c r="AE17" s="3">
        <v>5</v>
      </c>
      <c r="AF17" s="3">
        <v>4</v>
      </c>
      <c r="AG17" s="3">
        <v>0</v>
      </c>
      <c r="AH17" s="4">
        <v>42830</v>
      </c>
      <c r="AI17" s="3">
        <v>0</v>
      </c>
      <c r="AJ17" s="3">
        <v>20</v>
      </c>
      <c r="AM17" s="10" t="s">
        <v>173</v>
      </c>
      <c r="AN17" s="6">
        <v>7</v>
      </c>
      <c r="AP17"/>
      <c r="AQ17"/>
      <c r="AV17"/>
      <c r="AW17" s="10" t="s">
        <v>173</v>
      </c>
      <c r="AX17" s="6"/>
      <c r="AY17" s="6">
        <v>9</v>
      </c>
      <c r="AZ17" s="6"/>
      <c r="BA17" s="6"/>
      <c r="BF17" s="10" t="s">
        <v>188</v>
      </c>
      <c r="BG17" s="6">
        <v>1</v>
      </c>
      <c r="BH17" s="6">
        <v>1</v>
      </c>
      <c r="BI17" s="6">
        <v>10</v>
      </c>
      <c r="BJ17" s="6"/>
      <c r="BK17" s="6">
        <v>5</v>
      </c>
      <c r="BL17" s="6">
        <v>14</v>
      </c>
      <c r="BO17" s="10" t="s">
        <v>173</v>
      </c>
      <c r="BP17" s="13">
        <v>4.4233333333333338</v>
      </c>
      <c r="BQ17" s="13">
        <v>4.333333333333333</v>
      </c>
      <c r="BR17" s="13">
        <v>3.1666666666666665</v>
      </c>
      <c r="BS17" s="13">
        <v>4.333333333333333</v>
      </c>
    </row>
    <row r="18" spans="1:71" x14ac:dyDescent="0.25">
      <c r="A18" s="3" t="s">
        <v>152</v>
      </c>
      <c r="B18" s="3">
        <v>10023</v>
      </c>
      <c r="C18" s="3">
        <v>1</v>
      </c>
      <c r="D18" s="3">
        <v>1</v>
      </c>
      <c r="E18" s="3">
        <v>0</v>
      </c>
      <c r="F18" s="3">
        <v>2</v>
      </c>
      <c r="G18" s="3">
        <v>5</v>
      </c>
      <c r="H18" s="3">
        <v>4</v>
      </c>
      <c r="I18" s="3">
        <v>0</v>
      </c>
      <c r="J18" s="3">
        <v>70131</v>
      </c>
      <c r="K18" s="3">
        <v>0</v>
      </c>
      <c r="L18" s="3">
        <v>20</v>
      </c>
      <c r="M18" s="3" t="s">
        <v>107</v>
      </c>
      <c r="N18" s="3" t="s">
        <v>85</v>
      </c>
      <c r="O18" s="3">
        <v>2145</v>
      </c>
      <c r="P18" s="4">
        <v>24214</v>
      </c>
      <c r="Q18" s="3" t="s">
        <v>108</v>
      </c>
      <c r="R18" s="3" t="s">
        <v>99</v>
      </c>
      <c r="S18" s="3" t="s">
        <v>88</v>
      </c>
      <c r="T18" s="3" t="s">
        <v>89</v>
      </c>
      <c r="U18" s="3" t="s">
        <v>90</v>
      </c>
      <c r="V18" s="4">
        <v>42572</v>
      </c>
      <c r="W18" s="3"/>
      <c r="X18" s="3" t="s">
        <v>91</v>
      </c>
      <c r="Y18" s="3" t="s">
        <v>92</v>
      </c>
      <c r="Z18" s="3" t="s">
        <v>93</v>
      </c>
      <c r="AA18" s="3" t="s">
        <v>146</v>
      </c>
      <c r="AB18" s="3">
        <v>18</v>
      </c>
      <c r="AC18" s="3" t="s">
        <v>127</v>
      </c>
      <c r="AD18" s="3" t="s">
        <v>96</v>
      </c>
      <c r="AE18" s="3">
        <v>4.4000000000000004</v>
      </c>
      <c r="AF18" s="3">
        <v>3</v>
      </c>
      <c r="AG18" s="3">
        <v>0</v>
      </c>
      <c r="AH18" s="4">
        <v>43479</v>
      </c>
      <c r="AI18" s="3">
        <v>0</v>
      </c>
      <c r="AJ18" s="3">
        <v>16</v>
      </c>
      <c r="AM18" s="10" t="s">
        <v>349</v>
      </c>
      <c r="AN18" s="6">
        <v>1</v>
      </c>
      <c r="AP18"/>
      <c r="AQ18"/>
      <c r="AV18"/>
      <c r="AW18" s="10" t="s">
        <v>349</v>
      </c>
      <c r="AX18" s="6"/>
      <c r="AY18" s="6">
        <v>1</v>
      </c>
      <c r="AZ18" s="6"/>
      <c r="BA18" s="6"/>
      <c r="BF18" s="10" t="s">
        <v>122</v>
      </c>
      <c r="BG18" s="6"/>
      <c r="BH18" s="6">
        <v>1</v>
      </c>
      <c r="BI18" s="6">
        <v>5</v>
      </c>
      <c r="BJ18" s="6"/>
      <c r="BK18" s="6"/>
      <c r="BL18" s="6">
        <v>5</v>
      </c>
      <c r="BO18" s="10" t="s">
        <v>349</v>
      </c>
      <c r="BP18" s="13">
        <v>4.83</v>
      </c>
      <c r="BQ18" s="13"/>
      <c r="BR18" s="13">
        <v>3</v>
      </c>
      <c r="BS18" s="13"/>
    </row>
    <row r="19" spans="1:71" x14ac:dyDescent="0.25">
      <c r="A19" s="3" t="s">
        <v>153</v>
      </c>
      <c r="B19" s="3">
        <v>10055</v>
      </c>
      <c r="C19" s="3">
        <v>0</v>
      </c>
      <c r="D19" s="3">
        <v>0</v>
      </c>
      <c r="E19" s="3">
        <v>0</v>
      </c>
      <c r="F19" s="3">
        <v>1</v>
      </c>
      <c r="G19" s="3">
        <v>5</v>
      </c>
      <c r="H19" s="3">
        <v>3</v>
      </c>
      <c r="I19" s="3">
        <v>0</v>
      </c>
      <c r="J19" s="3">
        <v>59026</v>
      </c>
      <c r="K19" s="3">
        <v>0</v>
      </c>
      <c r="L19" s="3">
        <v>19</v>
      </c>
      <c r="M19" s="3" t="s">
        <v>84</v>
      </c>
      <c r="N19" s="3" t="s">
        <v>85</v>
      </c>
      <c r="O19" s="3">
        <v>1915</v>
      </c>
      <c r="P19" s="4">
        <v>25868</v>
      </c>
      <c r="Q19" s="3" t="s">
        <v>108</v>
      </c>
      <c r="R19" s="3" t="s">
        <v>87</v>
      </c>
      <c r="S19" s="3" t="s">
        <v>154</v>
      </c>
      <c r="T19" s="3" t="s">
        <v>89</v>
      </c>
      <c r="U19" s="3" t="s">
        <v>90</v>
      </c>
      <c r="V19" s="4">
        <v>40637</v>
      </c>
      <c r="W19" s="3"/>
      <c r="X19" s="3" t="s">
        <v>91</v>
      </c>
      <c r="Y19" s="3" t="s">
        <v>92</v>
      </c>
      <c r="Z19" s="3" t="s">
        <v>93</v>
      </c>
      <c r="AA19" s="3" t="s">
        <v>112</v>
      </c>
      <c r="AB19" s="3">
        <v>16</v>
      </c>
      <c r="AC19" s="3" t="s">
        <v>117</v>
      </c>
      <c r="AD19" s="3" t="s">
        <v>105</v>
      </c>
      <c r="AE19" s="3">
        <v>5</v>
      </c>
      <c r="AF19" s="3">
        <v>5</v>
      </c>
      <c r="AG19" s="3">
        <v>0</v>
      </c>
      <c r="AH19" s="4">
        <v>43479</v>
      </c>
      <c r="AI19" s="3">
        <v>0</v>
      </c>
      <c r="AJ19" s="3">
        <v>12</v>
      </c>
      <c r="AM19" s="10" t="s">
        <v>102</v>
      </c>
      <c r="AN19" s="6">
        <v>40</v>
      </c>
      <c r="AP19"/>
      <c r="AQ19"/>
      <c r="AV19"/>
      <c r="AW19" s="10" t="s">
        <v>102</v>
      </c>
      <c r="AX19" s="6">
        <v>6</v>
      </c>
      <c r="AY19" s="6">
        <v>42</v>
      </c>
      <c r="AZ19" s="6">
        <v>1</v>
      </c>
      <c r="BA19" s="6">
        <v>1</v>
      </c>
      <c r="BO19" s="10" t="s">
        <v>102</v>
      </c>
      <c r="BP19" s="13">
        <v>4.2872727272727271</v>
      </c>
      <c r="BQ19" s="13">
        <v>4.0492857142857144</v>
      </c>
      <c r="BR19" s="13">
        <v>4</v>
      </c>
      <c r="BS19" s="13">
        <v>3.9285714285714284</v>
      </c>
    </row>
    <row r="20" spans="1:71" x14ac:dyDescent="0.25">
      <c r="A20" s="3" t="s">
        <v>155</v>
      </c>
      <c r="B20" s="3">
        <v>10245</v>
      </c>
      <c r="C20" s="3">
        <v>0</v>
      </c>
      <c r="D20" s="3">
        <v>0</v>
      </c>
      <c r="E20" s="3">
        <v>0</v>
      </c>
      <c r="F20" s="3">
        <v>4</v>
      </c>
      <c r="G20" s="3">
        <v>3</v>
      </c>
      <c r="H20" s="3">
        <v>3</v>
      </c>
      <c r="I20" s="3">
        <v>0</v>
      </c>
      <c r="J20" s="3">
        <v>110000</v>
      </c>
      <c r="K20" s="3">
        <v>1</v>
      </c>
      <c r="L20" s="3">
        <v>8</v>
      </c>
      <c r="M20" s="3" t="s">
        <v>156</v>
      </c>
      <c r="N20" s="3" t="s">
        <v>85</v>
      </c>
      <c r="O20" s="3">
        <v>2026</v>
      </c>
      <c r="P20" s="4">
        <v>31506</v>
      </c>
      <c r="Q20" s="3" t="s">
        <v>108</v>
      </c>
      <c r="R20" s="3" t="s">
        <v>87</v>
      </c>
      <c r="S20" s="3" t="s">
        <v>88</v>
      </c>
      <c r="T20" s="3" t="s">
        <v>136</v>
      </c>
      <c r="U20" s="3" t="s">
        <v>90</v>
      </c>
      <c r="V20" s="4">
        <v>41827</v>
      </c>
      <c r="W20" s="4">
        <v>42259</v>
      </c>
      <c r="X20" s="3" t="s">
        <v>157</v>
      </c>
      <c r="Y20" s="3" t="s">
        <v>151</v>
      </c>
      <c r="Z20" s="3" t="s">
        <v>102</v>
      </c>
      <c r="AA20" s="3" t="s">
        <v>103</v>
      </c>
      <c r="AB20" s="3">
        <v>4</v>
      </c>
      <c r="AC20" s="3" t="s">
        <v>117</v>
      </c>
      <c r="AD20" s="3" t="s">
        <v>105</v>
      </c>
      <c r="AE20" s="3">
        <v>4.5</v>
      </c>
      <c r="AF20" s="3">
        <v>4</v>
      </c>
      <c r="AG20" s="3">
        <v>5</v>
      </c>
      <c r="AH20" s="4">
        <v>42019</v>
      </c>
      <c r="AI20" s="3">
        <v>0</v>
      </c>
      <c r="AJ20" s="3">
        <v>8</v>
      </c>
      <c r="AM20" s="10" t="s">
        <v>93</v>
      </c>
      <c r="AN20" s="6">
        <v>126</v>
      </c>
      <c r="AP20"/>
      <c r="AQ20"/>
      <c r="AS20"/>
      <c r="AT20"/>
      <c r="AV20"/>
      <c r="AW20" s="10" t="s">
        <v>93</v>
      </c>
      <c r="AX20" s="6">
        <v>27</v>
      </c>
      <c r="AY20" s="6">
        <v>159</v>
      </c>
      <c r="AZ20" s="6">
        <v>15</v>
      </c>
      <c r="BA20" s="6">
        <v>8</v>
      </c>
      <c r="BO20" s="10" t="s">
        <v>93</v>
      </c>
      <c r="BP20" s="13">
        <v>4.1119841269841269</v>
      </c>
      <c r="BQ20" s="13">
        <v>4.1562650602409645</v>
      </c>
      <c r="BR20" s="13">
        <v>3.9285714285714284</v>
      </c>
      <c r="BS20" s="13">
        <v>3.7590361445783134</v>
      </c>
    </row>
    <row r="21" spans="1:71" x14ac:dyDescent="0.25">
      <c r="A21" s="3" t="s">
        <v>158</v>
      </c>
      <c r="B21" s="3">
        <v>10277</v>
      </c>
      <c r="C21" s="3">
        <v>0</v>
      </c>
      <c r="D21" s="3">
        <v>0</v>
      </c>
      <c r="E21" s="3">
        <v>1</v>
      </c>
      <c r="F21" s="3">
        <v>3</v>
      </c>
      <c r="G21" s="3">
        <v>5</v>
      </c>
      <c r="H21" s="3">
        <v>3</v>
      </c>
      <c r="I21" s="3">
        <v>0</v>
      </c>
      <c r="J21" s="3">
        <v>53250</v>
      </c>
      <c r="K21" s="3">
        <v>0</v>
      </c>
      <c r="L21" s="3">
        <v>19</v>
      </c>
      <c r="M21" s="3" t="s">
        <v>84</v>
      </c>
      <c r="N21" s="3" t="s">
        <v>85</v>
      </c>
      <c r="O21" s="3">
        <v>2452</v>
      </c>
      <c r="P21" s="4">
        <v>28951</v>
      </c>
      <c r="Q21" s="3" t="s">
        <v>86</v>
      </c>
      <c r="R21" s="3" t="s">
        <v>87</v>
      </c>
      <c r="S21" s="3" t="s">
        <v>88</v>
      </c>
      <c r="T21" s="3" t="s">
        <v>89</v>
      </c>
      <c r="U21" s="3" t="s">
        <v>159</v>
      </c>
      <c r="V21" s="4">
        <v>41463</v>
      </c>
      <c r="W21" s="3"/>
      <c r="X21" s="3" t="s">
        <v>91</v>
      </c>
      <c r="Y21" s="3" t="s">
        <v>92</v>
      </c>
      <c r="Z21" s="3" t="s">
        <v>93</v>
      </c>
      <c r="AA21" s="3" t="s">
        <v>116</v>
      </c>
      <c r="AB21" s="3">
        <v>39</v>
      </c>
      <c r="AC21" s="3" t="s">
        <v>95</v>
      </c>
      <c r="AD21" s="3" t="s">
        <v>105</v>
      </c>
      <c r="AE21" s="3">
        <v>4.2</v>
      </c>
      <c r="AF21" s="3">
        <v>4</v>
      </c>
      <c r="AG21" s="3">
        <v>0</v>
      </c>
      <c r="AH21" s="4">
        <v>43476</v>
      </c>
      <c r="AI21" s="3">
        <v>0</v>
      </c>
      <c r="AJ21" s="3">
        <v>13</v>
      </c>
      <c r="AM21" s="10" t="s">
        <v>188</v>
      </c>
      <c r="AN21" s="6">
        <v>26</v>
      </c>
      <c r="AP21"/>
      <c r="AQ21"/>
      <c r="AS21"/>
      <c r="AT21"/>
      <c r="AV21"/>
      <c r="AW21" s="10" t="s">
        <v>188</v>
      </c>
      <c r="AX21" s="6">
        <v>2</v>
      </c>
      <c r="AY21" s="6">
        <v>24</v>
      </c>
      <c r="AZ21" s="6">
        <v>1</v>
      </c>
      <c r="BA21" s="6">
        <v>4</v>
      </c>
      <c r="BG21" s="7" t="s">
        <v>305</v>
      </c>
      <c r="BH21" s="7" t="s">
        <v>159</v>
      </c>
      <c r="BI21" s="7" t="s">
        <v>129</v>
      </c>
      <c r="BJ21" s="7" t="s">
        <v>392</v>
      </c>
      <c r="BK21" s="7" t="s">
        <v>145</v>
      </c>
      <c r="BL21" s="7" t="s">
        <v>90</v>
      </c>
      <c r="BO21" s="10" t="s">
        <v>188</v>
      </c>
      <c r="BP21" s="13">
        <v>4.0920000000000005</v>
      </c>
      <c r="BQ21" s="13">
        <v>3.5625</v>
      </c>
      <c r="BR21" s="13">
        <v>4.0666666666666664</v>
      </c>
      <c r="BS21" s="13">
        <v>4</v>
      </c>
    </row>
    <row r="22" spans="1:71" x14ac:dyDescent="0.25">
      <c r="A22" s="3" t="s">
        <v>160</v>
      </c>
      <c r="B22" s="3">
        <v>10046</v>
      </c>
      <c r="C22" s="3">
        <v>0</v>
      </c>
      <c r="D22" s="3">
        <v>0</v>
      </c>
      <c r="E22" s="3">
        <v>1</v>
      </c>
      <c r="F22" s="3">
        <v>1</v>
      </c>
      <c r="G22" s="3">
        <v>5</v>
      </c>
      <c r="H22" s="3">
        <v>3</v>
      </c>
      <c r="I22" s="3">
        <v>0</v>
      </c>
      <c r="J22" s="3">
        <v>51044</v>
      </c>
      <c r="K22" s="3">
        <v>0</v>
      </c>
      <c r="L22" s="3">
        <v>19</v>
      </c>
      <c r="M22" s="3" t="s">
        <v>84</v>
      </c>
      <c r="N22" s="3" t="s">
        <v>85</v>
      </c>
      <c r="O22" s="3">
        <v>2072</v>
      </c>
      <c r="P22" s="4">
        <v>25924</v>
      </c>
      <c r="Q22" s="3" t="s">
        <v>86</v>
      </c>
      <c r="R22" s="3" t="s">
        <v>87</v>
      </c>
      <c r="S22" s="3" t="s">
        <v>88</v>
      </c>
      <c r="T22" s="3" t="s">
        <v>136</v>
      </c>
      <c r="U22" s="3" t="s">
        <v>90</v>
      </c>
      <c r="V22" s="4">
        <v>41001</v>
      </c>
      <c r="W22" s="3"/>
      <c r="X22" s="3" t="s">
        <v>91</v>
      </c>
      <c r="Y22" s="3" t="s">
        <v>92</v>
      </c>
      <c r="Z22" s="3" t="s">
        <v>93</v>
      </c>
      <c r="AA22" s="3" t="s">
        <v>119</v>
      </c>
      <c r="AB22" s="3">
        <v>11</v>
      </c>
      <c r="AC22" s="3" t="s">
        <v>117</v>
      </c>
      <c r="AD22" s="3" t="s">
        <v>105</v>
      </c>
      <c r="AE22" s="3">
        <v>5</v>
      </c>
      <c r="AF22" s="3">
        <v>3</v>
      </c>
      <c r="AG22" s="3">
        <v>0</v>
      </c>
      <c r="AH22" s="4">
        <v>43479</v>
      </c>
      <c r="AI22" s="3">
        <v>0</v>
      </c>
      <c r="AJ22" s="3">
        <v>13</v>
      </c>
      <c r="AM22" s="10" t="s">
        <v>122</v>
      </c>
      <c r="AN22" s="6">
        <v>7</v>
      </c>
      <c r="AP22"/>
      <c r="AQ22" s="8" t="s">
        <v>544</v>
      </c>
      <c r="AR22" s="8" t="s">
        <v>540</v>
      </c>
      <c r="AS22"/>
      <c r="AT22"/>
      <c r="AV22"/>
      <c r="AW22" s="10" t="s">
        <v>122</v>
      </c>
      <c r="AX22" s="6">
        <v>2</v>
      </c>
      <c r="AY22" s="6">
        <v>8</v>
      </c>
      <c r="AZ22" s="6">
        <v>1</v>
      </c>
      <c r="BA22" s="6"/>
      <c r="BG22">
        <f>VLOOKUP(Dashboard!U6,BF12:BL18,2,TRUE)</f>
        <v>1</v>
      </c>
      <c r="BH22">
        <f>VLOOKUP(Dashboard!U6,BF12:BL18,3,TRUE)</f>
        <v>1</v>
      </c>
      <c r="BI22">
        <f>VLOOKUP(Dashboard!U6,BF12:BL18,4,TRUE)</f>
        <v>10</v>
      </c>
      <c r="BJ22">
        <f>VLOOKUP(Dashboard!U6,BF12:BL18,5,TRUE)</f>
        <v>0</v>
      </c>
      <c r="BK22">
        <f>VLOOKUP(Dashboard!U6,BF12:BL18,6,TRUE)</f>
        <v>5</v>
      </c>
      <c r="BL22">
        <f>VLOOKUP(Dashboard!U6,BF12:BL18,7,TRUE)</f>
        <v>14</v>
      </c>
      <c r="BO22" s="10" t="s">
        <v>122</v>
      </c>
      <c r="BP22" s="13">
        <v>3.7650000000000001</v>
      </c>
      <c r="BQ22" s="13">
        <v>4.418000000000001</v>
      </c>
      <c r="BR22" s="13">
        <v>4.166666666666667</v>
      </c>
      <c r="BS22" s="13">
        <v>4</v>
      </c>
    </row>
    <row r="23" spans="1:71" x14ac:dyDescent="0.25">
      <c r="A23" s="3" t="s">
        <v>161</v>
      </c>
      <c r="B23" s="3">
        <v>10226</v>
      </c>
      <c r="C23" s="3">
        <v>0</v>
      </c>
      <c r="D23" s="3">
        <v>2</v>
      </c>
      <c r="E23" s="3">
        <v>0</v>
      </c>
      <c r="F23" s="3">
        <v>1</v>
      </c>
      <c r="G23" s="3">
        <v>5</v>
      </c>
      <c r="H23" s="3">
        <v>3</v>
      </c>
      <c r="I23" s="3">
        <v>0</v>
      </c>
      <c r="J23" s="3">
        <v>64919</v>
      </c>
      <c r="K23" s="3">
        <v>0</v>
      </c>
      <c r="L23" s="3">
        <v>19</v>
      </c>
      <c r="M23" s="3" t="s">
        <v>84</v>
      </c>
      <c r="N23" s="3" t="s">
        <v>85</v>
      </c>
      <c r="O23" s="3">
        <v>2027</v>
      </c>
      <c r="P23" s="4">
        <v>21546</v>
      </c>
      <c r="Q23" s="3" t="s">
        <v>108</v>
      </c>
      <c r="R23" s="3" t="s">
        <v>114</v>
      </c>
      <c r="S23" s="3" t="s">
        <v>88</v>
      </c>
      <c r="T23" s="3" t="s">
        <v>89</v>
      </c>
      <c r="U23" s="3" t="s">
        <v>159</v>
      </c>
      <c r="V23" s="4">
        <v>41505</v>
      </c>
      <c r="W23" s="3"/>
      <c r="X23" s="3" t="s">
        <v>91</v>
      </c>
      <c r="Y23" s="3" t="s">
        <v>92</v>
      </c>
      <c r="Z23" s="3" t="s">
        <v>93</v>
      </c>
      <c r="AA23" s="3" t="s">
        <v>126</v>
      </c>
      <c r="AB23" s="3">
        <v>19</v>
      </c>
      <c r="AC23" s="3" t="s">
        <v>104</v>
      </c>
      <c r="AD23" s="3" t="s">
        <v>105</v>
      </c>
      <c r="AE23" s="3">
        <v>4.2</v>
      </c>
      <c r="AF23" s="3">
        <v>3</v>
      </c>
      <c r="AG23" s="3">
        <v>0</v>
      </c>
      <c r="AH23" s="4">
        <v>43475</v>
      </c>
      <c r="AI23" s="3">
        <v>0</v>
      </c>
      <c r="AJ23" s="3">
        <v>2</v>
      </c>
      <c r="AP23"/>
      <c r="AQ23" s="8" t="s">
        <v>541</v>
      </c>
      <c r="AR23" t="s">
        <v>108</v>
      </c>
      <c r="AS23" t="s">
        <v>86</v>
      </c>
      <c r="AT23"/>
      <c r="AV23"/>
      <c r="AW23"/>
      <c r="BO23"/>
      <c r="BP23"/>
      <c r="BQ23"/>
      <c r="BR23"/>
    </row>
    <row r="24" spans="1:71" x14ac:dyDescent="0.25">
      <c r="A24" s="3" t="s">
        <v>162</v>
      </c>
      <c r="B24" s="3">
        <v>10003</v>
      </c>
      <c r="C24" s="3">
        <v>1</v>
      </c>
      <c r="D24" s="3">
        <v>1</v>
      </c>
      <c r="E24" s="3">
        <v>0</v>
      </c>
      <c r="F24" s="3">
        <v>1</v>
      </c>
      <c r="G24" s="3">
        <v>5</v>
      </c>
      <c r="H24" s="3">
        <v>4</v>
      </c>
      <c r="I24" s="3">
        <v>0</v>
      </c>
      <c r="J24" s="3">
        <v>62910</v>
      </c>
      <c r="K24" s="3">
        <v>0</v>
      </c>
      <c r="L24" s="3">
        <v>19</v>
      </c>
      <c r="M24" s="3" t="s">
        <v>84</v>
      </c>
      <c r="N24" s="3" t="s">
        <v>85</v>
      </c>
      <c r="O24" s="3">
        <v>2031</v>
      </c>
      <c r="P24" s="4">
        <v>32752</v>
      </c>
      <c r="Q24" s="3" t="s">
        <v>108</v>
      </c>
      <c r="R24" s="3" t="s">
        <v>99</v>
      </c>
      <c r="S24" s="3" t="s">
        <v>88</v>
      </c>
      <c r="T24" s="3" t="s">
        <v>89</v>
      </c>
      <c r="U24" s="3" t="s">
        <v>90</v>
      </c>
      <c r="V24" s="4">
        <v>41827</v>
      </c>
      <c r="W24" s="3"/>
      <c r="X24" s="3" t="s">
        <v>91</v>
      </c>
      <c r="Y24" s="3" t="s">
        <v>92</v>
      </c>
      <c r="Z24" s="3" t="s">
        <v>93</v>
      </c>
      <c r="AA24" s="3" t="s">
        <v>130</v>
      </c>
      <c r="AB24" s="3">
        <v>12</v>
      </c>
      <c r="AC24" s="3" t="s">
        <v>104</v>
      </c>
      <c r="AD24" s="3" t="s">
        <v>96</v>
      </c>
      <c r="AE24" s="3">
        <v>5</v>
      </c>
      <c r="AF24" s="3">
        <v>3</v>
      </c>
      <c r="AG24" s="3">
        <v>0</v>
      </c>
      <c r="AH24" s="4">
        <v>43523</v>
      </c>
      <c r="AI24" s="3">
        <v>0</v>
      </c>
      <c r="AJ24" s="3">
        <v>19</v>
      </c>
      <c r="AP24"/>
      <c r="AQ24" s="10" t="s">
        <v>173</v>
      </c>
      <c r="AR24" s="6">
        <v>6</v>
      </c>
      <c r="AS24" s="6">
        <v>3</v>
      </c>
      <c r="AT24"/>
      <c r="AV24"/>
      <c r="AW24"/>
      <c r="BO24"/>
      <c r="BP24"/>
      <c r="BQ24"/>
      <c r="BR24"/>
    </row>
    <row r="25" spans="1:71" x14ac:dyDescent="0.25">
      <c r="A25" s="3" t="s">
        <v>163</v>
      </c>
      <c r="B25" s="3">
        <v>10294</v>
      </c>
      <c r="C25" s="3">
        <v>0</v>
      </c>
      <c r="D25" s="3">
        <v>0</v>
      </c>
      <c r="E25" s="3">
        <v>0</v>
      </c>
      <c r="F25" s="3">
        <v>1</v>
      </c>
      <c r="G25" s="3">
        <v>5</v>
      </c>
      <c r="H25" s="3">
        <v>2</v>
      </c>
      <c r="I25" s="3">
        <v>0</v>
      </c>
      <c r="J25" s="3">
        <v>66441</v>
      </c>
      <c r="K25" s="3">
        <v>0</v>
      </c>
      <c r="L25" s="3">
        <v>20</v>
      </c>
      <c r="M25" s="3" t="s">
        <v>107</v>
      </c>
      <c r="N25" s="3" t="s">
        <v>85</v>
      </c>
      <c r="O25" s="3">
        <v>2171</v>
      </c>
      <c r="P25" s="4">
        <v>33137</v>
      </c>
      <c r="Q25" s="3" t="s">
        <v>108</v>
      </c>
      <c r="R25" s="3" t="s">
        <v>87</v>
      </c>
      <c r="S25" s="3" t="s">
        <v>88</v>
      </c>
      <c r="T25" s="3" t="s">
        <v>89</v>
      </c>
      <c r="U25" s="3" t="s">
        <v>90</v>
      </c>
      <c r="V25" s="4">
        <v>40637</v>
      </c>
      <c r="W25" s="3"/>
      <c r="X25" s="3" t="s">
        <v>91</v>
      </c>
      <c r="Y25" s="3" t="s">
        <v>92</v>
      </c>
      <c r="Z25" s="3" t="s">
        <v>93</v>
      </c>
      <c r="AA25" s="3" t="s">
        <v>94</v>
      </c>
      <c r="AB25" s="3">
        <v>22</v>
      </c>
      <c r="AC25" s="3" t="s">
        <v>164</v>
      </c>
      <c r="AD25" s="3" t="s">
        <v>165</v>
      </c>
      <c r="AE25" s="3">
        <v>2</v>
      </c>
      <c r="AF25" s="3">
        <v>3</v>
      </c>
      <c r="AG25" s="3">
        <v>0</v>
      </c>
      <c r="AH25" s="4">
        <v>43523</v>
      </c>
      <c r="AI25" s="3">
        <v>2</v>
      </c>
      <c r="AJ25" s="3">
        <v>3</v>
      </c>
      <c r="AP25"/>
      <c r="AQ25" s="10" t="s">
        <v>349</v>
      </c>
      <c r="AR25" s="6">
        <v>1</v>
      </c>
      <c r="AS25" s="6"/>
      <c r="AU25" t="s">
        <v>86</v>
      </c>
      <c r="AV25" t="s">
        <v>108</v>
      </c>
      <c r="AW25"/>
      <c r="AX25" s="7" t="s">
        <v>96</v>
      </c>
      <c r="AY25" s="7" t="s">
        <v>105</v>
      </c>
      <c r="AZ25" s="7" t="s">
        <v>165</v>
      </c>
      <c r="BA25" s="7" t="s">
        <v>238</v>
      </c>
      <c r="BO25"/>
      <c r="BP25" s="9" t="s">
        <v>547</v>
      </c>
      <c r="BQ25" s="9" t="s">
        <v>548</v>
      </c>
      <c r="BR25" s="9"/>
    </row>
    <row r="26" spans="1:71" x14ac:dyDescent="0.25">
      <c r="A26" s="3" t="s">
        <v>166</v>
      </c>
      <c r="B26" s="3">
        <v>10267</v>
      </c>
      <c r="C26" s="3">
        <v>0</v>
      </c>
      <c r="D26" s="3">
        <v>0</v>
      </c>
      <c r="E26" s="3">
        <v>0</v>
      </c>
      <c r="F26" s="3">
        <v>5</v>
      </c>
      <c r="G26" s="3">
        <v>5</v>
      </c>
      <c r="H26" s="3">
        <v>3</v>
      </c>
      <c r="I26" s="3">
        <v>0</v>
      </c>
      <c r="J26" s="3">
        <v>57815</v>
      </c>
      <c r="K26" s="3">
        <v>1</v>
      </c>
      <c r="L26" s="3">
        <v>20</v>
      </c>
      <c r="M26" s="3" t="s">
        <v>107</v>
      </c>
      <c r="N26" s="3" t="s">
        <v>85</v>
      </c>
      <c r="O26" s="3">
        <v>2210</v>
      </c>
      <c r="P26" s="4">
        <v>24488</v>
      </c>
      <c r="Q26" s="3" t="s">
        <v>108</v>
      </c>
      <c r="R26" s="3" t="s">
        <v>87</v>
      </c>
      <c r="S26" s="3" t="s">
        <v>88</v>
      </c>
      <c r="T26" s="3" t="s">
        <v>89</v>
      </c>
      <c r="U26" s="3" t="s">
        <v>90</v>
      </c>
      <c r="V26" s="4">
        <v>40553</v>
      </c>
      <c r="W26" s="4">
        <v>41733</v>
      </c>
      <c r="X26" s="3" t="s">
        <v>100</v>
      </c>
      <c r="Y26" s="3" t="s">
        <v>101</v>
      </c>
      <c r="Z26" s="3" t="s">
        <v>93</v>
      </c>
      <c r="AA26" s="3" t="s">
        <v>112</v>
      </c>
      <c r="AB26" s="3">
        <v>16</v>
      </c>
      <c r="AC26" s="3" t="s">
        <v>117</v>
      </c>
      <c r="AD26" s="3" t="s">
        <v>105</v>
      </c>
      <c r="AE26" s="3">
        <v>4.8</v>
      </c>
      <c r="AF26" s="3">
        <v>5</v>
      </c>
      <c r="AG26" s="3">
        <v>0</v>
      </c>
      <c r="AH26" s="4">
        <v>41702</v>
      </c>
      <c r="AI26" s="3">
        <v>0</v>
      </c>
      <c r="AJ26" s="3">
        <v>5</v>
      </c>
      <c r="AP26"/>
      <c r="AQ26" s="10" t="s">
        <v>102</v>
      </c>
      <c r="AR26" s="6">
        <v>22</v>
      </c>
      <c r="AS26" s="6">
        <v>28</v>
      </c>
      <c r="AU26">
        <f>VLOOKUP(Dashboard!U6,HRDataset_v14!AQ24:AS29,3,TRUE)</f>
        <v>16</v>
      </c>
      <c r="AV26">
        <f>VLOOKUP(Dashboard!U6,HRDataset_v14!AQ24:AS29,2,TRUE)</f>
        <v>15</v>
      </c>
      <c r="AW26"/>
      <c r="AX26">
        <f>VLOOKUP(Dashboard!U6,HRDataset_v14!AW16:BA22,2,TRUE)</f>
        <v>2</v>
      </c>
      <c r="AY26">
        <f>VLOOKUP(Dashboard!U6,HRDataset_v14!AW16:BA22,3,TRUE)</f>
        <v>24</v>
      </c>
      <c r="AZ26">
        <f>VLOOKUP(Dashboard!U6,HRDataset_v14!AW16:BA22,4,TRUE)</f>
        <v>1</v>
      </c>
      <c r="BA26">
        <f>VLOOKUP(Dashboard!U6,HRDataset_v14!AW16:BA22,5,TRUE)</f>
        <v>4</v>
      </c>
      <c r="BO26" t="s">
        <v>86</v>
      </c>
      <c r="BP26" s="13">
        <f>ROUND(VLOOKUP(Dashboard!U6,BO16:BS22,3,TRUE),2)</f>
        <v>3.56</v>
      </c>
      <c r="BQ26" s="13">
        <f>ROUND(VLOOKUP(Dashboard!U6,BO16:BS22,5,TRUE),2)</f>
        <v>4</v>
      </c>
      <c r="BR26"/>
    </row>
    <row r="27" spans="1:71" x14ac:dyDescent="0.25">
      <c r="A27" s="3" t="s">
        <v>167</v>
      </c>
      <c r="B27" s="3">
        <v>10199</v>
      </c>
      <c r="C27" s="3">
        <v>0</v>
      </c>
      <c r="D27" s="3">
        <v>0</v>
      </c>
      <c r="E27" s="3">
        <v>1</v>
      </c>
      <c r="F27" s="3">
        <v>4</v>
      </c>
      <c r="G27" s="3">
        <v>3</v>
      </c>
      <c r="H27" s="3">
        <v>3</v>
      </c>
      <c r="I27" s="3">
        <v>0</v>
      </c>
      <c r="J27" s="3">
        <v>103613</v>
      </c>
      <c r="K27" s="3">
        <v>1</v>
      </c>
      <c r="L27" s="3">
        <v>30</v>
      </c>
      <c r="M27" s="3" t="s">
        <v>168</v>
      </c>
      <c r="N27" s="3" t="s">
        <v>169</v>
      </c>
      <c r="O27" s="3">
        <v>6033</v>
      </c>
      <c r="P27" s="4">
        <v>23588</v>
      </c>
      <c r="Q27" s="3" t="s">
        <v>86</v>
      </c>
      <c r="R27" s="3" t="s">
        <v>87</v>
      </c>
      <c r="S27" s="3" t="s">
        <v>88</v>
      </c>
      <c r="T27" s="3" t="s">
        <v>89</v>
      </c>
      <c r="U27" s="3" t="s">
        <v>129</v>
      </c>
      <c r="V27" s="4">
        <v>41687</v>
      </c>
      <c r="W27" s="4">
        <v>42419</v>
      </c>
      <c r="X27" s="3" t="s">
        <v>170</v>
      </c>
      <c r="Y27" s="3" t="s">
        <v>151</v>
      </c>
      <c r="Z27" s="3" t="s">
        <v>102</v>
      </c>
      <c r="AA27" s="3" t="s">
        <v>103</v>
      </c>
      <c r="AB27" s="3">
        <v>4</v>
      </c>
      <c r="AC27" s="3" t="s">
        <v>95</v>
      </c>
      <c r="AD27" s="3" t="s">
        <v>105</v>
      </c>
      <c r="AE27" s="3">
        <v>3.5</v>
      </c>
      <c r="AF27" s="3">
        <v>5</v>
      </c>
      <c r="AG27" s="3">
        <v>7</v>
      </c>
      <c r="AH27" s="4">
        <v>42379</v>
      </c>
      <c r="AI27" s="3">
        <v>0</v>
      </c>
      <c r="AJ27" s="3">
        <v>2</v>
      </c>
      <c r="AP27"/>
      <c r="AQ27" s="10" t="s">
        <v>93</v>
      </c>
      <c r="AR27" s="6">
        <v>126</v>
      </c>
      <c r="AS27" s="6">
        <v>83</v>
      </c>
      <c r="AT27"/>
      <c r="AV27"/>
      <c r="AW27"/>
      <c r="BO27" t="s">
        <v>108</v>
      </c>
      <c r="BP27" s="13">
        <f>ROUNDUP(VLOOKUP(Dashboard!U6,BO16:BS22,2,TRUE),2)</f>
        <v>4.0999999999999996</v>
      </c>
      <c r="BQ27" s="13">
        <f>ROUND(VLOOKUP(Dashboard!U6,BO16:BS22,4,TRUE),2)</f>
        <v>4.07</v>
      </c>
      <c r="BR27"/>
    </row>
    <row r="28" spans="1:71" x14ac:dyDescent="0.25">
      <c r="A28" s="3" t="s">
        <v>171</v>
      </c>
      <c r="B28" s="3">
        <v>10081</v>
      </c>
      <c r="C28" s="3">
        <v>1</v>
      </c>
      <c r="D28" s="3">
        <v>1</v>
      </c>
      <c r="E28" s="3">
        <v>0</v>
      </c>
      <c r="F28" s="3">
        <v>1</v>
      </c>
      <c r="G28" s="3">
        <v>1</v>
      </c>
      <c r="H28" s="3">
        <v>3</v>
      </c>
      <c r="I28" s="3">
        <v>1</v>
      </c>
      <c r="J28" s="3">
        <v>106367</v>
      </c>
      <c r="K28" s="3">
        <v>0</v>
      </c>
      <c r="L28" s="3">
        <v>26</v>
      </c>
      <c r="M28" s="3" t="s">
        <v>172</v>
      </c>
      <c r="N28" s="3" t="s">
        <v>85</v>
      </c>
      <c r="O28" s="3">
        <v>2468</v>
      </c>
      <c r="P28" s="4">
        <v>31871</v>
      </c>
      <c r="Q28" s="3" t="s">
        <v>108</v>
      </c>
      <c r="R28" s="3" t="s">
        <v>99</v>
      </c>
      <c r="S28" s="3" t="s">
        <v>88</v>
      </c>
      <c r="T28" s="3" t="s">
        <v>89</v>
      </c>
      <c r="U28" s="3" t="s">
        <v>129</v>
      </c>
      <c r="V28" s="4">
        <v>42051</v>
      </c>
      <c r="W28" s="3"/>
      <c r="X28" s="3" t="s">
        <v>91</v>
      </c>
      <c r="Y28" s="3" t="s">
        <v>92</v>
      </c>
      <c r="Z28" s="3" t="s">
        <v>173</v>
      </c>
      <c r="AA28" s="3" t="s">
        <v>174</v>
      </c>
      <c r="AB28" s="3">
        <v>3</v>
      </c>
      <c r="AC28" s="3" t="s">
        <v>131</v>
      </c>
      <c r="AD28" s="3" t="s">
        <v>105</v>
      </c>
      <c r="AE28" s="3">
        <v>5</v>
      </c>
      <c r="AF28" s="3">
        <v>4</v>
      </c>
      <c r="AG28" s="3">
        <v>3</v>
      </c>
      <c r="AH28" s="4">
        <v>43514</v>
      </c>
      <c r="AI28" s="3">
        <v>0</v>
      </c>
      <c r="AJ28" s="3">
        <v>4</v>
      </c>
      <c r="AP28"/>
      <c r="AQ28" s="10" t="s">
        <v>188</v>
      </c>
      <c r="AR28" s="6">
        <v>15</v>
      </c>
      <c r="AS28" s="6">
        <v>16</v>
      </c>
      <c r="AT28"/>
      <c r="BR28"/>
    </row>
    <row r="29" spans="1:71" x14ac:dyDescent="0.25">
      <c r="A29" s="3" t="s">
        <v>175</v>
      </c>
      <c r="B29" s="3">
        <v>10175</v>
      </c>
      <c r="C29" s="3">
        <v>0</v>
      </c>
      <c r="D29" s="3">
        <v>0</v>
      </c>
      <c r="E29" s="3">
        <v>1</v>
      </c>
      <c r="F29" s="3">
        <v>5</v>
      </c>
      <c r="G29" s="3">
        <v>5</v>
      </c>
      <c r="H29" s="3">
        <v>3</v>
      </c>
      <c r="I29" s="3">
        <v>0</v>
      </c>
      <c r="J29" s="3">
        <v>74312</v>
      </c>
      <c r="K29" s="3">
        <v>1</v>
      </c>
      <c r="L29" s="3">
        <v>18</v>
      </c>
      <c r="M29" s="3" t="s">
        <v>176</v>
      </c>
      <c r="N29" s="3" t="s">
        <v>85</v>
      </c>
      <c r="O29" s="3">
        <v>1901</v>
      </c>
      <c r="P29" s="4">
        <v>25637</v>
      </c>
      <c r="Q29" s="3" t="s">
        <v>86</v>
      </c>
      <c r="R29" s="3" t="s">
        <v>87</v>
      </c>
      <c r="S29" s="3" t="s">
        <v>88</v>
      </c>
      <c r="T29" s="3" t="s">
        <v>89</v>
      </c>
      <c r="U29" s="3" t="s">
        <v>159</v>
      </c>
      <c r="V29" s="4">
        <v>41547</v>
      </c>
      <c r="W29" s="4">
        <v>41858</v>
      </c>
      <c r="X29" s="3" t="s">
        <v>177</v>
      </c>
      <c r="Y29" s="3" t="s">
        <v>101</v>
      </c>
      <c r="Z29" s="3" t="s">
        <v>93</v>
      </c>
      <c r="AA29" s="3" t="s">
        <v>178</v>
      </c>
      <c r="AB29" s="3">
        <v>2</v>
      </c>
      <c r="AC29" s="3" t="s">
        <v>104</v>
      </c>
      <c r="AD29" s="3" t="s">
        <v>105</v>
      </c>
      <c r="AE29" s="3">
        <v>3.39</v>
      </c>
      <c r="AF29" s="3">
        <v>3</v>
      </c>
      <c r="AG29" s="3">
        <v>0</v>
      </c>
      <c r="AH29" s="4">
        <v>41690</v>
      </c>
      <c r="AI29" s="3">
        <v>0</v>
      </c>
      <c r="AJ29" s="3">
        <v>14</v>
      </c>
      <c r="AM29" s="8" t="s">
        <v>80</v>
      </c>
      <c r="AN29" t="s">
        <v>552</v>
      </c>
      <c r="AP29"/>
      <c r="AQ29" s="10" t="s">
        <v>122</v>
      </c>
      <c r="AR29" s="6">
        <v>6</v>
      </c>
      <c r="AS29" s="6">
        <v>5</v>
      </c>
      <c r="AT29"/>
      <c r="BO29"/>
      <c r="BP29"/>
      <c r="BQ29"/>
      <c r="BR29"/>
    </row>
    <row r="30" spans="1:71" x14ac:dyDescent="0.25">
      <c r="A30" s="3" t="s">
        <v>179</v>
      </c>
      <c r="B30" s="3">
        <v>10177</v>
      </c>
      <c r="C30" s="3">
        <v>1</v>
      </c>
      <c r="D30" s="3">
        <v>1</v>
      </c>
      <c r="E30" s="3">
        <v>0</v>
      </c>
      <c r="F30" s="3">
        <v>5</v>
      </c>
      <c r="G30" s="3">
        <v>5</v>
      </c>
      <c r="H30" s="3">
        <v>3</v>
      </c>
      <c r="I30" s="3">
        <v>0</v>
      </c>
      <c r="J30" s="3">
        <v>53492</v>
      </c>
      <c r="K30" s="3">
        <v>1</v>
      </c>
      <c r="L30" s="3">
        <v>19</v>
      </c>
      <c r="M30" s="3" t="s">
        <v>84</v>
      </c>
      <c r="N30" s="3" t="s">
        <v>85</v>
      </c>
      <c r="O30" s="3">
        <v>1701</v>
      </c>
      <c r="P30" s="4">
        <v>33109</v>
      </c>
      <c r="Q30" s="3" t="s">
        <v>108</v>
      </c>
      <c r="R30" s="3" t="s">
        <v>99</v>
      </c>
      <c r="S30" s="3" t="s">
        <v>88</v>
      </c>
      <c r="T30" s="3" t="s">
        <v>89</v>
      </c>
      <c r="U30" s="3" t="s">
        <v>90</v>
      </c>
      <c r="V30" s="4">
        <v>41001</v>
      </c>
      <c r="W30" s="4">
        <v>41440</v>
      </c>
      <c r="X30" s="3" t="s">
        <v>137</v>
      </c>
      <c r="Y30" s="3" t="s">
        <v>101</v>
      </c>
      <c r="Z30" s="3" t="s">
        <v>93</v>
      </c>
      <c r="AA30" s="3" t="s">
        <v>138</v>
      </c>
      <c r="AB30" s="3">
        <v>14</v>
      </c>
      <c r="AC30" s="3" t="s">
        <v>117</v>
      </c>
      <c r="AD30" s="3" t="s">
        <v>105</v>
      </c>
      <c r="AE30" s="3">
        <v>3.35</v>
      </c>
      <c r="AF30" s="3">
        <v>4</v>
      </c>
      <c r="AG30" s="3">
        <v>0</v>
      </c>
      <c r="AH30" s="4">
        <v>41337</v>
      </c>
      <c r="AI30" s="3">
        <v>0</v>
      </c>
      <c r="AJ30" s="3">
        <v>6</v>
      </c>
      <c r="AP30"/>
      <c r="AQ30"/>
      <c r="AS30"/>
      <c r="AT30"/>
    </row>
    <row r="31" spans="1:71" x14ac:dyDescent="0.25">
      <c r="A31" s="3" t="s">
        <v>180</v>
      </c>
      <c r="B31" s="3">
        <v>10238</v>
      </c>
      <c r="C31" s="3">
        <v>1</v>
      </c>
      <c r="D31" s="3">
        <v>1</v>
      </c>
      <c r="E31" s="3">
        <v>0</v>
      </c>
      <c r="F31" s="3">
        <v>1</v>
      </c>
      <c r="G31" s="3">
        <v>1</v>
      </c>
      <c r="H31" s="3">
        <v>3</v>
      </c>
      <c r="I31" s="3">
        <v>1</v>
      </c>
      <c r="J31" s="3">
        <v>63000</v>
      </c>
      <c r="K31" s="3">
        <v>0</v>
      </c>
      <c r="L31" s="3">
        <v>1</v>
      </c>
      <c r="M31" s="3" t="s">
        <v>181</v>
      </c>
      <c r="N31" s="3" t="s">
        <v>85</v>
      </c>
      <c r="O31" s="3">
        <v>1450</v>
      </c>
      <c r="P31" s="4">
        <v>32105</v>
      </c>
      <c r="Q31" s="3" t="s">
        <v>108</v>
      </c>
      <c r="R31" s="3" t="s">
        <v>99</v>
      </c>
      <c r="S31" s="3" t="s">
        <v>88</v>
      </c>
      <c r="T31" s="3" t="s">
        <v>89</v>
      </c>
      <c r="U31" s="3" t="s">
        <v>129</v>
      </c>
      <c r="V31" s="4">
        <v>39748</v>
      </c>
      <c r="W31" s="3"/>
      <c r="X31" s="3" t="s">
        <v>91</v>
      </c>
      <c r="Y31" s="3" t="s">
        <v>92</v>
      </c>
      <c r="Z31" s="3" t="s">
        <v>173</v>
      </c>
      <c r="AA31" s="3" t="s">
        <v>174</v>
      </c>
      <c r="AB31" s="3">
        <v>1</v>
      </c>
      <c r="AC31" s="3" t="s">
        <v>131</v>
      </c>
      <c r="AD31" s="3" t="s">
        <v>105</v>
      </c>
      <c r="AE31" s="3">
        <v>4.5</v>
      </c>
      <c r="AF31" s="3">
        <v>2</v>
      </c>
      <c r="AG31" s="3">
        <v>6</v>
      </c>
      <c r="AH31" s="4">
        <v>43480</v>
      </c>
      <c r="AI31" s="3">
        <v>0</v>
      </c>
      <c r="AJ31" s="3">
        <v>14</v>
      </c>
      <c r="AM31" s="8" t="s">
        <v>541</v>
      </c>
      <c r="AN31" t="s">
        <v>553</v>
      </c>
      <c r="AP31"/>
      <c r="AQ31"/>
    </row>
    <row r="32" spans="1:71" x14ac:dyDescent="0.25">
      <c r="A32" s="3" t="s">
        <v>182</v>
      </c>
      <c r="B32" s="3">
        <v>10184</v>
      </c>
      <c r="C32" s="3">
        <v>0</v>
      </c>
      <c r="D32" s="3">
        <v>0</v>
      </c>
      <c r="E32" s="3">
        <v>1</v>
      </c>
      <c r="F32" s="3">
        <v>1</v>
      </c>
      <c r="G32" s="3">
        <v>5</v>
      </c>
      <c r="H32" s="3">
        <v>3</v>
      </c>
      <c r="I32" s="3">
        <v>0</v>
      </c>
      <c r="J32" s="3">
        <v>65288</v>
      </c>
      <c r="K32" s="3">
        <v>0</v>
      </c>
      <c r="L32" s="3">
        <v>20</v>
      </c>
      <c r="M32" s="3" t="s">
        <v>107</v>
      </c>
      <c r="N32" s="3" t="s">
        <v>85</v>
      </c>
      <c r="O32" s="3">
        <v>1013</v>
      </c>
      <c r="P32" s="4">
        <v>30525</v>
      </c>
      <c r="Q32" s="3" t="s">
        <v>86</v>
      </c>
      <c r="R32" s="3" t="s">
        <v>87</v>
      </c>
      <c r="S32" s="3" t="s">
        <v>88</v>
      </c>
      <c r="T32" s="3" t="s">
        <v>89</v>
      </c>
      <c r="U32" s="3" t="s">
        <v>90</v>
      </c>
      <c r="V32" s="4">
        <v>41911</v>
      </c>
      <c r="W32" s="3"/>
      <c r="X32" s="3" t="s">
        <v>91</v>
      </c>
      <c r="Y32" s="3" t="s">
        <v>92</v>
      </c>
      <c r="Z32" s="3" t="s">
        <v>93</v>
      </c>
      <c r="AA32" s="3" t="s">
        <v>116</v>
      </c>
      <c r="AB32" s="3">
        <v>39</v>
      </c>
      <c r="AC32" s="3" t="s">
        <v>117</v>
      </c>
      <c r="AD32" s="3" t="s">
        <v>105</v>
      </c>
      <c r="AE32" s="3">
        <v>3.19</v>
      </c>
      <c r="AF32" s="3">
        <v>3</v>
      </c>
      <c r="AG32" s="3">
        <v>0</v>
      </c>
      <c r="AH32" s="4">
        <v>43497</v>
      </c>
      <c r="AI32" s="3">
        <v>0</v>
      </c>
      <c r="AJ32" s="3">
        <v>9</v>
      </c>
      <c r="AM32" s="10" t="s">
        <v>173</v>
      </c>
      <c r="AN32" s="6">
        <v>78</v>
      </c>
      <c r="AP32"/>
      <c r="AQ32"/>
    </row>
    <row r="33" spans="1:43" x14ac:dyDescent="0.25">
      <c r="A33" s="3" t="s">
        <v>183</v>
      </c>
      <c r="B33" s="3">
        <v>10203</v>
      </c>
      <c r="C33" s="3">
        <v>0</v>
      </c>
      <c r="D33" s="3">
        <v>3</v>
      </c>
      <c r="E33" s="3">
        <v>0</v>
      </c>
      <c r="F33" s="3">
        <v>3</v>
      </c>
      <c r="G33" s="3">
        <v>5</v>
      </c>
      <c r="H33" s="3">
        <v>3</v>
      </c>
      <c r="I33" s="3">
        <v>1</v>
      </c>
      <c r="J33" s="3">
        <v>64375</v>
      </c>
      <c r="K33" s="3">
        <v>0</v>
      </c>
      <c r="L33" s="3">
        <v>19</v>
      </c>
      <c r="M33" s="3" t="s">
        <v>84</v>
      </c>
      <c r="N33" s="3" t="s">
        <v>85</v>
      </c>
      <c r="O33" s="3">
        <v>2043</v>
      </c>
      <c r="P33" s="4">
        <v>25506</v>
      </c>
      <c r="Q33" s="3" t="s">
        <v>108</v>
      </c>
      <c r="R33" s="3" t="s">
        <v>184</v>
      </c>
      <c r="S33" s="3" t="s">
        <v>88</v>
      </c>
      <c r="T33" s="3" t="s">
        <v>89</v>
      </c>
      <c r="U33" s="3" t="s">
        <v>129</v>
      </c>
      <c r="V33" s="4">
        <v>41589</v>
      </c>
      <c r="W33" s="3"/>
      <c r="X33" s="3" t="s">
        <v>91</v>
      </c>
      <c r="Y33" s="3" t="s">
        <v>92</v>
      </c>
      <c r="Z33" s="3" t="s">
        <v>93</v>
      </c>
      <c r="AA33" s="3" t="s">
        <v>110</v>
      </c>
      <c r="AB33" s="3">
        <v>20</v>
      </c>
      <c r="AC33" s="3" t="s">
        <v>131</v>
      </c>
      <c r="AD33" s="3" t="s">
        <v>105</v>
      </c>
      <c r="AE33" s="3">
        <v>3.5</v>
      </c>
      <c r="AF33" s="3">
        <v>5</v>
      </c>
      <c r="AG33" s="3">
        <v>0</v>
      </c>
      <c r="AH33" s="4">
        <v>43486</v>
      </c>
      <c r="AI33" s="3">
        <v>0</v>
      </c>
      <c r="AJ33" s="3">
        <v>17</v>
      </c>
      <c r="AM33" s="10" t="s">
        <v>349</v>
      </c>
      <c r="AN33" s="6">
        <v>10</v>
      </c>
      <c r="AP33"/>
      <c r="AQ33"/>
    </row>
    <row r="34" spans="1:43" x14ac:dyDescent="0.25">
      <c r="A34" s="3" t="s">
        <v>185</v>
      </c>
      <c r="B34" s="3">
        <v>10188</v>
      </c>
      <c r="C34" s="3">
        <v>1</v>
      </c>
      <c r="D34" s="3">
        <v>1</v>
      </c>
      <c r="E34" s="3">
        <v>0</v>
      </c>
      <c r="F34" s="3">
        <v>5</v>
      </c>
      <c r="G34" s="3">
        <v>6</v>
      </c>
      <c r="H34" s="3">
        <v>3</v>
      </c>
      <c r="I34" s="3">
        <v>0</v>
      </c>
      <c r="J34" s="3">
        <v>74326</v>
      </c>
      <c r="K34" s="3">
        <v>1</v>
      </c>
      <c r="L34" s="3">
        <v>3</v>
      </c>
      <c r="M34" s="3" t="s">
        <v>186</v>
      </c>
      <c r="N34" s="3" t="s">
        <v>187</v>
      </c>
      <c r="O34" s="3">
        <v>21851</v>
      </c>
      <c r="P34" s="4">
        <v>23529</v>
      </c>
      <c r="Q34" s="3" t="s">
        <v>108</v>
      </c>
      <c r="R34" s="3" t="s">
        <v>99</v>
      </c>
      <c r="S34" s="3" t="s">
        <v>154</v>
      </c>
      <c r="T34" s="3" t="s">
        <v>89</v>
      </c>
      <c r="U34" s="3" t="s">
        <v>129</v>
      </c>
      <c r="V34" s="4">
        <v>40770</v>
      </c>
      <c r="W34" s="4">
        <v>41853</v>
      </c>
      <c r="X34" s="3" t="s">
        <v>137</v>
      </c>
      <c r="Y34" s="3" t="s">
        <v>101</v>
      </c>
      <c r="Z34" s="3" t="s">
        <v>188</v>
      </c>
      <c r="AA34" s="3" t="s">
        <v>189</v>
      </c>
      <c r="AB34" s="3">
        <v>17</v>
      </c>
      <c r="AC34" s="3" t="s">
        <v>117</v>
      </c>
      <c r="AD34" s="3" t="s">
        <v>105</v>
      </c>
      <c r="AE34" s="3">
        <v>3.14</v>
      </c>
      <c r="AF34" s="3">
        <v>5</v>
      </c>
      <c r="AG34" s="3">
        <v>0</v>
      </c>
      <c r="AH34" s="4">
        <v>41315</v>
      </c>
      <c r="AI34" s="3">
        <v>1</v>
      </c>
      <c r="AJ34" s="3">
        <v>19</v>
      </c>
      <c r="AM34" s="10" t="s">
        <v>102</v>
      </c>
      <c r="AN34" s="6">
        <v>522</v>
      </c>
    </row>
    <row r="35" spans="1:43" x14ac:dyDescent="0.25">
      <c r="A35" s="3" t="s">
        <v>190</v>
      </c>
      <c r="B35" s="3">
        <v>10107</v>
      </c>
      <c r="C35" s="3">
        <v>0</v>
      </c>
      <c r="D35" s="3">
        <v>0</v>
      </c>
      <c r="E35" s="3">
        <v>0</v>
      </c>
      <c r="F35" s="3">
        <v>1</v>
      </c>
      <c r="G35" s="3">
        <v>5</v>
      </c>
      <c r="H35" s="3">
        <v>3</v>
      </c>
      <c r="I35" s="3">
        <v>0</v>
      </c>
      <c r="J35" s="3">
        <v>63763</v>
      </c>
      <c r="K35" s="3">
        <v>0</v>
      </c>
      <c r="L35" s="3">
        <v>20</v>
      </c>
      <c r="M35" s="3" t="s">
        <v>107</v>
      </c>
      <c r="N35" s="3" t="s">
        <v>85</v>
      </c>
      <c r="O35" s="3">
        <v>2148</v>
      </c>
      <c r="P35" s="4">
        <v>29282</v>
      </c>
      <c r="Q35" s="3" t="s">
        <v>108</v>
      </c>
      <c r="R35" s="3" t="s">
        <v>87</v>
      </c>
      <c r="S35" s="3" t="s">
        <v>88</v>
      </c>
      <c r="T35" s="3" t="s">
        <v>89</v>
      </c>
      <c r="U35" s="3" t="s">
        <v>129</v>
      </c>
      <c r="V35" s="4">
        <v>40973</v>
      </c>
      <c r="W35" s="3"/>
      <c r="X35" s="3" t="s">
        <v>91</v>
      </c>
      <c r="Y35" s="3" t="s">
        <v>92</v>
      </c>
      <c r="Z35" s="3" t="s">
        <v>93</v>
      </c>
      <c r="AA35" s="3" t="s">
        <v>119</v>
      </c>
      <c r="AB35" s="3">
        <v>11</v>
      </c>
      <c r="AC35" s="3" t="s">
        <v>127</v>
      </c>
      <c r="AD35" s="3" t="s">
        <v>105</v>
      </c>
      <c r="AE35" s="3">
        <v>4.51</v>
      </c>
      <c r="AF35" s="3">
        <v>4</v>
      </c>
      <c r="AG35" s="3">
        <v>0</v>
      </c>
      <c r="AH35" s="4">
        <v>43517</v>
      </c>
      <c r="AI35" s="3">
        <v>0</v>
      </c>
      <c r="AJ35" s="3">
        <v>3</v>
      </c>
      <c r="AM35" s="10" t="s">
        <v>93</v>
      </c>
      <c r="AN35" s="6">
        <v>2120</v>
      </c>
    </row>
    <row r="36" spans="1:43" x14ac:dyDescent="0.25">
      <c r="A36" s="3" t="s">
        <v>191</v>
      </c>
      <c r="B36" s="3">
        <v>10181</v>
      </c>
      <c r="C36" s="3">
        <v>1</v>
      </c>
      <c r="D36" s="3">
        <v>1</v>
      </c>
      <c r="E36" s="3">
        <v>1</v>
      </c>
      <c r="F36" s="3">
        <v>1</v>
      </c>
      <c r="G36" s="3">
        <v>5</v>
      </c>
      <c r="H36" s="3">
        <v>3</v>
      </c>
      <c r="I36" s="3">
        <v>0</v>
      </c>
      <c r="J36" s="3">
        <v>62162</v>
      </c>
      <c r="K36" s="3">
        <v>0</v>
      </c>
      <c r="L36" s="3">
        <v>20</v>
      </c>
      <c r="M36" s="3" t="s">
        <v>107</v>
      </c>
      <c r="N36" s="3" t="s">
        <v>85</v>
      </c>
      <c r="O36" s="3">
        <v>1890</v>
      </c>
      <c r="P36" s="4">
        <v>28356</v>
      </c>
      <c r="Q36" s="3" t="s">
        <v>86</v>
      </c>
      <c r="R36" s="3" t="s">
        <v>99</v>
      </c>
      <c r="S36" s="3" t="s">
        <v>88</v>
      </c>
      <c r="T36" s="3" t="s">
        <v>89</v>
      </c>
      <c r="U36" s="3" t="s">
        <v>90</v>
      </c>
      <c r="V36" s="4">
        <v>40637</v>
      </c>
      <c r="W36" s="3"/>
      <c r="X36" s="3" t="s">
        <v>91</v>
      </c>
      <c r="Y36" s="3" t="s">
        <v>92</v>
      </c>
      <c r="Z36" s="3" t="s">
        <v>93</v>
      </c>
      <c r="AA36" s="3" t="s">
        <v>126</v>
      </c>
      <c r="AB36" s="3">
        <v>19</v>
      </c>
      <c r="AC36" s="3" t="s">
        <v>104</v>
      </c>
      <c r="AD36" s="3" t="s">
        <v>105</v>
      </c>
      <c r="AE36" s="3">
        <v>3.25</v>
      </c>
      <c r="AF36" s="3">
        <v>5</v>
      </c>
      <c r="AG36" s="3">
        <v>0</v>
      </c>
      <c r="AH36" s="4">
        <v>43479</v>
      </c>
      <c r="AI36" s="3">
        <v>0</v>
      </c>
      <c r="AJ36" s="3">
        <v>15</v>
      </c>
      <c r="AM36" s="10" t="s">
        <v>188</v>
      </c>
      <c r="AN36" s="6">
        <v>358</v>
      </c>
    </row>
    <row r="37" spans="1:43" x14ac:dyDescent="0.25">
      <c r="A37" s="3" t="s">
        <v>192</v>
      </c>
      <c r="B37" s="3">
        <v>10150</v>
      </c>
      <c r="C37" s="3">
        <v>0</v>
      </c>
      <c r="D37" s="3">
        <v>0</v>
      </c>
      <c r="E37" s="3">
        <v>1</v>
      </c>
      <c r="F37" s="3">
        <v>1</v>
      </c>
      <c r="G37" s="3">
        <v>4</v>
      </c>
      <c r="H37" s="3">
        <v>3</v>
      </c>
      <c r="I37" s="3">
        <v>0</v>
      </c>
      <c r="J37" s="3">
        <v>77692</v>
      </c>
      <c r="K37" s="3">
        <v>0</v>
      </c>
      <c r="L37" s="3">
        <v>25</v>
      </c>
      <c r="M37" s="3" t="s">
        <v>193</v>
      </c>
      <c r="N37" s="3" t="s">
        <v>85</v>
      </c>
      <c r="O37" s="3">
        <v>2184</v>
      </c>
      <c r="P37" s="4">
        <v>24433</v>
      </c>
      <c r="Q37" s="3" t="s">
        <v>86</v>
      </c>
      <c r="R37" s="3" t="s">
        <v>87</v>
      </c>
      <c r="S37" s="3" t="s">
        <v>88</v>
      </c>
      <c r="T37" s="3" t="s">
        <v>89</v>
      </c>
      <c r="U37" s="3" t="s">
        <v>90</v>
      </c>
      <c r="V37" s="4">
        <v>40770</v>
      </c>
      <c r="W37" s="3"/>
      <c r="X37" s="3" t="s">
        <v>91</v>
      </c>
      <c r="Y37" s="3" t="s">
        <v>92</v>
      </c>
      <c r="Z37" s="3" t="s">
        <v>122</v>
      </c>
      <c r="AA37" s="3" t="s">
        <v>194</v>
      </c>
      <c r="AB37" s="3">
        <v>5</v>
      </c>
      <c r="AC37" s="3" t="s">
        <v>117</v>
      </c>
      <c r="AD37" s="3" t="s">
        <v>105</v>
      </c>
      <c r="AE37" s="3">
        <v>3.84</v>
      </c>
      <c r="AF37" s="3">
        <v>3</v>
      </c>
      <c r="AG37" s="3">
        <v>5</v>
      </c>
      <c r="AH37" s="4">
        <v>43486</v>
      </c>
      <c r="AI37" s="3">
        <v>0</v>
      </c>
      <c r="AJ37" s="3">
        <v>4</v>
      </c>
      <c r="AM37" s="10" t="s">
        <v>122</v>
      </c>
      <c r="AN37" s="6">
        <v>96</v>
      </c>
    </row>
    <row r="38" spans="1:43" x14ac:dyDescent="0.25">
      <c r="A38" s="3" t="s">
        <v>195</v>
      </c>
      <c r="B38" s="3">
        <v>10001</v>
      </c>
      <c r="C38" s="3">
        <v>0</v>
      </c>
      <c r="D38" s="3">
        <v>0</v>
      </c>
      <c r="E38" s="3">
        <v>1</v>
      </c>
      <c r="F38" s="3">
        <v>1</v>
      </c>
      <c r="G38" s="3">
        <v>5</v>
      </c>
      <c r="H38" s="3">
        <v>4</v>
      </c>
      <c r="I38" s="3">
        <v>0</v>
      </c>
      <c r="J38" s="3">
        <v>72640</v>
      </c>
      <c r="K38" s="3">
        <v>0</v>
      </c>
      <c r="L38" s="3">
        <v>18</v>
      </c>
      <c r="M38" s="3" t="s">
        <v>176</v>
      </c>
      <c r="N38" s="3" t="s">
        <v>85</v>
      </c>
      <c r="O38" s="3">
        <v>2169</v>
      </c>
      <c r="P38" s="4">
        <v>30537</v>
      </c>
      <c r="Q38" s="3" t="s">
        <v>86</v>
      </c>
      <c r="R38" s="3" t="s">
        <v>87</v>
      </c>
      <c r="S38" s="3" t="s">
        <v>88</v>
      </c>
      <c r="T38" s="3" t="s">
        <v>89</v>
      </c>
      <c r="U38" s="3" t="s">
        <v>90</v>
      </c>
      <c r="V38" s="4">
        <v>42397</v>
      </c>
      <c r="W38" s="3"/>
      <c r="X38" s="3" t="s">
        <v>91</v>
      </c>
      <c r="Y38" s="3" t="s">
        <v>92</v>
      </c>
      <c r="Z38" s="3" t="s">
        <v>93</v>
      </c>
      <c r="AA38" s="3" t="s">
        <v>178</v>
      </c>
      <c r="AB38" s="3">
        <v>2</v>
      </c>
      <c r="AC38" s="3" t="s">
        <v>104</v>
      </c>
      <c r="AD38" s="3" t="s">
        <v>96</v>
      </c>
      <c r="AE38" s="3">
        <v>5</v>
      </c>
      <c r="AF38" s="3">
        <v>3</v>
      </c>
      <c r="AG38" s="3">
        <v>0</v>
      </c>
      <c r="AH38" s="4">
        <v>43518</v>
      </c>
      <c r="AI38" s="3">
        <v>0</v>
      </c>
      <c r="AJ38" s="3">
        <v>14</v>
      </c>
      <c r="AM38" s="10" t="s">
        <v>551</v>
      </c>
      <c r="AN38" s="6">
        <v>3184</v>
      </c>
    </row>
    <row r="39" spans="1:43" x14ac:dyDescent="0.25">
      <c r="A39" s="3" t="s">
        <v>196</v>
      </c>
      <c r="B39" s="3">
        <v>10085</v>
      </c>
      <c r="C39" s="3">
        <v>0</v>
      </c>
      <c r="D39" s="3">
        <v>0</v>
      </c>
      <c r="E39" s="3">
        <v>0</v>
      </c>
      <c r="F39" s="3">
        <v>1</v>
      </c>
      <c r="G39" s="3">
        <v>4</v>
      </c>
      <c r="H39" s="3">
        <v>3</v>
      </c>
      <c r="I39" s="3">
        <v>0</v>
      </c>
      <c r="J39" s="3">
        <v>93396</v>
      </c>
      <c r="K39" s="3">
        <v>0</v>
      </c>
      <c r="L39" s="3">
        <v>24</v>
      </c>
      <c r="M39" s="3" t="s">
        <v>121</v>
      </c>
      <c r="N39" s="3" t="s">
        <v>85</v>
      </c>
      <c r="O39" s="3">
        <v>2132</v>
      </c>
      <c r="P39" s="4">
        <v>31872</v>
      </c>
      <c r="Q39" s="3" t="s">
        <v>108</v>
      </c>
      <c r="R39" s="3" t="s">
        <v>87</v>
      </c>
      <c r="S39" s="3" t="s">
        <v>88</v>
      </c>
      <c r="T39" s="3" t="s">
        <v>89</v>
      </c>
      <c r="U39" s="3" t="s">
        <v>90</v>
      </c>
      <c r="V39" s="4">
        <v>41589</v>
      </c>
      <c r="W39" s="3"/>
      <c r="X39" s="3" t="s">
        <v>91</v>
      </c>
      <c r="Y39" s="3" t="s">
        <v>92</v>
      </c>
      <c r="Z39" s="3" t="s">
        <v>122</v>
      </c>
      <c r="AA39" s="3" t="s">
        <v>123</v>
      </c>
      <c r="AB39" s="3">
        <v>10</v>
      </c>
      <c r="AC39" s="3" t="s">
        <v>104</v>
      </c>
      <c r="AD39" s="3" t="s">
        <v>105</v>
      </c>
      <c r="AE39" s="3">
        <v>4.96</v>
      </c>
      <c r="AF39" s="3">
        <v>4</v>
      </c>
      <c r="AG39" s="3">
        <v>6</v>
      </c>
      <c r="AH39" s="4">
        <v>43495</v>
      </c>
      <c r="AI39" s="3">
        <v>0</v>
      </c>
      <c r="AJ39" s="3">
        <v>3</v>
      </c>
    </row>
    <row r="40" spans="1:43" x14ac:dyDescent="0.25">
      <c r="A40" s="3" t="s">
        <v>197</v>
      </c>
      <c r="B40" s="3">
        <v>10115</v>
      </c>
      <c r="C40" s="3">
        <v>0</v>
      </c>
      <c r="D40" s="3">
        <v>0</v>
      </c>
      <c r="E40" s="3">
        <v>1</v>
      </c>
      <c r="F40" s="3">
        <v>1</v>
      </c>
      <c r="G40" s="3">
        <v>5</v>
      </c>
      <c r="H40" s="3">
        <v>3</v>
      </c>
      <c r="I40" s="3">
        <v>0</v>
      </c>
      <c r="J40" s="3">
        <v>52846</v>
      </c>
      <c r="K40" s="3">
        <v>0</v>
      </c>
      <c r="L40" s="3">
        <v>19</v>
      </c>
      <c r="M40" s="3" t="s">
        <v>84</v>
      </c>
      <c r="N40" s="3" t="s">
        <v>85</v>
      </c>
      <c r="O40" s="3">
        <v>1701</v>
      </c>
      <c r="P40" s="4">
        <v>30349</v>
      </c>
      <c r="Q40" s="3" t="s">
        <v>86</v>
      </c>
      <c r="R40" s="3" t="s">
        <v>87</v>
      </c>
      <c r="S40" s="3" t="s">
        <v>88</v>
      </c>
      <c r="T40" s="3" t="s">
        <v>89</v>
      </c>
      <c r="U40" s="3" t="s">
        <v>129</v>
      </c>
      <c r="V40" s="4">
        <v>41729</v>
      </c>
      <c r="W40" s="3"/>
      <c r="X40" s="3" t="s">
        <v>91</v>
      </c>
      <c r="Y40" s="3" t="s">
        <v>92</v>
      </c>
      <c r="Z40" s="3" t="s">
        <v>93</v>
      </c>
      <c r="AA40" s="3" t="s">
        <v>146</v>
      </c>
      <c r="AB40" s="3">
        <v>18</v>
      </c>
      <c r="AC40" s="3" t="s">
        <v>95</v>
      </c>
      <c r="AD40" s="3" t="s">
        <v>105</v>
      </c>
      <c r="AE40" s="3">
        <v>4.43</v>
      </c>
      <c r="AF40" s="3">
        <v>3</v>
      </c>
      <c r="AG40" s="3">
        <v>0</v>
      </c>
      <c r="AH40" s="4">
        <v>43497</v>
      </c>
      <c r="AI40" s="3">
        <v>0</v>
      </c>
      <c r="AJ40" s="3">
        <v>14</v>
      </c>
    </row>
    <row r="41" spans="1:43" x14ac:dyDescent="0.25">
      <c r="A41" s="3" t="s">
        <v>198</v>
      </c>
      <c r="B41" s="3">
        <v>10082</v>
      </c>
      <c r="C41" s="3">
        <v>0</v>
      </c>
      <c r="D41" s="3">
        <v>0</v>
      </c>
      <c r="E41" s="3">
        <v>0</v>
      </c>
      <c r="F41" s="3">
        <v>2</v>
      </c>
      <c r="G41" s="3">
        <v>3</v>
      </c>
      <c r="H41" s="3">
        <v>3</v>
      </c>
      <c r="I41" s="3">
        <v>0</v>
      </c>
      <c r="J41" s="3">
        <v>100031</v>
      </c>
      <c r="K41" s="3">
        <v>0</v>
      </c>
      <c r="L41" s="3">
        <v>27</v>
      </c>
      <c r="M41" s="3" t="s">
        <v>98</v>
      </c>
      <c r="N41" s="3" t="s">
        <v>85</v>
      </c>
      <c r="O41" s="3">
        <v>1886</v>
      </c>
      <c r="P41" s="4">
        <v>31569</v>
      </c>
      <c r="Q41" s="3" t="s">
        <v>108</v>
      </c>
      <c r="R41" s="3" t="s">
        <v>87</v>
      </c>
      <c r="S41" s="3" t="s">
        <v>88</v>
      </c>
      <c r="T41" s="3" t="s">
        <v>89</v>
      </c>
      <c r="U41" s="3" t="s">
        <v>129</v>
      </c>
      <c r="V41" s="4">
        <v>42551</v>
      </c>
      <c r="W41" s="3"/>
      <c r="X41" s="3" t="s">
        <v>91</v>
      </c>
      <c r="Y41" s="3" t="s">
        <v>92</v>
      </c>
      <c r="Z41" s="3" t="s">
        <v>102</v>
      </c>
      <c r="AA41" s="3" t="s">
        <v>103</v>
      </c>
      <c r="AB41" s="3">
        <v>4</v>
      </c>
      <c r="AC41" s="3" t="s">
        <v>95</v>
      </c>
      <c r="AD41" s="3" t="s">
        <v>105</v>
      </c>
      <c r="AE41" s="3">
        <v>5</v>
      </c>
      <c r="AF41" s="3">
        <v>5</v>
      </c>
      <c r="AG41" s="3">
        <v>6</v>
      </c>
      <c r="AH41" s="4">
        <v>43514</v>
      </c>
      <c r="AI41" s="3">
        <v>0</v>
      </c>
      <c r="AJ41" s="3">
        <v>7</v>
      </c>
    </row>
    <row r="42" spans="1:43" x14ac:dyDescent="0.25">
      <c r="A42" s="3" t="s">
        <v>199</v>
      </c>
      <c r="B42" s="3">
        <v>10040</v>
      </c>
      <c r="C42" s="3">
        <v>0</v>
      </c>
      <c r="D42" s="3">
        <v>0</v>
      </c>
      <c r="E42" s="3">
        <v>0</v>
      </c>
      <c r="F42" s="3">
        <v>1</v>
      </c>
      <c r="G42" s="3">
        <v>6</v>
      </c>
      <c r="H42" s="3">
        <v>3</v>
      </c>
      <c r="I42" s="3">
        <v>0</v>
      </c>
      <c r="J42" s="3">
        <v>71860</v>
      </c>
      <c r="K42" s="3">
        <v>0</v>
      </c>
      <c r="L42" s="3">
        <v>3</v>
      </c>
      <c r="M42" s="3" t="s">
        <v>186</v>
      </c>
      <c r="N42" s="3" t="s">
        <v>200</v>
      </c>
      <c r="O42" s="3">
        <v>5664</v>
      </c>
      <c r="P42" s="4">
        <v>23146</v>
      </c>
      <c r="Q42" s="3" t="s">
        <v>108</v>
      </c>
      <c r="R42" s="3" t="s">
        <v>87</v>
      </c>
      <c r="S42" s="3" t="s">
        <v>88</v>
      </c>
      <c r="T42" s="3" t="s">
        <v>89</v>
      </c>
      <c r="U42" s="3" t="s">
        <v>90</v>
      </c>
      <c r="V42" s="4">
        <v>41869</v>
      </c>
      <c r="W42" s="3"/>
      <c r="X42" s="3" t="s">
        <v>91</v>
      </c>
      <c r="Y42" s="3" t="s">
        <v>92</v>
      </c>
      <c r="Z42" s="3" t="s">
        <v>188</v>
      </c>
      <c r="AA42" s="3" t="s">
        <v>189</v>
      </c>
      <c r="AB42" s="3">
        <v>17</v>
      </c>
      <c r="AC42" s="3" t="s">
        <v>104</v>
      </c>
      <c r="AD42" s="3" t="s">
        <v>105</v>
      </c>
      <c r="AE42" s="3">
        <v>5</v>
      </c>
      <c r="AF42" s="3">
        <v>5</v>
      </c>
      <c r="AG42" s="3">
        <v>0</v>
      </c>
      <c r="AH42" s="4">
        <v>43486</v>
      </c>
      <c r="AI42" s="3">
        <v>0</v>
      </c>
      <c r="AJ42" s="3">
        <v>7</v>
      </c>
    </row>
    <row r="43" spans="1:43" x14ac:dyDescent="0.25">
      <c r="A43" s="3" t="s">
        <v>201</v>
      </c>
      <c r="B43" s="3">
        <v>10067</v>
      </c>
      <c r="C43" s="3">
        <v>0</v>
      </c>
      <c r="D43" s="3">
        <v>0</v>
      </c>
      <c r="E43" s="3">
        <v>0</v>
      </c>
      <c r="F43" s="3">
        <v>1</v>
      </c>
      <c r="G43" s="3">
        <v>5</v>
      </c>
      <c r="H43" s="3">
        <v>3</v>
      </c>
      <c r="I43" s="3">
        <v>0</v>
      </c>
      <c r="J43" s="3">
        <v>61656</v>
      </c>
      <c r="K43" s="3">
        <v>0</v>
      </c>
      <c r="L43" s="3">
        <v>19</v>
      </c>
      <c r="M43" s="3" t="s">
        <v>84</v>
      </c>
      <c r="N43" s="3" t="s">
        <v>85</v>
      </c>
      <c r="O43" s="3">
        <v>2763</v>
      </c>
      <c r="P43" s="4">
        <v>18630</v>
      </c>
      <c r="Q43" s="3" t="s">
        <v>108</v>
      </c>
      <c r="R43" s="3" t="s">
        <v>87</v>
      </c>
      <c r="S43" s="3" t="s">
        <v>88</v>
      </c>
      <c r="T43" s="3" t="s">
        <v>89</v>
      </c>
      <c r="U43" s="3" t="s">
        <v>90</v>
      </c>
      <c r="V43" s="4">
        <v>41911</v>
      </c>
      <c r="W43" s="3"/>
      <c r="X43" s="3" t="s">
        <v>91</v>
      </c>
      <c r="Y43" s="3" t="s">
        <v>92</v>
      </c>
      <c r="Z43" s="3" t="s">
        <v>93</v>
      </c>
      <c r="AA43" s="3" t="s">
        <v>94</v>
      </c>
      <c r="AB43" s="3">
        <v>22</v>
      </c>
      <c r="AC43" s="3" t="s">
        <v>117</v>
      </c>
      <c r="AD43" s="3" t="s">
        <v>105</v>
      </c>
      <c r="AE43" s="3">
        <v>5</v>
      </c>
      <c r="AF43" s="3">
        <v>4</v>
      </c>
      <c r="AG43" s="3">
        <v>0</v>
      </c>
      <c r="AH43" s="4">
        <v>43508</v>
      </c>
      <c r="AI43" s="3">
        <v>0</v>
      </c>
      <c r="AJ43" s="3">
        <v>11</v>
      </c>
    </row>
    <row r="44" spans="1:43" x14ac:dyDescent="0.25">
      <c r="A44" s="3" t="s">
        <v>202</v>
      </c>
      <c r="B44" s="3">
        <v>10108</v>
      </c>
      <c r="C44" s="3">
        <v>1</v>
      </c>
      <c r="D44" s="3">
        <v>1</v>
      </c>
      <c r="E44" s="3">
        <v>1</v>
      </c>
      <c r="F44" s="3">
        <v>1</v>
      </c>
      <c r="G44" s="3">
        <v>3</v>
      </c>
      <c r="H44" s="3">
        <v>3</v>
      </c>
      <c r="I44" s="3">
        <v>0</v>
      </c>
      <c r="J44" s="3">
        <v>110929</v>
      </c>
      <c r="K44" s="3">
        <v>0</v>
      </c>
      <c r="L44" s="3">
        <v>5</v>
      </c>
      <c r="M44" s="3" t="s">
        <v>203</v>
      </c>
      <c r="N44" s="3" t="s">
        <v>85</v>
      </c>
      <c r="O44" s="3">
        <v>2045</v>
      </c>
      <c r="P44" s="4">
        <v>26338</v>
      </c>
      <c r="Q44" s="3" t="s">
        <v>86</v>
      </c>
      <c r="R44" s="3" t="s">
        <v>99</v>
      </c>
      <c r="S44" s="3" t="s">
        <v>88</v>
      </c>
      <c r="T44" s="3" t="s">
        <v>89</v>
      </c>
      <c r="U44" s="3" t="s">
        <v>90</v>
      </c>
      <c r="V44" s="4">
        <v>42619</v>
      </c>
      <c r="W44" s="3"/>
      <c r="X44" s="3" t="s">
        <v>91</v>
      </c>
      <c r="Y44" s="3" t="s">
        <v>92</v>
      </c>
      <c r="Z44" s="3" t="s">
        <v>102</v>
      </c>
      <c r="AA44" s="3" t="s">
        <v>194</v>
      </c>
      <c r="AB44" s="3">
        <v>5</v>
      </c>
      <c r="AC44" s="3" t="s">
        <v>104</v>
      </c>
      <c r="AD44" s="3" t="s">
        <v>105</v>
      </c>
      <c r="AE44" s="3">
        <v>4.5</v>
      </c>
      <c r="AF44" s="3">
        <v>5</v>
      </c>
      <c r="AG44" s="3">
        <v>7</v>
      </c>
      <c r="AH44" s="4">
        <v>43480</v>
      </c>
      <c r="AI44" s="3">
        <v>0</v>
      </c>
      <c r="AJ44" s="3">
        <v>8</v>
      </c>
    </row>
    <row r="45" spans="1:43" x14ac:dyDescent="0.25">
      <c r="A45" s="3" t="s">
        <v>204</v>
      </c>
      <c r="B45" s="3">
        <v>10210</v>
      </c>
      <c r="C45" s="3">
        <v>0</v>
      </c>
      <c r="D45" s="3">
        <v>0</v>
      </c>
      <c r="E45" s="3">
        <v>0</v>
      </c>
      <c r="F45" s="3">
        <v>1</v>
      </c>
      <c r="G45" s="3">
        <v>5</v>
      </c>
      <c r="H45" s="3">
        <v>3</v>
      </c>
      <c r="I45" s="3">
        <v>0</v>
      </c>
      <c r="J45" s="3">
        <v>54237</v>
      </c>
      <c r="K45" s="3">
        <v>0</v>
      </c>
      <c r="L45" s="3">
        <v>19</v>
      </c>
      <c r="M45" s="3" t="s">
        <v>84</v>
      </c>
      <c r="N45" s="3" t="s">
        <v>85</v>
      </c>
      <c r="O45" s="3">
        <v>2170</v>
      </c>
      <c r="P45" s="4">
        <v>28898</v>
      </c>
      <c r="Q45" s="3" t="s">
        <v>108</v>
      </c>
      <c r="R45" s="3" t="s">
        <v>87</v>
      </c>
      <c r="S45" s="3" t="s">
        <v>88</v>
      </c>
      <c r="T45" s="3" t="s">
        <v>89</v>
      </c>
      <c r="U45" s="3" t="s">
        <v>90</v>
      </c>
      <c r="V45" s="4">
        <v>41771</v>
      </c>
      <c r="W45" s="3"/>
      <c r="X45" s="3" t="s">
        <v>91</v>
      </c>
      <c r="Y45" s="3" t="s">
        <v>92</v>
      </c>
      <c r="Z45" s="3" t="s">
        <v>93</v>
      </c>
      <c r="AA45" s="3" t="s">
        <v>112</v>
      </c>
      <c r="AB45" s="3">
        <v>16</v>
      </c>
      <c r="AC45" s="3" t="s">
        <v>104</v>
      </c>
      <c r="AD45" s="3" t="s">
        <v>105</v>
      </c>
      <c r="AE45" s="3">
        <v>3.3</v>
      </c>
      <c r="AF45" s="3">
        <v>4</v>
      </c>
      <c r="AG45" s="3">
        <v>0</v>
      </c>
      <c r="AH45" s="4">
        <v>43515</v>
      </c>
      <c r="AI45" s="3">
        <v>0</v>
      </c>
      <c r="AJ45" s="3">
        <v>11</v>
      </c>
    </row>
    <row r="46" spans="1:43" x14ac:dyDescent="0.25">
      <c r="A46" s="3" t="s">
        <v>205</v>
      </c>
      <c r="B46" s="3">
        <v>10154</v>
      </c>
      <c r="C46" s="3">
        <v>0</v>
      </c>
      <c r="D46" s="3">
        <v>0</v>
      </c>
      <c r="E46" s="3">
        <v>1</v>
      </c>
      <c r="F46" s="3">
        <v>1</v>
      </c>
      <c r="G46" s="3">
        <v>5</v>
      </c>
      <c r="H46" s="3">
        <v>3</v>
      </c>
      <c r="I46" s="3">
        <v>0</v>
      </c>
      <c r="J46" s="3">
        <v>60380</v>
      </c>
      <c r="K46" s="3">
        <v>0</v>
      </c>
      <c r="L46" s="3">
        <v>19</v>
      </c>
      <c r="M46" s="3" t="s">
        <v>84</v>
      </c>
      <c r="N46" s="3" t="s">
        <v>85</v>
      </c>
      <c r="O46" s="3">
        <v>1845</v>
      </c>
      <c r="P46" s="4">
        <v>30552</v>
      </c>
      <c r="Q46" s="3" t="s">
        <v>86</v>
      </c>
      <c r="R46" s="3" t="s">
        <v>87</v>
      </c>
      <c r="S46" s="3" t="s">
        <v>88</v>
      </c>
      <c r="T46" s="3" t="s">
        <v>89</v>
      </c>
      <c r="U46" s="3" t="s">
        <v>90</v>
      </c>
      <c r="V46" s="4">
        <v>41463</v>
      </c>
      <c r="W46" s="3"/>
      <c r="X46" s="3" t="s">
        <v>91</v>
      </c>
      <c r="Y46" s="3" t="s">
        <v>92</v>
      </c>
      <c r="Z46" s="3" t="s">
        <v>93</v>
      </c>
      <c r="AA46" s="3" t="s">
        <v>116</v>
      </c>
      <c r="AB46" s="3">
        <v>39</v>
      </c>
      <c r="AC46" s="3" t="s">
        <v>95</v>
      </c>
      <c r="AD46" s="3" t="s">
        <v>105</v>
      </c>
      <c r="AE46" s="3">
        <v>3.8</v>
      </c>
      <c r="AF46" s="3">
        <v>5</v>
      </c>
      <c r="AG46" s="3">
        <v>0</v>
      </c>
      <c r="AH46" s="4">
        <v>43479</v>
      </c>
      <c r="AI46" s="3">
        <v>0</v>
      </c>
      <c r="AJ46" s="3">
        <v>4</v>
      </c>
    </row>
    <row r="47" spans="1:43" x14ac:dyDescent="0.25">
      <c r="A47" s="3" t="s">
        <v>206</v>
      </c>
      <c r="B47" s="3">
        <v>10200</v>
      </c>
      <c r="C47" s="3">
        <v>0</v>
      </c>
      <c r="D47" s="3">
        <v>0</v>
      </c>
      <c r="E47" s="3">
        <v>1</v>
      </c>
      <c r="F47" s="3">
        <v>1</v>
      </c>
      <c r="G47" s="3">
        <v>6</v>
      </c>
      <c r="H47" s="3">
        <v>3</v>
      </c>
      <c r="I47" s="3">
        <v>0</v>
      </c>
      <c r="J47" s="3">
        <v>66808</v>
      </c>
      <c r="K47" s="3">
        <v>0</v>
      </c>
      <c r="L47" s="3">
        <v>3</v>
      </c>
      <c r="M47" s="3" t="s">
        <v>186</v>
      </c>
      <c r="N47" s="3" t="s">
        <v>143</v>
      </c>
      <c r="O47" s="3">
        <v>78207</v>
      </c>
      <c r="P47" s="4">
        <v>25730</v>
      </c>
      <c r="Q47" s="3" t="s">
        <v>86</v>
      </c>
      <c r="R47" s="3" t="s">
        <v>87</v>
      </c>
      <c r="S47" s="3" t="s">
        <v>154</v>
      </c>
      <c r="T47" s="3" t="s">
        <v>89</v>
      </c>
      <c r="U47" s="3" t="s">
        <v>129</v>
      </c>
      <c r="V47" s="4">
        <v>41043</v>
      </c>
      <c r="W47" s="3"/>
      <c r="X47" s="3" t="s">
        <v>91</v>
      </c>
      <c r="Y47" s="3" t="s">
        <v>92</v>
      </c>
      <c r="Z47" s="3" t="s">
        <v>188</v>
      </c>
      <c r="AA47" s="3" t="s">
        <v>207</v>
      </c>
      <c r="AB47" s="3">
        <v>21</v>
      </c>
      <c r="AC47" s="3" t="s">
        <v>127</v>
      </c>
      <c r="AD47" s="3" t="s">
        <v>105</v>
      </c>
      <c r="AE47" s="3">
        <v>3</v>
      </c>
      <c r="AF47" s="3">
        <v>5</v>
      </c>
      <c r="AG47" s="3">
        <v>0</v>
      </c>
      <c r="AH47" s="4">
        <v>43484</v>
      </c>
      <c r="AI47" s="3">
        <v>0</v>
      </c>
      <c r="AJ47" s="3">
        <v>17</v>
      </c>
    </row>
    <row r="48" spans="1:43" x14ac:dyDescent="0.25">
      <c r="A48" s="3" t="s">
        <v>208</v>
      </c>
      <c r="B48" s="3">
        <v>10240</v>
      </c>
      <c r="C48" s="3">
        <v>0</v>
      </c>
      <c r="D48" s="3">
        <v>0</v>
      </c>
      <c r="E48" s="3">
        <v>0</v>
      </c>
      <c r="F48" s="3">
        <v>5</v>
      </c>
      <c r="G48" s="3">
        <v>5</v>
      </c>
      <c r="H48" s="3">
        <v>3</v>
      </c>
      <c r="I48" s="3">
        <v>0</v>
      </c>
      <c r="J48" s="3">
        <v>64786</v>
      </c>
      <c r="K48" s="3">
        <v>1</v>
      </c>
      <c r="L48" s="3">
        <v>19</v>
      </c>
      <c r="M48" s="3" t="s">
        <v>84</v>
      </c>
      <c r="N48" s="3" t="s">
        <v>85</v>
      </c>
      <c r="O48" s="3">
        <v>1775</v>
      </c>
      <c r="P48" s="4">
        <v>30555</v>
      </c>
      <c r="Q48" s="3" t="s">
        <v>108</v>
      </c>
      <c r="R48" s="3" t="s">
        <v>87</v>
      </c>
      <c r="S48" s="3" t="s">
        <v>88</v>
      </c>
      <c r="T48" s="3" t="s">
        <v>89</v>
      </c>
      <c r="U48" s="3" t="s">
        <v>90</v>
      </c>
      <c r="V48" s="4">
        <v>40721</v>
      </c>
      <c r="W48" s="4">
        <v>42323</v>
      </c>
      <c r="X48" s="3" t="s">
        <v>209</v>
      </c>
      <c r="Y48" s="3" t="s">
        <v>101</v>
      </c>
      <c r="Z48" s="3" t="s">
        <v>93</v>
      </c>
      <c r="AA48" s="3" t="s">
        <v>119</v>
      </c>
      <c r="AB48" s="3">
        <v>11</v>
      </c>
      <c r="AC48" s="3" t="s">
        <v>104</v>
      </c>
      <c r="AD48" s="3" t="s">
        <v>105</v>
      </c>
      <c r="AE48" s="3">
        <v>4.3</v>
      </c>
      <c r="AF48" s="3">
        <v>4</v>
      </c>
      <c r="AG48" s="3">
        <v>0</v>
      </c>
      <c r="AH48" s="4">
        <v>42073</v>
      </c>
      <c r="AI48" s="3">
        <v>0</v>
      </c>
      <c r="AJ48" s="3">
        <v>3</v>
      </c>
    </row>
    <row r="49" spans="1:36" x14ac:dyDescent="0.25">
      <c r="A49" s="3" t="s">
        <v>210</v>
      </c>
      <c r="B49" s="3">
        <v>10168</v>
      </c>
      <c r="C49" s="3">
        <v>0</v>
      </c>
      <c r="D49" s="3">
        <v>0</v>
      </c>
      <c r="E49" s="3">
        <v>0</v>
      </c>
      <c r="F49" s="3">
        <v>1</v>
      </c>
      <c r="G49" s="3">
        <v>5</v>
      </c>
      <c r="H49" s="3">
        <v>3</v>
      </c>
      <c r="I49" s="3">
        <v>0</v>
      </c>
      <c r="J49" s="3">
        <v>64816</v>
      </c>
      <c r="K49" s="3">
        <v>0</v>
      </c>
      <c r="L49" s="3">
        <v>19</v>
      </c>
      <c r="M49" s="3" t="s">
        <v>84</v>
      </c>
      <c r="N49" s="3" t="s">
        <v>85</v>
      </c>
      <c r="O49" s="3">
        <v>2044</v>
      </c>
      <c r="P49" s="4">
        <v>32294</v>
      </c>
      <c r="Q49" s="3" t="s">
        <v>108</v>
      </c>
      <c r="R49" s="3" t="s">
        <v>87</v>
      </c>
      <c r="S49" s="3" t="s">
        <v>211</v>
      </c>
      <c r="T49" s="3" t="s">
        <v>89</v>
      </c>
      <c r="U49" s="3" t="s">
        <v>129</v>
      </c>
      <c r="V49" s="4">
        <v>40819</v>
      </c>
      <c r="W49" s="3"/>
      <c r="X49" s="3" t="s">
        <v>91</v>
      </c>
      <c r="Y49" s="3" t="s">
        <v>92</v>
      </c>
      <c r="Z49" s="3" t="s">
        <v>93</v>
      </c>
      <c r="AA49" s="3" t="s">
        <v>126</v>
      </c>
      <c r="AB49" s="3">
        <v>19</v>
      </c>
      <c r="AC49" s="3" t="s">
        <v>104</v>
      </c>
      <c r="AD49" s="3" t="s">
        <v>105</v>
      </c>
      <c r="AE49" s="3">
        <v>3.58</v>
      </c>
      <c r="AF49" s="3">
        <v>5</v>
      </c>
      <c r="AG49" s="3">
        <v>0</v>
      </c>
      <c r="AH49" s="4">
        <v>43495</v>
      </c>
      <c r="AI49" s="3">
        <v>0</v>
      </c>
      <c r="AJ49" s="3">
        <v>3</v>
      </c>
    </row>
    <row r="50" spans="1:36" x14ac:dyDescent="0.25">
      <c r="A50" s="3" t="s">
        <v>212</v>
      </c>
      <c r="B50" s="3">
        <v>10220</v>
      </c>
      <c r="C50" s="3">
        <v>0</v>
      </c>
      <c r="D50" s="3">
        <v>0</v>
      </c>
      <c r="E50" s="3">
        <v>1</v>
      </c>
      <c r="F50" s="3">
        <v>1</v>
      </c>
      <c r="G50" s="3">
        <v>3</v>
      </c>
      <c r="H50" s="3">
        <v>3</v>
      </c>
      <c r="I50" s="3">
        <v>0</v>
      </c>
      <c r="J50" s="3">
        <v>68678</v>
      </c>
      <c r="K50" s="3">
        <v>0</v>
      </c>
      <c r="L50" s="3">
        <v>14</v>
      </c>
      <c r="M50" s="3" t="s">
        <v>133</v>
      </c>
      <c r="N50" s="3" t="s">
        <v>85</v>
      </c>
      <c r="O50" s="3">
        <v>2170</v>
      </c>
      <c r="P50" s="4">
        <v>31295</v>
      </c>
      <c r="Q50" s="3" t="s">
        <v>86</v>
      </c>
      <c r="R50" s="3" t="s">
        <v>87</v>
      </c>
      <c r="S50" s="3" t="s">
        <v>88</v>
      </c>
      <c r="T50" s="3" t="s">
        <v>89</v>
      </c>
      <c r="U50" s="3" t="s">
        <v>90</v>
      </c>
      <c r="V50" s="4">
        <v>41157</v>
      </c>
      <c r="W50" s="3"/>
      <c r="X50" s="3" t="s">
        <v>91</v>
      </c>
      <c r="Y50" s="3" t="s">
        <v>92</v>
      </c>
      <c r="Z50" s="3" t="s">
        <v>102</v>
      </c>
      <c r="AA50" s="3" t="s">
        <v>213</v>
      </c>
      <c r="AB50" s="3">
        <v>6</v>
      </c>
      <c r="AC50" s="3" t="s">
        <v>104</v>
      </c>
      <c r="AD50" s="3" t="s">
        <v>105</v>
      </c>
      <c r="AE50" s="3">
        <v>4.7</v>
      </c>
      <c r="AF50" s="3">
        <v>3</v>
      </c>
      <c r="AG50" s="3">
        <v>6</v>
      </c>
      <c r="AH50" s="4">
        <v>43523</v>
      </c>
      <c r="AI50" s="3">
        <v>0</v>
      </c>
      <c r="AJ50" s="3">
        <v>2</v>
      </c>
    </row>
    <row r="51" spans="1:36" x14ac:dyDescent="0.25">
      <c r="A51" s="3" t="s">
        <v>214</v>
      </c>
      <c r="B51" s="3">
        <v>10275</v>
      </c>
      <c r="C51" s="3">
        <v>1</v>
      </c>
      <c r="D51" s="3">
        <v>1</v>
      </c>
      <c r="E51" s="3">
        <v>0</v>
      </c>
      <c r="F51" s="3">
        <v>5</v>
      </c>
      <c r="G51" s="3">
        <v>5</v>
      </c>
      <c r="H51" s="3">
        <v>3</v>
      </c>
      <c r="I51" s="3">
        <v>0</v>
      </c>
      <c r="J51" s="3">
        <v>64066</v>
      </c>
      <c r="K51" s="3">
        <v>1</v>
      </c>
      <c r="L51" s="3">
        <v>20</v>
      </c>
      <c r="M51" s="3" t="s">
        <v>107</v>
      </c>
      <c r="N51" s="3" t="s">
        <v>85</v>
      </c>
      <c r="O51" s="3">
        <v>1752</v>
      </c>
      <c r="P51" s="4">
        <v>29829</v>
      </c>
      <c r="Q51" s="3" t="s">
        <v>108</v>
      </c>
      <c r="R51" s="3" t="s">
        <v>99</v>
      </c>
      <c r="S51" s="3" t="s">
        <v>88</v>
      </c>
      <c r="T51" s="3" t="s">
        <v>89</v>
      </c>
      <c r="U51" s="3" t="s">
        <v>90</v>
      </c>
      <c r="V51" s="4">
        <v>40679</v>
      </c>
      <c r="W51" s="4">
        <v>41281</v>
      </c>
      <c r="X51" s="3" t="s">
        <v>140</v>
      </c>
      <c r="Y51" s="3" t="s">
        <v>101</v>
      </c>
      <c r="Z51" s="3" t="s">
        <v>93</v>
      </c>
      <c r="AA51" s="3" t="s">
        <v>130</v>
      </c>
      <c r="AB51" s="3">
        <v>12</v>
      </c>
      <c r="AC51" s="3" t="s">
        <v>117</v>
      </c>
      <c r="AD51" s="3" t="s">
        <v>105</v>
      </c>
      <c r="AE51" s="3">
        <v>4.2</v>
      </c>
      <c r="AF51" s="3">
        <v>5</v>
      </c>
      <c r="AG51" s="3">
        <v>0</v>
      </c>
      <c r="AH51" s="4">
        <v>41032</v>
      </c>
      <c r="AI51" s="3">
        <v>0</v>
      </c>
      <c r="AJ51" s="3">
        <v>9</v>
      </c>
    </row>
    <row r="52" spans="1:36" x14ac:dyDescent="0.25">
      <c r="A52" s="3" t="s">
        <v>215</v>
      </c>
      <c r="B52" s="3">
        <v>10269</v>
      </c>
      <c r="C52" s="3">
        <v>1</v>
      </c>
      <c r="D52" s="3">
        <v>1</v>
      </c>
      <c r="E52" s="3">
        <v>1</v>
      </c>
      <c r="F52" s="3">
        <v>5</v>
      </c>
      <c r="G52" s="3">
        <v>5</v>
      </c>
      <c r="H52" s="3">
        <v>3</v>
      </c>
      <c r="I52" s="3">
        <v>0</v>
      </c>
      <c r="J52" s="3">
        <v>59369</v>
      </c>
      <c r="K52" s="3">
        <v>1</v>
      </c>
      <c r="L52" s="3">
        <v>20</v>
      </c>
      <c r="M52" s="3" t="s">
        <v>107</v>
      </c>
      <c r="N52" s="3" t="s">
        <v>85</v>
      </c>
      <c r="O52" s="3">
        <v>2169</v>
      </c>
      <c r="P52" s="4">
        <v>28819</v>
      </c>
      <c r="Q52" s="3" t="s">
        <v>86</v>
      </c>
      <c r="R52" s="3" t="s">
        <v>99</v>
      </c>
      <c r="S52" s="3" t="s">
        <v>88</v>
      </c>
      <c r="T52" s="3" t="s">
        <v>89</v>
      </c>
      <c r="U52" s="3" t="s">
        <v>90</v>
      </c>
      <c r="V52" s="4">
        <v>40420</v>
      </c>
      <c r="W52" s="4">
        <v>40812</v>
      </c>
      <c r="X52" s="3" t="s">
        <v>100</v>
      </c>
      <c r="Y52" s="3" t="s">
        <v>101</v>
      </c>
      <c r="Z52" s="3" t="s">
        <v>93</v>
      </c>
      <c r="AA52" s="3" t="s">
        <v>138</v>
      </c>
      <c r="AB52" s="3">
        <v>14</v>
      </c>
      <c r="AC52" s="3" t="s">
        <v>104</v>
      </c>
      <c r="AD52" s="3" t="s">
        <v>105</v>
      </c>
      <c r="AE52" s="3">
        <v>4.2</v>
      </c>
      <c r="AF52" s="3">
        <v>4</v>
      </c>
      <c r="AG52" s="3">
        <v>0</v>
      </c>
      <c r="AH52" s="4">
        <v>40667</v>
      </c>
      <c r="AI52" s="3">
        <v>0</v>
      </c>
      <c r="AJ52" s="3">
        <v>6</v>
      </c>
    </row>
    <row r="53" spans="1:36" x14ac:dyDescent="0.25">
      <c r="A53" s="3" t="s">
        <v>216</v>
      </c>
      <c r="B53" s="3">
        <v>10029</v>
      </c>
      <c r="C53" s="3">
        <v>1</v>
      </c>
      <c r="D53" s="3">
        <v>1</v>
      </c>
      <c r="E53" s="3">
        <v>1</v>
      </c>
      <c r="F53" s="3">
        <v>2</v>
      </c>
      <c r="G53" s="3">
        <v>5</v>
      </c>
      <c r="H53" s="3">
        <v>4</v>
      </c>
      <c r="I53" s="3">
        <v>0</v>
      </c>
      <c r="J53" s="3">
        <v>50373</v>
      </c>
      <c r="K53" s="3">
        <v>0</v>
      </c>
      <c r="L53" s="3">
        <v>19</v>
      </c>
      <c r="M53" s="3" t="s">
        <v>84</v>
      </c>
      <c r="N53" s="3" t="s">
        <v>85</v>
      </c>
      <c r="O53" s="3">
        <v>2134</v>
      </c>
      <c r="P53" s="4">
        <v>29459</v>
      </c>
      <c r="Q53" s="3" t="s">
        <v>86</v>
      </c>
      <c r="R53" s="3" t="s">
        <v>99</v>
      </c>
      <c r="S53" s="3" t="s">
        <v>88</v>
      </c>
      <c r="T53" s="3" t="s">
        <v>89</v>
      </c>
      <c r="U53" s="3" t="s">
        <v>90</v>
      </c>
      <c r="V53" s="4">
        <v>42557</v>
      </c>
      <c r="W53" s="3"/>
      <c r="X53" s="3" t="s">
        <v>91</v>
      </c>
      <c r="Y53" s="3" t="s">
        <v>92</v>
      </c>
      <c r="Z53" s="3" t="s">
        <v>93</v>
      </c>
      <c r="AA53" s="3" t="s">
        <v>130</v>
      </c>
      <c r="AB53" s="3">
        <v>12</v>
      </c>
      <c r="AC53" s="3" t="s">
        <v>127</v>
      </c>
      <c r="AD53" s="3" t="s">
        <v>96</v>
      </c>
      <c r="AE53" s="3">
        <v>4.0999999999999996</v>
      </c>
      <c r="AF53" s="3">
        <v>4</v>
      </c>
      <c r="AG53" s="3">
        <v>0</v>
      </c>
      <c r="AH53" s="4">
        <v>43524</v>
      </c>
      <c r="AI53" s="3">
        <v>0</v>
      </c>
      <c r="AJ53" s="3">
        <v>5</v>
      </c>
    </row>
    <row r="54" spans="1:36" x14ac:dyDescent="0.25">
      <c r="A54" s="3" t="s">
        <v>217</v>
      </c>
      <c r="B54" s="3">
        <v>10261</v>
      </c>
      <c r="C54" s="3">
        <v>0</v>
      </c>
      <c r="D54" s="3">
        <v>0</v>
      </c>
      <c r="E54" s="3">
        <v>1</v>
      </c>
      <c r="F54" s="3">
        <v>1</v>
      </c>
      <c r="G54" s="3">
        <v>5</v>
      </c>
      <c r="H54" s="3">
        <v>3</v>
      </c>
      <c r="I54" s="3">
        <v>0</v>
      </c>
      <c r="J54" s="3">
        <v>63108</v>
      </c>
      <c r="K54" s="3">
        <v>0</v>
      </c>
      <c r="L54" s="3">
        <v>19</v>
      </c>
      <c r="M54" s="3" t="s">
        <v>84</v>
      </c>
      <c r="N54" s="3" t="s">
        <v>85</v>
      </c>
      <c r="O54" s="3">
        <v>2452</v>
      </c>
      <c r="P54" s="4">
        <v>28376</v>
      </c>
      <c r="Q54" s="3" t="s">
        <v>86</v>
      </c>
      <c r="R54" s="3" t="s">
        <v>87</v>
      </c>
      <c r="S54" s="3" t="s">
        <v>88</v>
      </c>
      <c r="T54" s="3" t="s">
        <v>89</v>
      </c>
      <c r="U54" s="3" t="s">
        <v>90</v>
      </c>
      <c r="V54" s="4">
        <v>41463</v>
      </c>
      <c r="W54" s="3"/>
      <c r="X54" s="3" t="s">
        <v>91</v>
      </c>
      <c r="Y54" s="3" t="s">
        <v>92</v>
      </c>
      <c r="Z54" s="3" t="s">
        <v>93</v>
      </c>
      <c r="AA54" s="3" t="s">
        <v>138</v>
      </c>
      <c r="AB54" s="3">
        <v>14</v>
      </c>
      <c r="AC54" s="3" t="s">
        <v>127</v>
      </c>
      <c r="AD54" s="3" t="s">
        <v>105</v>
      </c>
      <c r="AE54" s="3">
        <v>4.4000000000000004</v>
      </c>
      <c r="AF54" s="3">
        <v>5</v>
      </c>
      <c r="AG54" s="3">
        <v>0</v>
      </c>
      <c r="AH54" s="4">
        <v>43479</v>
      </c>
      <c r="AI54" s="3">
        <v>0</v>
      </c>
      <c r="AJ54" s="3">
        <v>3</v>
      </c>
    </row>
    <row r="55" spans="1:36" x14ac:dyDescent="0.25">
      <c r="A55" s="3" t="s">
        <v>218</v>
      </c>
      <c r="B55" s="3">
        <v>10292</v>
      </c>
      <c r="C55" s="3">
        <v>0</v>
      </c>
      <c r="D55" s="3">
        <v>0</v>
      </c>
      <c r="E55" s="3">
        <v>1</v>
      </c>
      <c r="F55" s="3">
        <v>4</v>
      </c>
      <c r="G55" s="3">
        <v>5</v>
      </c>
      <c r="H55" s="3">
        <v>2</v>
      </c>
      <c r="I55" s="3">
        <v>0</v>
      </c>
      <c r="J55" s="3">
        <v>59144</v>
      </c>
      <c r="K55" s="3">
        <v>1</v>
      </c>
      <c r="L55" s="3">
        <v>19</v>
      </c>
      <c r="M55" s="3" t="s">
        <v>84</v>
      </c>
      <c r="N55" s="3" t="s">
        <v>85</v>
      </c>
      <c r="O55" s="3">
        <v>1880</v>
      </c>
      <c r="P55" s="4">
        <v>29079</v>
      </c>
      <c r="Q55" s="3" t="s">
        <v>86</v>
      </c>
      <c r="R55" s="3" t="s">
        <v>87</v>
      </c>
      <c r="S55" s="3" t="s">
        <v>88</v>
      </c>
      <c r="T55" s="3" t="s">
        <v>89</v>
      </c>
      <c r="U55" s="3" t="s">
        <v>129</v>
      </c>
      <c r="V55" s="4">
        <v>40735</v>
      </c>
      <c r="W55" s="4">
        <v>42636</v>
      </c>
      <c r="X55" s="3" t="s">
        <v>157</v>
      </c>
      <c r="Y55" s="3" t="s">
        <v>151</v>
      </c>
      <c r="Z55" s="3" t="s">
        <v>93</v>
      </c>
      <c r="AA55" s="3" t="s">
        <v>110</v>
      </c>
      <c r="AB55" s="3">
        <v>20</v>
      </c>
      <c r="AC55" s="3" t="s">
        <v>95</v>
      </c>
      <c r="AD55" s="3" t="s">
        <v>165</v>
      </c>
      <c r="AE55" s="3">
        <v>2</v>
      </c>
      <c r="AF55" s="3">
        <v>3</v>
      </c>
      <c r="AG55" s="3">
        <v>0</v>
      </c>
      <c r="AH55" s="4">
        <v>42491</v>
      </c>
      <c r="AI55" s="3">
        <v>5</v>
      </c>
      <c r="AJ55" s="3">
        <v>16</v>
      </c>
    </row>
    <row r="56" spans="1:36" x14ac:dyDescent="0.25">
      <c r="A56" s="3" t="s">
        <v>219</v>
      </c>
      <c r="B56" s="3">
        <v>10282</v>
      </c>
      <c r="C56" s="3">
        <v>0</v>
      </c>
      <c r="D56" s="3">
        <v>2</v>
      </c>
      <c r="E56" s="3">
        <v>1</v>
      </c>
      <c r="F56" s="3">
        <v>1</v>
      </c>
      <c r="G56" s="3">
        <v>5</v>
      </c>
      <c r="H56" s="3">
        <v>2</v>
      </c>
      <c r="I56" s="3">
        <v>0</v>
      </c>
      <c r="J56" s="3">
        <v>68051</v>
      </c>
      <c r="K56" s="3">
        <v>0</v>
      </c>
      <c r="L56" s="3">
        <v>18</v>
      </c>
      <c r="M56" s="3" t="s">
        <v>176</v>
      </c>
      <c r="N56" s="3" t="s">
        <v>85</v>
      </c>
      <c r="O56" s="3">
        <v>1803</v>
      </c>
      <c r="P56" s="4">
        <v>27745</v>
      </c>
      <c r="Q56" s="3" t="s">
        <v>86</v>
      </c>
      <c r="R56" s="3" t="s">
        <v>114</v>
      </c>
      <c r="S56" s="3" t="s">
        <v>88</v>
      </c>
      <c r="T56" s="3" t="s">
        <v>89</v>
      </c>
      <c r="U56" s="3" t="s">
        <v>90</v>
      </c>
      <c r="V56" s="4">
        <v>40379</v>
      </c>
      <c r="W56" s="3"/>
      <c r="X56" s="3" t="s">
        <v>91</v>
      </c>
      <c r="Y56" s="3" t="s">
        <v>92</v>
      </c>
      <c r="Z56" s="3" t="s">
        <v>93</v>
      </c>
      <c r="AA56" s="3" t="s">
        <v>178</v>
      </c>
      <c r="AB56" s="3">
        <v>2</v>
      </c>
      <c r="AC56" s="3" t="s">
        <v>164</v>
      </c>
      <c r="AD56" s="3" t="s">
        <v>165</v>
      </c>
      <c r="AE56" s="3">
        <v>4.13</v>
      </c>
      <c r="AF56" s="3">
        <v>2</v>
      </c>
      <c r="AG56" s="3">
        <v>0</v>
      </c>
      <c r="AH56" s="4">
        <v>43479</v>
      </c>
      <c r="AI56" s="3">
        <v>3</v>
      </c>
      <c r="AJ56" s="3">
        <v>3</v>
      </c>
    </row>
    <row r="57" spans="1:36" x14ac:dyDescent="0.25">
      <c r="A57" s="3" t="s">
        <v>220</v>
      </c>
      <c r="B57" s="3">
        <v>10019</v>
      </c>
      <c r="C57" s="3">
        <v>0</v>
      </c>
      <c r="D57" s="3">
        <v>0</v>
      </c>
      <c r="E57" s="3">
        <v>1</v>
      </c>
      <c r="F57" s="3">
        <v>1</v>
      </c>
      <c r="G57" s="3">
        <v>5</v>
      </c>
      <c r="H57" s="3">
        <v>4</v>
      </c>
      <c r="I57" s="3">
        <v>0</v>
      </c>
      <c r="J57" s="3">
        <v>170500</v>
      </c>
      <c r="K57" s="3">
        <v>0</v>
      </c>
      <c r="L57" s="3">
        <v>10</v>
      </c>
      <c r="M57" s="3" t="s">
        <v>221</v>
      </c>
      <c r="N57" s="3" t="s">
        <v>85</v>
      </c>
      <c r="O57" s="3">
        <v>2030</v>
      </c>
      <c r="P57" s="4">
        <v>30394</v>
      </c>
      <c r="Q57" s="3" t="s">
        <v>86</v>
      </c>
      <c r="R57" s="3" t="s">
        <v>87</v>
      </c>
      <c r="S57" s="3" t="s">
        <v>88</v>
      </c>
      <c r="T57" s="3" t="s">
        <v>89</v>
      </c>
      <c r="U57" s="3" t="s">
        <v>129</v>
      </c>
      <c r="V57" s="4">
        <v>39818</v>
      </c>
      <c r="W57" s="3"/>
      <c r="X57" s="3" t="s">
        <v>91</v>
      </c>
      <c r="Y57" s="3" t="s">
        <v>92</v>
      </c>
      <c r="Z57" s="3" t="s">
        <v>93</v>
      </c>
      <c r="AA57" s="3" t="s">
        <v>178</v>
      </c>
      <c r="AB57" s="3">
        <v>2</v>
      </c>
      <c r="AC57" s="3" t="s">
        <v>104</v>
      </c>
      <c r="AD57" s="3" t="s">
        <v>96</v>
      </c>
      <c r="AE57" s="3">
        <v>3.7</v>
      </c>
      <c r="AF57" s="3">
        <v>5</v>
      </c>
      <c r="AG57" s="3">
        <v>0</v>
      </c>
      <c r="AH57" s="4">
        <v>43500</v>
      </c>
      <c r="AI57" s="3">
        <v>0</v>
      </c>
      <c r="AJ57" s="3">
        <v>15</v>
      </c>
    </row>
    <row r="58" spans="1:36" x14ac:dyDescent="0.25">
      <c r="A58" s="3" t="s">
        <v>222</v>
      </c>
      <c r="B58" s="3">
        <v>10094</v>
      </c>
      <c r="C58" s="3">
        <v>1</v>
      </c>
      <c r="D58" s="3">
        <v>1</v>
      </c>
      <c r="E58" s="3">
        <v>0</v>
      </c>
      <c r="F58" s="3">
        <v>1</v>
      </c>
      <c r="G58" s="3">
        <v>5</v>
      </c>
      <c r="H58" s="3">
        <v>3</v>
      </c>
      <c r="I58" s="3">
        <v>0</v>
      </c>
      <c r="J58" s="3">
        <v>63381</v>
      </c>
      <c r="K58" s="3">
        <v>0</v>
      </c>
      <c r="L58" s="3">
        <v>19</v>
      </c>
      <c r="M58" s="3" t="s">
        <v>84</v>
      </c>
      <c r="N58" s="3" t="s">
        <v>85</v>
      </c>
      <c r="O58" s="3">
        <v>2189</v>
      </c>
      <c r="P58" s="4">
        <v>28215</v>
      </c>
      <c r="Q58" s="3" t="s">
        <v>108</v>
      </c>
      <c r="R58" s="3" t="s">
        <v>99</v>
      </c>
      <c r="S58" s="3" t="s">
        <v>88</v>
      </c>
      <c r="T58" s="3" t="s">
        <v>136</v>
      </c>
      <c r="U58" s="3" t="s">
        <v>90</v>
      </c>
      <c r="V58" s="4">
        <v>42009</v>
      </c>
      <c r="W58" s="3"/>
      <c r="X58" s="3" t="s">
        <v>91</v>
      </c>
      <c r="Y58" s="3" t="s">
        <v>92</v>
      </c>
      <c r="Z58" s="3" t="s">
        <v>93</v>
      </c>
      <c r="AA58" s="3" t="s">
        <v>146</v>
      </c>
      <c r="AB58" s="3">
        <v>18</v>
      </c>
      <c r="AC58" s="3" t="s">
        <v>104</v>
      </c>
      <c r="AD58" s="3" t="s">
        <v>105</v>
      </c>
      <c r="AE58" s="3">
        <v>4.7300000000000004</v>
      </c>
      <c r="AF58" s="3">
        <v>5</v>
      </c>
      <c r="AG58" s="3">
        <v>0</v>
      </c>
      <c r="AH58" s="4">
        <v>43510</v>
      </c>
      <c r="AI58" s="3">
        <v>0</v>
      </c>
      <c r="AJ58" s="3">
        <v>6</v>
      </c>
    </row>
    <row r="59" spans="1:36" x14ac:dyDescent="0.25">
      <c r="A59" s="3" t="s">
        <v>223</v>
      </c>
      <c r="B59" s="3">
        <v>10193</v>
      </c>
      <c r="C59" s="3">
        <v>1</v>
      </c>
      <c r="D59" s="3">
        <v>1</v>
      </c>
      <c r="E59" s="3">
        <v>1</v>
      </c>
      <c r="F59" s="3">
        <v>1</v>
      </c>
      <c r="G59" s="3">
        <v>3</v>
      </c>
      <c r="H59" s="3">
        <v>3</v>
      </c>
      <c r="I59" s="3">
        <v>0</v>
      </c>
      <c r="J59" s="3">
        <v>83552</v>
      </c>
      <c r="K59" s="3">
        <v>0</v>
      </c>
      <c r="L59" s="3">
        <v>9</v>
      </c>
      <c r="M59" s="3" t="s">
        <v>142</v>
      </c>
      <c r="N59" s="3" t="s">
        <v>85</v>
      </c>
      <c r="O59" s="3">
        <v>1810</v>
      </c>
      <c r="P59" s="4">
        <v>31650</v>
      </c>
      <c r="Q59" s="3" t="s">
        <v>86</v>
      </c>
      <c r="R59" s="3" t="s">
        <v>99</v>
      </c>
      <c r="S59" s="3" t="s">
        <v>88</v>
      </c>
      <c r="T59" s="3" t="s">
        <v>89</v>
      </c>
      <c r="U59" s="3" t="s">
        <v>90</v>
      </c>
      <c r="V59" s="4">
        <v>42093</v>
      </c>
      <c r="W59" s="3"/>
      <c r="X59" s="3" t="s">
        <v>91</v>
      </c>
      <c r="Y59" s="3" t="s">
        <v>92</v>
      </c>
      <c r="Z59" s="3" t="s">
        <v>102</v>
      </c>
      <c r="AA59" s="3" t="s">
        <v>103</v>
      </c>
      <c r="AB59" s="3">
        <v>4</v>
      </c>
      <c r="AC59" s="3" t="s">
        <v>104</v>
      </c>
      <c r="AD59" s="3" t="s">
        <v>105</v>
      </c>
      <c r="AE59" s="3">
        <v>3.04</v>
      </c>
      <c r="AF59" s="3">
        <v>3</v>
      </c>
      <c r="AG59" s="3">
        <v>6</v>
      </c>
      <c r="AH59" s="4">
        <v>43487</v>
      </c>
      <c r="AI59" s="3">
        <v>0</v>
      </c>
      <c r="AJ59" s="3">
        <v>2</v>
      </c>
    </row>
    <row r="60" spans="1:36" x14ac:dyDescent="0.25">
      <c r="A60" s="3" t="s">
        <v>224</v>
      </c>
      <c r="B60" s="3">
        <v>10132</v>
      </c>
      <c r="C60" s="3">
        <v>0</v>
      </c>
      <c r="D60" s="3">
        <v>0</v>
      </c>
      <c r="E60" s="3">
        <v>0</v>
      </c>
      <c r="F60" s="3">
        <v>2</v>
      </c>
      <c r="G60" s="3">
        <v>5</v>
      </c>
      <c r="H60" s="3">
        <v>3</v>
      </c>
      <c r="I60" s="3">
        <v>0</v>
      </c>
      <c r="J60" s="3">
        <v>56149</v>
      </c>
      <c r="K60" s="3">
        <v>0</v>
      </c>
      <c r="L60" s="3">
        <v>19</v>
      </c>
      <c r="M60" s="3" t="s">
        <v>84</v>
      </c>
      <c r="N60" s="3" t="s">
        <v>85</v>
      </c>
      <c r="O60" s="3">
        <v>1821</v>
      </c>
      <c r="P60" s="4">
        <v>31877</v>
      </c>
      <c r="Q60" s="3" t="s">
        <v>108</v>
      </c>
      <c r="R60" s="3" t="s">
        <v>87</v>
      </c>
      <c r="S60" s="3" t="s">
        <v>88</v>
      </c>
      <c r="T60" s="3" t="s">
        <v>89</v>
      </c>
      <c r="U60" s="3" t="s">
        <v>90</v>
      </c>
      <c r="V60" s="4">
        <v>42557</v>
      </c>
      <c r="W60" s="3"/>
      <c r="X60" s="3" t="s">
        <v>91</v>
      </c>
      <c r="Y60" s="3" t="s">
        <v>92</v>
      </c>
      <c r="Z60" s="3" t="s">
        <v>93</v>
      </c>
      <c r="AA60" s="3" t="s">
        <v>94</v>
      </c>
      <c r="AB60" s="3">
        <v>22</v>
      </c>
      <c r="AC60" s="3" t="s">
        <v>95</v>
      </c>
      <c r="AD60" s="3" t="s">
        <v>105</v>
      </c>
      <c r="AE60" s="3">
        <v>4.12</v>
      </c>
      <c r="AF60" s="3">
        <v>5</v>
      </c>
      <c r="AG60" s="3">
        <v>0</v>
      </c>
      <c r="AH60" s="4">
        <v>43493</v>
      </c>
      <c r="AI60" s="3">
        <v>0</v>
      </c>
      <c r="AJ60" s="3">
        <v>15</v>
      </c>
    </row>
    <row r="61" spans="1:36" x14ac:dyDescent="0.25">
      <c r="A61" s="3" t="s">
        <v>225</v>
      </c>
      <c r="B61" s="3">
        <v>10083</v>
      </c>
      <c r="C61" s="3">
        <v>0</v>
      </c>
      <c r="D61" s="3">
        <v>0</v>
      </c>
      <c r="E61" s="3">
        <v>1</v>
      </c>
      <c r="F61" s="3">
        <v>1</v>
      </c>
      <c r="G61" s="3">
        <v>3</v>
      </c>
      <c r="H61" s="3">
        <v>3</v>
      </c>
      <c r="I61" s="3">
        <v>0</v>
      </c>
      <c r="J61" s="3">
        <v>92329</v>
      </c>
      <c r="K61" s="3">
        <v>0</v>
      </c>
      <c r="L61" s="3">
        <v>28</v>
      </c>
      <c r="M61" s="3" t="s">
        <v>226</v>
      </c>
      <c r="N61" s="3" t="s">
        <v>169</v>
      </c>
      <c r="O61" s="3">
        <v>6278</v>
      </c>
      <c r="P61" s="4">
        <v>23994</v>
      </c>
      <c r="Q61" s="3" t="s">
        <v>86</v>
      </c>
      <c r="R61" s="3" t="s">
        <v>87</v>
      </c>
      <c r="S61" s="3" t="s">
        <v>88</v>
      </c>
      <c r="T61" s="3" t="s">
        <v>89</v>
      </c>
      <c r="U61" s="3" t="s">
        <v>90</v>
      </c>
      <c r="V61" s="4">
        <v>41953</v>
      </c>
      <c r="W61" s="3"/>
      <c r="X61" s="3" t="s">
        <v>91</v>
      </c>
      <c r="Y61" s="3" t="s">
        <v>92</v>
      </c>
      <c r="Z61" s="3" t="s">
        <v>102</v>
      </c>
      <c r="AA61" s="3" t="s">
        <v>134</v>
      </c>
      <c r="AB61" s="3">
        <v>7</v>
      </c>
      <c r="AC61" s="3" t="s">
        <v>127</v>
      </c>
      <c r="AD61" s="3" t="s">
        <v>105</v>
      </c>
      <c r="AE61" s="3">
        <v>5</v>
      </c>
      <c r="AF61" s="3">
        <v>3</v>
      </c>
      <c r="AG61" s="3">
        <v>4</v>
      </c>
      <c r="AH61" s="4">
        <v>43467</v>
      </c>
      <c r="AI61" s="3">
        <v>0</v>
      </c>
      <c r="AJ61" s="3">
        <v>5</v>
      </c>
    </row>
    <row r="62" spans="1:36" x14ac:dyDescent="0.25">
      <c r="A62" s="3" t="s">
        <v>227</v>
      </c>
      <c r="B62" s="3">
        <v>10099</v>
      </c>
      <c r="C62" s="3">
        <v>0</v>
      </c>
      <c r="D62" s="3">
        <v>0</v>
      </c>
      <c r="E62" s="3">
        <v>0</v>
      </c>
      <c r="F62" s="3">
        <v>1</v>
      </c>
      <c r="G62" s="3">
        <v>6</v>
      </c>
      <c r="H62" s="3">
        <v>3</v>
      </c>
      <c r="I62" s="3">
        <v>0</v>
      </c>
      <c r="J62" s="3">
        <v>65729</v>
      </c>
      <c r="K62" s="3">
        <v>0</v>
      </c>
      <c r="L62" s="3">
        <v>21</v>
      </c>
      <c r="M62" s="3" t="s">
        <v>228</v>
      </c>
      <c r="N62" s="3" t="s">
        <v>200</v>
      </c>
      <c r="O62" s="3">
        <v>5473</v>
      </c>
      <c r="P62" s="4">
        <v>32982</v>
      </c>
      <c r="Q62" s="3" t="s">
        <v>108</v>
      </c>
      <c r="R62" s="3" t="s">
        <v>87</v>
      </c>
      <c r="S62" s="3" t="s">
        <v>88</v>
      </c>
      <c r="T62" s="3" t="s">
        <v>89</v>
      </c>
      <c r="U62" s="3" t="s">
        <v>90</v>
      </c>
      <c r="V62" s="4">
        <v>41764</v>
      </c>
      <c r="W62" s="3"/>
      <c r="X62" s="3" t="s">
        <v>91</v>
      </c>
      <c r="Y62" s="3" t="s">
        <v>92</v>
      </c>
      <c r="Z62" s="3" t="s">
        <v>188</v>
      </c>
      <c r="AA62" s="3" t="s">
        <v>229</v>
      </c>
      <c r="AB62" s="3">
        <v>15</v>
      </c>
      <c r="AC62" s="3" t="s">
        <v>104</v>
      </c>
      <c r="AD62" s="3" t="s">
        <v>105</v>
      </c>
      <c r="AE62" s="3">
        <v>4.62</v>
      </c>
      <c r="AF62" s="3">
        <v>4</v>
      </c>
      <c r="AG62" s="3">
        <v>0</v>
      </c>
      <c r="AH62" s="4">
        <v>43489</v>
      </c>
      <c r="AI62" s="3">
        <v>0</v>
      </c>
      <c r="AJ62" s="3">
        <v>8</v>
      </c>
    </row>
    <row r="63" spans="1:36" x14ac:dyDescent="0.25">
      <c r="A63" s="3" t="s">
        <v>230</v>
      </c>
      <c r="B63" s="3">
        <v>10212</v>
      </c>
      <c r="C63" s="3">
        <v>1</v>
      </c>
      <c r="D63" s="3">
        <v>1</v>
      </c>
      <c r="E63" s="3">
        <v>0</v>
      </c>
      <c r="F63" s="3">
        <v>3</v>
      </c>
      <c r="G63" s="3">
        <v>3</v>
      </c>
      <c r="H63" s="3">
        <v>3</v>
      </c>
      <c r="I63" s="3">
        <v>0</v>
      </c>
      <c r="J63" s="3">
        <v>85028</v>
      </c>
      <c r="K63" s="3">
        <v>0</v>
      </c>
      <c r="L63" s="3">
        <v>28</v>
      </c>
      <c r="M63" s="3" t="s">
        <v>226</v>
      </c>
      <c r="N63" s="3" t="s">
        <v>169</v>
      </c>
      <c r="O63" s="3">
        <v>6033</v>
      </c>
      <c r="P63" s="4">
        <v>19011</v>
      </c>
      <c r="Q63" s="3" t="s">
        <v>108</v>
      </c>
      <c r="R63" s="3" t="s">
        <v>99</v>
      </c>
      <c r="S63" s="3" t="s">
        <v>88</v>
      </c>
      <c r="T63" s="3" t="s">
        <v>89</v>
      </c>
      <c r="U63" s="3" t="s">
        <v>90</v>
      </c>
      <c r="V63" s="4">
        <v>41953</v>
      </c>
      <c r="W63" s="3"/>
      <c r="X63" s="3" t="s">
        <v>91</v>
      </c>
      <c r="Y63" s="3" t="s">
        <v>92</v>
      </c>
      <c r="Z63" s="3" t="s">
        <v>102</v>
      </c>
      <c r="AA63" s="3" t="s">
        <v>134</v>
      </c>
      <c r="AB63" s="3">
        <v>7</v>
      </c>
      <c r="AC63" s="3" t="s">
        <v>95</v>
      </c>
      <c r="AD63" s="3" t="s">
        <v>105</v>
      </c>
      <c r="AE63" s="3">
        <v>3.1</v>
      </c>
      <c r="AF63" s="3">
        <v>5</v>
      </c>
      <c r="AG63" s="3">
        <v>8</v>
      </c>
      <c r="AH63" s="4">
        <v>43508</v>
      </c>
      <c r="AI63" s="3">
        <v>0</v>
      </c>
      <c r="AJ63" s="3">
        <v>19</v>
      </c>
    </row>
    <row r="64" spans="1:36" x14ac:dyDescent="0.25">
      <c r="A64" s="3" t="s">
        <v>231</v>
      </c>
      <c r="B64" s="3">
        <v>10056</v>
      </c>
      <c r="C64" s="3">
        <v>1</v>
      </c>
      <c r="D64" s="3">
        <v>1</v>
      </c>
      <c r="E64" s="3">
        <v>0</v>
      </c>
      <c r="F64" s="3">
        <v>1</v>
      </c>
      <c r="G64" s="3">
        <v>5</v>
      </c>
      <c r="H64" s="3">
        <v>3</v>
      </c>
      <c r="I64" s="3">
        <v>0</v>
      </c>
      <c r="J64" s="3">
        <v>57583</v>
      </c>
      <c r="K64" s="3">
        <v>0</v>
      </c>
      <c r="L64" s="3">
        <v>19</v>
      </c>
      <c r="M64" s="3" t="s">
        <v>84</v>
      </c>
      <c r="N64" s="3" t="s">
        <v>85</v>
      </c>
      <c r="O64" s="3">
        <v>2110</v>
      </c>
      <c r="P64" s="4">
        <v>28799</v>
      </c>
      <c r="Q64" s="3" t="s">
        <v>108</v>
      </c>
      <c r="R64" s="3" t="s">
        <v>99</v>
      </c>
      <c r="S64" s="3" t="s">
        <v>88</v>
      </c>
      <c r="T64" s="3" t="s">
        <v>89</v>
      </c>
      <c r="U64" s="3" t="s">
        <v>90</v>
      </c>
      <c r="V64" s="4">
        <v>41092</v>
      </c>
      <c r="W64" s="3"/>
      <c r="X64" s="3" t="s">
        <v>91</v>
      </c>
      <c r="Y64" s="3" t="s">
        <v>92</v>
      </c>
      <c r="Z64" s="3" t="s">
        <v>93</v>
      </c>
      <c r="AA64" s="3" t="s">
        <v>112</v>
      </c>
      <c r="AB64" s="3">
        <v>16</v>
      </c>
      <c r="AC64" s="3" t="s">
        <v>104</v>
      </c>
      <c r="AD64" s="3" t="s">
        <v>105</v>
      </c>
      <c r="AE64" s="3">
        <v>5</v>
      </c>
      <c r="AF64" s="3">
        <v>3</v>
      </c>
      <c r="AG64" s="3">
        <v>0</v>
      </c>
      <c r="AH64" s="4">
        <v>43521</v>
      </c>
      <c r="AI64" s="3">
        <v>0</v>
      </c>
      <c r="AJ64" s="3">
        <v>1</v>
      </c>
    </row>
    <row r="65" spans="1:36" x14ac:dyDescent="0.25">
      <c r="A65" s="3" t="s">
        <v>232</v>
      </c>
      <c r="B65" s="3">
        <v>10143</v>
      </c>
      <c r="C65" s="3">
        <v>0</v>
      </c>
      <c r="D65" s="3">
        <v>0</v>
      </c>
      <c r="E65" s="3">
        <v>1</v>
      </c>
      <c r="F65" s="3">
        <v>1</v>
      </c>
      <c r="G65" s="3">
        <v>5</v>
      </c>
      <c r="H65" s="3">
        <v>3</v>
      </c>
      <c r="I65" s="3">
        <v>0</v>
      </c>
      <c r="J65" s="3">
        <v>56294</v>
      </c>
      <c r="K65" s="3">
        <v>0</v>
      </c>
      <c r="L65" s="3">
        <v>20</v>
      </c>
      <c r="M65" s="3" t="s">
        <v>107</v>
      </c>
      <c r="N65" s="3" t="s">
        <v>85</v>
      </c>
      <c r="O65" s="3">
        <v>2458</v>
      </c>
      <c r="P65" s="4">
        <v>29112</v>
      </c>
      <c r="Q65" s="3" t="s">
        <v>86</v>
      </c>
      <c r="R65" s="3" t="s">
        <v>87</v>
      </c>
      <c r="S65" s="3" t="s">
        <v>154</v>
      </c>
      <c r="T65" s="3" t="s">
        <v>89</v>
      </c>
      <c r="U65" s="3" t="s">
        <v>145</v>
      </c>
      <c r="V65" s="4">
        <v>40854</v>
      </c>
      <c r="W65" s="3"/>
      <c r="X65" s="3" t="s">
        <v>91</v>
      </c>
      <c r="Y65" s="3" t="s">
        <v>92</v>
      </c>
      <c r="Z65" s="3" t="s">
        <v>93</v>
      </c>
      <c r="AA65" s="3" t="s">
        <v>110</v>
      </c>
      <c r="AB65" s="3">
        <v>20</v>
      </c>
      <c r="AC65" s="3" t="s">
        <v>95</v>
      </c>
      <c r="AD65" s="3" t="s">
        <v>105</v>
      </c>
      <c r="AE65" s="3">
        <v>3.96</v>
      </c>
      <c r="AF65" s="3">
        <v>4</v>
      </c>
      <c r="AG65" s="3">
        <v>0</v>
      </c>
      <c r="AH65" s="4">
        <v>43523</v>
      </c>
      <c r="AI65" s="3">
        <v>0</v>
      </c>
      <c r="AJ65" s="3">
        <v>6</v>
      </c>
    </row>
    <row r="66" spans="1:36" x14ac:dyDescent="0.25">
      <c r="A66" s="3" t="s">
        <v>233</v>
      </c>
      <c r="B66" s="3">
        <v>10311</v>
      </c>
      <c r="C66" s="3">
        <v>1</v>
      </c>
      <c r="D66" s="3">
        <v>1</v>
      </c>
      <c r="E66" s="3">
        <v>1</v>
      </c>
      <c r="F66" s="3">
        <v>1</v>
      </c>
      <c r="G66" s="3">
        <v>6</v>
      </c>
      <c r="H66" s="3">
        <v>1</v>
      </c>
      <c r="I66" s="3">
        <v>0</v>
      </c>
      <c r="J66" s="3">
        <v>56991</v>
      </c>
      <c r="K66" s="3">
        <v>0</v>
      </c>
      <c r="L66" s="3">
        <v>19</v>
      </c>
      <c r="M66" s="3" t="s">
        <v>84</v>
      </c>
      <c r="N66" s="3" t="s">
        <v>85</v>
      </c>
      <c r="O66" s="3">
        <v>2138</v>
      </c>
      <c r="P66" s="4">
        <v>32248</v>
      </c>
      <c r="Q66" s="3" t="s">
        <v>86</v>
      </c>
      <c r="R66" s="3" t="s">
        <v>99</v>
      </c>
      <c r="S66" s="3" t="s">
        <v>88</v>
      </c>
      <c r="T66" s="3" t="s">
        <v>89</v>
      </c>
      <c r="U66" s="3" t="s">
        <v>90</v>
      </c>
      <c r="V66" s="4">
        <v>43290</v>
      </c>
      <c r="W66" s="3"/>
      <c r="X66" s="3" t="s">
        <v>91</v>
      </c>
      <c r="Y66" s="3" t="s">
        <v>92</v>
      </c>
      <c r="Z66" s="3" t="s">
        <v>93</v>
      </c>
      <c r="AA66" s="3" t="s">
        <v>130</v>
      </c>
      <c r="AB66" s="3">
        <v>12</v>
      </c>
      <c r="AC66" s="3" t="s">
        <v>104</v>
      </c>
      <c r="AD66" s="3" t="s">
        <v>105</v>
      </c>
      <c r="AE66" s="3">
        <v>4.3</v>
      </c>
      <c r="AF66" s="3">
        <v>4</v>
      </c>
      <c r="AG66" s="3">
        <v>3</v>
      </c>
      <c r="AH66" s="4">
        <v>43496</v>
      </c>
      <c r="AI66" s="3">
        <v>2</v>
      </c>
      <c r="AJ66" s="3">
        <v>2</v>
      </c>
    </row>
    <row r="67" spans="1:36" x14ac:dyDescent="0.25">
      <c r="A67" s="3" t="s">
        <v>234</v>
      </c>
      <c r="B67" s="3">
        <v>10070</v>
      </c>
      <c r="C67" s="3">
        <v>1</v>
      </c>
      <c r="D67" s="3">
        <v>1</v>
      </c>
      <c r="E67" s="3">
        <v>1</v>
      </c>
      <c r="F67" s="3">
        <v>5</v>
      </c>
      <c r="G67" s="3">
        <v>5</v>
      </c>
      <c r="H67" s="3">
        <v>3</v>
      </c>
      <c r="I67" s="3">
        <v>0</v>
      </c>
      <c r="J67" s="3">
        <v>55722</v>
      </c>
      <c r="K67" s="3">
        <v>1</v>
      </c>
      <c r="L67" s="3">
        <v>19</v>
      </c>
      <c r="M67" s="3" t="s">
        <v>84</v>
      </c>
      <c r="N67" s="3" t="s">
        <v>85</v>
      </c>
      <c r="O67" s="3">
        <v>1810</v>
      </c>
      <c r="P67" s="4">
        <v>28429</v>
      </c>
      <c r="Q67" s="3" t="s">
        <v>86</v>
      </c>
      <c r="R67" s="3" t="s">
        <v>99</v>
      </c>
      <c r="S67" s="3" t="s">
        <v>88</v>
      </c>
      <c r="T67" s="3" t="s">
        <v>89</v>
      </c>
      <c r="U67" s="3" t="s">
        <v>90</v>
      </c>
      <c r="V67" s="4">
        <v>40679</v>
      </c>
      <c r="W67" s="4">
        <v>42529</v>
      </c>
      <c r="X67" s="3" t="s">
        <v>140</v>
      </c>
      <c r="Y67" s="3" t="s">
        <v>101</v>
      </c>
      <c r="Z67" s="3" t="s">
        <v>93</v>
      </c>
      <c r="AA67" s="3" t="s">
        <v>116</v>
      </c>
      <c r="AB67" s="3">
        <v>39</v>
      </c>
      <c r="AC67" s="3" t="s">
        <v>104</v>
      </c>
      <c r="AD67" s="3" t="s">
        <v>105</v>
      </c>
      <c r="AE67" s="3">
        <v>5</v>
      </c>
      <c r="AF67" s="3">
        <v>4</v>
      </c>
      <c r="AG67" s="3">
        <v>0</v>
      </c>
      <c r="AH67" s="4">
        <v>42462</v>
      </c>
      <c r="AI67" s="3">
        <v>0</v>
      </c>
      <c r="AJ67" s="3">
        <v>14</v>
      </c>
    </row>
    <row r="68" spans="1:36" x14ac:dyDescent="0.25">
      <c r="A68" s="3" t="s">
        <v>235</v>
      </c>
      <c r="B68" s="3">
        <v>10155</v>
      </c>
      <c r="C68" s="3">
        <v>0</v>
      </c>
      <c r="D68" s="3">
        <v>0</v>
      </c>
      <c r="E68" s="3">
        <v>0</v>
      </c>
      <c r="F68" s="3">
        <v>1</v>
      </c>
      <c r="G68" s="3">
        <v>4</v>
      </c>
      <c r="H68" s="3">
        <v>3</v>
      </c>
      <c r="I68" s="3">
        <v>0</v>
      </c>
      <c r="J68" s="3">
        <v>101199</v>
      </c>
      <c r="K68" s="3">
        <v>0</v>
      </c>
      <c r="L68" s="3">
        <v>24</v>
      </c>
      <c r="M68" s="3" t="s">
        <v>121</v>
      </c>
      <c r="N68" s="3" t="s">
        <v>85</v>
      </c>
      <c r="O68" s="3">
        <v>2176</v>
      </c>
      <c r="P68" s="4">
        <v>29041</v>
      </c>
      <c r="Q68" s="3" t="s">
        <v>108</v>
      </c>
      <c r="R68" s="3" t="s">
        <v>87</v>
      </c>
      <c r="S68" s="3" t="s">
        <v>88</v>
      </c>
      <c r="T68" s="3" t="s">
        <v>89</v>
      </c>
      <c r="U68" s="3" t="s">
        <v>129</v>
      </c>
      <c r="V68" s="4">
        <v>40917</v>
      </c>
      <c r="W68" s="3"/>
      <c r="X68" s="3" t="s">
        <v>91</v>
      </c>
      <c r="Y68" s="3" t="s">
        <v>92</v>
      </c>
      <c r="Z68" s="3" t="s">
        <v>122</v>
      </c>
      <c r="AA68" s="3" t="s">
        <v>123</v>
      </c>
      <c r="AB68" s="3">
        <v>10</v>
      </c>
      <c r="AC68" s="3" t="s">
        <v>164</v>
      </c>
      <c r="AD68" s="3" t="s">
        <v>105</v>
      </c>
      <c r="AE68" s="3">
        <v>3.79</v>
      </c>
      <c r="AF68" s="3">
        <v>5</v>
      </c>
      <c r="AG68" s="3">
        <v>5</v>
      </c>
      <c r="AH68" s="4">
        <v>43490</v>
      </c>
      <c r="AI68" s="3">
        <v>0</v>
      </c>
      <c r="AJ68" s="3">
        <v>8</v>
      </c>
    </row>
    <row r="69" spans="1:36" x14ac:dyDescent="0.25">
      <c r="A69" s="3" t="s">
        <v>236</v>
      </c>
      <c r="B69" s="3">
        <v>10306</v>
      </c>
      <c r="C69" s="3">
        <v>0</v>
      </c>
      <c r="D69" s="3">
        <v>0</v>
      </c>
      <c r="E69" s="3">
        <v>1</v>
      </c>
      <c r="F69" s="3">
        <v>1</v>
      </c>
      <c r="G69" s="3">
        <v>6</v>
      </c>
      <c r="H69" s="3">
        <v>1</v>
      </c>
      <c r="I69" s="3">
        <v>0</v>
      </c>
      <c r="J69" s="3">
        <v>61568</v>
      </c>
      <c r="K69" s="3">
        <v>0</v>
      </c>
      <c r="L69" s="3">
        <v>3</v>
      </c>
      <c r="M69" s="3" t="s">
        <v>186</v>
      </c>
      <c r="N69" s="3" t="s">
        <v>237</v>
      </c>
      <c r="O69" s="3">
        <v>36006</v>
      </c>
      <c r="P69" s="4">
        <v>27700</v>
      </c>
      <c r="Q69" s="3" t="s">
        <v>86</v>
      </c>
      <c r="R69" s="3" t="s">
        <v>87</v>
      </c>
      <c r="S69" s="3" t="s">
        <v>88</v>
      </c>
      <c r="T69" s="3" t="s">
        <v>89</v>
      </c>
      <c r="U69" s="3" t="s">
        <v>145</v>
      </c>
      <c r="V69" s="4">
        <v>41911</v>
      </c>
      <c r="W69" s="3"/>
      <c r="X69" s="3" t="s">
        <v>91</v>
      </c>
      <c r="Y69" s="3" t="s">
        <v>92</v>
      </c>
      <c r="Z69" s="3" t="s">
        <v>188</v>
      </c>
      <c r="AA69" s="3" t="s">
        <v>189</v>
      </c>
      <c r="AB69" s="3">
        <v>17</v>
      </c>
      <c r="AC69" s="3" t="s">
        <v>104</v>
      </c>
      <c r="AD69" s="3" t="s">
        <v>238</v>
      </c>
      <c r="AE69" s="3">
        <v>1.93</v>
      </c>
      <c r="AF69" s="3">
        <v>3</v>
      </c>
      <c r="AG69" s="3">
        <v>0</v>
      </c>
      <c r="AH69" s="4">
        <v>43495</v>
      </c>
      <c r="AI69" s="3">
        <v>6</v>
      </c>
      <c r="AJ69" s="3">
        <v>5</v>
      </c>
    </row>
    <row r="70" spans="1:36" x14ac:dyDescent="0.25">
      <c r="A70" s="3" t="s">
        <v>239</v>
      </c>
      <c r="B70" s="3">
        <v>10100</v>
      </c>
      <c r="C70" s="3">
        <v>0</v>
      </c>
      <c r="D70" s="3">
        <v>3</v>
      </c>
      <c r="E70" s="3">
        <v>0</v>
      </c>
      <c r="F70" s="3">
        <v>5</v>
      </c>
      <c r="G70" s="3">
        <v>5</v>
      </c>
      <c r="H70" s="3">
        <v>3</v>
      </c>
      <c r="I70" s="3">
        <v>0</v>
      </c>
      <c r="J70" s="3">
        <v>58275</v>
      </c>
      <c r="K70" s="3">
        <v>1</v>
      </c>
      <c r="L70" s="3">
        <v>20</v>
      </c>
      <c r="M70" s="3" t="s">
        <v>107</v>
      </c>
      <c r="N70" s="3" t="s">
        <v>85</v>
      </c>
      <c r="O70" s="3">
        <v>2343</v>
      </c>
      <c r="P70" s="4">
        <v>18684</v>
      </c>
      <c r="Q70" s="3" t="s">
        <v>108</v>
      </c>
      <c r="R70" s="3" t="s">
        <v>184</v>
      </c>
      <c r="S70" s="3" t="s">
        <v>88</v>
      </c>
      <c r="T70" s="3" t="s">
        <v>89</v>
      </c>
      <c r="U70" s="3" t="s">
        <v>129</v>
      </c>
      <c r="V70" s="4">
        <v>40637</v>
      </c>
      <c r="W70" s="4">
        <v>42312</v>
      </c>
      <c r="X70" s="3" t="s">
        <v>240</v>
      </c>
      <c r="Y70" s="3" t="s">
        <v>101</v>
      </c>
      <c r="Z70" s="3" t="s">
        <v>93</v>
      </c>
      <c r="AA70" s="3" t="s">
        <v>146</v>
      </c>
      <c r="AB70" s="3">
        <v>18</v>
      </c>
      <c r="AC70" s="3" t="s">
        <v>117</v>
      </c>
      <c r="AD70" s="3" t="s">
        <v>105</v>
      </c>
      <c r="AE70" s="3">
        <v>4.62</v>
      </c>
      <c r="AF70" s="3">
        <v>5</v>
      </c>
      <c r="AG70" s="3">
        <v>0</v>
      </c>
      <c r="AH70" s="4">
        <v>42130</v>
      </c>
      <c r="AI70" s="3">
        <v>0</v>
      </c>
      <c r="AJ70" s="3">
        <v>1</v>
      </c>
    </row>
    <row r="71" spans="1:36" x14ac:dyDescent="0.25">
      <c r="A71" s="3" t="s">
        <v>241</v>
      </c>
      <c r="B71" s="3">
        <v>10310</v>
      </c>
      <c r="C71" s="3">
        <v>1</v>
      </c>
      <c r="D71" s="3">
        <v>1</v>
      </c>
      <c r="E71" s="3">
        <v>1</v>
      </c>
      <c r="F71" s="3">
        <v>1</v>
      </c>
      <c r="G71" s="3">
        <v>5</v>
      </c>
      <c r="H71" s="3">
        <v>1</v>
      </c>
      <c r="I71" s="3">
        <v>0</v>
      </c>
      <c r="J71" s="3">
        <v>53189</v>
      </c>
      <c r="K71" s="3">
        <v>0</v>
      </c>
      <c r="L71" s="3">
        <v>19</v>
      </c>
      <c r="M71" s="3" t="s">
        <v>84</v>
      </c>
      <c r="N71" s="3" t="s">
        <v>85</v>
      </c>
      <c r="O71" s="3">
        <v>2061</v>
      </c>
      <c r="P71" s="4">
        <v>24581</v>
      </c>
      <c r="Q71" s="3" t="s">
        <v>86</v>
      </c>
      <c r="R71" s="3" t="s">
        <v>99</v>
      </c>
      <c r="S71" s="3" t="s">
        <v>88</v>
      </c>
      <c r="T71" s="3" t="s">
        <v>89</v>
      </c>
      <c r="U71" s="3" t="s">
        <v>90</v>
      </c>
      <c r="V71" s="4">
        <v>41827</v>
      </c>
      <c r="W71" s="3"/>
      <c r="X71" s="3" t="s">
        <v>91</v>
      </c>
      <c r="Y71" s="3" t="s">
        <v>92</v>
      </c>
      <c r="Z71" s="3" t="s">
        <v>93</v>
      </c>
      <c r="AA71" s="3" t="s">
        <v>119</v>
      </c>
      <c r="AB71" s="3">
        <v>11</v>
      </c>
      <c r="AC71" s="3" t="s">
        <v>104</v>
      </c>
      <c r="AD71" s="3" t="s">
        <v>238</v>
      </c>
      <c r="AE71" s="3">
        <v>1.1200000000000001</v>
      </c>
      <c r="AF71" s="3">
        <v>2</v>
      </c>
      <c r="AG71" s="3">
        <v>0</v>
      </c>
      <c r="AH71" s="4">
        <v>43496</v>
      </c>
      <c r="AI71" s="3">
        <v>4</v>
      </c>
      <c r="AJ71" s="3">
        <v>9</v>
      </c>
    </row>
    <row r="72" spans="1:36" x14ac:dyDescent="0.25">
      <c r="A72" s="3" t="s">
        <v>242</v>
      </c>
      <c r="B72" s="3">
        <v>10197</v>
      </c>
      <c r="C72" s="3">
        <v>0</v>
      </c>
      <c r="D72" s="3">
        <v>0</v>
      </c>
      <c r="E72" s="3">
        <v>1</v>
      </c>
      <c r="F72" s="3">
        <v>1</v>
      </c>
      <c r="G72" s="3">
        <v>3</v>
      </c>
      <c r="H72" s="3">
        <v>3</v>
      </c>
      <c r="I72" s="3">
        <v>0</v>
      </c>
      <c r="J72" s="3">
        <v>96820</v>
      </c>
      <c r="K72" s="3">
        <v>0</v>
      </c>
      <c r="L72" s="3">
        <v>4</v>
      </c>
      <c r="M72" s="3" t="s">
        <v>243</v>
      </c>
      <c r="N72" s="3" t="s">
        <v>85</v>
      </c>
      <c r="O72" s="3">
        <v>2045</v>
      </c>
      <c r="P72" s="4">
        <v>30563</v>
      </c>
      <c r="Q72" s="3" t="s">
        <v>86</v>
      </c>
      <c r="R72" s="3" t="s">
        <v>87</v>
      </c>
      <c r="S72" s="3" t="s">
        <v>88</v>
      </c>
      <c r="T72" s="3" t="s">
        <v>89</v>
      </c>
      <c r="U72" s="3" t="s">
        <v>90</v>
      </c>
      <c r="V72" s="4">
        <v>42781</v>
      </c>
      <c r="W72" s="3"/>
      <c r="X72" s="3" t="s">
        <v>91</v>
      </c>
      <c r="Y72" s="3" t="s">
        <v>92</v>
      </c>
      <c r="Z72" s="3" t="s">
        <v>102</v>
      </c>
      <c r="AA72" s="3" t="s">
        <v>244</v>
      </c>
      <c r="AB72" s="3">
        <v>13</v>
      </c>
      <c r="AC72" s="3" t="s">
        <v>104</v>
      </c>
      <c r="AD72" s="3" t="s">
        <v>105</v>
      </c>
      <c r="AE72" s="3">
        <v>3.01</v>
      </c>
      <c r="AF72" s="3">
        <v>5</v>
      </c>
      <c r="AG72" s="3">
        <v>7</v>
      </c>
      <c r="AH72" s="4">
        <v>43488</v>
      </c>
      <c r="AI72" s="3">
        <v>0</v>
      </c>
      <c r="AJ72" s="3">
        <v>15</v>
      </c>
    </row>
    <row r="73" spans="1:36" x14ac:dyDescent="0.25">
      <c r="A73" s="3" t="s">
        <v>245</v>
      </c>
      <c r="B73" s="3">
        <v>10276</v>
      </c>
      <c r="C73" s="3">
        <v>0</v>
      </c>
      <c r="D73" s="3">
        <v>0</v>
      </c>
      <c r="E73" s="3">
        <v>1</v>
      </c>
      <c r="F73" s="3">
        <v>1</v>
      </c>
      <c r="G73" s="3">
        <v>5</v>
      </c>
      <c r="H73" s="3">
        <v>3</v>
      </c>
      <c r="I73" s="3">
        <v>0</v>
      </c>
      <c r="J73" s="3">
        <v>51259</v>
      </c>
      <c r="K73" s="3">
        <v>0</v>
      </c>
      <c r="L73" s="3">
        <v>19</v>
      </c>
      <c r="M73" s="3" t="s">
        <v>84</v>
      </c>
      <c r="N73" s="3" t="s">
        <v>85</v>
      </c>
      <c r="O73" s="3">
        <v>2180</v>
      </c>
      <c r="P73" s="4">
        <v>30270</v>
      </c>
      <c r="Q73" s="3" t="s">
        <v>86</v>
      </c>
      <c r="R73" s="3" t="s">
        <v>87</v>
      </c>
      <c r="S73" s="3" t="s">
        <v>88</v>
      </c>
      <c r="T73" s="3" t="s">
        <v>89</v>
      </c>
      <c r="U73" s="3" t="s">
        <v>90</v>
      </c>
      <c r="V73" s="4">
        <v>41771</v>
      </c>
      <c r="W73" s="3"/>
      <c r="X73" s="3" t="s">
        <v>91</v>
      </c>
      <c r="Y73" s="3" t="s">
        <v>92</v>
      </c>
      <c r="Z73" s="3" t="s">
        <v>93</v>
      </c>
      <c r="AA73" s="3" t="s">
        <v>126</v>
      </c>
      <c r="AB73" s="3">
        <v>19</v>
      </c>
      <c r="AC73" s="3" t="s">
        <v>104</v>
      </c>
      <c r="AD73" s="3" t="s">
        <v>105</v>
      </c>
      <c r="AE73" s="3">
        <v>4.3</v>
      </c>
      <c r="AF73" s="3">
        <v>4</v>
      </c>
      <c r="AG73" s="3">
        <v>0</v>
      </c>
      <c r="AH73" s="4">
        <v>43515</v>
      </c>
      <c r="AI73" s="3">
        <v>0</v>
      </c>
      <c r="AJ73" s="3">
        <v>1</v>
      </c>
    </row>
    <row r="74" spans="1:36" x14ac:dyDescent="0.25">
      <c r="A74" s="3" t="s">
        <v>246</v>
      </c>
      <c r="B74" s="3">
        <v>10304</v>
      </c>
      <c r="C74" s="3">
        <v>0</v>
      </c>
      <c r="D74" s="3">
        <v>0</v>
      </c>
      <c r="E74" s="3">
        <v>0</v>
      </c>
      <c r="F74" s="3">
        <v>1</v>
      </c>
      <c r="G74" s="3">
        <v>6</v>
      </c>
      <c r="H74" s="3">
        <v>1</v>
      </c>
      <c r="I74" s="3">
        <v>0</v>
      </c>
      <c r="J74" s="3">
        <v>59231</v>
      </c>
      <c r="K74" s="3">
        <v>0</v>
      </c>
      <c r="L74" s="3">
        <v>3</v>
      </c>
      <c r="M74" s="3" t="s">
        <v>186</v>
      </c>
      <c r="N74" s="3" t="s">
        <v>247</v>
      </c>
      <c r="O74" s="3">
        <v>98052</v>
      </c>
      <c r="P74" s="4">
        <v>31911</v>
      </c>
      <c r="Q74" s="3" t="s">
        <v>108</v>
      </c>
      <c r="R74" s="3" t="s">
        <v>87</v>
      </c>
      <c r="S74" s="3" t="s">
        <v>88</v>
      </c>
      <c r="T74" s="3" t="s">
        <v>136</v>
      </c>
      <c r="U74" s="3" t="s">
        <v>90</v>
      </c>
      <c r="V74" s="4">
        <v>40959</v>
      </c>
      <c r="W74" s="3"/>
      <c r="X74" s="3" t="s">
        <v>91</v>
      </c>
      <c r="Y74" s="3" t="s">
        <v>92</v>
      </c>
      <c r="Z74" s="3" t="s">
        <v>188</v>
      </c>
      <c r="AA74" s="3" t="s">
        <v>189</v>
      </c>
      <c r="AB74" s="3">
        <v>17</v>
      </c>
      <c r="AC74" s="3" t="s">
        <v>248</v>
      </c>
      <c r="AD74" s="3" t="s">
        <v>238</v>
      </c>
      <c r="AE74" s="3">
        <v>2.2999999999999998</v>
      </c>
      <c r="AF74" s="3">
        <v>1</v>
      </c>
      <c r="AG74" s="3">
        <v>0</v>
      </c>
      <c r="AH74" s="4">
        <v>43494</v>
      </c>
      <c r="AI74" s="3">
        <v>2</v>
      </c>
      <c r="AJ74" s="3">
        <v>17</v>
      </c>
    </row>
    <row r="75" spans="1:36" x14ac:dyDescent="0.25">
      <c r="A75" s="3" t="s">
        <v>249</v>
      </c>
      <c r="B75" s="3">
        <v>10284</v>
      </c>
      <c r="C75" s="3">
        <v>1</v>
      </c>
      <c r="D75" s="3">
        <v>1</v>
      </c>
      <c r="E75" s="3">
        <v>0</v>
      </c>
      <c r="F75" s="3">
        <v>1</v>
      </c>
      <c r="G75" s="3">
        <v>5</v>
      </c>
      <c r="H75" s="3">
        <v>2</v>
      </c>
      <c r="I75" s="3">
        <v>0</v>
      </c>
      <c r="J75" s="3">
        <v>61584</v>
      </c>
      <c r="K75" s="3">
        <v>0</v>
      </c>
      <c r="L75" s="3">
        <v>19</v>
      </c>
      <c r="M75" s="3" t="s">
        <v>84</v>
      </c>
      <c r="N75" s="3" t="s">
        <v>85</v>
      </c>
      <c r="O75" s="3">
        <v>2351</v>
      </c>
      <c r="P75" s="4">
        <v>28826</v>
      </c>
      <c r="Q75" s="3" t="s">
        <v>108</v>
      </c>
      <c r="R75" s="3" t="s">
        <v>99</v>
      </c>
      <c r="S75" s="3" t="s">
        <v>88</v>
      </c>
      <c r="T75" s="3" t="s">
        <v>89</v>
      </c>
      <c r="U75" s="3" t="s">
        <v>129</v>
      </c>
      <c r="V75" s="4">
        <v>41281</v>
      </c>
      <c r="W75" s="3"/>
      <c r="X75" s="3" t="s">
        <v>91</v>
      </c>
      <c r="Y75" s="3" t="s">
        <v>92</v>
      </c>
      <c r="Z75" s="3" t="s">
        <v>93</v>
      </c>
      <c r="AA75" s="3" t="s">
        <v>130</v>
      </c>
      <c r="AB75" s="3">
        <v>12</v>
      </c>
      <c r="AC75" s="3" t="s">
        <v>104</v>
      </c>
      <c r="AD75" s="3" t="s">
        <v>165</v>
      </c>
      <c r="AE75" s="3">
        <v>3.88</v>
      </c>
      <c r="AF75" s="3">
        <v>4</v>
      </c>
      <c r="AG75" s="3">
        <v>0</v>
      </c>
      <c r="AH75" s="4">
        <v>43483</v>
      </c>
      <c r="AI75" s="3">
        <v>0</v>
      </c>
      <c r="AJ75" s="3">
        <v>6</v>
      </c>
    </row>
    <row r="76" spans="1:36" x14ac:dyDescent="0.25">
      <c r="A76" s="3" t="s">
        <v>250</v>
      </c>
      <c r="B76" s="3">
        <v>10207</v>
      </c>
      <c r="C76" s="3">
        <v>0</v>
      </c>
      <c r="D76" s="3">
        <v>0</v>
      </c>
      <c r="E76" s="3">
        <v>0</v>
      </c>
      <c r="F76" s="3">
        <v>1</v>
      </c>
      <c r="G76" s="3">
        <v>5</v>
      </c>
      <c r="H76" s="3">
        <v>3</v>
      </c>
      <c r="I76" s="3">
        <v>0</v>
      </c>
      <c r="J76" s="3">
        <v>46335</v>
      </c>
      <c r="K76" s="3">
        <v>0</v>
      </c>
      <c r="L76" s="3">
        <v>19</v>
      </c>
      <c r="M76" s="3" t="s">
        <v>84</v>
      </c>
      <c r="N76" s="3" t="s">
        <v>85</v>
      </c>
      <c r="O76" s="3">
        <v>2125</v>
      </c>
      <c r="P76" s="4">
        <v>31692</v>
      </c>
      <c r="Q76" s="3" t="s">
        <v>108</v>
      </c>
      <c r="R76" s="3" t="s">
        <v>87</v>
      </c>
      <c r="S76" s="3" t="s">
        <v>88</v>
      </c>
      <c r="T76" s="3" t="s">
        <v>136</v>
      </c>
      <c r="U76" s="3" t="s">
        <v>90</v>
      </c>
      <c r="V76" s="4">
        <v>41001</v>
      </c>
      <c r="W76" s="3"/>
      <c r="X76" s="3" t="s">
        <v>91</v>
      </c>
      <c r="Y76" s="3" t="s">
        <v>92</v>
      </c>
      <c r="Z76" s="3" t="s">
        <v>93</v>
      </c>
      <c r="AA76" s="3" t="s">
        <v>138</v>
      </c>
      <c r="AB76" s="3">
        <v>14</v>
      </c>
      <c r="AC76" s="3" t="s">
        <v>164</v>
      </c>
      <c r="AD76" s="3" t="s">
        <v>105</v>
      </c>
      <c r="AE76" s="3">
        <v>3.4</v>
      </c>
      <c r="AF76" s="3">
        <v>5</v>
      </c>
      <c r="AG76" s="3">
        <v>0</v>
      </c>
      <c r="AH76" s="4">
        <v>43515</v>
      </c>
      <c r="AI76" s="3">
        <v>0</v>
      </c>
      <c r="AJ76" s="3">
        <v>15</v>
      </c>
    </row>
    <row r="77" spans="1:36" x14ac:dyDescent="0.25">
      <c r="A77" s="3" t="s">
        <v>251</v>
      </c>
      <c r="B77" s="3">
        <v>10133</v>
      </c>
      <c r="C77" s="3">
        <v>1</v>
      </c>
      <c r="D77" s="3">
        <v>1</v>
      </c>
      <c r="E77" s="3">
        <v>0</v>
      </c>
      <c r="F77" s="3">
        <v>1</v>
      </c>
      <c r="G77" s="3">
        <v>3</v>
      </c>
      <c r="H77" s="3">
        <v>3</v>
      </c>
      <c r="I77" s="3">
        <v>0</v>
      </c>
      <c r="J77" s="3">
        <v>70621</v>
      </c>
      <c r="K77" s="3">
        <v>0</v>
      </c>
      <c r="L77" s="3">
        <v>14</v>
      </c>
      <c r="M77" s="3" t="s">
        <v>133</v>
      </c>
      <c r="N77" s="3" t="s">
        <v>85</v>
      </c>
      <c r="O77" s="3">
        <v>2119</v>
      </c>
      <c r="P77" s="4">
        <v>32342</v>
      </c>
      <c r="Q77" s="3" t="s">
        <v>108</v>
      </c>
      <c r="R77" s="3" t="s">
        <v>99</v>
      </c>
      <c r="S77" s="3" t="s">
        <v>88</v>
      </c>
      <c r="T77" s="3" t="s">
        <v>89</v>
      </c>
      <c r="U77" s="3" t="s">
        <v>90</v>
      </c>
      <c r="V77" s="4">
        <v>42009</v>
      </c>
      <c r="W77" s="3"/>
      <c r="X77" s="3" t="s">
        <v>91</v>
      </c>
      <c r="Y77" s="3" t="s">
        <v>92</v>
      </c>
      <c r="Z77" s="3" t="s">
        <v>102</v>
      </c>
      <c r="AA77" s="3" t="s">
        <v>134</v>
      </c>
      <c r="AB77" s="3">
        <v>7</v>
      </c>
      <c r="AC77" s="3" t="s">
        <v>127</v>
      </c>
      <c r="AD77" s="3" t="s">
        <v>105</v>
      </c>
      <c r="AE77" s="3">
        <v>4.1100000000000003</v>
      </c>
      <c r="AF77" s="3">
        <v>4</v>
      </c>
      <c r="AG77" s="3">
        <v>6</v>
      </c>
      <c r="AH77" s="4">
        <v>43521</v>
      </c>
      <c r="AI77" s="3">
        <v>0</v>
      </c>
      <c r="AJ77" s="3">
        <v>16</v>
      </c>
    </row>
    <row r="78" spans="1:36" x14ac:dyDescent="0.25">
      <c r="A78" s="3" t="s">
        <v>252</v>
      </c>
      <c r="B78" s="3">
        <v>10028</v>
      </c>
      <c r="C78" s="3">
        <v>0</v>
      </c>
      <c r="D78" s="3">
        <v>0</v>
      </c>
      <c r="E78" s="3">
        <v>1</v>
      </c>
      <c r="F78" s="3">
        <v>1</v>
      </c>
      <c r="G78" s="3">
        <v>3</v>
      </c>
      <c r="H78" s="3">
        <v>4</v>
      </c>
      <c r="I78" s="3">
        <v>0</v>
      </c>
      <c r="J78" s="3">
        <v>138888</v>
      </c>
      <c r="K78" s="3">
        <v>0</v>
      </c>
      <c r="L78" s="3">
        <v>13</v>
      </c>
      <c r="M78" s="3" t="s">
        <v>253</v>
      </c>
      <c r="N78" s="3" t="s">
        <v>85</v>
      </c>
      <c r="O78" s="3">
        <v>1886</v>
      </c>
      <c r="P78" s="4">
        <v>25758</v>
      </c>
      <c r="Q78" s="3" t="s">
        <v>86</v>
      </c>
      <c r="R78" s="3" t="s">
        <v>87</v>
      </c>
      <c r="S78" s="3" t="s">
        <v>88</v>
      </c>
      <c r="T78" s="3" t="s">
        <v>89</v>
      </c>
      <c r="U78" s="3" t="s">
        <v>129</v>
      </c>
      <c r="V78" s="4">
        <v>41644</v>
      </c>
      <c r="W78" s="3"/>
      <c r="X78" s="3" t="s">
        <v>91</v>
      </c>
      <c r="Y78" s="3" t="s">
        <v>92</v>
      </c>
      <c r="Z78" s="3" t="s">
        <v>102</v>
      </c>
      <c r="AA78" s="3" t="s">
        <v>194</v>
      </c>
      <c r="AB78" s="3">
        <v>5</v>
      </c>
      <c r="AC78" s="3" t="s">
        <v>104</v>
      </c>
      <c r="AD78" s="3" t="s">
        <v>96</v>
      </c>
      <c r="AE78" s="3">
        <v>4.3</v>
      </c>
      <c r="AF78" s="3">
        <v>5</v>
      </c>
      <c r="AG78" s="3">
        <v>5</v>
      </c>
      <c r="AH78" s="4">
        <v>43469</v>
      </c>
      <c r="AI78" s="3">
        <v>0</v>
      </c>
      <c r="AJ78" s="3">
        <v>4</v>
      </c>
    </row>
    <row r="79" spans="1:36" x14ac:dyDescent="0.25">
      <c r="A79" s="3" t="s">
        <v>254</v>
      </c>
      <c r="B79" s="3">
        <v>10006</v>
      </c>
      <c r="C79" s="3">
        <v>0</v>
      </c>
      <c r="D79" s="3">
        <v>0</v>
      </c>
      <c r="E79" s="3">
        <v>0</v>
      </c>
      <c r="F79" s="3">
        <v>1</v>
      </c>
      <c r="G79" s="3">
        <v>6</v>
      </c>
      <c r="H79" s="3">
        <v>4</v>
      </c>
      <c r="I79" s="3">
        <v>0</v>
      </c>
      <c r="J79" s="3">
        <v>74241</v>
      </c>
      <c r="K79" s="3">
        <v>0</v>
      </c>
      <c r="L79" s="3">
        <v>3</v>
      </c>
      <c r="M79" s="3" t="s">
        <v>186</v>
      </c>
      <c r="N79" s="3" t="s">
        <v>255</v>
      </c>
      <c r="O79" s="3">
        <v>90007</v>
      </c>
      <c r="P79" s="4">
        <v>32455</v>
      </c>
      <c r="Q79" s="3" t="s">
        <v>108</v>
      </c>
      <c r="R79" s="3" t="s">
        <v>87</v>
      </c>
      <c r="S79" s="3" t="s">
        <v>88</v>
      </c>
      <c r="T79" s="3" t="s">
        <v>89</v>
      </c>
      <c r="U79" s="3" t="s">
        <v>90</v>
      </c>
      <c r="V79" s="4">
        <v>40553</v>
      </c>
      <c r="W79" s="3"/>
      <c r="X79" s="3" t="s">
        <v>91</v>
      </c>
      <c r="Y79" s="3" t="s">
        <v>92</v>
      </c>
      <c r="Z79" s="3" t="s">
        <v>188</v>
      </c>
      <c r="AA79" s="3" t="s">
        <v>207</v>
      </c>
      <c r="AB79" s="3">
        <v>21</v>
      </c>
      <c r="AC79" s="3" t="s">
        <v>104</v>
      </c>
      <c r="AD79" s="3" t="s">
        <v>96</v>
      </c>
      <c r="AE79" s="3">
        <v>4.7699999999999996</v>
      </c>
      <c r="AF79" s="3">
        <v>5</v>
      </c>
      <c r="AG79" s="3">
        <v>0</v>
      </c>
      <c r="AH79" s="4">
        <v>43492</v>
      </c>
      <c r="AI79" s="3">
        <v>0</v>
      </c>
      <c r="AJ79" s="3">
        <v>14</v>
      </c>
    </row>
    <row r="80" spans="1:36" x14ac:dyDescent="0.25">
      <c r="A80" s="3" t="s">
        <v>256</v>
      </c>
      <c r="B80" s="3">
        <v>10105</v>
      </c>
      <c r="C80" s="3">
        <v>0</v>
      </c>
      <c r="D80" s="3">
        <v>0</v>
      </c>
      <c r="E80" s="3">
        <v>0</v>
      </c>
      <c r="F80" s="3">
        <v>1</v>
      </c>
      <c r="G80" s="3">
        <v>5</v>
      </c>
      <c r="H80" s="3">
        <v>3</v>
      </c>
      <c r="I80" s="3">
        <v>0</v>
      </c>
      <c r="J80" s="3">
        <v>75188</v>
      </c>
      <c r="K80" s="3">
        <v>0</v>
      </c>
      <c r="L80" s="3">
        <v>18</v>
      </c>
      <c r="M80" s="3" t="s">
        <v>176</v>
      </c>
      <c r="N80" s="3" t="s">
        <v>85</v>
      </c>
      <c r="O80" s="3">
        <v>1731</v>
      </c>
      <c r="P80" s="4">
        <v>26996</v>
      </c>
      <c r="Q80" s="3" t="s">
        <v>108</v>
      </c>
      <c r="R80" s="3" t="s">
        <v>87</v>
      </c>
      <c r="S80" s="3" t="s">
        <v>88</v>
      </c>
      <c r="T80" s="3" t="s">
        <v>89</v>
      </c>
      <c r="U80" s="3" t="s">
        <v>90</v>
      </c>
      <c r="V80" s="4">
        <v>41900</v>
      </c>
      <c r="W80" s="3"/>
      <c r="X80" s="3" t="s">
        <v>91</v>
      </c>
      <c r="Y80" s="3" t="s">
        <v>92</v>
      </c>
      <c r="Z80" s="3" t="s">
        <v>93</v>
      </c>
      <c r="AA80" s="3" t="s">
        <v>178</v>
      </c>
      <c r="AB80" s="3">
        <v>2</v>
      </c>
      <c r="AC80" s="3" t="s">
        <v>117</v>
      </c>
      <c r="AD80" s="3" t="s">
        <v>105</v>
      </c>
      <c r="AE80" s="3">
        <v>4.5199999999999996</v>
      </c>
      <c r="AF80" s="3">
        <v>4</v>
      </c>
      <c r="AG80" s="3">
        <v>0</v>
      </c>
      <c r="AH80" s="4">
        <v>43480</v>
      </c>
      <c r="AI80" s="3">
        <v>0</v>
      </c>
      <c r="AJ80" s="3">
        <v>4</v>
      </c>
    </row>
    <row r="81" spans="1:36" x14ac:dyDescent="0.25">
      <c r="A81" s="3" t="s">
        <v>257</v>
      </c>
      <c r="B81" s="3">
        <v>10211</v>
      </c>
      <c r="C81" s="3">
        <v>1</v>
      </c>
      <c r="D81" s="3">
        <v>1</v>
      </c>
      <c r="E81" s="3">
        <v>0</v>
      </c>
      <c r="F81" s="3">
        <v>1</v>
      </c>
      <c r="G81" s="3">
        <v>5</v>
      </c>
      <c r="H81" s="3">
        <v>3</v>
      </c>
      <c r="I81" s="3">
        <v>0</v>
      </c>
      <c r="J81" s="3">
        <v>62514</v>
      </c>
      <c r="K81" s="3">
        <v>0</v>
      </c>
      <c r="L81" s="3">
        <v>19</v>
      </c>
      <c r="M81" s="3" t="s">
        <v>84</v>
      </c>
      <c r="N81" s="3" t="s">
        <v>85</v>
      </c>
      <c r="O81" s="3">
        <v>1749</v>
      </c>
      <c r="P81" s="4">
        <v>26930</v>
      </c>
      <c r="Q81" s="3" t="s">
        <v>108</v>
      </c>
      <c r="R81" s="3" t="s">
        <v>99</v>
      </c>
      <c r="S81" s="3" t="s">
        <v>88</v>
      </c>
      <c r="T81" s="3" t="s">
        <v>89</v>
      </c>
      <c r="U81" s="3" t="s">
        <v>90</v>
      </c>
      <c r="V81" s="4">
        <v>40294</v>
      </c>
      <c r="W81" s="3"/>
      <c r="X81" s="3" t="s">
        <v>91</v>
      </c>
      <c r="Y81" s="3" t="s">
        <v>92</v>
      </c>
      <c r="Z81" s="3" t="s">
        <v>93</v>
      </c>
      <c r="AA81" s="3" t="s">
        <v>126</v>
      </c>
      <c r="AB81" s="3">
        <v>19</v>
      </c>
      <c r="AC81" s="3" t="s">
        <v>117</v>
      </c>
      <c r="AD81" s="3" t="s">
        <v>105</v>
      </c>
      <c r="AE81" s="3">
        <v>2.9</v>
      </c>
      <c r="AF81" s="3">
        <v>3</v>
      </c>
      <c r="AG81" s="3">
        <v>0</v>
      </c>
      <c r="AH81" s="4">
        <v>43486</v>
      </c>
      <c r="AI81" s="3">
        <v>0</v>
      </c>
      <c r="AJ81" s="3">
        <v>6</v>
      </c>
    </row>
    <row r="82" spans="1:36" x14ac:dyDescent="0.25">
      <c r="A82" s="3" t="s">
        <v>258</v>
      </c>
      <c r="B82" s="3">
        <v>10064</v>
      </c>
      <c r="C82" s="3">
        <v>1</v>
      </c>
      <c r="D82" s="3">
        <v>1</v>
      </c>
      <c r="E82" s="3">
        <v>0</v>
      </c>
      <c r="F82" s="3">
        <v>5</v>
      </c>
      <c r="G82" s="3">
        <v>5</v>
      </c>
      <c r="H82" s="3">
        <v>3</v>
      </c>
      <c r="I82" s="3">
        <v>0</v>
      </c>
      <c r="J82" s="3">
        <v>60070</v>
      </c>
      <c r="K82" s="3">
        <v>1</v>
      </c>
      <c r="L82" s="3">
        <v>19</v>
      </c>
      <c r="M82" s="3" t="s">
        <v>84</v>
      </c>
      <c r="N82" s="3" t="s">
        <v>85</v>
      </c>
      <c r="O82" s="3">
        <v>2343</v>
      </c>
      <c r="P82" s="4">
        <v>33486</v>
      </c>
      <c r="Q82" s="3" t="s">
        <v>108</v>
      </c>
      <c r="R82" s="3" t="s">
        <v>99</v>
      </c>
      <c r="S82" s="3" t="s">
        <v>88</v>
      </c>
      <c r="T82" s="3" t="s">
        <v>89</v>
      </c>
      <c r="U82" s="3" t="s">
        <v>90</v>
      </c>
      <c r="V82" s="4">
        <v>40637</v>
      </c>
      <c r="W82" s="4">
        <v>42892</v>
      </c>
      <c r="X82" s="3" t="s">
        <v>259</v>
      </c>
      <c r="Y82" s="3" t="s">
        <v>101</v>
      </c>
      <c r="Z82" s="3" t="s">
        <v>93</v>
      </c>
      <c r="AA82" s="3" t="s">
        <v>110</v>
      </c>
      <c r="AB82" s="3">
        <v>20</v>
      </c>
      <c r="AC82" s="3" t="s">
        <v>117</v>
      </c>
      <c r="AD82" s="3" t="s">
        <v>105</v>
      </c>
      <c r="AE82" s="3">
        <v>5</v>
      </c>
      <c r="AF82" s="3">
        <v>3</v>
      </c>
      <c r="AG82" s="3">
        <v>0</v>
      </c>
      <c r="AH82" s="4">
        <v>42834</v>
      </c>
      <c r="AI82" s="3">
        <v>0</v>
      </c>
      <c r="AJ82" s="3">
        <v>7</v>
      </c>
    </row>
    <row r="83" spans="1:36" x14ac:dyDescent="0.25">
      <c r="A83" s="3" t="s">
        <v>260</v>
      </c>
      <c r="B83" s="3">
        <v>10247</v>
      </c>
      <c r="C83" s="3">
        <v>0</v>
      </c>
      <c r="D83" s="3">
        <v>0</v>
      </c>
      <c r="E83" s="3">
        <v>1</v>
      </c>
      <c r="F83" s="3">
        <v>1</v>
      </c>
      <c r="G83" s="3">
        <v>5</v>
      </c>
      <c r="H83" s="3">
        <v>3</v>
      </c>
      <c r="I83" s="3">
        <v>0</v>
      </c>
      <c r="J83" s="3">
        <v>48888</v>
      </c>
      <c r="K83" s="3">
        <v>0</v>
      </c>
      <c r="L83" s="3">
        <v>19</v>
      </c>
      <c r="M83" s="3" t="s">
        <v>84</v>
      </c>
      <c r="N83" s="3" t="s">
        <v>85</v>
      </c>
      <c r="O83" s="3">
        <v>2026</v>
      </c>
      <c r="P83" s="4">
        <v>27180</v>
      </c>
      <c r="Q83" s="3" t="s">
        <v>86</v>
      </c>
      <c r="R83" s="3" t="s">
        <v>87</v>
      </c>
      <c r="S83" s="3" t="s">
        <v>88</v>
      </c>
      <c r="T83" s="3" t="s">
        <v>89</v>
      </c>
      <c r="U83" s="3" t="s">
        <v>90</v>
      </c>
      <c r="V83" s="4">
        <v>41953</v>
      </c>
      <c r="W83" s="3"/>
      <c r="X83" s="3" t="s">
        <v>91</v>
      </c>
      <c r="Y83" s="3" t="s">
        <v>92</v>
      </c>
      <c r="Z83" s="3" t="s">
        <v>93</v>
      </c>
      <c r="AA83" s="3" t="s">
        <v>146</v>
      </c>
      <c r="AB83" s="3">
        <v>18</v>
      </c>
      <c r="AC83" s="3" t="s">
        <v>95</v>
      </c>
      <c r="AD83" s="3" t="s">
        <v>105</v>
      </c>
      <c r="AE83" s="3">
        <v>4.7</v>
      </c>
      <c r="AF83" s="3">
        <v>5</v>
      </c>
      <c r="AG83" s="3">
        <v>0</v>
      </c>
      <c r="AH83" s="4">
        <v>43509</v>
      </c>
      <c r="AI83" s="3">
        <v>0</v>
      </c>
      <c r="AJ83" s="3">
        <v>8</v>
      </c>
    </row>
    <row r="84" spans="1:36" x14ac:dyDescent="0.25">
      <c r="A84" s="3" t="s">
        <v>261</v>
      </c>
      <c r="B84" s="3">
        <v>10235</v>
      </c>
      <c r="C84" s="3">
        <v>1</v>
      </c>
      <c r="D84" s="3">
        <v>1</v>
      </c>
      <c r="E84" s="3">
        <v>1</v>
      </c>
      <c r="F84" s="3">
        <v>1</v>
      </c>
      <c r="G84" s="3">
        <v>5</v>
      </c>
      <c r="H84" s="3">
        <v>3</v>
      </c>
      <c r="I84" s="3">
        <v>0</v>
      </c>
      <c r="J84" s="3">
        <v>54285</v>
      </c>
      <c r="K84" s="3">
        <v>0</v>
      </c>
      <c r="L84" s="3">
        <v>19</v>
      </c>
      <c r="M84" s="3" t="s">
        <v>84</v>
      </c>
      <c r="N84" s="3" t="s">
        <v>85</v>
      </c>
      <c r="O84" s="3">
        <v>2045</v>
      </c>
      <c r="P84" s="4">
        <v>28727</v>
      </c>
      <c r="Q84" s="3" t="s">
        <v>86</v>
      </c>
      <c r="R84" s="3" t="s">
        <v>99</v>
      </c>
      <c r="S84" s="3" t="s">
        <v>88</v>
      </c>
      <c r="T84" s="3" t="s">
        <v>89</v>
      </c>
      <c r="U84" s="3" t="s">
        <v>90</v>
      </c>
      <c r="V84" s="4">
        <v>41729</v>
      </c>
      <c r="W84" s="3"/>
      <c r="X84" s="3" t="s">
        <v>91</v>
      </c>
      <c r="Y84" s="3" t="s">
        <v>92</v>
      </c>
      <c r="Z84" s="3" t="s">
        <v>93</v>
      </c>
      <c r="AA84" s="3" t="s">
        <v>146</v>
      </c>
      <c r="AB84" s="3">
        <v>18</v>
      </c>
      <c r="AC84" s="3" t="s">
        <v>127</v>
      </c>
      <c r="AD84" s="3" t="s">
        <v>105</v>
      </c>
      <c r="AE84" s="3">
        <v>4.2</v>
      </c>
      <c r="AF84" s="3">
        <v>3</v>
      </c>
      <c r="AG84" s="3">
        <v>0</v>
      </c>
      <c r="AH84" s="4">
        <v>43476</v>
      </c>
      <c r="AI84" s="3">
        <v>0</v>
      </c>
      <c r="AJ84" s="3">
        <v>3</v>
      </c>
    </row>
    <row r="85" spans="1:36" x14ac:dyDescent="0.25">
      <c r="A85" s="3" t="s">
        <v>262</v>
      </c>
      <c r="B85" s="3">
        <v>10299</v>
      </c>
      <c r="C85" s="3">
        <v>0</v>
      </c>
      <c r="D85" s="3">
        <v>3</v>
      </c>
      <c r="E85" s="3">
        <v>0</v>
      </c>
      <c r="F85" s="3">
        <v>1</v>
      </c>
      <c r="G85" s="3">
        <v>5</v>
      </c>
      <c r="H85" s="3">
        <v>1</v>
      </c>
      <c r="I85" s="3">
        <v>0</v>
      </c>
      <c r="J85" s="3">
        <v>56847</v>
      </c>
      <c r="K85" s="3">
        <v>0</v>
      </c>
      <c r="L85" s="3">
        <v>20</v>
      </c>
      <c r="M85" s="3" t="s">
        <v>107</v>
      </c>
      <c r="N85" s="3" t="s">
        <v>85</v>
      </c>
      <c r="O85" s="3">
        <v>2133</v>
      </c>
      <c r="P85" s="4">
        <v>32745</v>
      </c>
      <c r="Q85" s="3" t="s">
        <v>108</v>
      </c>
      <c r="R85" s="3" t="s">
        <v>184</v>
      </c>
      <c r="S85" s="3" t="s">
        <v>88</v>
      </c>
      <c r="T85" s="3" t="s">
        <v>89</v>
      </c>
      <c r="U85" s="3" t="s">
        <v>90</v>
      </c>
      <c r="V85" s="4">
        <v>41827</v>
      </c>
      <c r="W85" s="3"/>
      <c r="X85" s="3" t="s">
        <v>91</v>
      </c>
      <c r="Y85" s="3" t="s">
        <v>92</v>
      </c>
      <c r="Z85" s="3" t="s">
        <v>93</v>
      </c>
      <c r="AA85" s="3" t="s">
        <v>94</v>
      </c>
      <c r="AB85" s="3">
        <v>22</v>
      </c>
      <c r="AC85" s="3" t="s">
        <v>104</v>
      </c>
      <c r="AD85" s="3" t="s">
        <v>238</v>
      </c>
      <c r="AE85" s="3">
        <v>3</v>
      </c>
      <c r="AF85" s="3">
        <v>1</v>
      </c>
      <c r="AG85" s="3">
        <v>0</v>
      </c>
      <c r="AH85" s="4">
        <v>43521</v>
      </c>
      <c r="AI85" s="3">
        <v>2</v>
      </c>
      <c r="AJ85" s="3">
        <v>5</v>
      </c>
    </row>
    <row r="86" spans="1:36" x14ac:dyDescent="0.25">
      <c r="A86" s="3" t="s">
        <v>263</v>
      </c>
      <c r="B86" s="3">
        <v>10280</v>
      </c>
      <c r="C86" s="3">
        <v>0</v>
      </c>
      <c r="D86" s="3">
        <v>0</v>
      </c>
      <c r="E86" s="3">
        <v>1</v>
      </c>
      <c r="F86" s="3">
        <v>4</v>
      </c>
      <c r="G86" s="3">
        <v>5</v>
      </c>
      <c r="H86" s="3">
        <v>2</v>
      </c>
      <c r="I86" s="3">
        <v>0</v>
      </c>
      <c r="J86" s="3">
        <v>60340</v>
      </c>
      <c r="K86" s="3">
        <v>1</v>
      </c>
      <c r="L86" s="3">
        <v>19</v>
      </c>
      <c r="M86" s="3" t="s">
        <v>84</v>
      </c>
      <c r="N86" s="3" t="s">
        <v>85</v>
      </c>
      <c r="O86" s="3">
        <v>2129</v>
      </c>
      <c r="P86" s="4">
        <v>30561</v>
      </c>
      <c r="Q86" s="3" t="s">
        <v>86</v>
      </c>
      <c r="R86" s="3" t="s">
        <v>87</v>
      </c>
      <c r="S86" s="3" t="s">
        <v>88</v>
      </c>
      <c r="T86" s="3" t="s">
        <v>89</v>
      </c>
      <c r="U86" s="3" t="s">
        <v>90</v>
      </c>
      <c r="V86" s="4">
        <v>41001</v>
      </c>
      <c r="W86" s="4">
        <v>43370</v>
      </c>
      <c r="X86" s="3" t="s">
        <v>150</v>
      </c>
      <c r="Y86" s="3" t="s">
        <v>151</v>
      </c>
      <c r="Z86" s="3" t="s">
        <v>93</v>
      </c>
      <c r="AA86" s="3" t="s">
        <v>94</v>
      </c>
      <c r="AB86" s="3">
        <v>22</v>
      </c>
      <c r="AC86" s="3" t="s">
        <v>117</v>
      </c>
      <c r="AD86" s="3" t="s">
        <v>165</v>
      </c>
      <c r="AE86" s="3">
        <v>5</v>
      </c>
      <c r="AF86" s="3">
        <v>4</v>
      </c>
      <c r="AG86" s="3">
        <v>0</v>
      </c>
      <c r="AH86" s="4">
        <v>43202</v>
      </c>
      <c r="AI86" s="3">
        <v>5</v>
      </c>
      <c r="AJ86" s="3">
        <v>16</v>
      </c>
    </row>
    <row r="87" spans="1:36" x14ac:dyDescent="0.25">
      <c r="A87" s="3" t="s">
        <v>264</v>
      </c>
      <c r="B87" s="3">
        <v>10296</v>
      </c>
      <c r="C87" s="3">
        <v>0</v>
      </c>
      <c r="D87" s="3">
        <v>0</v>
      </c>
      <c r="E87" s="3">
        <v>0</v>
      </c>
      <c r="F87" s="3">
        <v>4</v>
      </c>
      <c r="G87" s="3">
        <v>5</v>
      </c>
      <c r="H87" s="3">
        <v>2</v>
      </c>
      <c r="I87" s="3">
        <v>0</v>
      </c>
      <c r="J87" s="3">
        <v>59124</v>
      </c>
      <c r="K87" s="3">
        <v>1</v>
      </c>
      <c r="L87" s="3">
        <v>19</v>
      </c>
      <c r="M87" s="3" t="s">
        <v>84</v>
      </c>
      <c r="N87" s="3" t="s">
        <v>85</v>
      </c>
      <c r="O87" s="3">
        <v>2458</v>
      </c>
      <c r="P87" s="4">
        <v>32634</v>
      </c>
      <c r="Q87" s="3" t="s">
        <v>108</v>
      </c>
      <c r="R87" s="3" t="s">
        <v>87</v>
      </c>
      <c r="S87" s="3" t="s">
        <v>88</v>
      </c>
      <c r="T87" s="3" t="s">
        <v>89</v>
      </c>
      <c r="U87" s="3" t="s">
        <v>90</v>
      </c>
      <c r="V87" s="4">
        <v>41687</v>
      </c>
      <c r="W87" s="4">
        <v>43156</v>
      </c>
      <c r="X87" s="3" t="s">
        <v>265</v>
      </c>
      <c r="Y87" s="3" t="s">
        <v>151</v>
      </c>
      <c r="Z87" s="3" t="s">
        <v>93</v>
      </c>
      <c r="AA87" s="3" t="s">
        <v>112</v>
      </c>
      <c r="AB87" s="3">
        <v>16</v>
      </c>
      <c r="AC87" s="3" t="s">
        <v>117</v>
      </c>
      <c r="AD87" s="3" t="s">
        <v>165</v>
      </c>
      <c r="AE87" s="3">
        <v>2.2999999999999998</v>
      </c>
      <c r="AF87" s="3">
        <v>3</v>
      </c>
      <c r="AG87" s="3">
        <v>0</v>
      </c>
      <c r="AH87" s="4">
        <v>42750</v>
      </c>
      <c r="AI87" s="3">
        <v>5</v>
      </c>
      <c r="AJ87" s="3">
        <v>19</v>
      </c>
    </row>
    <row r="88" spans="1:36" x14ac:dyDescent="0.25">
      <c r="A88" s="3" t="s">
        <v>266</v>
      </c>
      <c r="B88" s="3">
        <v>10290</v>
      </c>
      <c r="C88" s="3">
        <v>1</v>
      </c>
      <c r="D88" s="3">
        <v>1</v>
      </c>
      <c r="E88" s="3">
        <v>0</v>
      </c>
      <c r="F88" s="3">
        <v>4</v>
      </c>
      <c r="G88" s="3">
        <v>4</v>
      </c>
      <c r="H88" s="3">
        <v>2</v>
      </c>
      <c r="I88" s="3">
        <v>0</v>
      </c>
      <c r="J88" s="3">
        <v>99280</v>
      </c>
      <c r="K88" s="3">
        <v>1</v>
      </c>
      <c r="L88" s="3">
        <v>24</v>
      </c>
      <c r="M88" s="3" t="s">
        <v>121</v>
      </c>
      <c r="N88" s="3" t="s">
        <v>85</v>
      </c>
      <c r="O88" s="3">
        <v>1749</v>
      </c>
      <c r="P88" s="4">
        <v>31912</v>
      </c>
      <c r="Q88" s="3" t="s">
        <v>108</v>
      </c>
      <c r="R88" s="3" t="s">
        <v>99</v>
      </c>
      <c r="S88" s="3" t="s">
        <v>88</v>
      </c>
      <c r="T88" s="3" t="s">
        <v>89</v>
      </c>
      <c r="U88" s="3" t="s">
        <v>129</v>
      </c>
      <c r="V88" s="4">
        <v>40665</v>
      </c>
      <c r="W88" s="4">
        <v>41430</v>
      </c>
      <c r="X88" s="3" t="s">
        <v>150</v>
      </c>
      <c r="Y88" s="3" t="s">
        <v>151</v>
      </c>
      <c r="Z88" s="3" t="s">
        <v>122</v>
      </c>
      <c r="AA88" s="3" t="s">
        <v>123</v>
      </c>
      <c r="AB88" s="3">
        <v>10</v>
      </c>
      <c r="AC88" s="3" t="s">
        <v>104</v>
      </c>
      <c r="AD88" s="3" t="s">
        <v>165</v>
      </c>
      <c r="AE88" s="3">
        <v>2.1</v>
      </c>
      <c r="AF88" s="3">
        <v>5</v>
      </c>
      <c r="AG88" s="3">
        <v>4</v>
      </c>
      <c r="AH88" s="4">
        <v>41131</v>
      </c>
      <c r="AI88" s="3">
        <v>4</v>
      </c>
      <c r="AJ88" s="3">
        <v>19</v>
      </c>
    </row>
    <row r="89" spans="1:36" x14ac:dyDescent="0.25">
      <c r="A89" s="3" t="s">
        <v>267</v>
      </c>
      <c r="B89" s="3">
        <v>10263</v>
      </c>
      <c r="C89" s="3">
        <v>1</v>
      </c>
      <c r="D89" s="3">
        <v>1</v>
      </c>
      <c r="E89" s="3">
        <v>0</v>
      </c>
      <c r="F89" s="3">
        <v>1</v>
      </c>
      <c r="G89" s="3">
        <v>5</v>
      </c>
      <c r="H89" s="3">
        <v>3</v>
      </c>
      <c r="I89" s="3">
        <v>0</v>
      </c>
      <c r="J89" s="3">
        <v>71776</v>
      </c>
      <c r="K89" s="3">
        <v>0</v>
      </c>
      <c r="L89" s="3">
        <v>20</v>
      </c>
      <c r="M89" s="3" t="s">
        <v>107</v>
      </c>
      <c r="N89" s="3" t="s">
        <v>85</v>
      </c>
      <c r="O89" s="3">
        <v>1824</v>
      </c>
      <c r="P89" s="4">
        <v>28755</v>
      </c>
      <c r="Q89" s="3" t="s">
        <v>108</v>
      </c>
      <c r="R89" s="3" t="s">
        <v>99</v>
      </c>
      <c r="S89" s="3" t="s">
        <v>88</v>
      </c>
      <c r="T89" s="3" t="s">
        <v>89</v>
      </c>
      <c r="U89" s="3" t="s">
        <v>129</v>
      </c>
      <c r="V89" s="4">
        <v>41827</v>
      </c>
      <c r="W89" s="3"/>
      <c r="X89" s="3" t="s">
        <v>91</v>
      </c>
      <c r="Y89" s="3" t="s">
        <v>92</v>
      </c>
      <c r="Z89" s="3" t="s">
        <v>93</v>
      </c>
      <c r="AA89" s="3" t="s">
        <v>112</v>
      </c>
      <c r="AB89" s="3">
        <v>16</v>
      </c>
      <c r="AC89" s="3" t="s">
        <v>95</v>
      </c>
      <c r="AD89" s="3" t="s">
        <v>105</v>
      </c>
      <c r="AE89" s="3">
        <v>4.4000000000000004</v>
      </c>
      <c r="AF89" s="3">
        <v>5</v>
      </c>
      <c r="AG89" s="3">
        <v>0</v>
      </c>
      <c r="AH89" s="4">
        <v>43518</v>
      </c>
      <c r="AI89" s="3">
        <v>0</v>
      </c>
      <c r="AJ89" s="3">
        <v>17</v>
      </c>
    </row>
    <row r="90" spans="1:36" x14ac:dyDescent="0.25">
      <c r="A90" s="3" t="s">
        <v>268</v>
      </c>
      <c r="B90" s="3">
        <v>10136</v>
      </c>
      <c r="C90" s="3">
        <v>0</v>
      </c>
      <c r="D90" s="3">
        <v>0</v>
      </c>
      <c r="E90" s="3">
        <v>0</v>
      </c>
      <c r="F90" s="3">
        <v>1</v>
      </c>
      <c r="G90" s="3">
        <v>5</v>
      </c>
      <c r="H90" s="3">
        <v>3</v>
      </c>
      <c r="I90" s="3">
        <v>0</v>
      </c>
      <c r="J90" s="3">
        <v>65902</v>
      </c>
      <c r="K90" s="3">
        <v>0</v>
      </c>
      <c r="L90" s="3">
        <v>20</v>
      </c>
      <c r="M90" s="3" t="s">
        <v>107</v>
      </c>
      <c r="N90" s="3" t="s">
        <v>85</v>
      </c>
      <c r="O90" s="3">
        <v>2324</v>
      </c>
      <c r="P90" s="4">
        <v>32047</v>
      </c>
      <c r="Q90" s="3" t="s">
        <v>108</v>
      </c>
      <c r="R90" s="3" t="s">
        <v>87</v>
      </c>
      <c r="S90" s="3" t="s">
        <v>88</v>
      </c>
      <c r="T90" s="3" t="s">
        <v>89</v>
      </c>
      <c r="U90" s="3" t="s">
        <v>129</v>
      </c>
      <c r="V90" s="4">
        <v>41687</v>
      </c>
      <c r="W90" s="3"/>
      <c r="X90" s="3" t="s">
        <v>91</v>
      </c>
      <c r="Y90" s="3" t="s">
        <v>92</v>
      </c>
      <c r="Z90" s="3" t="s">
        <v>93</v>
      </c>
      <c r="AA90" s="3" t="s">
        <v>116</v>
      </c>
      <c r="AB90" s="3">
        <v>39</v>
      </c>
      <c r="AC90" s="3" t="s">
        <v>95</v>
      </c>
      <c r="AD90" s="3" t="s">
        <v>105</v>
      </c>
      <c r="AE90" s="3">
        <v>4</v>
      </c>
      <c r="AF90" s="3">
        <v>4</v>
      </c>
      <c r="AG90" s="3">
        <v>0</v>
      </c>
      <c r="AH90" s="4">
        <v>43472</v>
      </c>
      <c r="AI90" s="3">
        <v>0</v>
      </c>
      <c r="AJ90" s="3">
        <v>7</v>
      </c>
    </row>
    <row r="91" spans="1:36" x14ac:dyDescent="0.25">
      <c r="A91" s="3" t="s">
        <v>269</v>
      </c>
      <c r="B91" s="3">
        <v>10189</v>
      </c>
      <c r="C91" s="3">
        <v>1</v>
      </c>
      <c r="D91" s="3">
        <v>1</v>
      </c>
      <c r="E91" s="3">
        <v>0</v>
      </c>
      <c r="F91" s="3">
        <v>5</v>
      </c>
      <c r="G91" s="3">
        <v>5</v>
      </c>
      <c r="H91" s="3">
        <v>3</v>
      </c>
      <c r="I91" s="3">
        <v>0</v>
      </c>
      <c r="J91" s="3">
        <v>57748</v>
      </c>
      <c r="K91" s="3">
        <v>1</v>
      </c>
      <c r="L91" s="3">
        <v>19</v>
      </c>
      <c r="M91" s="3" t="s">
        <v>84</v>
      </c>
      <c r="N91" s="3" t="s">
        <v>85</v>
      </c>
      <c r="O91" s="3">
        <v>2176</v>
      </c>
      <c r="P91" s="4">
        <v>20193</v>
      </c>
      <c r="Q91" s="3" t="s">
        <v>108</v>
      </c>
      <c r="R91" s="3" t="s">
        <v>99</v>
      </c>
      <c r="S91" s="3" t="s">
        <v>88</v>
      </c>
      <c r="T91" s="3" t="s">
        <v>89</v>
      </c>
      <c r="U91" s="3" t="s">
        <v>90</v>
      </c>
      <c r="V91" s="4">
        <v>40854</v>
      </c>
      <c r="W91" s="4">
        <v>42507</v>
      </c>
      <c r="X91" s="3" t="s">
        <v>259</v>
      </c>
      <c r="Y91" s="3" t="s">
        <v>101</v>
      </c>
      <c r="Z91" s="3" t="s">
        <v>93</v>
      </c>
      <c r="AA91" s="3" t="s">
        <v>116</v>
      </c>
      <c r="AB91" s="3">
        <v>39</v>
      </c>
      <c r="AC91" s="3" t="s">
        <v>117</v>
      </c>
      <c r="AD91" s="3" t="s">
        <v>105</v>
      </c>
      <c r="AE91" s="3">
        <v>3.13</v>
      </c>
      <c r="AF91" s="3">
        <v>3</v>
      </c>
      <c r="AG91" s="3">
        <v>0</v>
      </c>
      <c r="AH91" s="4">
        <v>42404</v>
      </c>
      <c r="AI91" s="3">
        <v>0</v>
      </c>
      <c r="AJ91" s="3">
        <v>16</v>
      </c>
    </row>
    <row r="92" spans="1:36" x14ac:dyDescent="0.25">
      <c r="A92" s="3" t="s">
        <v>270</v>
      </c>
      <c r="B92" s="3">
        <v>10308</v>
      </c>
      <c r="C92" s="3">
        <v>1</v>
      </c>
      <c r="D92" s="3">
        <v>1</v>
      </c>
      <c r="E92" s="3">
        <v>1</v>
      </c>
      <c r="F92" s="3">
        <v>1</v>
      </c>
      <c r="G92" s="3">
        <v>5</v>
      </c>
      <c r="H92" s="3">
        <v>1</v>
      </c>
      <c r="I92" s="3">
        <v>0</v>
      </c>
      <c r="J92" s="3">
        <v>64057</v>
      </c>
      <c r="K92" s="3">
        <v>0</v>
      </c>
      <c r="L92" s="3">
        <v>19</v>
      </c>
      <c r="M92" s="3" t="s">
        <v>84</v>
      </c>
      <c r="N92" s="3" t="s">
        <v>85</v>
      </c>
      <c r="O92" s="3">
        <v>2132</v>
      </c>
      <c r="P92" s="4">
        <v>32799</v>
      </c>
      <c r="Q92" s="3" t="s">
        <v>86</v>
      </c>
      <c r="R92" s="3" t="s">
        <v>99</v>
      </c>
      <c r="S92" s="3" t="s">
        <v>88</v>
      </c>
      <c r="T92" s="3" t="s">
        <v>89</v>
      </c>
      <c r="U92" s="3" t="s">
        <v>90</v>
      </c>
      <c r="V92" s="4">
        <v>42135</v>
      </c>
      <c r="W92" s="3"/>
      <c r="X92" s="3" t="s">
        <v>91</v>
      </c>
      <c r="Y92" s="3" t="s">
        <v>92</v>
      </c>
      <c r="Z92" s="3" t="s">
        <v>93</v>
      </c>
      <c r="AA92" s="3" t="s">
        <v>119</v>
      </c>
      <c r="AB92" s="3">
        <v>11</v>
      </c>
      <c r="AC92" s="3" t="s">
        <v>104</v>
      </c>
      <c r="AD92" s="3" t="s">
        <v>238</v>
      </c>
      <c r="AE92" s="3">
        <v>1.56</v>
      </c>
      <c r="AF92" s="3">
        <v>5</v>
      </c>
      <c r="AG92" s="3">
        <v>0</v>
      </c>
      <c r="AH92" s="4">
        <v>43468</v>
      </c>
      <c r="AI92" s="3">
        <v>6</v>
      </c>
      <c r="AJ92" s="3">
        <v>15</v>
      </c>
    </row>
    <row r="93" spans="1:36" x14ac:dyDescent="0.25">
      <c r="A93" s="3" t="s">
        <v>271</v>
      </c>
      <c r="B93" s="3">
        <v>10309</v>
      </c>
      <c r="C93" s="3">
        <v>0</v>
      </c>
      <c r="D93" s="3">
        <v>0</v>
      </c>
      <c r="E93" s="3">
        <v>1</v>
      </c>
      <c r="F93" s="3">
        <v>1</v>
      </c>
      <c r="G93" s="3">
        <v>3</v>
      </c>
      <c r="H93" s="3">
        <v>1</v>
      </c>
      <c r="I93" s="3">
        <v>0</v>
      </c>
      <c r="J93" s="3">
        <v>53366</v>
      </c>
      <c r="K93" s="3">
        <v>0</v>
      </c>
      <c r="L93" s="3">
        <v>15</v>
      </c>
      <c r="M93" s="3" t="s">
        <v>272</v>
      </c>
      <c r="N93" s="3" t="s">
        <v>85</v>
      </c>
      <c r="O93" s="3">
        <v>2138</v>
      </c>
      <c r="P93" s="4">
        <v>31946</v>
      </c>
      <c r="Q93" s="3" t="s">
        <v>86</v>
      </c>
      <c r="R93" s="3" t="s">
        <v>87</v>
      </c>
      <c r="S93" s="3" t="s">
        <v>88</v>
      </c>
      <c r="T93" s="3" t="s">
        <v>89</v>
      </c>
      <c r="U93" s="3" t="s">
        <v>90</v>
      </c>
      <c r="V93" s="4">
        <v>42093</v>
      </c>
      <c r="W93" s="3"/>
      <c r="X93" s="3" t="s">
        <v>91</v>
      </c>
      <c r="Y93" s="3" t="s">
        <v>92</v>
      </c>
      <c r="Z93" s="3" t="s">
        <v>102</v>
      </c>
      <c r="AA93" s="3" t="s">
        <v>134</v>
      </c>
      <c r="AB93" s="3">
        <v>7</v>
      </c>
      <c r="AC93" s="3" t="s">
        <v>95</v>
      </c>
      <c r="AD93" s="3" t="s">
        <v>238</v>
      </c>
      <c r="AE93" s="3">
        <v>1.2</v>
      </c>
      <c r="AF93" s="3">
        <v>3</v>
      </c>
      <c r="AG93" s="3">
        <v>6</v>
      </c>
      <c r="AH93" s="4">
        <v>43500</v>
      </c>
      <c r="AI93" s="3">
        <v>3</v>
      </c>
      <c r="AJ93" s="3">
        <v>2</v>
      </c>
    </row>
    <row r="94" spans="1:36" x14ac:dyDescent="0.25">
      <c r="A94" s="3" t="s">
        <v>273</v>
      </c>
      <c r="B94" s="3">
        <v>10049</v>
      </c>
      <c r="C94" s="3">
        <v>1</v>
      </c>
      <c r="D94" s="3">
        <v>1</v>
      </c>
      <c r="E94" s="3">
        <v>0</v>
      </c>
      <c r="F94" s="3">
        <v>1</v>
      </c>
      <c r="G94" s="3">
        <v>5</v>
      </c>
      <c r="H94" s="3">
        <v>3</v>
      </c>
      <c r="I94" s="3">
        <v>0</v>
      </c>
      <c r="J94" s="3">
        <v>58530</v>
      </c>
      <c r="K94" s="3">
        <v>0</v>
      </c>
      <c r="L94" s="3">
        <v>19</v>
      </c>
      <c r="M94" s="3" t="s">
        <v>84</v>
      </c>
      <c r="N94" s="3" t="s">
        <v>85</v>
      </c>
      <c r="O94" s="3">
        <v>2155</v>
      </c>
      <c r="P94" s="4">
        <v>29661</v>
      </c>
      <c r="Q94" s="3" t="s">
        <v>108</v>
      </c>
      <c r="R94" s="3" t="s">
        <v>99</v>
      </c>
      <c r="S94" s="3" t="s">
        <v>88</v>
      </c>
      <c r="T94" s="3" t="s">
        <v>89</v>
      </c>
      <c r="U94" s="3" t="s">
        <v>90</v>
      </c>
      <c r="V94" s="4">
        <v>40917</v>
      </c>
      <c r="W94" s="3"/>
      <c r="X94" s="3" t="s">
        <v>91</v>
      </c>
      <c r="Y94" s="3" t="s">
        <v>92</v>
      </c>
      <c r="Z94" s="3" t="s">
        <v>93</v>
      </c>
      <c r="AA94" s="3" t="s">
        <v>130</v>
      </c>
      <c r="AB94" s="3">
        <v>12</v>
      </c>
      <c r="AC94" s="3" t="s">
        <v>117</v>
      </c>
      <c r="AD94" s="3" t="s">
        <v>105</v>
      </c>
      <c r="AE94" s="3">
        <v>5</v>
      </c>
      <c r="AF94" s="3">
        <v>5</v>
      </c>
      <c r="AG94" s="3">
        <v>0</v>
      </c>
      <c r="AH94" s="4">
        <v>43494</v>
      </c>
      <c r="AI94" s="3">
        <v>0</v>
      </c>
      <c r="AJ94" s="3">
        <v>19</v>
      </c>
    </row>
    <row r="95" spans="1:36" x14ac:dyDescent="0.25">
      <c r="A95" s="3" t="s">
        <v>274</v>
      </c>
      <c r="B95" s="3">
        <v>10093</v>
      </c>
      <c r="C95" s="3">
        <v>0</v>
      </c>
      <c r="D95" s="3">
        <v>0</v>
      </c>
      <c r="E95" s="3">
        <v>1</v>
      </c>
      <c r="F95" s="3">
        <v>5</v>
      </c>
      <c r="G95" s="3">
        <v>5</v>
      </c>
      <c r="H95" s="3">
        <v>3</v>
      </c>
      <c r="I95" s="3">
        <v>0</v>
      </c>
      <c r="J95" s="3">
        <v>72609</v>
      </c>
      <c r="K95" s="3">
        <v>1</v>
      </c>
      <c r="L95" s="3">
        <v>20</v>
      </c>
      <c r="M95" s="3" t="s">
        <v>107</v>
      </c>
      <c r="N95" s="3" t="s">
        <v>85</v>
      </c>
      <c r="O95" s="3">
        <v>2143</v>
      </c>
      <c r="P95" s="4">
        <v>29860</v>
      </c>
      <c r="Q95" s="3" t="s">
        <v>86</v>
      </c>
      <c r="R95" s="3" t="s">
        <v>87</v>
      </c>
      <c r="S95" s="3" t="s">
        <v>88</v>
      </c>
      <c r="T95" s="3" t="s">
        <v>136</v>
      </c>
      <c r="U95" s="3" t="s">
        <v>90</v>
      </c>
      <c r="V95" s="4">
        <v>40679</v>
      </c>
      <c r="W95" s="4">
        <v>41449</v>
      </c>
      <c r="X95" s="3" t="s">
        <v>109</v>
      </c>
      <c r="Y95" s="3" t="s">
        <v>101</v>
      </c>
      <c r="Z95" s="3" t="s">
        <v>93</v>
      </c>
      <c r="AA95" s="3" t="s">
        <v>119</v>
      </c>
      <c r="AB95" s="3">
        <v>11</v>
      </c>
      <c r="AC95" s="3" t="s">
        <v>117</v>
      </c>
      <c r="AD95" s="3" t="s">
        <v>105</v>
      </c>
      <c r="AE95" s="3">
        <v>4.76</v>
      </c>
      <c r="AF95" s="3">
        <v>5</v>
      </c>
      <c r="AG95" s="3">
        <v>0</v>
      </c>
      <c r="AH95" s="4">
        <v>41369</v>
      </c>
      <c r="AI95" s="3">
        <v>0</v>
      </c>
      <c r="AJ95" s="3">
        <v>20</v>
      </c>
    </row>
    <row r="96" spans="1:36" x14ac:dyDescent="0.25">
      <c r="A96" s="3" t="s">
        <v>275</v>
      </c>
      <c r="B96" s="3">
        <v>10163</v>
      </c>
      <c r="C96" s="3">
        <v>1</v>
      </c>
      <c r="D96" s="3">
        <v>1</v>
      </c>
      <c r="E96" s="3">
        <v>0</v>
      </c>
      <c r="F96" s="3">
        <v>5</v>
      </c>
      <c r="G96" s="3">
        <v>5</v>
      </c>
      <c r="H96" s="3">
        <v>3</v>
      </c>
      <c r="I96" s="3">
        <v>0</v>
      </c>
      <c r="J96" s="3">
        <v>55965</v>
      </c>
      <c r="K96" s="3">
        <v>1</v>
      </c>
      <c r="L96" s="3">
        <v>20</v>
      </c>
      <c r="M96" s="3" t="s">
        <v>107</v>
      </c>
      <c r="N96" s="3" t="s">
        <v>85</v>
      </c>
      <c r="O96" s="3">
        <v>2170</v>
      </c>
      <c r="P96" s="4">
        <v>30628</v>
      </c>
      <c r="Q96" s="3" t="s">
        <v>108</v>
      </c>
      <c r="R96" s="3" t="s">
        <v>99</v>
      </c>
      <c r="S96" s="3" t="s">
        <v>88</v>
      </c>
      <c r="T96" s="3" t="s">
        <v>89</v>
      </c>
      <c r="U96" s="3" t="s">
        <v>90</v>
      </c>
      <c r="V96" s="4">
        <v>40637</v>
      </c>
      <c r="W96" s="4">
        <v>41283</v>
      </c>
      <c r="X96" s="3" t="s">
        <v>100</v>
      </c>
      <c r="Y96" s="3" t="s">
        <v>101</v>
      </c>
      <c r="Z96" s="3" t="s">
        <v>93</v>
      </c>
      <c r="AA96" s="3" t="s">
        <v>126</v>
      </c>
      <c r="AB96" s="3">
        <v>19</v>
      </c>
      <c r="AC96" s="3" t="s">
        <v>117</v>
      </c>
      <c r="AD96" s="3" t="s">
        <v>105</v>
      </c>
      <c r="AE96" s="3">
        <v>3.66</v>
      </c>
      <c r="AF96" s="3">
        <v>3</v>
      </c>
      <c r="AG96" s="3">
        <v>0</v>
      </c>
      <c r="AH96" s="4">
        <v>40915</v>
      </c>
      <c r="AI96" s="3">
        <v>0</v>
      </c>
      <c r="AJ96" s="3">
        <v>6</v>
      </c>
    </row>
    <row r="97" spans="1:36" x14ac:dyDescent="0.25">
      <c r="A97" s="3" t="s">
        <v>276</v>
      </c>
      <c r="B97" s="3">
        <v>10305</v>
      </c>
      <c r="C97" s="3">
        <v>1</v>
      </c>
      <c r="D97" s="3">
        <v>1</v>
      </c>
      <c r="E97" s="3">
        <v>1</v>
      </c>
      <c r="F97" s="3">
        <v>1</v>
      </c>
      <c r="G97" s="3">
        <v>6</v>
      </c>
      <c r="H97" s="3">
        <v>3</v>
      </c>
      <c r="I97" s="3">
        <v>0</v>
      </c>
      <c r="J97" s="3">
        <v>70187</v>
      </c>
      <c r="K97" s="3">
        <v>1</v>
      </c>
      <c r="L97" s="3">
        <v>3</v>
      </c>
      <c r="M97" s="3" t="s">
        <v>186</v>
      </c>
      <c r="N97" s="3" t="s">
        <v>85</v>
      </c>
      <c r="O97" s="3">
        <v>2330</v>
      </c>
      <c r="P97" s="4">
        <v>27582</v>
      </c>
      <c r="Q97" s="3" t="s">
        <v>86</v>
      </c>
      <c r="R97" s="3" t="s">
        <v>99</v>
      </c>
      <c r="S97" s="3" t="s">
        <v>88</v>
      </c>
      <c r="T97" s="3" t="s">
        <v>89</v>
      </c>
      <c r="U97" s="3" t="s">
        <v>90</v>
      </c>
      <c r="V97" s="4">
        <v>41911</v>
      </c>
      <c r="W97" s="4">
        <v>43331</v>
      </c>
      <c r="X97" s="3" t="s">
        <v>277</v>
      </c>
      <c r="Y97" s="3" t="s">
        <v>151</v>
      </c>
      <c r="Z97" s="3" t="s">
        <v>188</v>
      </c>
      <c r="AA97" s="3" t="s">
        <v>207</v>
      </c>
      <c r="AB97" s="3">
        <v>21</v>
      </c>
      <c r="AC97" s="3" t="s">
        <v>127</v>
      </c>
      <c r="AD97" s="3" t="s">
        <v>238</v>
      </c>
      <c r="AE97" s="3">
        <v>2</v>
      </c>
      <c r="AF97" s="3">
        <v>5</v>
      </c>
      <c r="AG97" s="3">
        <v>0</v>
      </c>
      <c r="AH97" s="4">
        <v>43493</v>
      </c>
      <c r="AI97" s="3">
        <v>4</v>
      </c>
      <c r="AJ97" s="3">
        <v>7</v>
      </c>
    </row>
    <row r="98" spans="1:36" x14ac:dyDescent="0.25">
      <c r="A98" s="3" t="s">
        <v>278</v>
      </c>
      <c r="B98" s="3">
        <v>10015</v>
      </c>
      <c r="C98" s="3">
        <v>0</v>
      </c>
      <c r="D98" s="3">
        <v>0</v>
      </c>
      <c r="E98" s="3">
        <v>1</v>
      </c>
      <c r="F98" s="3">
        <v>1</v>
      </c>
      <c r="G98" s="3">
        <v>3</v>
      </c>
      <c r="H98" s="3">
        <v>4</v>
      </c>
      <c r="I98" s="3">
        <v>0</v>
      </c>
      <c r="J98" s="3">
        <v>178000</v>
      </c>
      <c r="K98" s="3">
        <v>0</v>
      </c>
      <c r="L98" s="3">
        <v>12</v>
      </c>
      <c r="M98" s="3" t="s">
        <v>279</v>
      </c>
      <c r="N98" s="3" t="s">
        <v>85</v>
      </c>
      <c r="O98" s="3">
        <v>1460</v>
      </c>
      <c r="P98" s="4">
        <v>29407</v>
      </c>
      <c r="Q98" s="3" t="s">
        <v>86</v>
      </c>
      <c r="R98" s="3" t="s">
        <v>87</v>
      </c>
      <c r="S98" s="3" t="s">
        <v>88</v>
      </c>
      <c r="T98" s="3" t="s">
        <v>89</v>
      </c>
      <c r="U98" s="3" t="s">
        <v>129</v>
      </c>
      <c r="V98" s="4">
        <v>40648</v>
      </c>
      <c r="W98" s="3"/>
      <c r="X98" s="3" t="s">
        <v>91</v>
      </c>
      <c r="Y98" s="3" t="s">
        <v>92</v>
      </c>
      <c r="Z98" s="3" t="s">
        <v>102</v>
      </c>
      <c r="AA98" s="3" t="s">
        <v>194</v>
      </c>
      <c r="AB98" s="3">
        <v>5</v>
      </c>
      <c r="AC98" s="3" t="s">
        <v>104</v>
      </c>
      <c r="AD98" s="3" t="s">
        <v>96</v>
      </c>
      <c r="AE98" s="3">
        <v>5</v>
      </c>
      <c r="AF98" s="3">
        <v>5</v>
      </c>
      <c r="AG98" s="3">
        <v>5</v>
      </c>
      <c r="AH98" s="4">
        <v>43472</v>
      </c>
      <c r="AI98" s="3">
        <v>0</v>
      </c>
      <c r="AJ98" s="3">
        <v>15</v>
      </c>
    </row>
    <row r="99" spans="1:36" x14ac:dyDescent="0.25">
      <c r="A99" s="3" t="s">
        <v>280</v>
      </c>
      <c r="B99" s="3">
        <v>10080</v>
      </c>
      <c r="C99" s="3">
        <v>1</v>
      </c>
      <c r="D99" s="3">
        <v>1</v>
      </c>
      <c r="E99" s="3">
        <v>0</v>
      </c>
      <c r="F99" s="3">
        <v>1</v>
      </c>
      <c r="G99" s="3">
        <v>1</v>
      </c>
      <c r="H99" s="3">
        <v>3</v>
      </c>
      <c r="I99" s="3">
        <v>0</v>
      </c>
      <c r="J99" s="3">
        <v>99351</v>
      </c>
      <c r="K99" s="3">
        <v>0</v>
      </c>
      <c r="L99" s="3">
        <v>26</v>
      </c>
      <c r="M99" s="3" t="s">
        <v>172</v>
      </c>
      <c r="N99" s="3" t="s">
        <v>85</v>
      </c>
      <c r="O99" s="3">
        <v>2050</v>
      </c>
      <c r="P99" s="4">
        <v>28961</v>
      </c>
      <c r="Q99" s="3" t="s">
        <v>108</v>
      </c>
      <c r="R99" s="3" t="s">
        <v>99</v>
      </c>
      <c r="S99" s="3" t="s">
        <v>88</v>
      </c>
      <c r="T99" s="3" t="s">
        <v>281</v>
      </c>
      <c r="U99" s="3" t="s">
        <v>90</v>
      </c>
      <c r="V99" s="4">
        <v>39818</v>
      </c>
      <c r="W99" s="3"/>
      <c r="X99" s="3" t="s">
        <v>91</v>
      </c>
      <c r="Y99" s="3" t="s">
        <v>92</v>
      </c>
      <c r="Z99" s="3" t="s">
        <v>173</v>
      </c>
      <c r="AA99" s="3" t="s">
        <v>282</v>
      </c>
      <c r="AB99" s="3">
        <v>9</v>
      </c>
      <c r="AC99" s="3" t="s">
        <v>283</v>
      </c>
      <c r="AD99" s="3" t="s">
        <v>105</v>
      </c>
      <c r="AE99" s="3">
        <v>5</v>
      </c>
      <c r="AF99" s="3">
        <v>3</v>
      </c>
      <c r="AG99" s="3">
        <v>2</v>
      </c>
      <c r="AH99" s="4">
        <v>43504</v>
      </c>
      <c r="AI99" s="3">
        <v>0</v>
      </c>
      <c r="AJ99" s="3">
        <v>3</v>
      </c>
    </row>
    <row r="100" spans="1:36" x14ac:dyDescent="0.25">
      <c r="A100" s="3" t="s">
        <v>284</v>
      </c>
      <c r="B100" s="3">
        <v>10258</v>
      </c>
      <c r="C100" s="3">
        <v>0</v>
      </c>
      <c r="D100" s="3">
        <v>0</v>
      </c>
      <c r="E100" s="3">
        <v>1</v>
      </c>
      <c r="F100" s="3">
        <v>1</v>
      </c>
      <c r="G100" s="3">
        <v>6</v>
      </c>
      <c r="H100" s="3">
        <v>3</v>
      </c>
      <c r="I100" s="3">
        <v>0</v>
      </c>
      <c r="J100" s="3">
        <v>67251</v>
      </c>
      <c r="K100" s="3">
        <v>0</v>
      </c>
      <c r="L100" s="3">
        <v>3</v>
      </c>
      <c r="M100" s="3" t="s">
        <v>186</v>
      </c>
      <c r="N100" s="3" t="s">
        <v>169</v>
      </c>
      <c r="O100" s="3">
        <v>6050</v>
      </c>
      <c r="P100" s="4">
        <v>23251</v>
      </c>
      <c r="Q100" s="3" t="s">
        <v>86</v>
      </c>
      <c r="R100" s="3" t="s">
        <v>87</v>
      </c>
      <c r="S100" s="3" t="s">
        <v>88</v>
      </c>
      <c r="T100" s="3" t="s">
        <v>89</v>
      </c>
      <c r="U100" s="3" t="s">
        <v>129</v>
      </c>
      <c r="V100" s="4">
        <v>40792</v>
      </c>
      <c r="W100" s="3"/>
      <c r="X100" s="3" t="s">
        <v>91</v>
      </c>
      <c r="Y100" s="3" t="s">
        <v>92</v>
      </c>
      <c r="Z100" s="3" t="s">
        <v>188</v>
      </c>
      <c r="AA100" s="3" t="s">
        <v>207</v>
      </c>
      <c r="AB100" s="3">
        <v>21</v>
      </c>
      <c r="AC100" s="3" t="s">
        <v>164</v>
      </c>
      <c r="AD100" s="3" t="s">
        <v>105</v>
      </c>
      <c r="AE100" s="3">
        <v>4.3</v>
      </c>
      <c r="AF100" s="3">
        <v>3</v>
      </c>
      <c r="AG100" s="3">
        <v>0</v>
      </c>
      <c r="AH100" s="4">
        <v>43492</v>
      </c>
      <c r="AI100" s="3">
        <v>2</v>
      </c>
      <c r="AJ100" s="3">
        <v>7</v>
      </c>
    </row>
    <row r="101" spans="1:36" x14ac:dyDescent="0.25">
      <c r="A101" s="3" t="s">
        <v>285</v>
      </c>
      <c r="B101" s="3">
        <v>10273</v>
      </c>
      <c r="C101" s="3">
        <v>0</v>
      </c>
      <c r="D101" s="3">
        <v>0</v>
      </c>
      <c r="E101" s="3">
        <v>0</v>
      </c>
      <c r="F101" s="3">
        <v>1</v>
      </c>
      <c r="G101" s="3">
        <v>3</v>
      </c>
      <c r="H101" s="3">
        <v>3</v>
      </c>
      <c r="I101" s="3">
        <v>0</v>
      </c>
      <c r="J101" s="3">
        <v>65707</v>
      </c>
      <c r="K101" s="3">
        <v>0</v>
      </c>
      <c r="L101" s="3">
        <v>14</v>
      </c>
      <c r="M101" s="3" t="s">
        <v>133</v>
      </c>
      <c r="N101" s="3" t="s">
        <v>169</v>
      </c>
      <c r="O101" s="3">
        <v>6040</v>
      </c>
      <c r="P101" s="4">
        <v>25025</v>
      </c>
      <c r="Q101" s="3" t="s">
        <v>108</v>
      </c>
      <c r="R101" s="3" t="s">
        <v>87</v>
      </c>
      <c r="S101" s="3" t="s">
        <v>88</v>
      </c>
      <c r="T101" s="3" t="s">
        <v>89</v>
      </c>
      <c r="U101" s="3" t="s">
        <v>90</v>
      </c>
      <c r="V101" s="4">
        <v>40299</v>
      </c>
      <c r="W101" s="3"/>
      <c r="X101" s="3" t="s">
        <v>91</v>
      </c>
      <c r="Y101" s="3" t="s">
        <v>92</v>
      </c>
      <c r="Z101" s="3" t="s">
        <v>102</v>
      </c>
      <c r="AA101" s="3" t="s">
        <v>213</v>
      </c>
      <c r="AB101" s="3">
        <v>6</v>
      </c>
      <c r="AC101" s="3" t="s">
        <v>95</v>
      </c>
      <c r="AD101" s="3" t="s">
        <v>105</v>
      </c>
      <c r="AE101" s="3">
        <v>4.7</v>
      </c>
      <c r="AF101" s="3">
        <v>4</v>
      </c>
      <c r="AG101" s="3">
        <v>5</v>
      </c>
      <c r="AH101" s="4">
        <v>43497</v>
      </c>
      <c r="AI101" s="3">
        <v>0</v>
      </c>
      <c r="AJ101" s="3">
        <v>1</v>
      </c>
    </row>
    <row r="102" spans="1:36" x14ac:dyDescent="0.25">
      <c r="A102" s="3" t="s">
        <v>286</v>
      </c>
      <c r="B102" s="3">
        <v>10111</v>
      </c>
      <c r="C102" s="3">
        <v>0</v>
      </c>
      <c r="D102" s="3">
        <v>0</v>
      </c>
      <c r="E102" s="3">
        <v>1</v>
      </c>
      <c r="F102" s="3">
        <v>1</v>
      </c>
      <c r="G102" s="3">
        <v>5</v>
      </c>
      <c r="H102" s="3">
        <v>3</v>
      </c>
      <c r="I102" s="3">
        <v>0</v>
      </c>
      <c r="J102" s="3">
        <v>52249</v>
      </c>
      <c r="K102" s="3">
        <v>0</v>
      </c>
      <c r="L102" s="3">
        <v>19</v>
      </c>
      <c r="M102" s="3" t="s">
        <v>84</v>
      </c>
      <c r="N102" s="3" t="s">
        <v>85</v>
      </c>
      <c r="O102" s="3">
        <v>1905</v>
      </c>
      <c r="P102" s="4">
        <v>31305</v>
      </c>
      <c r="Q102" s="3" t="s">
        <v>86</v>
      </c>
      <c r="R102" s="3" t="s">
        <v>87</v>
      </c>
      <c r="S102" s="3" t="s">
        <v>88</v>
      </c>
      <c r="T102" s="3" t="s">
        <v>136</v>
      </c>
      <c r="U102" s="3" t="s">
        <v>90</v>
      </c>
      <c r="V102" s="4">
        <v>42093</v>
      </c>
      <c r="W102" s="3"/>
      <c r="X102" s="3" t="s">
        <v>91</v>
      </c>
      <c r="Y102" s="3" t="s">
        <v>92</v>
      </c>
      <c r="Z102" s="3" t="s">
        <v>93</v>
      </c>
      <c r="AA102" s="3" t="s">
        <v>138</v>
      </c>
      <c r="AB102" s="3">
        <v>14</v>
      </c>
      <c r="AC102" s="3" t="s">
        <v>127</v>
      </c>
      <c r="AD102" s="3" t="s">
        <v>105</v>
      </c>
      <c r="AE102" s="3">
        <v>4.5</v>
      </c>
      <c r="AF102" s="3">
        <v>3</v>
      </c>
      <c r="AG102" s="3">
        <v>0</v>
      </c>
      <c r="AH102" s="4">
        <v>43514</v>
      </c>
      <c r="AI102" s="3">
        <v>0</v>
      </c>
      <c r="AJ102" s="3">
        <v>5</v>
      </c>
    </row>
    <row r="103" spans="1:36" x14ac:dyDescent="0.25">
      <c r="A103" s="3" t="s">
        <v>287</v>
      </c>
      <c r="B103" s="3">
        <v>10257</v>
      </c>
      <c r="C103" s="3">
        <v>0</v>
      </c>
      <c r="D103" s="3">
        <v>0</v>
      </c>
      <c r="E103" s="3">
        <v>0</v>
      </c>
      <c r="F103" s="3">
        <v>1</v>
      </c>
      <c r="G103" s="3">
        <v>5</v>
      </c>
      <c r="H103" s="3">
        <v>3</v>
      </c>
      <c r="I103" s="3">
        <v>0</v>
      </c>
      <c r="J103" s="3">
        <v>53171</v>
      </c>
      <c r="K103" s="3">
        <v>0</v>
      </c>
      <c r="L103" s="3">
        <v>19</v>
      </c>
      <c r="M103" s="3" t="s">
        <v>84</v>
      </c>
      <c r="N103" s="3" t="s">
        <v>85</v>
      </c>
      <c r="O103" s="3">
        <v>2121</v>
      </c>
      <c r="P103" s="4">
        <v>30652</v>
      </c>
      <c r="Q103" s="3" t="s">
        <v>108</v>
      </c>
      <c r="R103" s="3" t="s">
        <v>87</v>
      </c>
      <c r="S103" s="3" t="s">
        <v>88</v>
      </c>
      <c r="T103" s="3" t="s">
        <v>136</v>
      </c>
      <c r="U103" s="3" t="s">
        <v>129</v>
      </c>
      <c r="V103" s="4">
        <v>40679</v>
      </c>
      <c r="W103" s="3"/>
      <c r="X103" s="3" t="s">
        <v>91</v>
      </c>
      <c r="Y103" s="3" t="s">
        <v>92</v>
      </c>
      <c r="Z103" s="3" t="s">
        <v>93</v>
      </c>
      <c r="AA103" s="3" t="s">
        <v>146</v>
      </c>
      <c r="AB103" s="3">
        <v>18</v>
      </c>
      <c r="AC103" s="3" t="s">
        <v>95</v>
      </c>
      <c r="AD103" s="3" t="s">
        <v>105</v>
      </c>
      <c r="AE103" s="3">
        <v>4.2</v>
      </c>
      <c r="AF103" s="3">
        <v>4</v>
      </c>
      <c r="AG103" s="3">
        <v>0</v>
      </c>
      <c r="AH103" s="4">
        <v>43522</v>
      </c>
      <c r="AI103" s="3">
        <v>0</v>
      </c>
      <c r="AJ103" s="3">
        <v>12</v>
      </c>
    </row>
    <row r="104" spans="1:36" x14ac:dyDescent="0.25">
      <c r="A104" s="3" t="s">
        <v>288</v>
      </c>
      <c r="B104" s="3">
        <v>10159</v>
      </c>
      <c r="C104" s="3">
        <v>1</v>
      </c>
      <c r="D104" s="3">
        <v>1</v>
      </c>
      <c r="E104" s="3">
        <v>0</v>
      </c>
      <c r="F104" s="3">
        <v>1</v>
      </c>
      <c r="G104" s="3">
        <v>5</v>
      </c>
      <c r="H104" s="3">
        <v>3</v>
      </c>
      <c r="I104" s="3">
        <v>0</v>
      </c>
      <c r="J104" s="3">
        <v>51337</v>
      </c>
      <c r="K104" s="3">
        <v>0</v>
      </c>
      <c r="L104" s="3">
        <v>19</v>
      </c>
      <c r="M104" s="3" t="s">
        <v>84</v>
      </c>
      <c r="N104" s="3" t="s">
        <v>85</v>
      </c>
      <c r="O104" s="3">
        <v>2145</v>
      </c>
      <c r="P104" s="4">
        <v>33147</v>
      </c>
      <c r="Q104" s="3" t="s">
        <v>108</v>
      </c>
      <c r="R104" s="3" t="s">
        <v>99</v>
      </c>
      <c r="S104" s="3" t="s">
        <v>88</v>
      </c>
      <c r="T104" s="3" t="s">
        <v>89</v>
      </c>
      <c r="U104" s="3" t="s">
        <v>129</v>
      </c>
      <c r="V104" s="4">
        <v>42093</v>
      </c>
      <c r="W104" s="3"/>
      <c r="X104" s="3" t="s">
        <v>91</v>
      </c>
      <c r="Y104" s="3" t="s">
        <v>92</v>
      </c>
      <c r="Z104" s="3" t="s">
        <v>93</v>
      </c>
      <c r="AA104" s="3" t="s">
        <v>94</v>
      </c>
      <c r="AB104" s="3">
        <v>22</v>
      </c>
      <c r="AC104" s="3" t="s">
        <v>95</v>
      </c>
      <c r="AD104" s="3" t="s">
        <v>105</v>
      </c>
      <c r="AE104" s="3">
        <v>3.73</v>
      </c>
      <c r="AF104" s="3">
        <v>3</v>
      </c>
      <c r="AG104" s="3">
        <v>0</v>
      </c>
      <c r="AH104" s="4">
        <v>43481</v>
      </c>
      <c r="AI104" s="3">
        <v>0</v>
      </c>
      <c r="AJ104" s="3">
        <v>19</v>
      </c>
    </row>
    <row r="105" spans="1:36" x14ac:dyDescent="0.25">
      <c r="A105" s="3" t="s">
        <v>289</v>
      </c>
      <c r="B105" s="3">
        <v>10122</v>
      </c>
      <c r="C105" s="3">
        <v>0</v>
      </c>
      <c r="D105" s="3">
        <v>2</v>
      </c>
      <c r="E105" s="3">
        <v>0</v>
      </c>
      <c r="F105" s="3">
        <v>5</v>
      </c>
      <c r="G105" s="3">
        <v>5</v>
      </c>
      <c r="H105" s="3">
        <v>3</v>
      </c>
      <c r="I105" s="3">
        <v>1</v>
      </c>
      <c r="J105" s="3">
        <v>51505</v>
      </c>
      <c r="K105" s="3">
        <v>1</v>
      </c>
      <c r="L105" s="3">
        <v>19</v>
      </c>
      <c r="M105" s="3" t="s">
        <v>84</v>
      </c>
      <c r="N105" s="3" t="s">
        <v>85</v>
      </c>
      <c r="O105" s="3">
        <v>2330</v>
      </c>
      <c r="P105" s="4">
        <v>25703</v>
      </c>
      <c r="Q105" s="3" t="s">
        <v>108</v>
      </c>
      <c r="R105" s="3" t="s">
        <v>114</v>
      </c>
      <c r="S105" s="3" t="s">
        <v>88</v>
      </c>
      <c r="T105" s="3" t="s">
        <v>89</v>
      </c>
      <c r="U105" s="3" t="s">
        <v>129</v>
      </c>
      <c r="V105" s="4">
        <v>40854</v>
      </c>
      <c r="W105" s="4">
        <v>42689</v>
      </c>
      <c r="X105" s="3" t="s">
        <v>109</v>
      </c>
      <c r="Y105" s="3" t="s">
        <v>101</v>
      </c>
      <c r="Z105" s="3" t="s">
        <v>93</v>
      </c>
      <c r="AA105" s="3" t="s">
        <v>112</v>
      </c>
      <c r="AB105" s="3">
        <v>16</v>
      </c>
      <c r="AC105" s="3" t="s">
        <v>131</v>
      </c>
      <c r="AD105" s="3" t="s">
        <v>105</v>
      </c>
      <c r="AE105" s="3">
        <v>4.24</v>
      </c>
      <c r="AF105" s="3">
        <v>4</v>
      </c>
      <c r="AG105" s="3">
        <v>0</v>
      </c>
      <c r="AH105" s="4">
        <v>42489</v>
      </c>
      <c r="AI105" s="3">
        <v>0</v>
      </c>
      <c r="AJ105" s="3">
        <v>2</v>
      </c>
    </row>
    <row r="106" spans="1:36" x14ac:dyDescent="0.25">
      <c r="A106" s="3" t="s">
        <v>290</v>
      </c>
      <c r="B106" s="3">
        <v>10142</v>
      </c>
      <c r="C106" s="3">
        <v>0</v>
      </c>
      <c r="D106" s="3">
        <v>4</v>
      </c>
      <c r="E106" s="3">
        <v>0</v>
      </c>
      <c r="F106" s="3">
        <v>4</v>
      </c>
      <c r="G106" s="3">
        <v>6</v>
      </c>
      <c r="H106" s="3">
        <v>3</v>
      </c>
      <c r="I106" s="3">
        <v>0</v>
      </c>
      <c r="J106" s="3">
        <v>59370</v>
      </c>
      <c r="K106" s="3">
        <v>1</v>
      </c>
      <c r="L106" s="3">
        <v>3</v>
      </c>
      <c r="M106" s="3" t="s">
        <v>186</v>
      </c>
      <c r="N106" s="3" t="s">
        <v>291</v>
      </c>
      <c r="O106" s="3">
        <v>43050</v>
      </c>
      <c r="P106" s="4">
        <v>26124</v>
      </c>
      <c r="Q106" s="3" t="s">
        <v>108</v>
      </c>
      <c r="R106" s="3" t="s">
        <v>125</v>
      </c>
      <c r="S106" s="3" t="s">
        <v>88</v>
      </c>
      <c r="T106" s="3" t="s">
        <v>89</v>
      </c>
      <c r="U106" s="3" t="s">
        <v>129</v>
      </c>
      <c r="V106" s="4">
        <v>41827</v>
      </c>
      <c r="W106" s="4">
        <v>42252</v>
      </c>
      <c r="X106" s="3" t="s">
        <v>150</v>
      </c>
      <c r="Y106" s="3" t="s">
        <v>151</v>
      </c>
      <c r="Z106" s="3" t="s">
        <v>188</v>
      </c>
      <c r="AA106" s="3" t="s">
        <v>189</v>
      </c>
      <c r="AB106" s="3">
        <v>17</v>
      </c>
      <c r="AC106" s="3" t="s">
        <v>164</v>
      </c>
      <c r="AD106" s="3" t="s">
        <v>105</v>
      </c>
      <c r="AE106" s="3">
        <v>3.97</v>
      </c>
      <c r="AF106" s="3">
        <v>4</v>
      </c>
      <c r="AG106" s="3">
        <v>0</v>
      </c>
      <c r="AH106" s="4">
        <v>41654</v>
      </c>
      <c r="AI106" s="3">
        <v>0</v>
      </c>
      <c r="AJ106" s="3">
        <v>7</v>
      </c>
    </row>
    <row r="107" spans="1:36" x14ac:dyDescent="0.25">
      <c r="A107" s="3" t="s">
        <v>292</v>
      </c>
      <c r="B107" s="3">
        <v>10283</v>
      </c>
      <c r="C107" s="3">
        <v>1</v>
      </c>
      <c r="D107" s="3">
        <v>1</v>
      </c>
      <c r="E107" s="3">
        <v>1</v>
      </c>
      <c r="F107" s="3">
        <v>5</v>
      </c>
      <c r="G107" s="3">
        <v>5</v>
      </c>
      <c r="H107" s="3">
        <v>2</v>
      </c>
      <c r="I107" s="3">
        <v>1</v>
      </c>
      <c r="J107" s="3">
        <v>54933</v>
      </c>
      <c r="K107" s="3">
        <v>1</v>
      </c>
      <c r="L107" s="3">
        <v>19</v>
      </c>
      <c r="M107" s="3" t="s">
        <v>84</v>
      </c>
      <c r="N107" s="3" t="s">
        <v>85</v>
      </c>
      <c r="O107" s="3">
        <v>2062</v>
      </c>
      <c r="P107" s="4">
        <v>27250</v>
      </c>
      <c r="Q107" s="3" t="s">
        <v>86</v>
      </c>
      <c r="R107" s="3" t="s">
        <v>99</v>
      </c>
      <c r="S107" s="3" t="s">
        <v>88</v>
      </c>
      <c r="T107" s="3" t="s">
        <v>89</v>
      </c>
      <c r="U107" s="3" t="s">
        <v>129</v>
      </c>
      <c r="V107" s="4">
        <v>41001</v>
      </c>
      <c r="W107" s="4">
        <v>42180</v>
      </c>
      <c r="X107" s="3" t="s">
        <v>259</v>
      </c>
      <c r="Y107" s="3" t="s">
        <v>101</v>
      </c>
      <c r="Z107" s="3" t="s">
        <v>93</v>
      </c>
      <c r="AA107" s="3" t="s">
        <v>116</v>
      </c>
      <c r="AB107" s="3">
        <v>39</v>
      </c>
      <c r="AC107" s="3" t="s">
        <v>131</v>
      </c>
      <c r="AD107" s="3" t="s">
        <v>165</v>
      </c>
      <c r="AE107" s="3">
        <v>3.97</v>
      </c>
      <c r="AF107" s="3">
        <v>4</v>
      </c>
      <c r="AG107" s="3">
        <v>0</v>
      </c>
      <c r="AH107" s="4">
        <v>42024</v>
      </c>
      <c r="AI107" s="3">
        <v>3</v>
      </c>
      <c r="AJ107" s="3">
        <v>15</v>
      </c>
    </row>
    <row r="108" spans="1:36" x14ac:dyDescent="0.25">
      <c r="A108" s="3" t="s">
        <v>293</v>
      </c>
      <c r="B108" s="3">
        <v>10018</v>
      </c>
      <c r="C108" s="3">
        <v>0</v>
      </c>
      <c r="D108" s="3">
        <v>0</v>
      </c>
      <c r="E108" s="3">
        <v>0</v>
      </c>
      <c r="F108" s="3">
        <v>1</v>
      </c>
      <c r="G108" s="3">
        <v>5</v>
      </c>
      <c r="H108" s="3">
        <v>4</v>
      </c>
      <c r="I108" s="3">
        <v>0</v>
      </c>
      <c r="J108" s="3">
        <v>57815</v>
      </c>
      <c r="K108" s="3">
        <v>0</v>
      </c>
      <c r="L108" s="3">
        <v>19</v>
      </c>
      <c r="M108" s="3" t="s">
        <v>84</v>
      </c>
      <c r="N108" s="3" t="s">
        <v>85</v>
      </c>
      <c r="O108" s="3">
        <v>2451</v>
      </c>
      <c r="P108" s="4">
        <v>29349</v>
      </c>
      <c r="Q108" s="3" t="s">
        <v>108</v>
      </c>
      <c r="R108" s="3" t="s">
        <v>87</v>
      </c>
      <c r="S108" s="3" t="s">
        <v>88</v>
      </c>
      <c r="T108" s="3" t="s">
        <v>136</v>
      </c>
      <c r="U108" s="3" t="s">
        <v>145</v>
      </c>
      <c r="V108" s="4">
        <v>41911</v>
      </c>
      <c r="W108" s="3"/>
      <c r="X108" s="3" t="s">
        <v>91</v>
      </c>
      <c r="Y108" s="3" t="s">
        <v>92</v>
      </c>
      <c r="Z108" s="3" t="s">
        <v>93</v>
      </c>
      <c r="AA108" s="3" t="s">
        <v>119</v>
      </c>
      <c r="AB108" s="3">
        <v>11</v>
      </c>
      <c r="AC108" s="3" t="s">
        <v>104</v>
      </c>
      <c r="AD108" s="3" t="s">
        <v>96</v>
      </c>
      <c r="AE108" s="3">
        <v>3.9</v>
      </c>
      <c r="AF108" s="3">
        <v>4</v>
      </c>
      <c r="AG108" s="3">
        <v>0</v>
      </c>
      <c r="AH108" s="4">
        <v>43503</v>
      </c>
      <c r="AI108" s="3">
        <v>0</v>
      </c>
      <c r="AJ108" s="3">
        <v>3</v>
      </c>
    </row>
    <row r="109" spans="1:36" x14ac:dyDescent="0.25">
      <c r="A109" s="3" t="s">
        <v>294</v>
      </c>
      <c r="B109" s="3">
        <v>10255</v>
      </c>
      <c r="C109" s="3">
        <v>0</v>
      </c>
      <c r="D109" s="3">
        <v>0</v>
      </c>
      <c r="E109" s="3">
        <v>0</v>
      </c>
      <c r="F109" s="3">
        <v>1</v>
      </c>
      <c r="G109" s="3">
        <v>6</v>
      </c>
      <c r="H109" s="3">
        <v>3</v>
      </c>
      <c r="I109" s="3">
        <v>0</v>
      </c>
      <c r="J109" s="3">
        <v>61555</v>
      </c>
      <c r="K109" s="3">
        <v>0</v>
      </c>
      <c r="L109" s="3">
        <v>3</v>
      </c>
      <c r="M109" s="3" t="s">
        <v>186</v>
      </c>
      <c r="N109" s="3" t="s">
        <v>295</v>
      </c>
      <c r="O109" s="3">
        <v>46204</v>
      </c>
      <c r="P109" s="4">
        <v>32773</v>
      </c>
      <c r="Q109" s="3" t="s">
        <v>108</v>
      </c>
      <c r="R109" s="3" t="s">
        <v>87</v>
      </c>
      <c r="S109" s="3" t="s">
        <v>88</v>
      </c>
      <c r="T109" s="3" t="s">
        <v>89</v>
      </c>
      <c r="U109" s="3" t="s">
        <v>90</v>
      </c>
      <c r="V109" s="4">
        <v>42051</v>
      </c>
      <c r="W109" s="3"/>
      <c r="X109" s="3" t="s">
        <v>91</v>
      </c>
      <c r="Y109" s="3" t="s">
        <v>92</v>
      </c>
      <c r="Z109" s="3" t="s">
        <v>188</v>
      </c>
      <c r="AA109" s="3" t="s">
        <v>207</v>
      </c>
      <c r="AB109" s="3">
        <v>21</v>
      </c>
      <c r="AC109" s="3" t="s">
        <v>104</v>
      </c>
      <c r="AD109" s="3" t="s">
        <v>105</v>
      </c>
      <c r="AE109" s="3">
        <v>4.5</v>
      </c>
      <c r="AF109" s="3">
        <v>5</v>
      </c>
      <c r="AG109" s="3">
        <v>0</v>
      </c>
      <c r="AH109" s="4">
        <v>43490</v>
      </c>
      <c r="AI109" s="3">
        <v>0</v>
      </c>
      <c r="AJ109" s="3">
        <v>20</v>
      </c>
    </row>
    <row r="110" spans="1:36" x14ac:dyDescent="0.25">
      <c r="A110" s="3" t="s">
        <v>296</v>
      </c>
      <c r="B110" s="3">
        <v>10246</v>
      </c>
      <c r="C110" s="3">
        <v>0</v>
      </c>
      <c r="D110" s="3">
        <v>0</v>
      </c>
      <c r="E110" s="3">
        <v>0</v>
      </c>
      <c r="F110" s="3">
        <v>4</v>
      </c>
      <c r="G110" s="3">
        <v>3</v>
      </c>
      <c r="H110" s="3">
        <v>3</v>
      </c>
      <c r="I110" s="3">
        <v>0</v>
      </c>
      <c r="J110" s="3">
        <v>114800</v>
      </c>
      <c r="K110" s="3">
        <v>1</v>
      </c>
      <c r="L110" s="3">
        <v>8</v>
      </c>
      <c r="M110" s="3" t="s">
        <v>156</v>
      </c>
      <c r="N110" s="3" t="s">
        <v>85</v>
      </c>
      <c r="O110" s="3">
        <v>2127</v>
      </c>
      <c r="P110" s="4">
        <v>26229</v>
      </c>
      <c r="Q110" s="3" t="s">
        <v>108</v>
      </c>
      <c r="R110" s="3" t="s">
        <v>87</v>
      </c>
      <c r="S110" s="3" t="s">
        <v>88</v>
      </c>
      <c r="T110" s="3" t="s">
        <v>89</v>
      </c>
      <c r="U110" s="3" t="s">
        <v>90</v>
      </c>
      <c r="V110" s="4">
        <v>42051</v>
      </c>
      <c r="W110" s="4">
        <v>42078</v>
      </c>
      <c r="X110" s="3" t="s">
        <v>265</v>
      </c>
      <c r="Y110" s="3" t="s">
        <v>151</v>
      </c>
      <c r="Z110" s="3" t="s">
        <v>102</v>
      </c>
      <c r="AA110" s="3" t="s">
        <v>103</v>
      </c>
      <c r="AB110" s="3">
        <v>4</v>
      </c>
      <c r="AC110" s="3" t="s">
        <v>104</v>
      </c>
      <c r="AD110" s="3" t="s">
        <v>105</v>
      </c>
      <c r="AE110" s="3">
        <v>4.5999999999999996</v>
      </c>
      <c r="AF110" s="3">
        <v>4</v>
      </c>
      <c r="AG110" s="3">
        <v>4</v>
      </c>
      <c r="AH110" s="4">
        <v>42024</v>
      </c>
      <c r="AI110" s="3">
        <v>0</v>
      </c>
      <c r="AJ110" s="3">
        <v>10</v>
      </c>
    </row>
    <row r="111" spans="1:36" x14ac:dyDescent="0.25">
      <c r="A111" s="3" t="s">
        <v>297</v>
      </c>
      <c r="B111" s="3">
        <v>10228</v>
      </c>
      <c r="C111" s="3">
        <v>1</v>
      </c>
      <c r="D111" s="3">
        <v>1</v>
      </c>
      <c r="E111" s="3">
        <v>1</v>
      </c>
      <c r="F111" s="3">
        <v>1</v>
      </c>
      <c r="G111" s="3">
        <v>3</v>
      </c>
      <c r="H111" s="3">
        <v>3</v>
      </c>
      <c r="I111" s="3">
        <v>0</v>
      </c>
      <c r="J111" s="3">
        <v>74679</v>
      </c>
      <c r="K111" s="3">
        <v>0</v>
      </c>
      <c r="L111" s="3">
        <v>14</v>
      </c>
      <c r="M111" s="3" t="s">
        <v>133</v>
      </c>
      <c r="N111" s="3" t="s">
        <v>85</v>
      </c>
      <c r="O111" s="3">
        <v>2135</v>
      </c>
      <c r="P111" s="4">
        <v>32836</v>
      </c>
      <c r="Q111" s="3" t="s">
        <v>86</v>
      </c>
      <c r="R111" s="3" t="s">
        <v>99</v>
      </c>
      <c r="S111" s="3" t="s">
        <v>88</v>
      </c>
      <c r="T111" s="3" t="s">
        <v>136</v>
      </c>
      <c r="U111" s="3" t="s">
        <v>90</v>
      </c>
      <c r="V111" s="4">
        <v>42093</v>
      </c>
      <c r="W111" s="3"/>
      <c r="X111" s="3" t="s">
        <v>91</v>
      </c>
      <c r="Y111" s="3" t="s">
        <v>92</v>
      </c>
      <c r="Z111" s="3" t="s">
        <v>102</v>
      </c>
      <c r="AA111" s="3" t="s">
        <v>134</v>
      </c>
      <c r="AB111" s="3">
        <v>7</v>
      </c>
      <c r="AC111" s="3" t="s">
        <v>95</v>
      </c>
      <c r="AD111" s="3" t="s">
        <v>105</v>
      </c>
      <c r="AE111" s="3">
        <v>4.3</v>
      </c>
      <c r="AF111" s="3">
        <v>5</v>
      </c>
      <c r="AG111" s="3">
        <v>7</v>
      </c>
      <c r="AH111" s="4">
        <v>43475</v>
      </c>
      <c r="AI111" s="3">
        <v>0</v>
      </c>
      <c r="AJ111" s="3">
        <v>20</v>
      </c>
    </row>
    <row r="112" spans="1:36" x14ac:dyDescent="0.25">
      <c r="A112" s="3" t="s">
        <v>298</v>
      </c>
      <c r="B112" s="3">
        <v>10243</v>
      </c>
      <c r="C112" s="3">
        <v>0</v>
      </c>
      <c r="D112" s="3">
        <v>0</v>
      </c>
      <c r="E112" s="3">
        <v>0</v>
      </c>
      <c r="F112" s="3">
        <v>1</v>
      </c>
      <c r="G112" s="3">
        <v>5</v>
      </c>
      <c r="H112" s="3">
        <v>3</v>
      </c>
      <c r="I112" s="3">
        <v>0</v>
      </c>
      <c r="J112" s="3">
        <v>53018</v>
      </c>
      <c r="K112" s="3">
        <v>0</v>
      </c>
      <c r="L112" s="3">
        <v>19</v>
      </c>
      <c r="M112" s="3" t="s">
        <v>84</v>
      </c>
      <c r="N112" s="3" t="s">
        <v>85</v>
      </c>
      <c r="O112" s="3">
        <v>2451</v>
      </c>
      <c r="P112" s="4">
        <v>33773</v>
      </c>
      <c r="Q112" s="3" t="s">
        <v>108</v>
      </c>
      <c r="R112" s="3" t="s">
        <v>87</v>
      </c>
      <c r="S112" s="3" t="s">
        <v>88</v>
      </c>
      <c r="T112" s="3" t="s">
        <v>136</v>
      </c>
      <c r="U112" s="3" t="s">
        <v>90</v>
      </c>
      <c r="V112" s="4">
        <v>41589</v>
      </c>
      <c r="W112" s="3"/>
      <c r="X112" s="3" t="s">
        <v>91</v>
      </c>
      <c r="Y112" s="3" t="s">
        <v>92</v>
      </c>
      <c r="Z112" s="3" t="s">
        <v>93</v>
      </c>
      <c r="AA112" s="3" t="s">
        <v>126</v>
      </c>
      <c r="AB112" s="3">
        <v>19</v>
      </c>
      <c r="AC112" s="3" t="s">
        <v>104</v>
      </c>
      <c r="AD112" s="3" t="s">
        <v>105</v>
      </c>
      <c r="AE112" s="3">
        <v>4.3</v>
      </c>
      <c r="AF112" s="3">
        <v>5</v>
      </c>
      <c r="AG112" s="3">
        <v>0</v>
      </c>
      <c r="AH112" s="4">
        <v>43514</v>
      </c>
      <c r="AI112" s="3">
        <v>0</v>
      </c>
      <c r="AJ112" s="3">
        <v>7</v>
      </c>
    </row>
    <row r="113" spans="1:36" x14ac:dyDescent="0.25">
      <c r="A113" s="3" t="s">
        <v>299</v>
      </c>
      <c r="B113" s="3">
        <v>10031</v>
      </c>
      <c r="C113" s="3">
        <v>0</v>
      </c>
      <c r="D113" s="3">
        <v>2</v>
      </c>
      <c r="E113" s="3">
        <v>1</v>
      </c>
      <c r="F113" s="3">
        <v>1</v>
      </c>
      <c r="G113" s="3">
        <v>5</v>
      </c>
      <c r="H113" s="3">
        <v>4</v>
      </c>
      <c r="I113" s="3">
        <v>1</v>
      </c>
      <c r="J113" s="3">
        <v>59892</v>
      </c>
      <c r="K113" s="3">
        <v>0</v>
      </c>
      <c r="L113" s="3">
        <v>19</v>
      </c>
      <c r="M113" s="3" t="s">
        <v>84</v>
      </c>
      <c r="N113" s="3" t="s">
        <v>85</v>
      </c>
      <c r="O113" s="3">
        <v>2108</v>
      </c>
      <c r="P113" s="4">
        <v>25475</v>
      </c>
      <c r="Q113" s="3" t="s">
        <v>86</v>
      </c>
      <c r="R113" s="3" t="s">
        <v>114</v>
      </c>
      <c r="S113" s="3" t="s">
        <v>88</v>
      </c>
      <c r="T113" s="3" t="s">
        <v>89</v>
      </c>
      <c r="U113" s="3" t="s">
        <v>129</v>
      </c>
      <c r="V113" s="4">
        <v>40735</v>
      </c>
      <c r="W113" s="3"/>
      <c r="X113" s="3" t="s">
        <v>91</v>
      </c>
      <c r="Y113" s="3" t="s">
        <v>92</v>
      </c>
      <c r="Z113" s="3" t="s">
        <v>93</v>
      </c>
      <c r="AA113" s="3" t="s">
        <v>130</v>
      </c>
      <c r="AB113" s="3">
        <v>12</v>
      </c>
      <c r="AC113" s="3" t="s">
        <v>131</v>
      </c>
      <c r="AD113" s="3" t="s">
        <v>96</v>
      </c>
      <c r="AE113" s="3">
        <v>4.5</v>
      </c>
      <c r="AF113" s="3">
        <v>4</v>
      </c>
      <c r="AG113" s="3">
        <v>0</v>
      </c>
      <c r="AH113" s="4">
        <v>43514</v>
      </c>
      <c r="AI113" s="3">
        <v>0</v>
      </c>
      <c r="AJ113" s="3">
        <v>1</v>
      </c>
    </row>
    <row r="114" spans="1:36" x14ac:dyDescent="0.25">
      <c r="A114" s="3" t="s">
        <v>300</v>
      </c>
      <c r="B114" s="3">
        <v>10300</v>
      </c>
      <c r="C114" s="3">
        <v>1</v>
      </c>
      <c r="D114" s="3">
        <v>1</v>
      </c>
      <c r="E114" s="3">
        <v>1</v>
      </c>
      <c r="F114" s="3">
        <v>5</v>
      </c>
      <c r="G114" s="3">
        <v>5</v>
      </c>
      <c r="H114" s="3">
        <v>1</v>
      </c>
      <c r="I114" s="3">
        <v>1</v>
      </c>
      <c r="J114" s="3">
        <v>68898</v>
      </c>
      <c r="K114" s="3">
        <v>1</v>
      </c>
      <c r="L114" s="3">
        <v>20</v>
      </c>
      <c r="M114" s="3" t="s">
        <v>107</v>
      </c>
      <c r="N114" s="3" t="s">
        <v>85</v>
      </c>
      <c r="O114" s="3">
        <v>2128</v>
      </c>
      <c r="P114" s="4">
        <v>23662</v>
      </c>
      <c r="Q114" s="3" t="s">
        <v>86</v>
      </c>
      <c r="R114" s="3" t="s">
        <v>99</v>
      </c>
      <c r="S114" s="3" t="s">
        <v>88</v>
      </c>
      <c r="T114" s="3" t="s">
        <v>89</v>
      </c>
      <c r="U114" s="3" t="s">
        <v>129</v>
      </c>
      <c r="V114" s="4">
        <v>40294</v>
      </c>
      <c r="W114" s="4">
        <v>40693</v>
      </c>
      <c r="X114" s="3" t="s">
        <v>100</v>
      </c>
      <c r="Y114" s="3" t="s">
        <v>101</v>
      </c>
      <c r="Z114" s="3" t="s">
        <v>93</v>
      </c>
      <c r="AA114" s="3" t="s">
        <v>130</v>
      </c>
      <c r="AB114" s="3">
        <v>12</v>
      </c>
      <c r="AC114" s="3" t="s">
        <v>131</v>
      </c>
      <c r="AD114" s="3" t="s">
        <v>238</v>
      </c>
      <c r="AE114" s="3">
        <v>3</v>
      </c>
      <c r="AF114" s="3">
        <v>3</v>
      </c>
      <c r="AG114" s="3">
        <v>0</v>
      </c>
      <c r="AH114" s="4">
        <v>40608</v>
      </c>
      <c r="AI114" s="3">
        <v>3</v>
      </c>
      <c r="AJ114" s="3">
        <v>10</v>
      </c>
    </row>
    <row r="115" spans="1:36" x14ac:dyDescent="0.25">
      <c r="A115" s="3" t="s">
        <v>301</v>
      </c>
      <c r="B115" s="3">
        <v>10101</v>
      </c>
      <c r="C115" s="3">
        <v>0</v>
      </c>
      <c r="D115" s="3">
        <v>3</v>
      </c>
      <c r="E115" s="3">
        <v>0</v>
      </c>
      <c r="F115" s="3">
        <v>1</v>
      </c>
      <c r="G115" s="3">
        <v>3</v>
      </c>
      <c r="H115" s="3">
        <v>3</v>
      </c>
      <c r="I115" s="3">
        <v>0</v>
      </c>
      <c r="J115" s="3">
        <v>61242</v>
      </c>
      <c r="K115" s="3">
        <v>0</v>
      </c>
      <c r="L115" s="3">
        <v>14</v>
      </c>
      <c r="M115" s="3" t="s">
        <v>133</v>
      </c>
      <c r="N115" s="3" t="s">
        <v>85</v>
      </c>
      <c r="O115" s="3">
        <v>2472</v>
      </c>
      <c r="P115" s="4">
        <v>29692</v>
      </c>
      <c r="Q115" s="3" t="s">
        <v>108</v>
      </c>
      <c r="R115" s="3" t="s">
        <v>184</v>
      </c>
      <c r="S115" s="3" t="s">
        <v>88</v>
      </c>
      <c r="T115" s="3" t="s">
        <v>136</v>
      </c>
      <c r="U115" s="3" t="s">
        <v>90</v>
      </c>
      <c r="V115" s="4">
        <v>42009</v>
      </c>
      <c r="W115" s="3"/>
      <c r="X115" s="3" t="s">
        <v>91</v>
      </c>
      <c r="Y115" s="3" t="s">
        <v>92</v>
      </c>
      <c r="Z115" s="3" t="s">
        <v>102</v>
      </c>
      <c r="AA115" s="3" t="s">
        <v>134</v>
      </c>
      <c r="AB115" s="3">
        <v>7</v>
      </c>
      <c r="AC115" s="3" t="s">
        <v>127</v>
      </c>
      <c r="AD115" s="3" t="s">
        <v>105</v>
      </c>
      <c r="AE115" s="3">
        <v>4.6100000000000003</v>
      </c>
      <c r="AF115" s="3">
        <v>4</v>
      </c>
      <c r="AG115" s="3">
        <v>5</v>
      </c>
      <c r="AH115" s="4">
        <v>43493</v>
      </c>
      <c r="AI115" s="3">
        <v>0</v>
      </c>
      <c r="AJ115" s="3">
        <v>11</v>
      </c>
    </row>
    <row r="116" spans="1:36" x14ac:dyDescent="0.25">
      <c r="A116" s="3" t="s">
        <v>302</v>
      </c>
      <c r="B116" s="3">
        <v>10237</v>
      </c>
      <c r="C116" s="3">
        <v>1</v>
      </c>
      <c r="D116" s="3">
        <v>1</v>
      </c>
      <c r="E116" s="3">
        <v>0</v>
      </c>
      <c r="F116" s="3">
        <v>3</v>
      </c>
      <c r="G116" s="3">
        <v>5</v>
      </c>
      <c r="H116" s="3">
        <v>3</v>
      </c>
      <c r="I116" s="3">
        <v>0</v>
      </c>
      <c r="J116" s="3">
        <v>66825</v>
      </c>
      <c r="K116" s="3">
        <v>0</v>
      </c>
      <c r="L116" s="3">
        <v>20</v>
      </c>
      <c r="M116" s="3" t="s">
        <v>107</v>
      </c>
      <c r="N116" s="3" t="s">
        <v>85</v>
      </c>
      <c r="O116" s="3">
        <v>1886</v>
      </c>
      <c r="P116" s="4">
        <v>31557</v>
      </c>
      <c r="Q116" s="3" t="s">
        <v>108</v>
      </c>
      <c r="R116" s="3" t="s">
        <v>99</v>
      </c>
      <c r="S116" s="3" t="s">
        <v>88</v>
      </c>
      <c r="T116" s="3" t="s">
        <v>89</v>
      </c>
      <c r="U116" s="3" t="s">
        <v>90</v>
      </c>
      <c r="V116" s="4">
        <v>41771</v>
      </c>
      <c r="W116" s="3"/>
      <c r="X116" s="3" t="s">
        <v>91</v>
      </c>
      <c r="Y116" s="3" t="s">
        <v>92</v>
      </c>
      <c r="Z116" s="3" t="s">
        <v>93</v>
      </c>
      <c r="AA116" s="3" t="s">
        <v>138</v>
      </c>
      <c r="AB116" s="3">
        <v>14</v>
      </c>
      <c r="AC116" s="3" t="s">
        <v>95</v>
      </c>
      <c r="AD116" s="3" t="s">
        <v>105</v>
      </c>
      <c r="AE116" s="3">
        <v>4.5999999999999996</v>
      </c>
      <c r="AF116" s="3">
        <v>3</v>
      </c>
      <c r="AG116" s="3">
        <v>0</v>
      </c>
      <c r="AH116" s="4">
        <v>43503</v>
      </c>
      <c r="AI116" s="3">
        <v>0</v>
      </c>
      <c r="AJ116" s="3">
        <v>20</v>
      </c>
    </row>
    <row r="117" spans="1:36" x14ac:dyDescent="0.25">
      <c r="A117" s="3" t="s">
        <v>303</v>
      </c>
      <c r="B117" s="3">
        <v>10051</v>
      </c>
      <c r="C117" s="3">
        <v>1</v>
      </c>
      <c r="D117" s="3">
        <v>1</v>
      </c>
      <c r="E117" s="3">
        <v>1</v>
      </c>
      <c r="F117" s="3">
        <v>1</v>
      </c>
      <c r="G117" s="3">
        <v>5</v>
      </c>
      <c r="H117" s="3">
        <v>3</v>
      </c>
      <c r="I117" s="3">
        <v>0</v>
      </c>
      <c r="J117" s="3">
        <v>48285</v>
      </c>
      <c r="K117" s="3">
        <v>0</v>
      </c>
      <c r="L117" s="3">
        <v>19</v>
      </c>
      <c r="M117" s="3" t="s">
        <v>84</v>
      </c>
      <c r="N117" s="3" t="s">
        <v>85</v>
      </c>
      <c r="O117" s="3">
        <v>2169</v>
      </c>
      <c r="P117" s="4">
        <v>28996</v>
      </c>
      <c r="Q117" s="3" t="s">
        <v>86</v>
      </c>
      <c r="R117" s="3" t="s">
        <v>99</v>
      </c>
      <c r="S117" s="3" t="s">
        <v>88</v>
      </c>
      <c r="T117" s="3" t="s">
        <v>89</v>
      </c>
      <c r="U117" s="3" t="s">
        <v>90</v>
      </c>
      <c r="V117" s="4">
        <v>41092</v>
      </c>
      <c r="W117" s="3"/>
      <c r="X117" s="3" t="s">
        <v>91</v>
      </c>
      <c r="Y117" s="3" t="s">
        <v>92</v>
      </c>
      <c r="Z117" s="3" t="s">
        <v>93</v>
      </c>
      <c r="AA117" s="3" t="s">
        <v>138</v>
      </c>
      <c r="AB117" s="3">
        <v>14</v>
      </c>
      <c r="AC117" s="3" t="s">
        <v>95</v>
      </c>
      <c r="AD117" s="3" t="s">
        <v>105</v>
      </c>
      <c r="AE117" s="3">
        <v>5</v>
      </c>
      <c r="AF117" s="3">
        <v>3</v>
      </c>
      <c r="AG117" s="3">
        <v>0</v>
      </c>
      <c r="AH117" s="4">
        <v>43479</v>
      </c>
      <c r="AI117" s="3">
        <v>0</v>
      </c>
      <c r="AJ117" s="3">
        <v>2</v>
      </c>
    </row>
    <row r="118" spans="1:36" x14ac:dyDescent="0.25">
      <c r="A118" s="3" t="s">
        <v>304</v>
      </c>
      <c r="B118" s="3">
        <v>10218</v>
      </c>
      <c r="C118" s="3">
        <v>0</v>
      </c>
      <c r="D118" s="3">
        <v>3</v>
      </c>
      <c r="E118" s="3">
        <v>0</v>
      </c>
      <c r="F118" s="3">
        <v>3</v>
      </c>
      <c r="G118" s="3">
        <v>5</v>
      </c>
      <c r="H118" s="3">
        <v>3</v>
      </c>
      <c r="I118" s="3">
        <v>0</v>
      </c>
      <c r="J118" s="3">
        <v>66149</v>
      </c>
      <c r="K118" s="3">
        <v>0</v>
      </c>
      <c r="L118" s="3">
        <v>20</v>
      </c>
      <c r="M118" s="3" t="s">
        <v>107</v>
      </c>
      <c r="N118" s="3" t="s">
        <v>85</v>
      </c>
      <c r="O118" s="3">
        <v>1824</v>
      </c>
      <c r="P118" s="4">
        <v>30658</v>
      </c>
      <c r="Q118" s="3" t="s">
        <v>108</v>
      </c>
      <c r="R118" s="3" t="s">
        <v>184</v>
      </c>
      <c r="S118" s="3" t="s">
        <v>88</v>
      </c>
      <c r="T118" s="3" t="s">
        <v>89</v>
      </c>
      <c r="U118" s="3" t="s">
        <v>305</v>
      </c>
      <c r="V118" s="4">
        <v>41547</v>
      </c>
      <c r="W118" s="3"/>
      <c r="X118" s="3" t="s">
        <v>91</v>
      </c>
      <c r="Y118" s="3" t="s">
        <v>92</v>
      </c>
      <c r="Z118" s="3" t="s">
        <v>93</v>
      </c>
      <c r="AA118" s="3" t="s">
        <v>110</v>
      </c>
      <c r="AB118" s="3">
        <v>20</v>
      </c>
      <c r="AC118" s="3" t="s">
        <v>117</v>
      </c>
      <c r="AD118" s="3" t="s">
        <v>105</v>
      </c>
      <c r="AE118" s="3">
        <v>4.4000000000000004</v>
      </c>
      <c r="AF118" s="3">
        <v>5</v>
      </c>
      <c r="AG118" s="3">
        <v>0</v>
      </c>
      <c r="AH118" s="4">
        <v>43517</v>
      </c>
      <c r="AI118" s="3">
        <v>0</v>
      </c>
      <c r="AJ118" s="3">
        <v>1</v>
      </c>
    </row>
    <row r="119" spans="1:36" x14ac:dyDescent="0.25">
      <c r="A119" s="3" t="s">
        <v>306</v>
      </c>
      <c r="B119" s="3">
        <v>10256</v>
      </c>
      <c r="C119" s="3">
        <v>1</v>
      </c>
      <c r="D119" s="3">
        <v>1</v>
      </c>
      <c r="E119" s="3">
        <v>0</v>
      </c>
      <c r="F119" s="3">
        <v>3</v>
      </c>
      <c r="G119" s="3">
        <v>5</v>
      </c>
      <c r="H119" s="3">
        <v>3</v>
      </c>
      <c r="I119" s="3">
        <v>0</v>
      </c>
      <c r="J119" s="3">
        <v>49256</v>
      </c>
      <c r="K119" s="3">
        <v>0</v>
      </c>
      <c r="L119" s="3">
        <v>19</v>
      </c>
      <c r="M119" s="3" t="s">
        <v>84</v>
      </c>
      <c r="N119" s="3" t="s">
        <v>85</v>
      </c>
      <c r="O119" s="3">
        <v>1864</v>
      </c>
      <c r="P119" s="4">
        <v>27311</v>
      </c>
      <c r="Q119" s="3" t="s">
        <v>108</v>
      </c>
      <c r="R119" s="3" t="s">
        <v>99</v>
      </c>
      <c r="S119" s="3" t="s">
        <v>88</v>
      </c>
      <c r="T119" s="3" t="s">
        <v>89</v>
      </c>
      <c r="U119" s="3" t="s">
        <v>159</v>
      </c>
      <c r="V119" s="4">
        <v>41505</v>
      </c>
      <c r="W119" s="3"/>
      <c r="X119" s="3" t="s">
        <v>91</v>
      </c>
      <c r="Y119" s="3" t="s">
        <v>92</v>
      </c>
      <c r="Z119" s="3" t="s">
        <v>93</v>
      </c>
      <c r="AA119" s="3" t="s">
        <v>110</v>
      </c>
      <c r="AB119" s="3">
        <v>20</v>
      </c>
      <c r="AC119" s="3" t="s">
        <v>95</v>
      </c>
      <c r="AD119" s="3" t="s">
        <v>105</v>
      </c>
      <c r="AE119" s="3">
        <v>4.0999999999999996</v>
      </c>
      <c r="AF119" s="3">
        <v>5</v>
      </c>
      <c r="AG119" s="3">
        <v>0</v>
      </c>
      <c r="AH119" s="4">
        <v>43511</v>
      </c>
      <c r="AI119" s="3">
        <v>0</v>
      </c>
      <c r="AJ119" s="3">
        <v>3</v>
      </c>
    </row>
    <row r="120" spans="1:36" x14ac:dyDescent="0.25">
      <c r="A120" s="3" t="s">
        <v>307</v>
      </c>
      <c r="B120" s="3">
        <v>10098</v>
      </c>
      <c r="C120" s="3">
        <v>0</v>
      </c>
      <c r="D120" s="3">
        <v>2</v>
      </c>
      <c r="E120" s="3">
        <v>1</v>
      </c>
      <c r="F120" s="3">
        <v>1</v>
      </c>
      <c r="G120" s="3">
        <v>5</v>
      </c>
      <c r="H120" s="3">
        <v>3</v>
      </c>
      <c r="I120" s="3">
        <v>0</v>
      </c>
      <c r="J120" s="3">
        <v>62957</v>
      </c>
      <c r="K120" s="3">
        <v>0</v>
      </c>
      <c r="L120" s="3">
        <v>18</v>
      </c>
      <c r="M120" s="3" t="s">
        <v>176</v>
      </c>
      <c r="N120" s="3" t="s">
        <v>85</v>
      </c>
      <c r="O120" s="3">
        <v>1752</v>
      </c>
      <c r="P120" s="4">
        <v>29778</v>
      </c>
      <c r="Q120" s="3" t="s">
        <v>86</v>
      </c>
      <c r="R120" s="3" t="s">
        <v>114</v>
      </c>
      <c r="S120" s="3" t="s">
        <v>88</v>
      </c>
      <c r="T120" s="3" t="s">
        <v>89</v>
      </c>
      <c r="U120" s="3" t="s">
        <v>90</v>
      </c>
      <c r="V120" s="4">
        <v>42157</v>
      </c>
      <c r="W120" s="3"/>
      <c r="X120" s="3" t="s">
        <v>91</v>
      </c>
      <c r="Y120" s="3" t="s">
        <v>92</v>
      </c>
      <c r="Z120" s="3" t="s">
        <v>93</v>
      </c>
      <c r="AA120" s="3" t="s">
        <v>178</v>
      </c>
      <c r="AB120" s="3">
        <v>2</v>
      </c>
      <c r="AC120" s="3" t="s">
        <v>127</v>
      </c>
      <c r="AD120" s="3" t="s">
        <v>105</v>
      </c>
      <c r="AE120" s="3">
        <v>4.63</v>
      </c>
      <c r="AF120" s="3">
        <v>3</v>
      </c>
      <c r="AG120" s="3">
        <v>0</v>
      </c>
      <c r="AH120" s="4">
        <v>43469</v>
      </c>
      <c r="AI120" s="3">
        <v>0</v>
      </c>
      <c r="AJ120" s="3">
        <v>2</v>
      </c>
    </row>
    <row r="121" spans="1:36" x14ac:dyDescent="0.25">
      <c r="A121" s="3" t="s">
        <v>308</v>
      </c>
      <c r="B121" s="3">
        <v>10059</v>
      </c>
      <c r="C121" s="3">
        <v>0</v>
      </c>
      <c r="D121" s="3">
        <v>2</v>
      </c>
      <c r="E121" s="3">
        <v>0</v>
      </c>
      <c r="F121" s="3">
        <v>5</v>
      </c>
      <c r="G121" s="3">
        <v>5</v>
      </c>
      <c r="H121" s="3">
        <v>3</v>
      </c>
      <c r="I121" s="3">
        <v>0</v>
      </c>
      <c r="J121" s="3">
        <v>63813</v>
      </c>
      <c r="K121" s="3">
        <v>1</v>
      </c>
      <c r="L121" s="3">
        <v>19</v>
      </c>
      <c r="M121" s="3" t="s">
        <v>84</v>
      </c>
      <c r="N121" s="3" t="s">
        <v>85</v>
      </c>
      <c r="O121" s="3">
        <v>2176</v>
      </c>
      <c r="P121" s="4">
        <v>30457</v>
      </c>
      <c r="Q121" s="3" t="s">
        <v>108</v>
      </c>
      <c r="R121" s="3" t="s">
        <v>114</v>
      </c>
      <c r="S121" s="3" t="s">
        <v>88</v>
      </c>
      <c r="T121" s="3" t="s">
        <v>89</v>
      </c>
      <c r="U121" s="3" t="s">
        <v>90</v>
      </c>
      <c r="V121" s="4">
        <v>40595</v>
      </c>
      <c r="W121" s="4">
        <v>41650</v>
      </c>
      <c r="X121" s="3" t="s">
        <v>240</v>
      </c>
      <c r="Y121" s="3" t="s">
        <v>101</v>
      </c>
      <c r="Z121" s="3" t="s">
        <v>93</v>
      </c>
      <c r="AA121" s="3" t="s">
        <v>146</v>
      </c>
      <c r="AB121" s="3">
        <v>18</v>
      </c>
      <c r="AC121" s="3" t="s">
        <v>164</v>
      </c>
      <c r="AD121" s="3" t="s">
        <v>105</v>
      </c>
      <c r="AE121" s="3">
        <v>5</v>
      </c>
      <c r="AF121" s="3">
        <v>5</v>
      </c>
      <c r="AG121" s="3">
        <v>0</v>
      </c>
      <c r="AH121" s="4">
        <v>41428</v>
      </c>
      <c r="AI121" s="3">
        <v>0</v>
      </c>
      <c r="AJ121" s="3">
        <v>17</v>
      </c>
    </row>
    <row r="122" spans="1:36" x14ac:dyDescent="0.25">
      <c r="A122" s="3" t="s">
        <v>309</v>
      </c>
      <c r="B122" s="3">
        <v>10234</v>
      </c>
      <c r="C122" s="3">
        <v>1</v>
      </c>
      <c r="D122" s="3">
        <v>1</v>
      </c>
      <c r="E122" s="3">
        <v>1</v>
      </c>
      <c r="F122" s="3">
        <v>1</v>
      </c>
      <c r="G122" s="3">
        <v>3</v>
      </c>
      <c r="H122" s="3">
        <v>3</v>
      </c>
      <c r="I122" s="3">
        <v>0</v>
      </c>
      <c r="J122" s="3">
        <v>99020</v>
      </c>
      <c r="K122" s="3">
        <v>0</v>
      </c>
      <c r="L122" s="3">
        <v>4</v>
      </c>
      <c r="M122" s="3" t="s">
        <v>243</v>
      </c>
      <c r="N122" s="3" t="s">
        <v>85</v>
      </c>
      <c r="O122" s="3">
        <v>2134</v>
      </c>
      <c r="P122" s="4">
        <v>32689</v>
      </c>
      <c r="Q122" s="3" t="s">
        <v>86</v>
      </c>
      <c r="R122" s="3" t="s">
        <v>99</v>
      </c>
      <c r="S122" s="3" t="s">
        <v>88</v>
      </c>
      <c r="T122" s="3" t="s">
        <v>89</v>
      </c>
      <c r="U122" s="3" t="s">
        <v>129</v>
      </c>
      <c r="V122" s="4">
        <v>42845</v>
      </c>
      <c r="W122" s="3"/>
      <c r="X122" s="3" t="s">
        <v>91</v>
      </c>
      <c r="Y122" s="3" t="s">
        <v>92</v>
      </c>
      <c r="Z122" s="3" t="s">
        <v>102</v>
      </c>
      <c r="AA122" s="3" t="s">
        <v>244</v>
      </c>
      <c r="AB122" s="3">
        <v>13</v>
      </c>
      <c r="AC122" s="3" t="s">
        <v>104</v>
      </c>
      <c r="AD122" s="3" t="s">
        <v>105</v>
      </c>
      <c r="AE122" s="3">
        <v>4.2</v>
      </c>
      <c r="AF122" s="3">
        <v>5</v>
      </c>
      <c r="AG122" s="3">
        <v>5</v>
      </c>
      <c r="AH122" s="4">
        <v>43493</v>
      </c>
      <c r="AI122" s="3">
        <v>0</v>
      </c>
      <c r="AJ122" s="3">
        <v>8</v>
      </c>
    </row>
    <row r="123" spans="1:36" x14ac:dyDescent="0.25">
      <c r="A123" s="3" t="s">
        <v>310</v>
      </c>
      <c r="B123" s="3">
        <v>10109</v>
      </c>
      <c r="C123" s="3">
        <v>0</v>
      </c>
      <c r="D123" s="3">
        <v>0</v>
      </c>
      <c r="E123" s="3">
        <v>1</v>
      </c>
      <c r="F123" s="3">
        <v>5</v>
      </c>
      <c r="G123" s="3">
        <v>6</v>
      </c>
      <c r="H123" s="3">
        <v>3</v>
      </c>
      <c r="I123" s="3">
        <v>0</v>
      </c>
      <c r="J123" s="3">
        <v>71707</v>
      </c>
      <c r="K123" s="3">
        <v>1</v>
      </c>
      <c r="L123" s="3">
        <v>3</v>
      </c>
      <c r="M123" s="3" t="s">
        <v>186</v>
      </c>
      <c r="N123" s="3" t="s">
        <v>311</v>
      </c>
      <c r="O123" s="3">
        <v>37129</v>
      </c>
      <c r="P123" s="4">
        <v>25243</v>
      </c>
      <c r="Q123" s="3" t="s">
        <v>86</v>
      </c>
      <c r="R123" s="3" t="s">
        <v>87</v>
      </c>
      <c r="S123" s="3" t="s">
        <v>88</v>
      </c>
      <c r="T123" s="3" t="s">
        <v>89</v>
      </c>
      <c r="U123" s="3" t="s">
        <v>145</v>
      </c>
      <c r="V123" s="4">
        <v>40975</v>
      </c>
      <c r="W123" s="4">
        <v>41943</v>
      </c>
      <c r="X123" s="3" t="s">
        <v>209</v>
      </c>
      <c r="Y123" s="3" t="s">
        <v>101</v>
      </c>
      <c r="Z123" s="3" t="s">
        <v>188</v>
      </c>
      <c r="AA123" s="3" t="s">
        <v>189</v>
      </c>
      <c r="AB123" s="3">
        <v>17</v>
      </c>
      <c r="AC123" s="3" t="s">
        <v>95</v>
      </c>
      <c r="AD123" s="3" t="s">
        <v>105</v>
      </c>
      <c r="AE123" s="3">
        <v>4.5</v>
      </c>
      <c r="AF123" s="3">
        <v>5</v>
      </c>
      <c r="AG123" s="3">
        <v>0</v>
      </c>
      <c r="AH123" s="4">
        <v>41306</v>
      </c>
      <c r="AI123" s="3">
        <v>0</v>
      </c>
      <c r="AJ123" s="3">
        <v>20</v>
      </c>
    </row>
    <row r="124" spans="1:36" x14ac:dyDescent="0.25">
      <c r="A124" s="3" t="s">
        <v>312</v>
      </c>
      <c r="B124" s="3">
        <v>10125</v>
      </c>
      <c r="C124" s="3">
        <v>1</v>
      </c>
      <c r="D124" s="3">
        <v>1</v>
      </c>
      <c r="E124" s="3">
        <v>0</v>
      </c>
      <c r="F124" s="3">
        <v>1</v>
      </c>
      <c r="G124" s="3">
        <v>5</v>
      </c>
      <c r="H124" s="3">
        <v>3</v>
      </c>
      <c r="I124" s="3">
        <v>0</v>
      </c>
      <c r="J124" s="3">
        <v>54828</v>
      </c>
      <c r="K124" s="3">
        <v>0</v>
      </c>
      <c r="L124" s="3">
        <v>19</v>
      </c>
      <c r="M124" s="3" t="s">
        <v>84</v>
      </c>
      <c r="N124" s="3" t="s">
        <v>85</v>
      </c>
      <c r="O124" s="3">
        <v>2127</v>
      </c>
      <c r="P124" s="4">
        <v>28207</v>
      </c>
      <c r="Q124" s="3" t="s">
        <v>108</v>
      </c>
      <c r="R124" s="3" t="s">
        <v>99</v>
      </c>
      <c r="S124" s="3" t="s">
        <v>88</v>
      </c>
      <c r="T124" s="3" t="s">
        <v>89</v>
      </c>
      <c r="U124" s="3" t="s">
        <v>90</v>
      </c>
      <c r="V124" s="4">
        <v>40875</v>
      </c>
      <c r="W124" s="3"/>
      <c r="X124" s="3" t="s">
        <v>91</v>
      </c>
      <c r="Y124" s="3" t="s">
        <v>92</v>
      </c>
      <c r="Z124" s="3" t="s">
        <v>93</v>
      </c>
      <c r="AA124" s="3" t="s">
        <v>94</v>
      </c>
      <c r="AB124" s="3">
        <v>22</v>
      </c>
      <c r="AC124" s="3" t="s">
        <v>117</v>
      </c>
      <c r="AD124" s="3" t="s">
        <v>105</v>
      </c>
      <c r="AE124" s="3">
        <v>4.2</v>
      </c>
      <c r="AF124" s="3">
        <v>4</v>
      </c>
      <c r="AG124" s="3">
        <v>0</v>
      </c>
      <c r="AH124" s="4">
        <v>43518</v>
      </c>
      <c r="AI124" s="3">
        <v>0</v>
      </c>
      <c r="AJ124" s="3">
        <v>13</v>
      </c>
    </row>
    <row r="125" spans="1:36" x14ac:dyDescent="0.25">
      <c r="A125" s="3" t="s">
        <v>313</v>
      </c>
      <c r="B125" s="3">
        <v>10074</v>
      </c>
      <c r="C125" s="3">
        <v>0</v>
      </c>
      <c r="D125" s="3">
        <v>0</v>
      </c>
      <c r="E125" s="3">
        <v>1</v>
      </c>
      <c r="F125" s="3">
        <v>1</v>
      </c>
      <c r="G125" s="3">
        <v>5</v>
      </c>
      <c r="H125" s="3">
        <v>3</v>
      </c>
      <c r="I125" s="3">
        <v>0</v>
      </c>
      <c r="J125" s="3">
        <v>64246</v>
      </c>
      <c r="K125" s="3">
        <v>0</v>
      </c>
      <c r="L125" s="3">
        <v>20</v>
      </c>
      <c r="M125" s="3" t="s">
        <v>107</v>
      </c>
      <c r="N125" s="3" t="s">
        <v>85</v>
      </c>
      <c r="O125" s="3">
        <v>2155</v>
      </c>
      <c r="P125" s="4">
        <v>32365</v>
      </c>
      <c r="Q125" s="3" t="s">
        <v>86</v>
      </c>
      <c r="R125" s="3" t="s">
        <v>87</v>
      </c>
      <c r="S125" s="3" t="s">
        <v>88</v>
      </c>
      <c r="T125" s="3" t="s">
        <v>136</v>
      </c>
      <c r="U125" s="3" t="s">
        <v>90</v>
      </c>
      <c r="V125" s="4">
        <v>41589</v>
      </c>
      <c r="W125" s="3"/>
      <c r="X125" s="3" t="s">
        <v>91</v>
      </c>
      <c r="Y125" s="3" t="s">
        <v>92</v>
      </c>
      <c r="Z125" s="3" t="s">
        <v>93</v>
      </c>
      <c r="AA125" s="3" t="s">
        <v>146</v>
      </c>
      <c r="AB125" s="3">
        <v>18</v>
      </c>
      <c r="AC125" s="3" t="s">
        <v>95</v>
      </c>
      <c r="AD125" s="3" t="s">
        <v>105</v>
      </c>
      <c r="AE125" s="3">
        <v>5</v>
      </c>
      <c r="AF125" s="3">
        <v>3</v>
      </c>
      <c r="AG125" s="3">
        <v>0</v>
      </c>
      <c r="AH125" s="4">
        <v>43473</v>
      </c>
      <c r="AI125" s="3">
        <v>0</v>
      </c>
      <c r="AJ125" s="3">
        <v>20</v>
      </c>
    </row>
    <row r="126" spans="1:36" x14ac:dyDescent="0.25">
      <c r="A126" s="3" t="s">
        <v>314</v>
      </c>
      <c r="B126" s="3">
        <v>10097</v>
      </c>
      <c r="C126" s="3">
        <v>0</v>
      </c>
      <c r="D126" s="3">
        <v>0</v>
      </c>
      <c r="E126" s="3">
        <v>0</v>
      </c>
      <c r="F126" s="3">
        <v>5</v>
      </c>
      <c r="G126" s="3">
        <v>5</v>
      </c>
      <c r="H126" s="3">
        <v>3</v>
      </c>
      <c r="I126" s="3">
        <v>0</v>
      </c>
      <c r="J126" s="3">
        <v>52177</v>
      </c>
      <c r="K126" s="3">
        <v>1</v>
      </c>
      <c r="L126" s="3">
        <v>19</v>
      </c>
      <c r="M126" s="3" t="s">
        <v>84</v>
      </c>
      <c r="N126" s="3" t="s">
        <v>85</v>
      </c>
      <c r="O126" s="3">
        <v>2324</v>
      </c>
      <c r="P126" s="4">
        <v>19224</v>
      </c>
      <c r="Q126" s="3" t="s">
        <v>108</v>
      </c>
      <c r="R126" s="3" t="s">
        <v>87</v>
      </c>
      <c r="S126" s="3" t="s">
        <v>88</v>
      </c>
      <c r="T126" s="3" t="s">
        <v>89</v>
      </c>
      <c r="U126" s="3" t="s">
        <v>90</v>
      </c>
      <c r="V126" s="4">
        <v>40917</v>
      </c>
      <c r="W126" s="4">
        <v>42353</v>
      </c>
      <c r="X126" s="3" t="s">
        <v>177</v>
      </c>
      <c r="Y126" s="3" t="s">
        <v>101</v>
      </c>
      <c r="Z126" s="3" t="s">
        <v>93</v>
      </c>
      <c r="AA126" s="3" t="s">
        <v>116</v>
      </c>
      <c r="AB126" s="3">
        <v>39</v>
      </c>
      <c r="AC126" s="3" t="s">
        <v>164</v>
      </c>
      <c r="AD126" s="3" t="s">
        <v>105</v>
      </c>
      <c r="AE126" s="3">
        <v>4.6399999999999997</v>
      </c>
      <c r="AF126" s="3">
        <v>4</v>
      </c>
      <c r="AG126" s="3">
        <v>0</v>
      </c>
      <c r="AH126" s="4">
        <v>42126</v>
      </c>
      <c r="AI126" s="3">
        <v>0</v>
      </c>
      <c r="AJ126" s="3">
        <v>8</v>
      </c>
    </row>
    <row r="127" spans="1:36" x14ac:dyDescent="0.25">
      <c r="A127" s="3" t="s">
        <v>315</v>
      </c>
      <c r="B127" s="3">
        <v>10007</v>
      </c>
      <c r="C127" s="3">
        <v>1</v>
      </c>
      <c r="D127" s="3">
        <v>1</v>
      </c>
      <c r="E127" s="3">
        <v>0</v>
      </c>
      <c r="F127" s="3">
        <v>1</v>
      </c>
      <c r="G127" s="3">
        <v>5</v>
      </c>
      <c r="H127" s="3">
        <v>4</v>
      </c>
      <c r="I127" s="3">
        <v>0</v>
      </c>
      <c r="J127" s="3">
        <v>62065</v>
      </c>
      <c r="K127" s="3">
        <v>0</v>
      </c>
      <c r="L127" s="3">
        <v>19</v>
      </c>
      <c r="M127" s="3" t="s">
        <v>84</v>
      </c>
      <c r="N127" s="3" t="s">
        <v>85</v>
      </c>
      <c r="O127" s="3">
        <v>1886</v>
      </c>
      <c r="P127" s="4">
        <v>27151</v>
      </c>
      <c r="Q127" s="3" t="s">
        <v>108</v>
      </c>
      <c r="R127" s="3" t="s">
        <v>99</v>
      </c>
      <c r="S127" s="3" t="s">
        <v>88</v>
      </c>
      <c r="T127" s="3" t="s">
        <v>89</v>
      </c>
      <c r="U127" s="3" t="s">
        <v>90</v>
      </c>
      <c r="V127" s="4">
        <v>41771</v>
      </c>
      <c r="W127" s="3"/>
      <c r="X127" s="3" t="s">
        <v>91</v>
      </c>
      <c r="Y127" s="3" t="s">
        <v>92</v>
      </c>
      <c r="Z127" s="3" t="s">
        <v>93</v>
      </c>
      <c r="AA127" s="3" t="s">
        <v>119</v>
      </c>
      <c r="AB127" s="3">
        <v>11</v>
      </c>
      <c r="AC127" s="3" t="s">
        <v>164</v>
      </c>
      <c r="AD127" s="3" t="s">
        <v>96</v>
      </c>
      <c r="AE127" s="3">
        <v>4.76</v>
      </c>
      <c r="AF127" s="3">
        <v>4</v>
      </c>
      <c r="AG127" s="3">
        <v>0</v>
      </c>
      <c r="AH127" s="4">
        <v>43511</v>
      </c>
      <c r="AI127" s="3">
        <v>0</v>
      </c>
      <c r="AJ127" s="3">
        <v>5</v>
      </c>
    </row>
    <row r="128" spans="1:36" x14ac:dyDescent="0.25">
      <c r="A128" s="3" t="s">
        <v>316</v>
      </c>
      <c r="B128" s="3">
        <v>10129</v>
      </c>
      <c r="C128" s="3">
        <v>0</v>
      </c>
      <c r="D128" s="3">
        <v>0</v>
      </c>
      <c r="E128" s="3">
        <v>1</v>
      </c>
      <c r="F128" s="3">
        <v>1</v>
      </c>
      <c r="G128" s="3">
        <v>5</v>
      </c>
      <c r="H128" s="3">
        <v>3</v>
      </c>
      <c r="I128" s="3">
        <v>0</v>
      </c>
      <c r="J128" s="3">
        <v>46998</v>
      </c>
      <c r="K128" s="3">
        <v>0</v>
      </c>
      <c r="L128" s="3">
        <v>19</v>
      </c>
      <c r="M128" s="3" t="s">
        <v>84</v>
      </c>
      <c r="N128" s="3" t="s">
        <v>85</v>
      </c>
      <c r="O128" s="3">
        <v>2149</v>
      </c>
      <c r="P128" s="4">
        <v>30685</v>
      </c>
      <c r="Q128" s="3" t="s">
        <v>86</v>
      </c>
      <c r="R128" s="3" t="s">
        <v>87</v>
      </c>
      <c r="S128" s="3" t="s">
        <v>88</v>
      </c>
      <c r="T128" s="3" t="s">
        <v>89</v>
      </c>
      <c r="U128" s="3" t="s">
        <v>90</v>
      </c>
      <c r="V128" s="4">
        <v>41134</v>
      </c>
      <c r="W128" s="3"/>
      <c r="X128" s="3" t="s">
        <v>91</v>
      </c>
      <c r="Y128" s="3" t="s">
        <v>92</v>
      </c>
      <c r="Z128" s="3" t="s">
        <v>93</v>
      </c>
      <c r="AA128" s="3" t="s">
        <v>126</v>
      </c>
      <c r="AB128" s="3">
        <v>19</v>
      </c>
      <c r="AC128" s="3" t="s">
        <v>117</v>
      </c>
      <c r="AD128" s="3" t="s">
        <v>105</v>
      </c>
      <c r="AE128" s="3">
        <v>4.17</v>
      </c>
      <c r="AF128" s="3">
        <v>4</v>
      </c>
      <c r="AG128" s="3">
        <v>0</v>
      </c>
      <c r="AH128" s="4">
        <v>43507</v>
      </c>
      <c r="AI128" s="3">
        <v>0</v>
      </c>
      <c r="AJ128" s="3">
        <v>1</v>
      </c>
    </row>
    <row r="129" spans="1:36" x14ac:dyDescent="0.25">
      <c r="A129" s="3" t="s">
        <v>317</v>
      </c>
      <c r="B129" s="3">
        <v>10075</v>
      </c>
      <c r="C129" s="3">
        <v>0</v>
      </c>
      <c r="D129" s="3">
        <v>0</v>
      </c>
      <c r="E129" s="3">
        <v>0</v>
      </c>
      <c r="F129" s="3">
        <v>5</v>
      </c>
      <c r="G129" s="3">
        <v>5</v>
      </c>
      <c r="H129" s="3">
        <v>3</v>
      </c>
      <c r="I129" s="3">
        <v>0</v>
      </c>
      <c r="J129" s="3">
        <v>68099</v>
      </c>
      <c r="K129" s="3">
        <v>1</v>
      </c>
      <c r="L129" s="3">
        <v>20</v>
      </c>
      <c r="M129" s="3" t="s">
        <v>107</v>
      </c>
      <c r="N129" s="3" t="s">
        <v>85</v>
      </c>
      <c r="O129" s="3">
        <v>2021</v>
      </c>
      <c r="P129" s="4">
        <v>26538</v>
      </c>
      <c r="Q129" s="3" t="s">
        <v>108</v>
      </c>
      <c r="R129" s="3" t="s">
        <v>87</v>
      </c>
      <c r="S129" s="3" t="s">
        <v>88</v>
      </c>
      <c r="T129" s="3" t="s">
        <v>89</v>
      </c>
      <c r="U129" s="3" t="s">
        <v>90</v>
      </c>
      <c r="V129" s="4">
        <v>40553</v>
      </c>
      <c r="W129" s="4">
        <v>41443</v>
      </c>
      <c r="X129" s="3" t="s">
        <v>109</v>
      </c>
      <c r="Y129" s="3" t="s">
        <v>101</v>
      </c>
      <c r="Z129" s="3" t="s">
        <v>93</v>
      </c>
      <c r="AA129" s="3" t="s">
        <v>146</v>
      </c>
      <c r="AB129" s="3">
        <v>18</v>
      </c>
      <c r="AC129" s="3" t="s">
        <v>164</v>
      </c>
      <c r="AD129" s="3" t="s">
        <v>105</v>
      </c>
      <c r="AE129" s="3">
        <v>5</v>
      </c>
      <c r="AF129" s="3">
        <v>3</v>
      </c>
      <c r="AG129" s="3">
        <v>0</v>
      </c>
      <c r="AH129" s="4">
        <v>41304</v>
      </c>
      <c r="AI129" s="3">
        <v>0</v>
      </c>
      <c r="AJ129" s="3">
        <v>15</v>
      </c>
    </row>
    <row r="130" spans="1:36" x14ac:dyDescent="0.25">
      <c r="A130" s="3" t="s">
        <v>318</v>
      </c>
      <c r="B130" s="3">
        <v>10167</v>
      </c>
      <c r="C130" s="3">
        <v>1</v>
      </c>
      <c r="D130" s="3">
        <v>1</v>
      </c>
      <c r="E130" s="3">
        <v>1</v>
      </c>
      <c r="F130" s="3">
        <v>1</v>
      </c>
      <c r="G130" s="3">
        <v>6</v>
      </c>
      <c r="H130" s="3">
        <v>3</v>
      </c>
      <c r="I130" s="3">
        <v>0</v>
      </c>
      <c r="J130" s="3">
        <v>70545</v>
      </c>
      <c r="K130" s="3">
        <v>0</v>
      </c>
      <c r="L130" s="3">
        <v>3</v>
      </c>
      <c r="M130" s="3" t="s">
        <v>186</v>
      </c>
      <c r="N130" s="3" t="s">
        <v>319</v>
      </c>
      <c r="O130" s="3">
        <v>3062</v>
      </c>
      <c r="P130" s="4">
        <v>32400</v>
      </c>
      <c r="Q130" s="3" t="s">
        <v>86</v>
      </c>
      <c r="R130" s="3" t="s">
        <v>99</v>
      </c>
      <c r="S130" s="3" t="s">
        <v>88</v>
      </c>
      <c r="T130" s="3" t="s">
        <v>89</v>
      </c>
      <c r="U130" s="3" t="s">
        <v>305</v>
      </c>
      <c r="V130" s="4">
        <v>41869</v>
      </c>
      <c r="W130" s="3"/>
      <c r="X130" s="3" t="s">
        <v>91</v>
      </c>
      <c r="Y130" s="3" t="s">
        <v>92</v>
      </c>
      <c r="Z130" s="3" t="s">
        <v>188</v>
      </c>
      <c r="AA130" s="3" t="s">
        <v>189</v>
      </c>
      <c r="AB130" s="3">
        <v>17</v>
      </c>
      <c r="AC130" s="3" t="s">
        <v>104</v>
      </c>
      <c r="AD130" s="3" t="s">
        <v>105</v>
      </c>
      <c r="AE130" s="3">
        <v>3.6</v>
      </c>
      <c r="AF130" s="3">
        <v>5</v>
      </c>
      <c r="AG130" s="3">
        <v>0</v>
      </c>
      <c r="AH130" s="4">
        <v>43495</v>
      </c>
      <c r="AI130" s="3">
        <v>0</v>
      </c>
      <c r="AJ130" s="3">
        <v>9</v>
      </c>
    </row>
    <row r="131" spans="1:36" x14ac:dyDescent="0.25">
      <c r="A131" s="3" t="s">
        <v>320</v>
      </c>
      <c r="B131" s="3">
        <v>10195</v>
      </c>
      <c r="C131" s="3">
        <v>1</v>
      </c>
      <c r="D131" s="3">
        <v>1</v>
      </c>
      <c r="E131" s="3">
        <v>0</v>
      </c>
      <c r="F131" s="3">
        <v>5</v>
      </c>
      <c r="G131" s="3">
        <v>5</v>
      </c>
      <c r="H131" s="3">
        <v>3</v>
      </c>
      <c r="I131" s="3">
        <v>0</v>
      </c>
      <c r="J131" s="3">
        <v>63478</v>
      </c>
      <c r="K131" s="3">
        <v>1</v>
      </c>
      <c r="L131" s="3">
        <v>20</v>
      </c>
      <c r="M131" s="3" t="s">
        <v>107</v>
      </c>
      <c r="N131" s="3" t="s">
        <v>85</v>
      </c>
      <c r="O131" s="3">
        <v>2445</v>
      </c>
      <c r="P131" s="4">
        <v>30728</v>
      </c>
      <c r="Q131" s="3" t="s">
        <v>108</v>
      </c>
      <c r="R131" s="3" t="s">
        <v>99</v>
      </c>
      <c r="S131" s="3" t="s">
        <v>211</v>
      </c>
      <c r="T131" s="3" t="s">
        <v>89</v>
      </c>
      <c r="U131" s="3" t="s">
        <v>90</v>
      </c>
      <c r="V131" s="4">
        <v>40770</v>
      </c>
      <c r="W131" s="4">
        <v>41006</v>
      </c>
      <c r="X131" s="3" t="s">
        <v>209</v>
      </c>
      <c r="Y131" s="3" t="s">
        <v>101</v>
      </c>
      <c r="Z131" s="3" t="s">
        <v>93</v>
      </c>
      <c r="AA131" s="3" t="s">
        <v>94</v>
      </c>
      <c r="AB131" s="3">
        <v>30</v>
      </c>
      <c r="AC131" s="3" t="s">
        <v>104</v>
      </c>
      <c r="AD131" s="3" t="s">
        <v>105</v>
      </c>
      <c r="AE131" s="3">
        <v>3.03</v>
      </c>
      <c r="AF131" s="3">
        <v>5</v>
      </c>
      <c r="AG131" s="3">
        <v>0</v>
      </c>
      <c r="AH131" s="4">
        <v>40973</v>
      </c>
      <c r="AI131" s="3">
        <v>0</v>
      </c>
      <c r="AJ131" s="3">
        <v>16</v>
      </c>
    </row>
    <row r="132" spans="1:36" x14ac:dyDescent="0.25">
      <c r="A132" s="3" t="s">
        <v>321</v>
      </c>
      <c r="B132" s="3">
        <v>10112</v>
      </c>
      <c r="C132" s="3">
        <v>0</v>
      </c>
      <c r="D132" s="3">
        <v>0</v>
      </c>
      <c r="E132" s="3">
        <v>0</v>
      </c>
      <c r="F132" s="3">
        <v>1</v>
      </c>
      <c r="G132" s="3">
        <v>3</v>
      </c>
      <c r="H132" s="3">
        <v>3</v>
      </c>
      <c r="I132" s="3">
        <v>0</v>
      </c>
      <c r="J132" s="3">
        <v>97999</v>
      </c>
      <c r="K132" s="3">
        <v>0</v>
      </c>
      <c r="L132" s="3">
        <v>8</v>
      </c>
      <c r="M132" s="3" t="s">
        <v>156</v>
      </c>
      <c r="N132" s="3" t="s">
        <v>85</v>
      </c>
      <c r="O132" s="3">
        <v>2493</v>
      </c>
      <c r="P132" s="4">
        <v>30733</v>
      </c>
      <c r="Q132" s="3" t="s">
        <v>108</v>
      </c>
      <c r="R132" s="3" t="s">
        <v>87</v>
      </c>
      <c r="S132" s="3" t="s">
        <v>88</v>
      </c>
      <c r="T132" s="3" t="s">
        <v>89</v>
      </c>
      <c r="U132" s="3" t="s">
        <v>90</v>
      </c>
      <c r="V132" s="4">
        <v>42093</v>
      </c>
      <c r="W132" s="3"/>
      <c r="X132" s="3" t="s">
        <v>91</v>
      </c>
      <c r="Y132" s="3" t="s">
        <v>92</v>
      </c>
      <c r="Z132" s="3" t="s">
        <v>102</v>
      </c>
      <c r="AA132" s="3" t="s">
        <v>103</v>
      </c>
      <c r="AB132" s="3">
        <v>4</v>
      </c>
      <c r="AC132" s="3" t="s">
        <v>104</v>
      </c>
      <c r="AD132" s="3" t="s">
        <v>105</v>
      </c>
      <c r="AE132" s="3">
        <v>4.4800000000000004</v>
      </c>
      <c r="AF132" s="3">
        <v>5</v>
      </c>
      <c r="AG132" s="3">
        <v>6</v>
      </c>
      <c r="AH132" s="4">
        <v>43468</v>
      </c>
      <c r="AI132" s="3">
        <v>0</v>
      </c>
      <c r="AJ132" s="3">
        <v>4</v>
      </c>
    </row>
    <row r="133" spans="1:36" x14ac:dyDescent="0.25">
      <c r="A133" s="3" t="s">
        <v>322</v>
      </c>
      <c r="B133" s="3">
        <v>10272</v>
      </c>
      <c r="C133" s="3">
        <v>1</v>
      </c>
      <c r="D133" s="3">
        <v>1</v>
      </c>
      <c r="E133" s="3">
        <v>0</v>
      </c>
      <c r="F133" s="3">
        <v>1</v>
      </c>
      <c r="G133" s="3">
        <v>6</v>
      </c>
      <c r="H133" s="3">
        <v>3</v>
      </c>
      <c r="I133" s="3">
        <v>0</v>
      </c>
      <c r="J133" s="3">
        <v>180000</v>
      </c>
      <c r="K133" s="3">
        <v>0</v>
      </c>
      <c r="L133" s="3">
        <v>11</v>
      </c>
      <c r="M133" s="3" t="s">
        <v>323</v>
      </c>
      <c r="N133" s="3" t="s">
        <v>324</v>
      </c>
      <c r="O133" s="3">
        <v>2908</v>
      </c>
      <c r="P133" s="4">
        <v>24183</v>
      </c>
      <c r="Q133" s="3" t="s">
        <v>108</v>
      </c>
      <c r="R133" s="3" t="s">
        <v>99</v>
      </c>
      <c r="S133" s="3" t="s">
        <v>88</v>
      </c>
      <c r="T133" s="3" t="s">
        <v>89</v>
      </c>
      <c r="U133" s="3" t="s">
        <v>90</v>
      </c>
      <c r="V133" s="4">
        <v>41764</v>
      </c>
      <c r="W133" s="3"/>
      <c r="X133" s="3" t="s">
        <v>91</v>
      </c>
      <c r="Y133" s="3" t="s">
        <v>92</v>
      </c>
      <c r="Z133" s="3" t="s">
        <v>188</v>
      </c>
      <c r="AA133" s="3" t="s">
        <v>178</v>
      </c>
      <c r="AB133" s="3">
        <v>2</v>
      </c>
      <c r="AC133" s="3" t="s">
        <v>95</v>
      </c>
      <c r="AD133" s="3" t="s">
        <v>105</v>
      </c>
      <c r="AE133" s="3">
        <v>4.5</v>
      </c>
      <c r="AF133" s="3">
        <v>4</v>
      </c>
      <c r="AG133" s="3">
        <v>0</v>
      </c>
      <c r="AH133" s="4">
        <v>43486</v>
      </c>
      <c r="AI133" s="3">
        <v>0</v>
      </c>
      <c r="AJ133" s="3">
        <v>19</v>
      </c>
    </row>
    <row r="134" spans="1:36" x14ac:dyDescent="0.25">
      <c r="A134" s="3" t="s">
        <v>325</v>
      </c>
      <c r="B134" s="3">
        <v>10182</v>
      </c>
      <c r="C134" s="3">
        <v>1</v>
      </c>
      <c r="D134" s="3">
        <v>1</v>
      </c>
      <c r="E134" s="3">
        <v>0</v>
      </c>
      <c r="F134" s="3">
        <v>1</v>
      </c>
      <c r="G134" s="3">
        <v>1</v>
      </c>
      <c r="H134" s="3">
        <v>3</v>
      </c>
      <c r="I134" s="3">
        <v>0</v>
      </c>
      <c r="J134" s="3">
        <v>49920</v>
      </c>
      <c r="K134" s="3">
        <v>1</v>
      </c>
      <c r="L134" s="3">
        <v>2</v>
      </c>
      <c r="M134" s="3" t="s">
        <v>326</v>
      </c>
      <c r="N134" s="3" t="s">
        <v>85</v>
      </c>
      <c r="O134" s="3">
        <v>2170</v>
      </c>
      <c r="P134" s="4">
        <v>31306</v>
      </c>
      <c r="Q134" s="3" t="s">
        <v>108</v>
      </c>
      <c r="R134" s="3" t="s">
        <v>99</v>
      </c>
      <c r="S134" s="3" t="s">
        <v>88</v>
      </c>
      <c r="T134" s="3" t="s">
        <v>89</v>
      </c>
      <c r="U134" s="3" t="s">
        <v>129</v>
      </c>
      <c r="V134" s="4">
        <v>42051</v>
      </c>
      <c r="W134" s="4">
        <v>42109</v>
      </c>
      <c r="X134" s="3" t="s">
        <v>265</v>
      </c>
      <c r="Y134" s="3" t="s">
        <v>151</v>
      </c>
      <c r="Z134" s="3" t="s">
        <v>173</v>
      </c>
      <c r="AA134" s="3" t="s">
        <v>174</v>
      </c>
      <c r="AB134" s="3">
        <v>1</v>
      </c>
      <c r="AC134" s="3" t="s">
        <v>104</v>
      </c>
      <c r="AD134" s="3" t="s">
        <v>105</v>
      </c>
      <c r="AE134" s="3">
        <v>3.24</v>
      </c>
      <c r="AF134" s="3">
        <v>3</v>
      </c>
      <c r="AG134" s="3">
        <v>4</v>
      </c>
      <c r="AH134" s="4">
        <v>42109</v>
      </c>
      <c r="AI134" s="3">
        <v>0</v>
      </c>
      <c r="AJ134" s="3">
        <v>6</v>
      </c>
    </row>
    <row r="135" spans="1:36" x14ac:dyDescent="0.25">
      <c r="A135" s="3" t="s">
        <v>327</v>
      </c>
      <c r="B135" s="3">
        <v>10248</v>
      </c>
      <c r="C135" s="3">
        <v>0</v>
      </c>
      <c r="D135" s="3">
        <v>0</v>
      </c>
      <c r="E135" s="3">
        <v>0</v>
      </c>
      <c r="F135" s="3">
        <v>1</v>
      </c>
      <c r="G135" s="3">
        <v>5</v>
      </c>
      <c r="H135" s="3">
        <v>3</v>
      </c>
      <c r="I135" s="3">
        <v>0</v>
      </c>
      <c r="J135" s="3">
        <v>55425</v>
      </c>
      <c r="K135" s="3">
        <v>0</v>
      </c>
      <c r="L135" s="3">
        <v>19</v>
      </c>
      <c r="M135" s="3" t="s">
        <v>84</v>
      </c>
      <c r="N135" s="3" t="s">
        <v>85</v>
      </c>
      <c r="O135" s="3">
        <v>2176</v>
      </c>
      <c r="P135" s="4">
        <v>31573</v>
      </c>
      <c r="Q135" s="3" t="s">
        <v>108</v>
      </c>
      <c r="R135" s="3" t="s">
        <v>87</v>
      </c>
      <c r="S135" s="3" t="s">
        <v>88</v>
      </c>
      <c r="T135" s="3" t="s">
        <v>89</v>
      </c>
      <c r="U135" s="3" t="s">
        <v>90</v>
      </c>
      <c r="V135" s="4">
        <v>40959</v>
      </c>
      <c r="W135" s="3"/>
      <c r="X135" s="3" t="s">
        <v>91</v>
      </c>
      <c r="Y135" s="3" t="s">
        <v>92</v>
      </c>
      <c r="Z135" s="3" t="s">
        <v>93</v>
      </c>
      <c r="AA135" s="3" t="s">
        <v>126</v>
      </c>
      <c r="AB135" s="3">
        <v>19</v>
      </c>
      <c r="AC135" s="3" t="s">
        <v>95</v>
      </c>
      <c r="AD135" s="3" t="s">
        <v>105</v>
      </c>
      <c r="AE135" s="3">
        <v>4.8</v>
      </c>
      <c r="AF135" s="3">
        <v>4</v>
      </c>
      <c r="AG135" s="3">
        <v>0</v>
      </c>
      <c r="AH135" s="4">
        <v>43472</v>
      </c>
      <c r="AI135" s="3">
        <v>0</v>
      </c>
      <c r="AJ135" s="3">
        <v>4</v>
      </c>
    </row>
    <row r="136" spans="1:36" x14ac:dyDescent="0.25">
      <c r="A136" s="3" t="s">
        <v>328</v>
      </c>
      <c r="B136" s="3">
        <v>10201</v>
      </c>
      <c r="C136" s="3">
        <v>0</v>
      </c>
      <c r="D136" s="3">
        <v>0</v>
      </c>
      <c r="E136" s="3">
        <v>0</v>
      </c>
      <c r="F136" s="3">
        <v>2</v>
      </c>
      <c r="G136" s="3">
        <v>5</v>
      </c>
      <c r="H136" s="3">
        <v>3</v>
      </c>
      <c r="I136" s="3">
        <v>0</v>
      </c>
      <c r="J136" s="3">
        <v>69340</v>
      </c>
      <c r="K136" s="3">
        <v>0</v>
      </c>
      <c r="L136" s="3">
        <v>20</v>
      </c>
      <c r="M136" s="3" t="s">
        <v>107</v>
      </c>
      <c r="N136" s="3" t="s">
        <v>85</v>
      </c>
      <c r="O136" s="3">
        <v>2021</v>
      </c>
      <c r="P136" s="4">
        <v>30752</v>
      </c>
      <c r="Q136" s="3" t="s">
        <v>108</v>
      </c>
      <c r="R136" s="3" t="s">
        <v>87</v>
      </c>
      <c r="S136" s="3" t="s">
        <v>88</v>
      </c>
      <c r="T136" s="3" t="s">
        <v>89</v>
      </c>
      <c r="U136" s="3" t="s">
        <v>90</v>
      </c>
      <c r="V136" s="4">
        <v>42527</v>
      </c>
      <c r="W136" s="3"/>
      <c r="X136" s="3" t="s">
        <v>91</v>
      </c>
      <c r="Y136" s="3" t="s">
        <v>92</v>
      </c>
      <c r="Z136" s="3" t="s">
        <v>93</v>
      </c>
      <c r="AA136" s="3" t="s">
        <v>112</v>
      </c>
      <c r="AB136" s="3">
        <v>16</v>
      </c>
      <c r="AC136" s="3" t="s">
        <v>95</v>
      </c>
      <c r="AD136" s="3" t="s">
        <v>105</v>
      </c>
      <c r="AE136" s="3">
        <v>3</v>
      </c>
      <c r="AF136" s="3">
        <v>5</v>
      </c>
      <c r="AG136" s="3">
        <v>0</v>
      </c>
      <c r="AH136" s="4">
        <v>43483</v>
      </c>
      <c r="AI136" s="3">
        <v>0</v>
      </c>
      <c r="AJ136" s="3">
        <v>4</v>
      </c>
    </row>
    <row r="137" spans="1:36" x14ac:dyDescent="0.25">
      <c r="A137" s="3" t="s">
        <v>329</v>
      </c>
      <c r="B137" s="3">
        <v>10214</v>
      </c>
      <c r="C137" s="3">
        <v>0</v>
      </c>
      <c r="D137" s="3">
        <v>3</v>
      </c>
      <c r="E137" s="3">
        <v>0</v>
      </c>
      <c r="F137" s="3">
        <v>2</v>
      </c>
      <c r="G137" s="3">
        <v>5</v>
      </c>
      <c r="H137" s="3">
        <v>3</v>
      </c>
      <c r="I137" s="3">
        <v>0</v>
      </c>
      <c r="J137" s="3">
        <v>64995</v>
      </c>
      <c r="K137" s="3">
        <v>0</v>
      </c>
      <c r="L137" s="3">
        <v>20</v>
      </c>
      <c r="M137" s="3" t="s">
        <v>107</v>
      </c>
      <c r="N137" s="3" t="s">
        <v>85</v>
      </c>
      <c r="O137" s="3">
        <v>2351</v>
      </c>
      <c r="P137" s="4">
        <v>33731</v>
      </c>
      <c r="Q137" s="3" t="s">
        <v>108</v>
      </c>
      <c r="R137" s="3" t="s">
        <v>184</v>
      </c>
      <c r="S137" s="3" t="s">
        <v>88</v>
      </c>
      <c r="T137" s="3" t="s">
        <v>89</v>
      </c>
      <c r="U137" s="3" t="s">
        <v>90</v>
      </c>
      <c r="V137" s="4">
        <v>42160</v>
      </c>
      <c r="W137" s="3"/>
      <c r="X137" s="3" t="s">
        <v>91</v>
      </c>
      <c r="Y137" s="3" t="s">
        <v>92</v>
      </c>
      <c r="Z137" s="3" t="s">
        <v>93</v>
      </c>
      <c r="AA137" s="3" t="s">
        <v>116</v>
      </c>
      <c r="AB137" s="3">
        <v>39</v>
      </c>
      <c r="AC137" s="3" t="s">
        <v>104</v>
      </c>
      <c r="AD137" s="3" t="s">
        <v>105</v>
      </c>
      <c r="AE137" s="3">
        <v>4.5</v>
      </c>
      <c r="AF137" s="3">
        <v>3</v>
      </c>
      <c r="AG137" s="3">
        <v>0</v>
      </c>
      <c r="AH137" s="4">
        <v>43510</v>
      </c>
      <c r="AI137" s="3">
        <v>0</v>
      </c>
      <c r="AJ137" s="3">
        <v>6</v>
      </c>
    </row>
    <row r="138" spans="1:36" x14ac:dyDescent="0.25">
      <c r="A138" s="3" t="s">
        <v>330</v>
      </c>
      <c r="B138" s="3">
        <v>10160</v>
      </c>
      <c r="C138" s="3">
        <v>0</v>
      </c>
      <c r="D138" s="3">
        <v>2</v>
      </c>
      <c r="E138" s="3">
        <v>0</v>
      </c>
      <c r="F138" s="3">
        <v>5</v>
      </c>
      <c r="G138" s="3">
        <v>5</v>
      </c>
      <c r="H138" s="3">
        <v>3</v>
      </c>
      <c r="I138" s="3">
        <v>0</v>
      </c>
      <c r="J138" s="3">
        <v>68182</v>
      </c>
      <c r="K138" s="3">
        <v>1</v>
      </c>
      <c r="L138" s="3">
        <v>20</v>
      </c>
      <c r="M138" s="3" t="s">
        <v>107</v>
      </c>
      <c r="N138" s="3" t="s">
        <v>85</v>
      </c>
      <c r="O138" s="3">
        <v>1742</v>
      </c>
      <c r="P138" s="4">
        <v>28025</v>
      </c>
      <c r="Q138" s="3" t="s">
        <v>108</v>
      </c>
      <c r="R138" s="3" t="s">
        <v>114</v>
      </c>
      <c r="S138" s="3" t="s">
        <v>88</v>
      </c>
      <c r="T138" s="3" t="s">
        <v>89</v>
      </c>
      <c r="U138" s="3" t="s">
        <v>90</v>
      </c>
      <c r="V138" s="4">
        <v>40595</v>
      </c>
      <c r="W138" s="4">
        <v>41365</v>
      </c>
      <c r="X138" s="3" t="s">
        <v>140</v>
      </c>
      <c r="Y138" s="3" t="s">
        <v>101</v>
      </c>
      <c r="Z138" s="3" t="s">
        <v>93</v>
      </c>
      <c r="AA138" s="3" t="s">
        <v>119</v>
      </c>
      <c r="AB138" s="3">
        <v>11</v>
      </c>
      <c r="AC138" s="3" t="s">
        <v>117</v>
      </c>
      <c r="AD138" s="3" t="s">
        <v>105</v>
      </c>
      <c r="AE138" s="3">
        <v>3.72</v>
      </c>
      <c r="AF138" s="3">
        <v>3</v>
      </c>
      <c r="AG138" s="3">
        <v>0</v>
      </c>
      <c r="AH138" s="4">
        <v>41306</v>
      </c>
      <c r="AI138" s="3">
        <v>0</v>
      </c>
      <c r="AJ138" s="3">
        <v>18</v>
      </c>
    </row>
    <row r="139" spans="1:36" x14ac:dyDescent="0.25">
      <c r="A139" s="3" t="s">
        <v>331</v>
      </c>
      <c r="B139" s="3">
        <v>10289</v>
      </c>
      <c r="C139" s="3">
        <v>1</v>
      </c>
      <c r="D139" s="3">
        <v>1</v>
      </c>
      <c r="E139" s="3">
        <v>1</v>
      </c>
      <c r="F139" s="3">
        <v>5</v>
      </c>
      <c r="G139" s="3">
        <v>5</v>
      </c>
      <c r="H139" s="3">
        <v>2</v>
      </c>
      <c r="I139" s="3">
        <v>0</v>
      </c>
      <c r="J139" s="3">
        <v>83082</v>
      </c>
      <c r="K139" s="3">
        <v>1</v>
      </c>
      <c r="L139" s="3">
        <v>18</v>
      </c>
      <c r="M139" s="3" t="s">
        <v>176</v>
      </c>
      <c r="N139" s="3" t="s">
        <v>85</v>
      </c>
      <c r="O139" s="3">
        <v>2128</v>
      </c>
      <c r="P139" s="4">
        <v>28079</v>
      </c>
      <c r="Q139" s="3" t="s">
        <v>86</v>
      </c>
      <c r="R139" s="3" t="s">
        <v>99</v>
      </c>
      <c r="S139" s="3" t="s">
        <v>88</v>
      </c>
      <c r="T139" s="3" t="s">
        <v>89</v>
      </c>
      <c r="U139" s="3" t="s">
        <v>159</v>
      </c>
      <c r="V139" s="4">
        <v>40595</v>
      </c>
      <c r="W139" s="4">
        <v>41176</v>
      </c>
      <c r="X139" s="3" t="s">
        <v>140</v>
      </c>
      <c r="Y139" s="3" t="s">
        <v>101</v>
      </c>
      <c r="Z139" s="3" t="s">
        <v>93</v>
      </c>
      <c r="AA139" s="3" t="s">
        <v>178</v>
      </c>
      <c r="AB139" s="3">
        <v>2</v>
      </c>
      <c r="AC139" s="3" t="s">
        <v>104</v>
      </c>
      <c r="AD139" s="3" t="s">
        <v>165</v>
      </c>
      <c r="AE139" s="3">
        <v>2.34</v>
      </c>
      <c r="AF139" s="3">
        <v>2</v>
      </c>
      <c r="AG139" s="3">
        <v>0</v>
      </c>
      <c r="AH139" s="4">
        <v>41011</v>
      </c>
      <c r="AI139" s="3">
        <v>3</v>
      </c>
      <c r="AJ139" s="3">
        <v>4</v>
      </c>
    </row>
    <row r="140" spans="1:36" x14ac:dyDescent="0.25">
      <c r="A140" s="3" t="s">
        <v>332</v>
      </c>
      <c r="B140" s="3">
        <v>10139</v>
      </c>
      <c r="C140" s="3">
        <v>0</v>
      </c>
      <c r="D140" s="3">
        <v>0</v>
      </c>
      <c r="E140" s="3">
        <v>0</v>
      </c>
      <c r="F140" s="3">
        <v>1</v>
      </c>
      <c r="G140" s="3">
        <v>5</v>
      </c>
      <c r="H140" s="3">
        <v>3</v>
      </c>
      <c r="I140" s="3">
        <v>0</v>
      </c>
      <c r="J140" s="3">
        <v>51908</v>
      </c>
      <c r="K140" s="3">
        <v>0</v>
      </c>
      <c r="L140" s="3">
        <v>19</v>
      </c>
      <c r="M140" s="3" t="s">
        <v>84</v>
      </c>
      <c r="N140" s="3" t="s">
        <v>85</v>
      </c>
      <c r="O140" s="3">
        <v>1775</v>
      </c>
      <c r="P140" s="4">
        <v>33266</v>
      </c>
      <c r="Q140" s="3" t="s">
        <v>108</v>
      </c>
      <c r="R140" s="3" t="s">
        <v>87</v>
      </c>
      <c r="S140" s="3" t="s">
        <v>88</v>
      </c>
      <c r="T140" s="3" t="s">
        <v>89</v>
      </c>
      <c r="U140" s="3" t="s">
        <v>90</v>
      </c>
      <c r="V140" s="4">
        <v>41505</v>
      </c>
      <c r="W140" s="3"/>
      <c r="X140" s="3" t="s">
        <v>91</v>
      </c>
      <c r="Y140" s="3" t="s">
        <v>92</v>
      </c>
      <c r="Z140" s="3" t="s">
        <v>93</v>
      </c>
      <c r="AA140" s="3" t="s">
        <v>130</v>
      </c>
      <c r="AB140" s="3">
        <v>12</v>
      </c>
      <c r="AC140" s="3" t="s">
        <v>104</v>
      </c>
      <c r="AD140" s="3" t="s">
        <v>105</v>
      </c>
      <c r="AE140" s="3">
        <v>3.99</v>
      </c>
      <c r="AF140" s="3">
        <v>3</v>
      </c>
      <c r="AG140" s="3">
        <v>0</v>
      </c>
      <c r="AH140" s="4">
        <v>43479</v>
      </c>
      <c r="AI140" s="3">
        <v>0</v>
      </c>
      <c r="AJ140" s="3">
        <v>14</v>
      </c>
    </row>
    <row r="141" spans="1:36" x14ac:dyDescent="0.25">
      <c r="A141" s="3" t="s">
        <v>333</v>
      </c>
      <c r="B141" s="3">
        <v>10227</v>
      </c>
      <c r="C141" s="3">
        <v>0</v>
      </c>
      <c r="D141" s="3">
        <v>0</v>
      </c>
      <c r="E141" s="3">
        <v>0</v>
      </c>
      <c r="F141" s="3">
        <v>1</v>
      </c>
      <c r="G141" s="3">
        <v>5</v>
      </c>
      <c r="H141" s="3">
        <v>3</v>
      </c>
      <c r="I141" s="3">
        <v>0</v>
      </c>
      <c r="J141" s="3">
        <v>61242</v>
      </c>
      <c r="K141" s="3">
        <v>0</v>
      </c>
      <c r="L141" s="3">
        <v>19</v>
      </c>
      <c r="M141" s="3" t="s">
        <v>84</v>
      </c>
      <c r="N141" s="3" t="s">
        <v>85</v>
      </c>
      <c r="O141" s="3">
        <v>2081</v>
      </c>
      <c r="P141" s="4">
        <v>26553</v>
      </c>
      <c r="Q141" s="3" t="s">
        <v>108</v>
      </c>
      <c r="R141" s="3" t="s">
        <v>87</v>
      </c>
      <c r="S141" s="3" t="s">
        <v>88</v>
      </c>
      <c r="T141" s="3" t="s">
        <v>89</v>
      </c>
      <c r="U141" s="3" t="s">
        <v>129</v>
      </c>
      <c r="V141" s="4">
        <v>41218</v>
      </c>
      <c r="W141" s="3"/>
      <c r="X141" s="3" t="s">
        <v>91</v>
      </c>
      <c r="Y141" s="3" t="s">
        <v>92</v>
      </c>
      <c r="Z141" s="3" t="s">
        <v>93</v>
      </c>
      <c r="AA141" s="3" t="s">
        <v>138</v>
      </c>
      <c r="AB141" s="3">
        <v>14</v>
      </c>
      <c r="AC141" s="3" t="s">
        <v>95</v>
      </c>
      <c r="AD141" s="3" t="s">
        <v>105</v>
      </c>
      <c r="AE141" s="3">
        <v>4.0999999999999996</v>
      </c>
      <c r="AF141" s="3">
        <v>3</v>
      </c>
      <c r="AG141" s="3">
        <v>0</v>
      </c>
      <c r="AH141" s="4">
        <v>43482</v>
      </c>
      <c r="AI141" s="3">
        <v>0</v>
      </c>
      <c r="AJ141" s="3">
        <v>7</v>
      </c>
    </row>
    <row r="142" spans="1:36" x14ac:dyDescent="0.25">
      <c r="A142" s="3" t="s">
        <v>334</v>
      </c>
      <c r="B142" s="3">
        <v>10236</v>
      </c>
      <c r="C142" s="3">
        <v>0</v>
      </c>
      <c r="D142" s="3">
        <v>2</v>
      </c>
      <c r="E142" s="3">
        <v>0</v>
      </c>
      <c r="F142" s="3">
        <v>1</v>
      </c>
      <c r="G142" s="3">
        <v>5</v>
      </c>
      <c r="H142" s="3">
        <v>3</v>
      </c>
      <c r="I142" s="3">
        <v>0</v>
      </c>
      <c r="J142" s="3">
        <v>45069</v>
      </c>
      <c r="K142" s="3">
        <v>0</v>
      </c>
      <c r="L142" s="3">
        <v>19</v>
      </c>
      <c r="M142" s="3" t="s">
        <v>84</v>
      </c>
      <c r="N142" s="3" t="s">
        <v>85</v>
      </c>
      <c r="O142" s="3">
        <v>1778</v>
      </c>
      <c r="P142" s="4">
        <v>24188</v>
      </c>
      <c r="Q142" s="3" t="s">
        <v>108</v>
      </c>
      <c r="R142" s="3" t="s">
        <v>114</v>
      </c>
      <c r="S142" s="3" t="s">
        <v>88</v>
      </c>
      <c r="T142" s="3" t="s">
        <v>89</v>
      </c>
      <c r="U142" s="3" t="s">
        <v>90</v>
      </c>
      <c r="V142" s="4">
        <v>41547</v>
      </c>
      <c r="W142" s="3"/>
      <c r="X142" s="3" t="s">
        <v>91</v>
      </c>
      <c r="Y142" s="3" t="s">
        <v>92</v>
      </c>
      <c r="Z142" s="3" t="s">
        <v>93</v>
      </c>
      <c r="AA142" s="3" t="s">
        <v>110</v>
      </c>
      <c r="AB142" s="3">
        <v>20</v>
      </c>
      <c r="AC142" s="3" t="s">
        <v>127</v>
      </c>
      <c r="AD142" s="3" t="s">
        <v>105</v>
      </c>
      <c r="AE142" s="3">
        <v>4.3</v>
      </c>
      <c r="AF142" s="3">
        <v>5</v>
      </c>
      <c r="AG142" s="3">
        <v>0</v>
      </c>
      <c r="AH142" s="4">
        <v>43518</v>
      </c>
      <c r="AI142" s="3">
        <v>0</v>
      </c>
      <c r="AJ142" s="3">
        <v>7</v>
      </c>
    </row>
    <row r="143" spans="1:36" x14ac:dyDescent="0.25">
      <c r="A143" s="3" t="s">
        <v>335</v>
      </c>
      <c r="B143" s="3">
        <v>10009</v>
      </c>
      <c r="C143" s="3">
        <v>0</v>
      </c>
      <c r="D143" s="3">
        <v>2</v>
      </c>
      <c r="E143" s="3">
        <v>0</v>
      </c>
      <c r="F143" s="3">
        <v>1</v>
      </c>
      <c r="G143" s="3">
        <v>5</v>
      </c>
      <c r="H143" s="3">
        <v>4</v>
      </c>
      <c r="I143" s="3">
        <v>0</v>
      </c>
      <c r="J143" s="3">
        <v>60724</v>
      </c>
      <c r="K143" s="3">
        <v>0</v>
      </c>
      <c r="L143" s="3">
        <v>20</v>
      </c>
      <c r="M143" s="3" t="s">
        <v>107</v>
      </c>
      <c r="N143" s="3" t="s">
        <v>85</v>
      </c>
      <c r="O143" s="3">
        <v>1821</v>
      </c>
      <c r="P143" s="4">
        <v>31722</v>
      </c>
      <c r="Q143" s="3" t="s">
        <v>108</v>
      </c>
      <c r="R143" s="3" t="s">
        <v>114</v>
      </c>
      <c r="S143" s="3" t="s">
        <v>88</v>
      </c>
      <c r="T143" s="3" t="s">
        <v>89</v>
      </c>
      <c r="U143" s="3" t="s">
        <v>305</v>
      </c>
      <c r="V143" s="4">
        <v>40729</v>
      </c>
      <c r="W143" s="3"/>
      <c r="X143" s="3" t="s">
        <v>91</v>
      </c>
      <c r="Y143" s="3" t="s">
        <v>92</v>
      </c>
      <c r="Z143" s="3" t="s">
        <v>93</v>
      </c>
      <c r="AA143" s="3" t="s">
        <v>126</v>
      </c>
      <c r="AB143" s="3">
        <v>19</v>
      </c>
      <c r="AC143" s="3" t="s">
        <v>95</v>
      </c>
      <c r="AD143" s="3" t="s">
        <v>96</v>
      </c>
      <c r="AE143" s="3">
        <v>4.5999999999999996</v>
      </c>
      <c r="AF143" s="3">
        <v>4</v>
      </c>
      <c r="AG143" s="3">
        <v>0</v>
      </c>
      <c r="AH143" s="4">
        <v>43521</v>
      </c>
      <c r="AI143" s="3">
        <v>0</v>
      </c>
      <c r="AJ143" s="3">
        <v>11</v>
      </c>
    </row>
    <row r="144" spans="1:36" x14ac:dyDescent="0.25">
      <c r="A144" s="3" t="s">
        <v>336</v>
      </c>
      <c r="B144" s="3">
        <v>10060</v>
      </c>
      <c r="C144" s="3">
        <v>0</v>
      </c>
      <c r="D144" s="3">
        <v>3</v>
      </c>
      <c r="E144" s="3">
        <v>0</v>
      </c>
      <c r="F144" s="3">
        <v>1</v>
      </c>
      <c r="G144" s="3">
        <v>5</v>
      </c>
      <c r="H144" s="3">
        <v>3</v>
      </c>
      <c r="I144" s="3">
        <v>0</v>
      </c>
      <c r="J144" s="3">
        <v>60436</v>
      </c>
      <c r="K144" s="3">
        <v>0</v>
      </c>
      <c r="L144" s="3">
        <v>19</v>
      </c>
      <c r="M144" s="3" t="s">
        <v>84</v>
      </c>
      <c r="N144" s="3" t="s">
        <v>85</v>
      </c>
      <c r="O144" s="3">
        <v>2109</v>
      </c>
      <c r="P144" s="4">
        <v>23480</v>
      </c>
      <c r="Q144" s="3" t="s">
        <v>108</v>
      </c>
      <c r="R144" s="3" t="s">
        <v>184</v>
      </c>
      <c r="S144" s="3" t="s">
        <v>88</v>
      </c>
      <c r="T144" s="3" t="s">
        <v>89</v>
      </c>
      <c r="U144" s="3" t="s">
        <v>90</v>
      </c>
      <c r="V144" s="4">
        <v>41645</v>
      </c>
      <c r="W144" s="3"/>
      <c r="X144" s="3" t="s">
        <v>91</v>
      </c>
      <c r="Y144" s="3" t="s">
        <v>92</v>
      </c>
      <c r="Z144" s="3" t="s">
        <v>93</v>
      </c>
      <c r="AA144" s="3" t="s">
        <v>146</v>
      </c>
      <c r="AB144" s="3">
        <v>18</v>
      </c>
      <c r="AC144" s="3" t="s">
        <v>95</v>
      </c>
      <c r="AD144" s="3" t="s">
        <v>105</v>
      </c>
      <c r="AE144" s="3">
        <v>5</v>
      </c>
      <c r="AF144" s="3">
        <v>5</v>
      </c>
      <c r="AG144" s="3">
        <v>0</v>
      </c>
      <c r="AH144" s="4">
        <v>43486</v>
      </c>
      <c r="AI144" s="3">
        <v>0</v>
      </c>
      <c r="AJ144" s="3">
        <v>9</v>
      </c>
    </row>
    <row r="145" spans="1:36" x14ac:dyDescent="0.25">
      <c r="A145" s="3" t="s">
        <v>337</v>
      </c>
      <c r="B145" s="3">
        <v>10034</v>
      </c>
      <c r="C145" s="3">
        <v>1</v>
      </c>
      <c r="D145" s="3">
        <v>1</v>
      </c>
      <c r="E145" s="3">
        <v>1</v>
      </c>
      <c r="F145" s="3">
        <v>5</v>
      </c>
      <c r="G145" s="3">
        <v>5</v>
      </c>
      <c r="H145" s="3">
        <v>4</v>
      </c>
      <c r="I145" s="3">
        <v>0</v>
      </c>
      <c r="J145" s="3">
        <v>46837</v>
      </c>
      <c r="K145" s="3">
        <v>1</v>
      </c>
      <c r="L145" s="3">
        <v>19</v>
      </c>
      <c r="M145" s="3" t="s">
        <v>84</v>
      </c>
      <c r="N145" s="3" t="s">
        <v>85</v>
      </c>
      <c r="O145" s="3">
        <v>2445</v>
      </c>
      <c r="P145" s="4">
        <v>21781</v>
      </c>
      <c r="Q145" s="3" t="s">
        <v>86</v>
      </c>
      <c r="R145" s="3" t="s">
        <v>99</v>
      </c>
      <c r="S145" s="3" t="s">
        <v>88</v>
      </c>
      <c r="T145" s="3" t="s">
        <v>89</v>
      </c>
      <c r="U145" s="3" t="s">
        <v>90</v>
      </c>
      <c r="V145" s="4">
        <v>40854</v>
      </c>
      <c r="W145" s="4">
        <v>43219</v>
      </c>
      <c r="X145" s="3" t="s">
        <v>240</v>
      </c>
      <c r="Y145" s="3" t="s">
        <v>101</v>
      </c>
      <c r="Z145" s="3" t="s">
        <v>93</v>
      </c>
      <c r="AA145" s="3" t="s">
        <v>94</v>
      </c>
      <c r="AB145" s="3">
        <v>22</v>
      </c>
      <c r="AC145" s="3" t="s">
        <v>164</v>
      </c>
      <c r="AD145" s="3" t="s">
        <v>96</v>
      </c>
      <c r="AE145" s="3">
        <v>4.7</v>
      </c>
      <c r="AF145" s="3">
        <v>4</v>
      </c>
      <c r="AG145" s="3">
        <v>0</v>
      </c>
      <c r="AH145" s="4">
        <v>43145</v>
      </c>
      <c r="AI145" s="3">
        <v>0</v>
      </c>
      <c r="AJ145" s="3">
        <v>9</v>
      </c>
    </row>
    <row r="146" spans="1:36" x14ac:dyDescent="0.25">
      <c r="A146" s="3" t="s">
        <v>338</v>
      </c>
      <c r="B146" s="3">
        <v>10156</v>
      </c>
      <c r="C146" s="3">
        <v>1</v>
      </c>
      <c r="D146" s="3">
        <v>1</v>
      </c>
      <c r="E146" s="3">
        <v>0</v>
      </c>
      <c r="F146" s="3">
        <v>3</v>
      </c>
      <c r="G146" s="3">
        <v>3</v>
      </c>
      <c r="H146" s="3">
        <v>3</v>
      </c>
      <c r="I146" s="3">
        <v>0</v>
      </c>
      <c r="J146" s="3">
        <v>105700</v>
      </c>
      <c r="K146" s="3">
        <v>0</v>
      </c>
      <c r="L146" s="3">
        <v>8</v>
      </c>
      <c r="M146" s="3" t="s">
        <v>156</v>
      </c>
      <c r="N146" s="3" t="s">
        <v>85</v>
      </c>
      <c r="O146" s="3">
        <v>2301</v>
      </c>
      <c r="P146" s="4">
        <v>31723</v>
      </c>
      <c r="Q146" s="3" t="s">
        <v>108</v>
      </c>
      <c r="R146" s="3" t="s">
        <v>99</v>
      </c>
      <c r="S146" s="3" t="s">
        <v>88</v>
      </c>
      <c r="T146" s="3" t="s">
        <v>89</v>
      </c>
      <c r="U146" s="3" t="s">
        <v>159</v>
      </c>
      <c r="V146" s="4">
        <v>42009</v>
      </c>
      <c r="W146" s="3"/>
      <c r="X146" s="3" t="s">
        <v>91</v>
      </c>
      <c r="Y146" s="3" t="s">
        <v>92</v>
      </c>
      <c r="Z146" s="3" t="s">
        <v>102</v>
      </c>
      <c r="AA146" s="3" t="s">
        <v>103</v>
      </c>
      <c r="AB146" s="3">
        <v>4</v>
      </c>
      <c r="AC146" s="3" t="s">
        <v>104</v>
      </c>
      <c r="AD146" s="3" t="s">
        <v>105</v>
      </c>
      <c r="AE146" s="3">
        <v>3.75</v>
      </c>
      <c r="AF146" s="3">
        <v>3</v>
      </c>
      <c r="AG146" s="3">
        <v>5</v>
      </c>
      <c r="AH146" s="4">
        <v>43507</v>
      </c>
      <c r="AI146" s="3">
        <v>0</v>
      </c>
      <c r="AJ146" s="3">
        <v>2</v>
      </c>
    </row>
    <row r="147" spans="1:36" x14ac:dyDescent="0.25">
      <c r="A147" s="3" t="s">
        <v>339</v>
      </c>
      <c r="B147" s="3">
        <v>10036</v>
      </c>
      <c r="C147" s="3">
        <v>0</v>
      </c>
      <c r="D147" s="3">
        <v>0</v>
      </c>
      <c r="E147" s="3">
        <v>0</v>
      </c>
      <c r="F147" s="3">
        <v>1</v>
      </c>
      <c r="G147" s="3">
        <v>5</v>
      </c>
      <c r="H147" s="3">
        <v>4</v>
      </c>
      <c r="I147" s="3">
        <v>0</v>
      </c>
      <c r="J147" s="3">
        <v>63322</v>
      </c>
      <c r="K147" s="3">
        <v>0</v>
      </c>
      <c r="L147" s="3">
        <v>20</v>
      </c>
      <c r="M147" s="3" t="s">
        <v>107</v>
      </c>
      <c r="N147" s="3" t="s">
        <v>85</v>
      </c>
      <c r="O147" s="3">
        <v>2128</v>
      </c>
      <c r="P147" s="4">
        <v>25454</v>
      </c>
      <c r="Q147" s="3" t="s">
        <v>108</v>
      </c>
      <c r="R147" s="3" t="s">
        <v>87</v>
      </c>
      <c r="S147" s="3" t="s">
        <v>88</v>
      </c>
      <c r="T147" s="3" t="s">
        <v>89</v>
      </c>
      <c r="U147" s="3" t="s">
        <v>90</v>
      </c>
      <c r="V147" s="4">
        <v>41827</v>
      </c>
      <c r="W147" s="3"/>
      <c r="X147" s="3" t="s">
        <v>91</v>
      </c>
      <c r="Y147" s="3" t="s">
        <v>92</v>
      </c>
      <c r="Z147" s="3" t="s">
        <v>93</v>
      </c>
      <c r="AA147" s="3" t="s">
        <v>130</v>
      </c>
      <c r="AB147" s="3">
        <v>12</v>
      </c>
      <c r="AC147" s="3" t="s">
        <v>95</v>
      </c>
      <c r="AD147" s="3" t="s">
        <v>96</v>
      </c>
      <c r="AE147" s="3">
        <v>4.3</v>
      </c>
      <c r="AF147" s="3">
        <v>3</v>
      </c>
      <c r="AG147" s="3">
        <v>0</v>
      </c>
      <c r="AH147" s="4">
        <v>43476</v>
      </c>
      <c r="AI147" s="3">
        <v>0</v>
      </c>
      <c r="AJ147" s="3">
        <v>1</v>
      </c>
    </row>
    <row r="148" spans="1:36" x14ac:dyDescent="0.25">
      <c r="A148" s="3" t="s">
        <v>340</v>
      </c>
      <c r="B148" s="3">
        <v>10138</v>
      </c>
      <c r="C148" s="3">
        <v>1</v>
      </c>
      <c r="D148" s="3">
        <v>1</v>
      </c>
      <c r="E148" s="3">
        <v>0</v>
      </c>
      <c r="F148" s="3">
        <v>5</v>
      </c>
      <c r="G148" s="3">
        <v>5</v>
      </c>
      <c r="H148" s="3">
        <v>3</v>
      </c>
      <c r="I148" s="3">
        <v>0</v>
      </c>
      <c r="J148" s="3">
        <v>61154</v>
      </c>
      <c r="K148" s="3">
        <v>1</v>
      </c>
      <c r="L148" s="3">
        <v>19</v>
      </c>
      <c r="M148" s="3" t="s">
        <v>84</v>
      </c>
      <c r="N148" s="3" t="s">
        <v>85</v>
      </c>
      <c r="O148" s="3">
        <v>2446</v>
      </c>
      <c r="P148" s="4">
        <v>31519</v>
      </c>
      <c r="Q148" s="3" t="s">
        <v>108</v>
      </c>
      <c r="R148" s="3" t="s">
        <v>99</v>
      </c>
      <c r="S148" s="3" t="s">
        <v>88</v>
      </c>
      <c r="T148" s="3" t="s">
        <v>89</v>
      </c>
      <c r="U148" s="3" t="s">
        <v>129</v>
      </c>
      <c r="V148" s="4">
        <v>40553</v>
      </c>
      <c r="W148" s="4">
        <v>42461</v>
      </c>
      <c r="X148" s="3" t="s">
        <v>140</v>
      </c>
      <c r="Y148" s="3" t="s">
        <v>101</v>
      </c>
      <c r="Z148" s="3" t="s">
        <v>93</v>
      </c>
      <c r="AA148" s="3" t="s">
        <v>112</v>
      </c>
      <c r="AB148" s="3">
        <v>16</v>
      </c>
      <c r="AC148" s="3" t="s">
        <v>164</v>
      </c>
      <c r="AD148" s="3" t="s">
        <v>105</v>
      </c>
      <c r="AE148" s="3">
        <v>4</v>
      </c>
      <c r="AF148" s="3">
        <v>4</v>
      </c>
      <c r="AG148" s="3">
        <v>0</v>
      </c>
      <c r="AH148" s="4">
        <v>42403</v>
      </c>
      <c r="AI148" s="3">
        <v>0</v>
      </c>
      <c r="AJ148" s="3">
        <v>4</v>
      </c>
    </row>
    <row r="149" spans="1:36" x14ac:dyDescent="0.25">
      <c r="A149" s="3" t="s">
        <v>341</v>
      </c>
      <c r="B149" s="3">
        <v>10244</v>
      </c>
      <c r="C149" s="3">
        <v>0</v>
      </c>
      <c r="D149" s="3">
        <v>0</v>
      </c>
      <c r="E149" s="3">
        <v>0</v>
      </c>
      <c r="F149" s="3">
        <v>5</v>
      </c>
      <c r="G149" s="3">
        <v>6</v>
      </c>
      <c r="H149" s="3">
        <v>3</v>
      </c>
      <c r="I149" s="3">
        <v>0</v>
      </c>
      <c r="J149" s="3">
        <v>68999</v>
      </c>
      <c r="K149" s="3">
        <v>1</v>
      </c>
      <c r="L149" s="3">
        <v>21</v>
      </c>
      <c r="M149" s="3" t="s">
        <v>228</v>
      </c>
      <c r="N149" s="3" t="s">
        <v>342</v>
      </c>
      <c r="O149" s="3">
        <v>19444</v>
      </c>
      <c r="P149" s="4">
        <v>32823</v>
      </c>
      <c r="Q149" s="3" t="s">
        <v>108</v>
      </c>
      <c r="R149" s="3" t="s">
        <v>87</v>
      </c>
      <c r="S149" s="3" t="s">
        <v>88</v>
      </c>
      <c r="T149" s="3" t="s">
        <v>89</v>
      </c>
      <c r="U149" s="3" t="s">
        <v>90</v>
      </c>
      <c r="V149" s="4">
        <v>40854</v>
      </c>
      <c r="W149" s="4">
        <v>41753</v>
      </c>
      <c r="X149" s="3" t="s">
        <v>343</v>
      </c>
      <c r="Y149" s="3" t="s">
        <v>101</v>
      </c>
      <c r="Z149" s="3" t="s">
        <v>188</v>
      </c>
      <c r="AA149" s="3" t="s">
        <v>229</v>
      </c>
      <c r="AB149" s="3">
        <v>15</v>
      </c>
      <c r="AC149" s="3" t="s">
        <v>117</v>
      </c>
      <c r="AD149" s="3" t="s">
        <v>105</v>
      </c>
      <c r="AE149" s="3">
        <v>4.5</v>
      </c>
      <c r="AF149" s="3">
        <v>5</v>
      </c>
      <c r="AG149" s="3">
        <v>0</v>
      </c>
      <c r="AH149" s="4">
        <v>41363</v>
      </c>
      <c r="AI149" s="3">
        <v>0</v>
      </c>
      <c r="AJ149" s="3">
        <v>2</v>
      </c>
    </row>
    <row r="150" spans="1:36" x14ac:dyDescent="0.25">
      <c r="A150" s="3" t="s">
        <v>344</v>
      </c>
      <c r="B150" s="3">
        <v>10192</v>
      </c>
      <c r="C150" s="3">
        <v>0</v>
      </c>
      <c r="D150" s="3">
        <v>0</v>
      </c>
      <c r="E150" s="3">
        <v>1</v>
      </c>
      <c r="F150" s="3">
        <v>1</v>
      </c>
      <c r="G150" s="3">
        <v>5</v>
      </c>
      <c r="H150" s="3">
        <v>3</v>
      </c>
      <c r="I150" s="3">
        <v>0</v>
      </c>
      <c r="J150" s="3">
        <v>50482</v>
      </c>
      <c r="K150" s="3">
        <v>0</v>
      </c>
      <c r="L150" s="3">
        <v>19</v>
      </c>
      <c r="M150" s="3" t="s">
        <v>84</v>
      </c>
      <c r="N150" s="3" t="s">
        <v>85</v>
      </c>
      <c r="O150" s="3">
        <v>1887</v>
      </c>
      <c r="P150" s="4">
        <v>27778</v>
      </c>
      <c r="Q150" s="3" t="s">
        <v>86</v>
      </c>
      <c r="R150" s="3" t="s">
        <v>87</v>
      </c>
      <c r="S150" s="3" t="s">
        <v>88</v>
      </c>
      <c r="T150" s="3" t="s">
        <v>89</v>
      </c>
      <c r="U150" s="3" t="s">
        <v>90</v>
      </c>
      <c r="V150" s="4">
        <v>41547</v>
      </c>
      <c r="W150" s="3"/>
      <c r="X150" s="3" t="s">
        <v>91</v>
      </c>
      <c r="Y150" s="3" t="s">
        <v>92</v>
      </c>
      <c r="Z150" s="3" t="s">
        <v>93</v>
      </c>
      <c r="AA150" s="3" t="s">
        <v>94</v>
      </c>
      <c r="AB150" s="3">
        <v>22</v>
      </c>
      <c r="AC150" s="3" t="s">
        <v>104</v>
      </c>
      <c r="AD150" s="3" t="s">
        <v>105</v>
      </c>
      <c r="AE150" s="3">
        <v>3.07</v>
      </c>
      <c r="AF150" s="3">
        <v>4</v>
      </c>
      <c r="AG150" s="3">
        <v>0</v>
      </c>
      <c r="AH150" s="4">
        <v>43488</v>
      </c>
      <c r="AI150" s="3">
        <v>0</v>
      </c>
      <c r="AJ150" s="3">
        <v>10</v>
      </c>
    </row>
    <row r="151" spans="1:36" x14ac:dyDescent="0.25">
      <c r="A151" s="3" t="s">
        <v>345</v>
      </c>
      <c r="B151" s="3">
        <v>10231</v>
      </c>
      <c r="C151" s="3">
        <v>0</v>
      </c>
      <c r="D151" s="3">
        <v>0</v>
      </c>
      <c r="E151" s="3">
        <v>1</v>
      </c>
      <c r="F151" s="3">
        <v>1</v>
      </c>
      <c r="G151" s="3">
        <v>6</v>
      </c>
      <c r="H151" s="3">
        <v>3</v>
      </c>
      <c r="I151" s="3">
        <v>0</v>
      </c>
      <c r="J151" s="3">
        <v>65310</v>
      </c>
      <c r="K151" s="3">
        <v>0</v>
      </c>
      <c r="L151" s="3">
        <v>3</v>
      </c>
      <c r="M151" s="3" t="s">
        <v>186</v>
      </c>
      <c r="N151" s="3" t="s">
        <v>346</v>
      </c>
      <c r="O151" s="3">
        <v>80820</v>
      </c>
      <c r="P151" s="4">
        <v>29186</v>
      </c>
      <c r="Q151" s="3" t="s">
        <v>86</v>
      </c>
      <c r="R151" s="3" t="s">
        <v>87</v>
      </c>
      <c r="S151" s="3" t="s">
        <v>88</v>
      </c>
      <c r="T151" s="3" t="s">
        <v>89</v>
      </c>
      <c r="U151" s="3" t="s">
        <v>90</v>
      </c>
      <c r="V151" s="4">
        <v>41505</v>
      </c>
      <c r="W151" s="3"/>
      <c r="X151" s="3" t="s">
        <v>91</v>
      </c>
      <c r="Y151" s="3" t="s">
        <v>92</v>
      </c>
      <c r="Z151" s="3" t="s">
        <v>188</v>
      </c>
      <c r="AA151" s="3" t="s">
        <v>207</v>
      </c>
      <c r="AB151" s="3">
        <v>21</v>
      </c>
      <c r="AC151" s="3" t="s">
        <v>104</v>
      </c>
      <c r="AD151" s="3" t="s">
        <v>105</v>
      </c>
      <c r="AE151" s="3">
        <v>4.3</v>
      </c>
      <c r="AF151" s="3">
        <v>5</v>
      </c>
      <c r="AG151" s="3">
        <v>0</v>
      </c>
      <c r="AH151" s="4">
        <v>43487</v>
      </c>
      <c r="AI151" s="3">
        <v>0</v>
      </c>
      <c r="AJ151" s="3">
        <v>13</v>
      </c>
    </row>
    <row r="152" spans="1:36" x14ac:dyDescent="0.25">
      <c r="A152" s="3" t="s">
        <v>347</v>
      </c>
      <c r="B152" s="3">
        <v>10089</v>
      </c>
      <c r="C152" s="3">
        <v>1</v>
      </c>
      <c r="D152" s="3">
        <v>1</v>
      </c>
      <c r="E152" s="3">
        <v>0</v>
      </c>
      <c r="F152" s="3">
        <v>1</v>
      </c>
      <c r="G152" s="3">
        <v>2</v>
      </c>
      <c r="H152" s="3">
        <v>3</v>
      </c>
      <c r="I152" s="3">
        <v>0</v>
      </c>
      <c r="J152" s="3">
        <v>250000</v>
      </c>
      <c r="K152" s="3">
        <v>0</v>
      </c>
      <c r="L152" s="3">
        <v>16</v>
      </c>
      <c r="M152" s="3" t="s">
        <v>348</v>
      </c>
      <c r="N152" s="3" t="s">
        <v>85</v>
      </c>
      <c r="O152" s="3">
        <v>1902</v>
      </c>
      <c r="P152" s="4">
        <v>19988</v>
      </c>
      <c r="Q152" s="3" t="s">
        <v>108</v>
      </c>
      <c r="R152" s="3" t="s">
        <v>99</v>
      </c>
      <c r="S152" s="3" t="s">
        <v>88</v>
      </c>
      <c r="T152" s="3" t="s">
        <v>136</v>
      </c>
      <c r="U152" s="3" t="s">
        <v>90</v>
      </c>
      <c r="V152" s="4">
        <v>41092</v>
      </c>
      <c r="W152" s="3"/>
      <c r="X152" s="3" t="s">
        <v>91</v>
      </c>
      <c r="Y152" s="3" t="s">
        <v>92</v>
      </c>
      <c r="Z152" s="3" t="s">
        <v>349</v>
      </c>
      <c r="AA152" s="3" t="s">
        <v>282</v>
      </c>
      <c r="AB152" s="3">
        <v>9</v>
      </c>
      <c r="AC152" s="3" t="s">
        <v>104</v>
      </c>
      <c r="AD152" s="3" t="s">
        <v>105</v>
      </c>
      <c r="AE152" s="3">
        <v>4.83</v>
      </c>
      <c r="AF152" s="3">
        <v>3</v>
      </c>
      <c r="AG152" s="3">
        <v>0</v>
      </c>
      <c r="AH152" s="4">
        <v>43482</v>
      </c>
      <c r="AI152" s="3">
        <v>0</v>
      </c>
      <c r="AJ152" s="3">
        <v>10</v>
      </c>
    </row>
    <row r="153" spans="1:36" x14ac:dyDescent="0.25">
      <c r="A153" s="3" t="s">
        <v>350</v>
      </c>
      <c r="B153" s="3">
        <v>10166</v>
      </c>
      <c r="C153" s="3">
        <v>1</v>
      </c>
      <c r="D153" s="3">
        <v>1</v>
      </c>
      <c r="E153" s="3">
        <v>0</v>
      </c>
      <c r="F153" s="3">
        <v>5</v>
      </c>
      <c r="G153" s="3">
        <v>5</v>
      </c>
      <c r="H153" s="3">
        <v>3</v>
      </c>
      <c r="I153" s="3">
        <v>0</v>
      </c>
      <c r="J153" s="3">
        <v>54005</v>
      </c>
      <c r="K153" s="3">
        <v>1</v>
      </c>
      <c r="L153" s="3">
        <v>19</v>
      </c>
      <c r="M153" s="3" t="s">
        <v>84</v>
      </c>
      <c r="N153" s="3" t="s">
        <v>85</v>
      </c>
      <c r="O153" s="3">
        <v>2170</v>
      </c>
      <c r="P153" s="4">
        <v>27006</v>
      </c>
      <c r="Q153" s="3" t="s">
        <v>108</v>
      </c>
      <c r="R153" s="3" t="s">
        <v>99</v>
      </c>
      <c r="S153" s="3" t="s">
        <v>88</v>
      </c>
      <c r="T153" s="3" t="s">
        <v>89</v>
      </c>
      <c r="U153" s="3" t="s">
        <v>90</v>
      </c>
      <c r="V153" s="4">
        <v>40812</v>
      </c>
      <c r="W153" s="4">
        <v>42159</v>
      </c>
      <c r="X153" s="3" t="s">
        <v>240</v>
      </c>
      <c r="Y153" s="3" t="s">
        <v>101</v>
      </c>
      <c r="Z153" s="3" t="s">
        <v>93</v>
      </c>
      <c r="AA153" s="3" t="s">
        <v>116</v>
      </c>
      <c r="AB153" s="3">
        <v>39</v>
      </c>
      <c r="AC153" s="3" t="s">
        <v>117</v>
      </c>
      <c r="AD153" s="3" t="s">
        <v>105</v>
      </c>
      <c r="AE153" s="3">
        <v>3.6</v>
      </c>
      <c r="AF153" s="3">
        <v>5</v>
      </c>
      <c r="AG153" s="3">
        <v>0</v>
      </c>
      <c r="AH153" s="4">
        <v>42064</v>
      </c>
      <c r="AI153" s="3">
        <v>0</v>
      </c>
      <c r="AJ153" s="3">
        <v>16</v>
      </c>
    </row>
    <row r="154" spans="1:36" x14ac:dyDescent="0.25">
      <c r="A154" s="3" t="s">
        <v>351</v>
      </c>
      <c r="B154" s="3">
        <v>10170</v>
      </c>
      <c r="C154" s="3">
        <v>1</v>
      </c>
      <c r="D154" s="3">
        <v>1</v>
      </c>
      <c r="E154" s="3">
        <v>0</v>
      </c>
      <c r="F154" s="3">
        <v>5</v>
      </c>
      <c r="G154" s="3">
        <v>5</v>
      </c>
      <c r="H154" s="3">
        <v>3</v>
      </c>
      <c r="I154" s="3">
        <v>0</v>
      </c>
      <c r="J154" s="3">
        <v>45433</v>
      </c>
      <c r="K154" s="3">
        <v>1</v>
      </c>
      <c r="L154" s="3">
        <v>19</v>
      </c>
      <c r="M154" s="3" t="s">
        <v>84</v>
      </c>
      <c r="N154" s="3" t="s">
        <v>85</v>
      </c>
      <c r="O154" s="3">
        <v>2127</v>
      </c>
      <c r="P154" s="4">
        <v>25849</v>
      </c>
      <c r="Q154" s="3" t="s">
        <v>108</v>
      </c>
      <c r="R154" s="3" t="s">
        <v>99</v>
      </c>
      <c r="S154" s="3" t="s">
        <v>88</v>
      </c>
      <c r="T154" s="3" t="s">
        <v>89</v>
      </c>
      <c r="U154" s="3" t="s">
        <v>90</v>
      </c>
      <c r="V154" s="4">
        <v>40812</v>
      </c>
      <c r="W154" s="4">
        <v>41648</v>
      </c>
      <c r="X154" s="3" t="s">
        <v>240</v>
      </c>
      <c r="Y154" s="3" t="s">
        <v>101</v>
      </c>
      <c r="Z154" s="3" t="s">
        <v>93</v>
      </c>
      <c r="AA154" s="3" t="s">
        <v>119</v>
      </c>
      <c r="AB154" s="3">
        <v>11</v>
      </c>
      <c r="AC154" s="3" t="s">
        <v>117</v>
      </c>
      <c r="AD154" s="3" t="s">
        <v>105</v>
      </c>
      <c r="AE154" s="3">
        <v>3.49</v>
      </c>
      <c r="AF154" s="3">
        <v>4</v>
      </c>
      <c r="AG154" s="3">
        <v>0</v>
      </c>
      <c r="AH154" s="4">
        <v>41304</v>
      </c>
      <c r="AI154" s="3">
        <v>0</v>
      </c>
      <c r="AJ154" s="3">
        <v>6</v>
      </c>
    </row>
    <row r="155" spans="1:36" x14ac:dyDescent="0.25">
      <c r="A155" s="3" t="s">
        <v>352</v>
      </c>
      <c r="B155" s="3">
        <v>10208</v>
      </c>
      <c r="C155" s="3">
        <v>0</v>
      </c>
      <c r="D155" s="3">
        <v>0</v>
      </c>
      <c r="E155" s="3">
        <v>1</v>
      </c>
      <c r="F155" s="3">
        <v>1</v>
      </c>
      <c r="G155" s="3">
        <v>5</v>
      </c>
      <c r="H155" s="3">
        <v>3</v>
      </c>
      <c r="I155" s="3">
        <v>0</v>
      </c>
      <c r="J155" s="3">
        <v>46654</v>
      </c>
      <c r="K155" s="3">
        <v>0</v>
      </c>
      <c r="L155" s="3">
        <v>19</v>
      </c>
      <c r="M155" s="3" t="s">
        <v>84</v>
      </c>
      <c r="N155" s="3" t="s">
        <v>85</v>
      </c>
      <c r="O155" s="3">
        <v>1721</v>
      </c>
      <c r="P155" s="4">
        <v>28439</v>
      </c>
      <c r="Q155" s="3" t="s">
        <v>86</v>
      </c>
      <c r="R155" s="3" t="s">
        <v>87</v>
      </c>
      <c r="S155" s="3" t="s">
        <v>88</v>
      </c>
      <c r="T155" s="3" t="s">
        <v>89</v>
      </c>
      <c r="U155" s="3" t="s">
        <v>129</v>
      </c>
      <c r="V155" s="4">
        <v>41687</v>
      </c>
      <c r="W155" s="3"/>
      <c r="X155" s="3" t="s">
        <v>91</v>
      </c>
      <c r="Y155" s="3" t="s">
        <v>92</v>
      </c>
      <c r="Z155" s="3" t="s">
        <v>93</v>
      </c>
      <c r="AA155" s="3" t="s">
        <v>126</v>
      </c>
      <c r="AB155" s="3">
        <v>19</v>
      </c>
      <c r="AC155" s="3" t="s">
        <v>95</v>
      </c>
      <c r="AD155" s="3" t="s">
        <v>105</v>
      </c>
      <c r="AE155" s="3">
        <v>3.1</v>
      </c>
      <c r="AF155" s="3">
        <v>3</v>
      </c>
      <c r="AG155" s="3">
        <v>0</v>
      </c>
      <c r="AH155" s="4">
        <v>43502</v>
      </c>
      <c r="AI155" s="3">
        <v>0</v>
      </c>
      <c r="AJ155" s="3">
        <v>3</v>
      </c>
    </row>
    <row r="156" spans="1:36" x14ac:dyDescent="0.25">
      <c r="A156" s="3" t="s">
        <v>353</v>
      </c>
      <c r="B156" s="3">
        <v>10176</v>
      </c>
      <c r="C156" s="3">
        <v>1</v>
      </c>
      <c r="D156" s="3">
        <v>1</v>
      </c>
      <c r="E156" s="3">
        <v>1</v>
      </c>
      <c r="F156" s="3">
        <v>1</v>
      </c>
      <c r="G156" s="3">
        <v>5</v>
      </c>
      <c r="H156" s="3">
        <v>3</v>
      </c>
      <c r="I156" s="3">
        <v>0</v>
      </c>
      <c r="J156" s="3">
        <v>63973</v>
      </c>
      <c r="K156" s="3">
        <v>0</v>
      </c>
      <c r="L156" s="3">
        <v>19</v>
      </c>
      <c r="M156" s="3" t="s">
        <v>84</v>
      </c>
      <c r="N156" s="3" t="s">
        <v>85</v>
      </c>
      <c r="O156" s="3">
        <v>1801</v>
      </c>
      <c r="P156" s="4">
        <v>29253</v>
      </c>
      <c r="Q156" s="3" t="s">
        <v>86</v>
      </c>
      <c r="R156" s="3" t="s">
        <v>99</v>
      </c>
      <c r="S156" s="3" t="s">
        <v>88</v>
      </c>
      <c r="T156" s="3" t="s">
        <v>89</v>
      </c>
      <c r="U156" s="3" t="s">
        <v>159</v>
      </c>
      <c r="V156" s="4">
        <v>40553</v>
      </c>
      <c r="W156" s="3"/>
      <c r="X156" s="3" t="s">
        <v>91</v>
      </c>
      <c r="Y156" s="3" t="s">
        <v>92</v>
      </c>
      <c r="Z156" s="3" t="s">
        <v>93</v>
      </c>
      <c r="AA156" s="3" t="s">
        <v>130</v>
      </c>
      <c r="AB156" s="3">
        <v>12</v>
      </c>
      <c r="AC156" s="3" t="s">
        <v>104</v>
      </c>
      <c r="AD156" s="3" t="s">
        <v>105</v>
      </c>
      <c r="AE156" s="3">
        <v>3.38</v>
      </c>
      <c r="AF156" s="3">
        <v>3</v>
      </c>
      <c r="AG156" s="3">
        <v>0</v>
      </c>
      <c r="AH156" s="4">
        <v>43486</v>
      </c>
      <c r="AI156" s="3">
        <v>0</v>
      </c>
      <c r="AJ156" s="3">
        <v>17</v>
      </c>
    </row>
    <row r="157" spans="1:36" x14ac:dyDescent="0.25">
      <c r="A157" s="3" t="s">
        <v>354</v>
      </c>
      <c r="B157" s="3">
        <v>10165</v>
      </c>
      <c r="C157" s="3">
        <v>0</v>
      </c>
      <c r="D157" s="3">
        <v>0</v>
      </c>
      <c r="E157" s="3">
        <v>1</v>
      </c>
      <c r="F157" s="3">
        <v>1</v>
      </c>
      <c r="G157" s="3">
        <v>6</v>
      </c>
      <c r="H157" s="3">
        <v>3</v>
      </c>
      <c r="I157" s="3">
        <v>1</v>
      </c>
      <c r="J157" s="3">
        <v>71339</v>
      </c>
      <c r="K157" s="3">
        <v>0</v>
      </c>
      <c r="L157" s="3">
        <v>3</v>
      </c>
      <c r="M157" s="3" t="s">
        <v>186</v>
      </c>
      <c r="N157" s="3" t="s">
        <v>355</v>
      </c>
      <c r="O157" s="3">
        <v>10171</v>
      </c>
      <c r="P157" s="4">
        <v>25258</v>
      </c>
      <c r="Q157" s="3" t="s">
        <v>86</v>
      </c>
      <c r="R157" s="3" t="s">
        <v>87</v>
      </c>
      <c r="S157" s="3" t="s">
        <v>88</v>
      </c>
      <c r="T157" s="3" t="s">
        <v>136</v>
      </c>
      <c r="U157" s="3" t="s">
        <v>129</v>
      </c>
      <c r="V157" s="4">
        <v>40609</v>
      </c>
      <c r="W157" s="3"/>
      <c r="X157" s="3" t="s">
        <v>91</v>
      </c>
      <c r="Y157" s="3" t="s">
        <v>92</v>
      </c>
      <c r="Z157" s="3" t="s">
        <v>188</v>
      </c>
      <c r="AA157" s="3" t="s">
        <v>189</v>
      </c>
      <c r="AB157" s="3">
        <v>17</v>
      </c>
      <c r="AC157" s="3" t="s">
        <v>131</v>
      </c>
      <c r="AD157" s="3" t="s">
        <v>105</v>
      </c>
      <c r="AE157" s="3">
        <v>3.65</v>
      </c>
      <c r="AF157" s="3">
        <v>5</v>
      </c>
      <c r="AG157" s="3">
        <v>0</v>
      </c>
      <c r="AH157" s="4">
        <v>43482</v>
      </c>
      <c r="AI157" s="3">
        <v>0</v>
      </c>
      <c r="AJ157" s="3">
        <v>20</v>
      </c>
    </row>
    <row r="158" spans="1:36" x14ac:dyDescent="0.25">
      <c r="A158" s="3" t="s">
        <v>356</v>
      </c>
      <c r="B158" s="3">
        <v>10113</v>
      </c>
      <c r="C158" s="3">
        <v>1</v>
      </c>
      <c r="D158" s="3">
        <v>1</v>
      </c>
      <c r="E158" s="3">
        <v>1</v>
      </c>
      <c r="F158" s="3">
        <v>3</v>
      </c>
      <c r="G158" s="3">
        <v>3</v>
      </c>
      <c r="H158" s="3">
        <v>3</v>
      </c>
      <c r="I158" s="3">
        <v>0</v>
      </c>
      <c r="J158" s="3">
        <v>93206</v>
      </c>
      <c r="K158" s="3">
        <v>0</v>
      </c>
      <c r="L158" s="3">
        <v>28</v>
      </c>
      <c r="M158" s="3" t="s">
        <v>226</v>
      </c>
      <c r="N158" s="3" t="s">
        <v>85</v>
      </c>
      <c r="O158" s="3">
        <v>2169</v>
      </c>
      <c r="P158" s="4">
        <v>31525</v>
      </c>
      <c r="Q158" s="3" t="s">
        <v>86</v>
      </c>
      <c r="R158" s="3" t="s">
        <v>99</v>
      </c>
      <c r="S158" s="3" t="s">
        <v>88</v>
      </c>
      <c r="T158" s="3" t="s">
        <v>89</v>
      </c>
      <c r="U158" s="3" t="s">
        <v>90</v>
      </c>
      <c r="V158" s="4">
        <v>41953</v>
      </c>
      <c r="W158" s="3"/>
      <c r="X158" s="3" t="s">
        <v>91</v>
      </c>
      <c r="Y158" s="3" t="s">
        <v>92</v>
      </c>
      <c r="Z158" s="3" t="s">
        <v>102</v>
      </c>
      <c r="AA158" s="3" t="s">
        <v>134</v>
      </c>
      <c r="AB158" s="3">
        <v>7</v>
      </c>
      <c r="AC158" s="3" t="s">
        <v>127</v>
      </c>
      <c r="AD158" s="3" t="s">
        <v>105</v>
      </c>
      <c r="AE158" s="3">
        <v>4.46</v>
      </c>
      <c r="AF158" s="3">
        <v>5</v>
      </c>
      <c r="AG158" s="3">
        <v>6</v>
      </c>
      <c r="AH158" s="4">
        <v>43472</v>
      </c>
      <c r="AI158" s="3">
        <v>0</v>
      </c>
      <c r="AJ158" s="3">
        <v>7</v>
      </c>
    </row>
    <row r="159" spans="1:36" x14ac:dyDescent="0.25">
      <c r="A159" s="3" t="s">
        <v>357</v>
      </c>
      <c r="B159" s="3">
        <v>10092</v>
      </c>
      <c r="C159" s="3">
        <v>1</v>
      </c>
      <c r="D159" s="3">
        <v>1</v>
      </c>
      <c r="E159" s="3">
        <v>1</v>
      </c>
      <c r="F159" s="3">
        <v>4</v>
      </c>
      <c r="G159" s="3">
        <v>5</v>
      </c>
      <c r="H159" s="3">
        <v>3</v>
      </c>
      <c r="I159" s="3">
        <v>0</v>
      </c>
      <c r="J159" s="3">
        <v>82758</v>
      </c>
      <c r="K159" s="3">
        <v>1</v>
      </c>
      <c r="L159" s="3">
        <v>18</v>
      </c>
      <c r="M159" s="3" t="s">
        <v>176</v>
      </c>
      <c r="N159" s="3" t="s">
        <v>85</v>
      </c>
      <c r="O159" s="3">
        <v>1890</v>
      </c>
      <c r="P159" s="4">
        <v>26481</v>
      </c>
      <c r="Q159" s="3" t="s">
        <v>86</v>
      </c>
      <c r="R159" s="3" t="s">
        <v>99</v>
      </c>
      <c r="S159" s="3" t="s">
        <v>88</v>
      </c>
      <c r="T159" s="3" t="s">
        <v>89</v>
      </c>
      <c r="U159" s="3" t="s">
        <v>90</v>
      </c>
      <c r="V159" s="4">
        <v>40553</v>
      </c>
      <c r="W159" s="4">
        <v>42350</v>
      </c>
      <c r="X159" s="3" t="s">
        <v>150</v>
      </c>
      <c r="Y159" s="3" t="s">
        <v>151</v>
      </c>
      <c r="Z159" s="3" t="s">
        <v>93</v>
      </c>
      <c r="AA159" s="3" t="s">
        <v>178</v>
      </c>
      <c r="AB159" s="3">
        <v>2</v>
      </c>
      <c r="AC159" s="3" t="s">
        <v>127</v>
      </c>
      <c r="AD159" s="3" t="s">
        <v>105</v>
      </c>
      <c r="AE159" s="3">
        <v>4.78</v>
      </c>
      <c r="AF159" s="3">
        <v>4</v>
      </c>
      <c r="AG159" s="3">
        <v>0</v>
      </c>
      <c r="AH159" s="4">
        <v>42050</v>
      </c>
      <c r="AI159" s="3">
        <v>0</v>
      </c>
      <c r="AJ159" s="3">
        <v>9</v>
      </c>
    </row>
    <row r="160" spans="1:36" x14ac:dyDescent="0.25">
      <c r="A160" s="3" t="s">
        <v>358</v>
      </c>
      <c r="B160" s="3">
        <v>10106</v>
      </c>
      <c r="C160" s="3">
        <v>0</v>
      </c>
      <c r="D160" s="3">
        <v>2</v>
      </c>
      <c r="E160" s="3">
        <v>0</v>
      </c>
      <c r="F160" s="3">
        <v>5</v>
      </c>
      <c r="G160" s="3">
        <v>5</v>
      </c>
      <c r="H160" s="3">
        <v>3</v>
      </c>
      <c r="I160" s="3">
        <v>0</v>
      </c>
      <c r="J160" s="3">
        <v>66074</v>
      </c>
      <c r="K160" s="3">
        <v>1</v>
      </c>
      <c r="L160" s="3">
        <v>20</v>
      </c>
      <c r="M160" s="3" t="s">
        <v>107</v>
      </c>
      <c r="N160" s="3" t="s">
        <v>85</v>
      </c>
      <c r="O160" s="3">
        <v>2090</v>
      </c>
      <c r="P160" s="4">
        <v>29061</v>
      </c>
      <c r="Q160" s="3" t="s">
        <v>108</v>
      </c>
      <c r="R160" s="3" t="s">
        <v>114</v>
      </c>
      <c r="S160" s="3" t="s">
        <v>88</v>
      </c>
      <c r="T160" s="3" t="s">
        <v>89</v>
      </c>
      <c r="U160" s="3" t="s">
        <v>159</v>
      </c>
      <c r="V160" s="4">
        <v>41281</v>
      </c>
      <c r="W160" s="4">
        <v>41729</v>
      </c>
      <c r="X160" s="3" t="s">
        <v>137</v>
      </c>
      <c r="Y160" s="3" t="s">
        <v>101</v>
      </c>
      <c r="Z160" s="3" t="s">
        <v>93</v>
      </c>
      <c r="AA160" s="3" t="s">
        <v>138</v>
      </c>
      <c r="AB160" s="3">
        <v>14</v>
      </c>
      <c r="AC160" s="3" t="s">
        <v>104</v>
      </c>
      <c r="AD160" s="3" t="s">
        <v>105</v>
      </c>
      <c r="AE160" s="3">
        <v>4.5199999999999996</v>
      </c>
      <c r="AF160" s="3">
        <v>3</v>
      </c>
      <c r="AG160" s="3">
        <v>0</v>
      </c>
      <c r="AH160" s="4">
        <v>41690</v>
      </c>
      <c r="AI160" s="3">
        <v>0</v>
      </c>
      <c r="AJ160" s="3">
        <v>20</v>
      </c>
    </row>
    <row r="161" spans="1:36" x14ac:dyDescent="0.25">
      <c r="A161" s="3" t="s">
        <v>359</v>
      </c>
      <c r="B161" s="3">
        <v>10052</v>
      </c>
      <c r="C161" s="3">
        <v>1</v>
      </c>
      <c r="D161" s="3">
        <v>1</v>
      </c>
      <c r="E161" s="3">
        <v>1</v>
      </c>
      <c r="F161" s="3">
        <v>1</v>
      </c>
      <c r="G161" s="3">
        <v>5</v>
      </c>
      <c r="H161" s="3">
        <v>3</v>
      </c>
      <c r="I161" s="3">
        <v>0</v>
      </c>
      <c r="J161" s="3">
        <v>46120</v>
      </c>
      <c r="K161" s="3">
        <v>0</v>
      </c>
      <c r="L161" s="3">
        <v>19</v>
      </c>
      <c r="M161" s="3" t="s">
        <v>84</v>
      </c>
      <c r="N161" s="3" t="s">
        <v>85</v>
      </c>
      <c r="O161" s="3">
        <v>2048</v>
      </c>
      <c r="P161" s="4">
        <v>31755</v>
      </c>
      <c r="Q161" s="3" t="s">
        <v>86</v>
      </c>
      <c r="R161" s="3" t="s">
        <v>99</v>
      </c>
      <c r="S161" s="3" t="s">
        <v>88</v>
      </c>
      <c r="T161" s="3" t="s">
        <v>89</v>
      </c>
      <c r="U161" s="3" t="s">
        <v>90</v>
      </c>
      <c r="V161" s="4">
        <v>41099</v>
      </c>
      <c r="W161" s="3"/>
      <c r="X161" s="3" t="s">
        <v>91</v>
      </c>
      <c r="Y161" s="3" t="s">
        <v>92</v>
      </c>
      <c r="Z161" s="3" t="s">
        <v>93</v>
      </c>
      <c r="AA161" s="3" t="s">
        <v>138</v>
      </c>
      <c r="AB161" s="3">
        <v>14</v>
      </c>
      <c r="AC161" s="3" t="s">
        <v>95</v>
      </c>
      <c r="AD161" s="3" t="s">
        <v>105</v>
      </c>
      <c r="AE161" s="3">
        <v>5</v>
      </c>
      <c r="AF161" s="3">
        <v>5</v>
      </c>
      <c r="AG161" s="3">
        <v>0</v>
      </c>
      <c r="AH161" s="4">
        <v>43500</v>
      </c>
      <c r="AI161" s="3">
        <v>0</v>
      </c>
      <c r="AJ161" s="3">
        <v>13</v>
      </c>
    </row>
    <row r="162" spans="1:36" x14ac:dyDescent="0.25">
      <c r="A162" s="3" t="s">
        <v>360</v>
      </c>
      <c r="B162" s="3">
        <v>10038</v>
      </c>
      <c r="C162" s="3">
        <v>0</v>
      </c>
      <c r="D162" s="3">
        <v>2</v>
      </c>
      <c r="E162" s="3">
        <v>1</v>
      </c>
      <c r="F162" s="3">
        <v>1</v>
      </c>
      <c r="G162" s="3">
        <v>1</v>
      </c>
      <c r="H162" s="3">
        <v>3</v>
      </c>
      <c r="I162" s="3">
        <v>0</v>
      </c>
      <c r="J162" s="3">
        <v>64520</v>
      </c>
      <c r="K162" s="3">
        <v>0</v>
      </c>
      <c r="L162" s="3">
        <v>1</v>
      </c>
      <c r="M162" s="3" t="s">
        <v>181</v>
      </c>
      <c r="N162" s="3" t="s">
        <v>85</v>
      </c>
      <c r="O162" s="3">
        <v>1460</v>
      </c>
      <c r="P162" s="4">
        <v>30798</v>
      </c>
      <c r="Q162" s="3" t="s">
        <v>86</v>
      </c>
      <c r="R162" s="3" t="s">
        <v>114</v>
      </c>
      <c r="S162" s="3" t="s">
        <v>88</v>
      </c>
      <c r="T162" s="3" t="s">
        <v>89</v>
      </c>
      <c r="U162" s="3" t="s">
        <v>129</v>
      </c>
      <c r="V162" s="4">
        <v>41645</v>
      </c>
      <c r="W162" s="3"/>
      <c r="X162" s="3" t="s">
        <v>91</v>
      </c>
      <c r="Y162" s="3" t="s">
        <v>92</v>
      </c>
      <c r="Z162" s="3" t="s">
        <v>173</v>
      </c>
      <c r="AA162" s="3" t="s">
        <v>174</v>
      </c>
      <c r="AB162" s="3">
        <v>1</v>
      </c>
      <c r="AC162" s="3" t="s">
        <v>248</v>
      </c>
      <c r="AD162" s="3" t="s">
        <v>105</v>
      </c>
      <c r="AE162" s="3">
        <v>5</v>
      </c>
      <c r="AF162" s="3">
        <v>4</v>
      </c>
      <c r="AG162" s="3">
        <v>4</v>
      </c>
      <c r="AH162" s="4">
        <v>43482</v>
      </c>
      <c r="AI162" s="3">
        <v>0</v>
      </c>
      <c r="AJ162" s="3">
        <v>3</v>
      </c>
    </row>
    <row r="163" spans="1:36" x14ac:dyDescent="0.25">
      <c r="A163" s="3" t="s">
        <v>361</v>
      </c>
      <c r="B163" s="3">
        <v>10249</v>
      </c>
      <c r="C163" s="3">
        <v>1</v>
      </c>
      <c r="D163" s="3">
        <v>1</v>
      </c>
      <c r="E163" s="3">
        <v>1</v>
      </c>
      <c r="F163" s="3">
        <v>5</v>
      </c>
      <c r="G163" s="3">
        <v>5</v>
      </c>
      <c r="H163" s="3">
        <v>3</v>
      </c>
      <c r="I163" s="3">
        <v>0</v>
      </c>
      <c r="J163" s="3">
        <v>61962</v>
      </c>
      <c r="K163" s="3">
        <v>1</v>
      </c>
      <c r="L163" s="3">
        <v>20</v>
      </c>
      <c r="M163" s="3" t="s">
        <v>107</v>
      </c>
      <c r="N163" s="3" t="s">
        <v>85</v>
      </c>
      <c r="O163" s="3">
        <v>2126</v>
      </c>
      <c r="P163" s="4">
        <v>30811</v>
      </c>
      <c r="Q163" s="3" t="s">
        <v>86</v>
      </c>
      <c r="R163" s="3" t="s">
        <v>99</v>
      </c>
      <c r="S163" s="3" t="s">
        <v>88</v>
      </c>
      <c r="T163" s="3" t="s">
        <v>89</v>
      </c>
      <c r="U163" s="3" t="s">
        <v>90</v>
      </c>
      <c r="V163" s="4">
        <v>41001</v>
      </c>
      <c r="W163" s="4">
        <v>41379</v>
      </c>
      <c r="X163" s="3" t="s">
        <v>240</v>
      </c>
      <c r="Y163" s="3" t="s">
        <v>101</v>
      </c>
      <c r="Z163" s="3" t="s">
        <v>93</v>
      </c>
      <c r="AA163" s="3" t="s">
        <v>110</v>
      </c>
      <c r="AB163" s="3">
        <v>20</v>
      </c>
      <c r="AC163" s="3" t="s">
        <v>117</v>
      </c>
      <c r="AD163" s="3" t="s">
        <v>105</v>
      </c>
      <c r="AE163" s="3">
        <v>4.9000000000000004</v>
      </c>
      <c r="AF163" s="3">
        <v>3</v>
      </c>
      <c r="AG163" s="3">
        <v>0</v>
      </c>
      <c r="AH163" s="4">
        <v>41325</v>
      </c>
      <c r="AI163" s="3">
        <v>0</v>
      </c>
      <c r="AJ163" s="3">
        <v>20</v>
      </c>
    </row>
    <row r="164" spans="1:36" x14ac:dyDescent="0.25">
      <c r="A164" s="3" t="s">
        <v>362</v>
      </c>
      <c r="B164" s="3">
        <v>10232</v>
      </c>
      <c r="C164" s="3">
        <v>0</v>
      </c>
      <c r="D164" s="3">
        <v>0</v>
      </c>
      <c r="E164" s="3">
        <v>0</v>
      </c>
      <c r="F164" s="3">
        <v>1</v>
      </c>
      <c r="G164" s="3">
        <v>3</v>
      </c>
      <c r="H164" s="3">
        <v>3</v>
      </c>
      <c r="I164" s="3">
        <v>0</v>
      </c>
      <c r="J164" s="3">
        <v>81584</v>
      </c>
      <c r="K164" s="3">
        <v>0</v>
      </c>
      <c r="L164" s="3">
        <v>22</v>
      </c>
      <c r="M164" s="3" t="s">
        <v>363</v>
      </c>
      <c r="N164" s="3" t="s">
        <v>85</v>
      </c>
      <c r="O164" s="3">
        <v>1886</v>
      </c>
      <c r="P164" s="4">
        <v>31942</v>
      </c>
      <c r="Q164" s="3" t="s">
        <v>108</v>
      </c>
      <c r="R164" s="3" t="s">
        <v>87</v>
      </c>
      <c r="S164" s="3" t="s">
        <v>88</v>
      </c>
      <c r="T164" s="3" t="s">
        <v>89</v>
      </c>
      <c r="U164" s="3" t="s">
        <v>159</v>
      </c>
      <c r="V164" s="4">
        <v>42645</v>
      </c>
      <c r="W164" s="3"/>
      <c r="X164" s="3" t="s">
        <v>91</v>
      </c>
      <c r="Y164" s="3" t="s">
        <v>92</v>
      </c>
      <c r="Z164" s="3" t="s">
        <v>102</v>
      </c>
      <c r="AA164" s="3" t="s">
        <v>244</v>
      </c>
      <c r="AB164" s="3">
        <v>13</v>
      </c>
      <c r="AC164" s="3" t="s">
        <v>104</v>
      </c>
      <c r="AD164" s="3" t="s">
        <v>105</v>
      </c>
      <c r="AE164" s="3">
        <v>4.0999999999999996</v>
      </c>
      <c r="AF164" s="3">
        <v>5</v>
      </c>
      <c r="AG164" s="3">
        <v>7</v>
      </c>
      <c r="AH164" s="4">
        <v>43473</v>
      </c>
      <c r="AI164" s="3">
        <v>0</v>
      </c>
      <c r="AJ164" s="3">
        <v>2</v>
      </c>
    </row>
    <row r="165" spans="1:36" x14ac:dyDescent="0.25">
      <c r="A165" s="3" t="s">
        <v>364</v>
      </c>
      <c r="B165" s="3">
        <v>10087</v>
      </c>
      <c r="C165" s="3">
        <v>0</v>
      </c>
      <c r="D165" s="3">
        <v>0</v>
      </c>
      <c r="E165" s="3">
        <v>0</v>
      </c>
      <c r="F165" s="3">
        <v>5</v>
      </c>
      <c r="G165" s="3">
        <v>5</v>
      </c>
      <c r="H165" s="3">
        <v>3</v>
      </c>
      <c r="I165" s="3">
        <v>0</v>
      </c>
      <c r="J165" s="3">
        <v>63676</v>
      </c>
      <c r="K165" s="3">
        <v>1</v>
      </c>
      <c r="L165" s="3">
        <v>19</v>
      </c>
      <c r="M165" s="3" t="s">
        <v>84</v>
      </c>
      <c r="N165" s="3" t="s">
        <v>85</v>
      </c>
      <c r="O165" s="3">
        <v>1810</v>
      </c>
      <c r="P165" s="4">
        <v>28872</v>
      </c>
      <c r="Q165" s="3" t="s">
        <v>108</v>
      </c>
      <c r="R165" s="3" t="s">
        <v>87</v>
      </c>
      <c r="S165" s="3" t="s">
        <v>88</v>
      </c>
      <c r="T165" s="3" t="s">
        <v>89</v>
      </c>
      <c r="U165" s="3" t="s">
        <v>159</v>
      </c>
      <c r="V165" s="4">
        <v>40812</v>
      </c>
      <c r="W165" s="4">
        <v>43331</v>
      </c>
      <c r="X165" s="3" t="s">
        <v>115</v>
      </c>
      <c r="Y165" s="3" t="s">
        <v>101</v>
      </c>
      <c r="Z165" s="3" t="s">
        <v>93</v>
      </c>
      <c r="AA165" s="3" t="s">
        <v>110</v>
      </c>
      <c r="AB165" s="3">
        <v>20</v>
      </c>
      <c r="AC165" s="3" t="s">
        <v>164</v>
      </c>
      <c r="AD165" s="3" t="s">
        <v>105</v>
      </c>
      <c r="AE165" s="3">
        <v>4.88</v>
      </c>
      <c r="AF165" s="3">
        <v>3</v>
      </c>
      <c r="AG165" s="3">
        <v>0</v>
      </c>
      <c r="AH165" s="4">
        <v>42918</v>
      </c>
      <c r="AI165" s="3">
        <v>0</v>
      </c>
      <c r="AJ165" s="3">
        <v>17</v>
      </c>
    </row>
    <row r="166" spans="1:36" x14ac:dyDescent="0.25">
      <c r="A166" s="3" t="s">
        <v>365</v>
      </c>
      <c r="B166" s="3">
        <v>10134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  <c r="H166" s="3">
        <v>3</v>
      </c>
      <c r="I166" s="3">
        <v>0</v>
      </c>
      <c r="J166" s="3">
        <v>93046</v>
      </c>
      <c r="K166" s="3">
        <v>0</v>
      </c>
      <c r="L166" s="3">
        <v>23</v>
      </c>
      <c r="M166" s="3" t="s">
        <v>366</v>
      </c>
      <c r="N166" s="3" t="s">
        <v>85</v>
      </c>
      <c r="O166" s="3">
        <v>1460</v>
      </c>
      <c r="P166" s="4">
        <v>30843</v>
      </c>
      <c r="Q166" s="3" t="s">
        <v>86</v>
      </c>
      <c r="R166" s="3" t="s">
        <v>99</v>
      </c>
      <c r="S166" s="3" t="s">
        <v>88</v>
      </c>
      <c r="T166" s="3" t="s">
        <v>89</v>
      </c>
      <c r="U166" s="3" t="s">
        <v>90</v>
      </c>
      <c r="V166" s="4">
        <v>42374</v>
      </c>
      <c r="W166" s="3"/>
      <c r="X166" s="3" t="s">
        <v>91</v>
      </c>
      <c r="Y166" s="3" t="s">
        <v>92</v>
      </c>
      <c r="Z166" s="3" t="s">
        <v>173</v>
      </c>
      <c r="AA166" s="3" t="s">
        <v>178</v>
      </c>
      <c r="AB166" s="3">
        <v>2</v>
      </c>
      <c r="AC166" s="3" t="s">
        <v>164</v>
      </c>
      <c r="AD166" s="3" t="s">
        <v>105</v>
      </c>
      <c r="AE166" s="3">
        <v>4.0999999999999996</v>
      </c>
      <c r="AF166" s="3">
        <v>4</v>
      </c>
      <c r="AG166" s="3">
        <v>0</v>
      </c>
      <c r="AH166" s="4">
        <v>43493</v>
      </c>
      <c r="AI166" s="3">
        <v>0</v>
      </c>
      <c r="AJ166" s="3">
        <v>20</v>
      </c>
    </row>
    <row r="167" spans="1:36" x14ac:dyDescent="0.25">
      <c r="A167" s="3" t="s">
        <v>367</v>
      </c>
      <c r="B167" s="3">
        <v>10251</v>
      </c>
      <c r="C167" s="3">
        <v>1</v>
      </c>
      <c r="D167" s="3">
        <v>1</v>
      </c>
      <c r="E167" s="3">
        <v>1</v>
      </c>
      <c r="F167" s="3">
        <v>1</v>
      </c>
      <c r="G167" s="3">
        <v>5</v>
      </c>
      <c r="H167" s="3">
        <v>3</v>
      </c>
      <c r="I167" s="3">
        <v>0</v>
      </c>
      <c r="J167" s="3">
        <v>64738</v>
      </c>
      <c r="K167" s="3">
        <v>0</v>
      </c>
      <c r="L167" s="3">
        <v>19</v>
      </c>
      <c r="M167" s="3" t="s">
        <v>84</v>
      </c>
      <c r="N167" s="3" t="s">
        <v>85</v>
      </c>
      <c r="O167" s="3">
        <v>1776</v>
      </c>
      <c r="P167" s="4">
        <v>30196</v>
      </c>
      <c r="Q167" s="3" t="s">
        <v>86</v>
      </c>
      <c r="R167" s="3" t="s">
        <v>99</v>
      </c>
      <c r="S167" s="3" t="s">
        <v>88</v>
      </c>
      <c r="T167" s="3" t="s">
        <v>89</v>
      </c>
      <c r="U167" s="3" t="s">
        <v>159</v>
      </c>
      <c r="V167" s="4">
        <v>41043</v>
      </c>
      <c r="W167" s="3"/>
      <c r="X167" s="3" t="s">
        <v>91</v>
      </c>
      <c r="Y167" s="3" t="s">
        <v>92</v>
      </c>
      <c r="Z167" s="3" t="s">
        <v>93</v>
      </c>
      <c r="AA167" s="3" t="s">
        <v>112</v>
      </c>
      <c r="AB167" s="3">
        <v>16</v>
      </c>
      <c r="AC167" s="3" t="s">
        <v>117</v>
      </c>
      <c r="AD167" s="3" t="s">
        <v>105</v>
      </c>
      <c r="AE167" s="3">
        <v>4.0999999999999996</v>
      </c>
      <c r="AF167" s="3">
        <v>3</v>
      </c>
      <c r="AG167" s="3">
        <v>0</v>
      </c>
      <c r="AH167" s="4">
        <v>43518</v>
      </c>
      <c r="AI167" s="3">
        <v>0</v>
      </c>
      <c r="AJ167" s="3">
        <v>10</v>
      </c>
    </row>
    <row r="168" spans="1:36" x14ac:dyDescent="0.25">
      <c r="A168" s="3" t="s">
        <v>368</v>
      </c>
      <c r="B168" s="3">
        <v>10103</v>
      </c>
      <c r="C168" s="3">
        <v>0</v>
      </c>
      <c r="D168" s="3">
        <v>3</v>
      </c>
      <c r="E168" s="3">
        <v>1</v>
      </c>
      <c r="F168" s="3">
        <v>1</v>
      </c>
      <c r="G168" s="3">
        <v>6</v>
      </c>
      <c r="H168" s="3">
        <v>3</v>
      </c>
      <c r="I168" s="3">
        <v>0</v>
      </c>
      <c r="J168" s="3">
        <v>70468</v>
      </c>
      <c r="K168" s="3">
        <v>0</v>
      </c>
      <c r="L168" s="3">
        <v>3</v>
      </c>
      <c r="M168" s="3" t="s">
        <v>186</v>
      </c>
      <c r="N168" s="3" t="s">
        <v>369</v>
      </c>
      <c r="O168" s="3">
        <v>84111</v>
      </c>
      <c r="P168" s="4">
        <v>32504</v>
      </c>
      <c r="Q168" s="3" t="s">
        <v>86</v>
      </c>
      <c r="R168" s="3" t="s">
        <v>184</v>
      </c>
      <c r="S168" s="3" t="s">
        <v>88</v>
      </c>
      <c r="T168" s="3" t="s">
        <v>89</v>
      </c>
      <c r="U168" s="3" t="s">
        <v>129</v>
      </c>
      <c r="V168" s="4">
        <v>41029</v>
      </c>
      <c r="W168" s="3"/>
      <c r="X168" s="3" t="s">
        <v>91</v>
      </c>
      <c r="Y168" s="3" t="s">
        <v>92</v>
      </c>
      <c r="Z168" s="3" t="s">
        <v>188</v>
      </c>
      <c r="AA168" s="3" t="s">
        <v>189</v>
      </c>
      <c r="AB168" s="3">
        <v>17</v>
      </c>
      <c r="AC168" s="3" t="s">
        <v>248</v>
      </c>
      <c r="AD168" s="3" t="s">
        <v>105</v>
      </c>
      <c r="AE168" s="3">
        <v>4.53</v>
      </c>
      <c r="AF168" s="3">
        <v>3</v>
      </c>
      <c r="AG168" s="3">
        <v>0</v>
      </c>
      <c r="AH168" s="4">
        <v>43494</v>
      </c>
      <c r="AI168" s="3">
        <v>0</v>
      </c>
      <c r="AJ168" s="3">
        <v>16</v>
      </c>
    </row>
    <row r="169" spans="1:36" x14ac:dyDescent="0.25">
      <c r="A169" s="3" t="s">
        <v>370</v>
      </c>
      <c r="B169" s="3">
        <v>10017</v>
      </c>
      <c r="C169" s="3">
        <v>1</v>
      </c>
      <c r="D169" s="3">
        <v>1</v>
      </c>
      <c r="E169" s="3">
        <v>0</v>
      </c>
      <c r="F169" s="3">
        <v>1</v>
      </c>
      <c r="G169" s="3">
        <v>5</v>
      </c>
      <c r="H169" s="3">
        <v>4</v>
      </c>
      <c r="I169" s="3">
        <v>0</v>
      </c>
      <c r="J169" s="3">
        <v>77915</v>
      </c>
      <c r="K169" s="3">
        <v>0</v>
      </c>
      <c r="L169" s="3">
        <v>18</v>
      </c>
      <c r="M169" s="3" t="s">
        <v>176</v>
      </c>
      <c r="N169" s="3" t="s">
        <v>85</v>
      </c>
      <c r="O169" s="3">
        <v>2110</v>
      </c>
      <c r="P169" s="4">
        <v>29885</v>
      </c>
      <c r="Q169" s="3" t="s">
        <v>108</v>
      </c>
      <c r="R169" s="3" t="s">
        <v>99</v>
      </c>
      <c r="S169" s="3" t="s">
        <v>88</v>
      </c>
      <c r="T169" s="3" t="s">
        <v>89</v>
      </c>
      <c r="U169" s="3" t="s">
        <v>90</v>
      </c>
      <c r="V169" s="4">
        <v>41547</v>
      </c>
      <c r="W169" s="3"/>
      <c r="X169" s="3" t="s">
        <v>91</v>
      </c>
      <c r="Y169" s="3" t="s">
        <v>92</v>
      </c>
      <c r="Z169" s="3" t="s">
        <v>93</v>
      </c>
      <c r="AA169" s="3" t="s">
        <v>178</v>
      </c>
      <c r="AB169" s="3">
        <v>2</v>
      </c>
      <c r="AC169" s="3" t="s">
        <v>248</v>
      </c>
      <c r="AD169" s="3" t="s">
        <v>96</v>
      </c>
      <c r="AE169" s="3">
        <v>4.0999999999999996</v>
      </c>
      <c r="AF169" s="3">
        <v>3</v>
      </c>
      <c r="AG169" s="3">
        <v>0</v>
      </c>
      <c r="AH169" s="4">
        <v>43486</v>
      </c>
      <c r="AI169" s="3">
        <v>0</v>
      </c>
      <c r="AJ169" s="3">
        <v>11</v>
      </c>
    </row>
    <row r="170" spans="1:36" x14ac:dyDescent="0.25">
      <c r="A170" s="3" t="s">
        <v>371</v>
      </c>
      <c r="B170" s="3">
        <v>10186</v>
      </c>
      <c r="C170" s="3">
        <v>1</v>
      </c>
      <c r="D170" s="3">
        <v>1</v>
      </c>
      <c r="E170" s="3">
        <v>0</v>
      </c>
      <c r="F170" s="3">
        <v>5</v>
      </c>
      <c r="G170" s="3">
        <v>5</v>
      </c>
      <c r="H170" s="3">
        <v>3</v>
      </c>
      <c r="I170" s="3">
        <v>0</v>
      </c>
      <c r="J170" s="3">
        <v>52624</v>
      </c>
      <c r="K170" s="3">
        <v>1</v>
      </c>
      <c r="L170" s="3">
        <v>19</v>
      </c>
      <c r="M170" s="3" t="s">
        <v>84</v>
      </c>
      <c r="N170" s="3" t="s">
        <v>85</v>
      </c>
      <c r="O170" s="3">
        <v>1886</v>
      </c>
      <c r="P170" s="4">
        <v>29671</v>
      </c>
      <c r="Q170" s="3" t="s">
        <v>108</v>
      </c>
      <c r="R170" s="3" t="s">
        <v>99</v>
      </c>
      <c r="S170" s="3" t="s">
        <v>88</v>
      </c>
      <c r="T170" s="3" t="s">
        <v>89</v>
      </c>
      <c r="U170" s="3" t="s">
        <v>90</v>
      </c>
      <c r="V170" s="4">
        <v>40729</v>
      </c>
      <c r="W170" s="4">
        <v>43369</v>
      </c>
      <c r="X170" s="3" t="s">
        <v>140</v>
      </c>
      <c r="Y170" s="3" t="s">
        <v>101</v>
      </c>
      <c r="Z170" s="3" t="s">
        <v>93</v>
      </c>
      <c r="AA170" s="3" t="s">
        <v>94</v>
      </c>
      <c r="AB170" s="3">
        <v>22</v>
      </c>
      <c r="AC170" s="3" t="s">
        <v>104</v>
      </c>
      <c r="AD170" s="3" t="s">
        <v>105</v>
      </c>
      <c r="AE170" s="3">
        <v>3.18</v>
      </c>
      <c r="AF170" s="3">
        <v>4</v>
      </c>
      <c r="AG170" s="3">
        <v>0</v>
      </c>
      <c r="AH170" s="4">
        <v>43161</v>
      </c>
      <c r="AI170" s="3">
        <v>0</v>
      </c>
      <c r="AJ170" s="3">
        <v>16</v>
      </c>
    </row>
    <row r="171" spans="1:36" x14ac:dyDescent="0.25">
      <c r="A171" s="3" t="s">
        <v>372</v>
      </c>
      <c r="B171" s="3">
        <v>10137</v>
      </c>
      <c r="C171" s="3">
        <v>1</v>
      </c>
      <c r="D171" s="3">
        <v>1</v>
      </c>
      <c r="E171" s="3">
        <v>1</v>
      </c>
      <c r="F171" s="3">
        <v>3</v>
      </c>
      <c r="G171" s="3">
        <v>5</v>
      </c>
      <c r="H171" s="3">
        <v>3</v>
      </c>
      <c r="I171" s="3">
        <v>0</v>
      </c>
      <c r="J171" s="3">
        <v>63450</v>
      </c>
      <c r="K171" s="3">
        <v>0</v>
      </c>
      <c r="L171" s="3">
        <v>20</v>
      </c>
      <c r="M171" s="3" t="s">
        <v>107</v>
      </c>
      <c r="N171" s="3" t="s">
        <v>85</v>
      </c>
      <c r="O171" s="3">
        <v>1770</v>
      </c>
      <c r="P171" s="4">
        <v>28933</v>
      </c>
      <c r="Q171" s="3" t="s">
        <v>86</v>
      </c>
      <c r="R171" s="3" t="s">
        <v>99</v>
      </c>
      <c r="S171" s="3" t="s">
        <v>88</v>
      </c>
      <c r="T171" s="3" t="s">
        <v>89</v>
      </c>
      <c r="U171" s="3" t="s">
        <v>90</v>
      </c>
      <c r="V171" s="4">
        <v>41463</v>
      </c>
      <c r="W171" s="3"/>
      <c r="X171" s="3" t="s">
        <v>91</v>
      </c>
      <c r="Y171" s="3" t="s">
        <v>92</v>
      </c>
      <c r="Z171" s="3" t="s">
        <v>93</v>
      </c>
      <c r="AA171" s="3" t="s">
        <v>146</v>
      </c>
      <c r="AB171" s="3">
        <v>18</v>
      </c>
      <c r="AC171" s="3" t="s">
        <v>95</v>
      </c>
      <c r="AD171" s="3" t="s">
        <v>105</v>
      </c>
      <c r="AE171" s="3">
        <v>4</v>
      </c>
      <c r="AF171" s="3">
        <v>3</v>
      </c>
      <c r="AG171" s="3">
        <v>0</v>
      </c>
      <c r="AH171" s="4">
        <v>43514</v>
      </c>
      <c r="AI171" s="3">
        <v>0</v>
      </c>
      <c r="AJ171" s="3">
        <v>7</v>
      </c>
    </row>
    <row r="172" spans="1:36" x14ac:dyDescent="0.25">
      <c r="A172" s="3" t="s">
        <v>373</v>
      </c>
      <c r="B172" s="3">
        <v>10008</v>
      </c>
      <c r="C172" s="3">
        <v>0</v>
      </c>
      <c r="D172" s="3">
        <v>0</v>
      </c>
      <c r="E172" s="3">
        <v>0</v>
      </c>
      <c r="F172" s="3">
        <v>1</v>
      </c>
      <c r="G172" s="3">
        <v>3</v>
      </c>
      <c r="H172" s="3">
        <v>4</v>
      </c>
      <c r="I172" s="3">
        <v>1</v>
      </c>
      <c r="J172" s="3">
        <v>51777</v>
      </c>
      <c r="K172" s="3">
        <v>0</v>
      </c>
      <c r="L172" s="3">
        <v>14</v>
      </c>
      <c r="M172" s="3" t="s">
        <v>133</v>
      </c>
      <c r="N172" s="3" t="s">
        <v>169</v>
      </c>
      <c r="O172" s="3">
        <v>6070</v>
      </c>
      <c r="P172" s="4">
        <v>32421</v>
      </c>
      <c r="Q172" s="3" t="s">
        <v>108</v>
      </c>
      <c r="R172" s="3" t="s">
        <v>87</v>
      </c>
      <c r="S172" s="3" t="s">
        <v>88</v>
      </c>
      <c r="T172" s="3" t="s">
        <v>136</v>
      </c>
      <c r="U172" s="3" t="s">
        <v>129</v>
      </c>
      <c r="V172" s="4">
        <v>40564</v>
      </c>
      <c r="W172" s="3"/>
      <c r="X172" s="3" t="s">
        <v>91</v>
      </c>
      <c r="Y172" s="3" t="s">
        <v>92</v>
      </c>
      <c r="Z172" s="3" t="s">
        <v>102</v>
      </c>
      <c r="AA172" s="3" t="s">
        <v>213</v>
      </c>
      <c r="AB172" s="3">
        <v>6</v>
      </c>
      <c r="AC172" s="3" t="s">
        <v>131</v>
      </c>
      <c r="AD172" s="3" t="s">
        <v>96</v>
      </c>
      <c r="AE172" s="3">
        <v>4.6399999999999997</v>
      </c>
      <c r="AF172" s="3">
        <v>4</v>
      </c>
      <c r="AG172" s="3">
        <v>5</v>
      </c>
      <c r="AH172" s="4">
        <v>43490</v>
      </c>
      <c r="AI172" s="3">
        <v>0</v>
      </c>
      <c r="AJ172" s="3">
        <v>14</v>
      </c>
    </row>
    <row r="173" spans="1:36" x14ac:dyDescent="0.25">
      <c r="A173" s="3" t="s">
        <v>374</v>
      </c>
      <c r="B173" s="3">
        <v>10096</v>
      </c>
      <c r="C173" s="3">
        <v>0</v>
      </c>
      <c r="D173" s="3">
        <v>4</v>
      </c>
      <c r="E173" s="3">
        <v>0</v>
      </c>
      <c r="F173" s="3">
        <v>5</v>
      </c>
      <c r="G173" s="3">
        <v>5</v>
      </c>
      <c r="H173" s="3">
        <v>3</v>
      </c>
      <c r="I173" s="3">
        <v>0</v>
      </c>
      <c r="J173" s="3">
        <v>67237</v>
      </c>
      <c r="K173" s="3">
        <v>1</v>
      </c>
      <c r="L173" s="3">
        <v>20</v>
      </c>
      <c r="M173" s="3" t="s">
        <v>107</v>
      </c>
      <c r="N173" s="3" t="s">
        <v>85</v>
      </c>
      <c r="O173" s="3">
        <v>2122</v>
      </c>
      <c r="P173" s="4">
        <v>28120</v>
      </c>
      <c r="Q173" s="3" t="s">
        <v>108</v>
      </c>
      <c r="R173" s="3" t="s">
        <v>125</v>
      </c>
      <c r="S173" s="3" t="s">
        <v>88</v>
      </c>
      <c r="T173" s="3" t="s">
        <v>89</v>
      </c>
      <c r="U173" s="3" t="s">
        <v>90</v>
      </c>
      <c r="V173" s="4">
        <v>41463</v>
      </c>
      <c r="W173" s="4">
        <v>42628</v>
      </c>
      <c r="X173" s="3" t="s">
        <v>240</v>
      </c>
      <c r="Y173" s="3" t="s">
        <v>101</v>
      </c>
      <c r="Z173" s="3" t="s">
        <v>93</v>
      </c>
      <c r="AA173" s="3" t="s">
        <v>94</v>
      </c>
      <c r="AB173" s="3">
        <v>22</v>
      </c>
      <c r="AC173" s="3" t="s">
        <v>95</v>
      </c>
      <c r="AD173" s="3" t="s">
        <v>105</v>
      </c>
      <c r="AE173" s="3">
        <v>4.6500000000000004</v>
      </c>
      <c r="AF173" s="3">
        <v>4</v>
      </c>
      <c r="AG173" s="3">
        <v>0</v>
      </c>
      <c r="AH173" s="4">
        <v>42531</v>
      </c>
      <c r="AI173" s="3">
        <v>0</v>
      </c>
      <c r="AJ173" s="3">
        <v>15</v>
      </c>
    </row>
    <row r="174" spans="1:36" x14ac:dyDescent="0.25">
      <c r="A174" s="3" t="s">
        <v>375</v>
      </c>
      <c r="B174" s="3">
        <v>10035</v>
      </c>
      <c r="C174" s="3">
        <v>0</v>
      </c>
      <c r="D174" s="3">
        <v>0</v>
      </c>
      <c r="E174" s="3">
        <v>0</v>
      </c>
      <c r="F174" s="3">
        <v>1</v>
      </c>
      <c r="G174" s="3">
        <v>5</v>
      </c>
      <c r="H174" s="3">
        <v>4</v>
      </c>
      <c r="I174" s="3">
        <v>0</v>
      </c>
      <c r="J174" s="3">
        <v>73330</v>
      </c>
      <c r="K174" s="3">
        <v>0</v>
      </c>
      <c r="L174" s="3">
        <v>20</v>
      </c>
      <c r="M174" s="3" t="s">
        <v>107</v>
      </c>
      <c r="N174" s="3" t="s">
        <v>85</v>
      </c>
      <c r="O174" s="3">
        <v>2324</v>
      </c>
      <c r="P174" s="4">
        <v>30038</v>
      </c>
      <c r="Q174" s="3" t="s">
        <v>108</v>
      </c>
      <c r="R174" s="3" t="s">
        <v>87</v>
      </c>
      <c r="S174" s="3" t="s">
        <v>88</v>
      </c>
      <c r="T174" s="3" t="s">
        <v>89</v>
      </c>
      <c r="U174" s="3" t="s">
        <v>129</v>
      </c>
      <c r="V174" s="4">
        <v>41505</v>
      </c>
      <c r="W174" s="3"/>
      <c r="X174" s="3" t="s">
        <v>91</v>
      </c>
      <c r="Y174" s="3" t="s">
        <v>92</v>
      </c>
      <c r="Z174" s="3" t="s">
        <v>93</v>
      </c>
      <c r="AA174" s="3" t="s">
        <v>112</v>
      </c>
      <c r="AB174" s="3">
        <v>16</v>
      </c>
      <c r="AC174" s="3" t="s">
        <v>104</v>
      </c>
      <c r="AD174" s="3" t="s">
        <v>96</v>
      </c>
      <c r="AE174" s="3">
        <v>4.2</v>
      </c>
      <c r="AF174" s="3">
        <v>4</v>
      </c>
      <c r="AG174" s="3">
        <v>0</v>
      </c>
      <c r="AH174" s="4">
        <v>43508</v>
      </c>
      <c r="AI174" s="3">
        <v>0</v>
      </c>
      <c r="AJ174" s="3">
        <v>19</v>
      </c>
    </row>
    <row r="175" spans="1:36" x14ac:dyDescent="0.25">
      <c r="A175" s="3" t="s">
        <v>376</v>
      </c>
      <c r="B175" s="3">
        <v>10057</v>
      </c>
      <c r="C175" s="3">
        <v>1</v>
      </c>
      <c r="D175" s="3">
        <v>1</v>
      </c>
      <c r="E175" s="3">
        <v>0</v>
      </c>
      <c r="F175" s="3">
        <v>3</v>
      </c>
      <c r="G175" s="3">
        <v>5</v>
      </c>
      <c r="H175" s="3">
        <v>3</v>
      </c>
      <c r="I175" s="3">
        <v>0</v>
      </c>
      <c r="J175" s="3">
        <v>52057</v>
      </c>
      <c r="K175" s="3">
        <v>0</v>
      </c>
      <c r="L175" s="3">
        <v>19</v>
      </c>
      <c r="M175" s="3" t="s">
        <v>84</v>
      </c>
      <c r="N175" s="3" t="s">
        <v>85</v>
      </c>
      <c r="O175" s="3">
        <v>2122</v>
      </c>
      <c r="P175" s="4">
        <v>27689</v>
      </c>
      <c r="Q175" s="3" t="s">
        <v>108</v>
      </c>
      <c r="R175" s="3" t="s">
        <v>99</v>
      </c>
      <c r="S175" s="3" t="s">
        <v>88</v>
      </c>
      <c r="T175" s="3" t="s">
        <v>89</v>
      </c>
      <c r="U175" s="3" t="s">
        <v>129</v>
      </c>
      <c r="V175" s="4">
        <v>42051</v>
      </c>
      <c r="W175" s="3"/>
      <c r="X175" s="3" t="s">
        <v>91</v>
      </c>
      <c r="Y175" s="3" t="s">
        <v>92</v>
      </c>
      <c r="Z175" s="3" t="s">
        <v>93</v>
      </c>
      <c r="AA175" s="3" t="s">
        <v>112</v>
      </c>
      <c r="AB175" s="3">
        <v>16</v>
      </c>
      <c r="AC175" s="3" t="s">
        <v>248</v>
      </c>
      <c r="AD175" s="3" t="s">
        <v>105</v>
      </c>
      <c r="AE175" s="3">
        <v>5</v>
      </c>
      <c r="AF175" s="3">
        <v>3</v>
      </c>
      <c r="AG175" s="3">
        <v>0</v>
      </c>
      <c r="AH175" s="4">
        <v>43488</v>
      </c>
      <c r="AI175" s="3">
        <v>0</v>
      </c>
      <c r="AJ175" s="3">
        <v>6</v>
      </c>
    </row>
    <row r="176" spans="1:36" x14ac:dyDescent="0.25">
      <c r="A176" s="3" t="s">
        <v>377</v>
      </c>
      <c r="B176" s="3">
        <v>10004</v>
      </c>
      <c r="C176" s="3">
        <v>0</v>
      </c>
      <c r="D176" s="3">
        <v>0</v>
      </c>
      <c r="E176" s="3">
        <v>0</v>
      </c>
      <c r="F176" s="3">
        <v>5</v>
      </c>
      <c r="G176" s="3">
        <v>5</v>
      </c>
      <c r="H176" s="3">
        <v>4</v>
      </c>
      <c r="I176" s="3">
        <v>1</v>
      </c>
      <c r="J176" s="3">
        <v>47434</v>
      </c>
      <c r="K176" s="3">
        <v>1</v>
      </c>
      <c r="L176" s="3">
        <v>19</v>
      </c>
      <c r="M176" s="3" t="s">
        <v>84</v>
      </c>
      <c r="N176" s="3" t="s">
        <v>85</v>
      </c>
      <c r="O176" s="3">
        <v>1844</v>
      </c>
      <c r="P176" s="4">
        <v>26709</v>
      </c>
      <c r="Q176" s="3" t="s">
        <v>108</v>
      </c>
      <c r="R176" s="3" t="s">
        <v>87</v>
      </c>
      <c r="S176" s="3" t="s">
        <v>88</v>
      </c>
      <c r="T176" s="3" t="s">
        <v>136</v>
      </c>
      <c r="U176" s="3" t="s">
        <v>129</v>
      </c>
      <c r="V176" s="4">
        <v>40854</v>
      </c>
      <c r="W176" s="4">
        <v>42322</v>
      </c>
      <c r="X176" s="3" t="s">
        <v>137</v>
      </c>
      <c r="Y176" s="3" t="s">
        <v>101</v>
      </c>
      <c r="Z176" s="3" t="s">
        <v>93</v>
      </c>
      <c r="AA176" s="3" t="s">
        <v>116</v>
      </c>
      <c r="AB176" s="3">
        <v>39</v>
      </c>
      <c r="AC176" s="3" t="s">
        <v>131</v>
      </c>
      <c r="AD176" s="3" t="s">
        <v>96</v>
      </c>
      <c r="AE176" s="3">
        <v>5</v>
      </c>
      <c r="AF176" s="3">
        <v>4</v>
      </c>
      <c r="AG176" s="3">
        <v>0</v>
      </c>
      <c r="AH176" s="4">
        <v>42037</v>
      </c>
      <c r="AI176" s="3">
        <v>0</v>
      </c>
      <c r="AJ176" s="3">
        <v>17</v>
      </c>
    </row>
    <row r="177" spans="1:36" x14ac:dyDescent="0.25">
      <c r="A177" s="3" t="s">
        <v>378</v>
      </c>
      <c r="B177" s="3">
        <v>10191</v>
      </c>
      <c r="C177" s="3">
        <v>0</v>
      </c>
      <c r="D177" s="3">
        <v>4</v>
      </c>
      <c r="E177" s="3">
        <v>1</v>
      </c>
      <c r="F177" s="3">
        <v>5</v>
      </c>
      <c r="G177" s="3">
        <v>5</v>
      </c>
      <c r="H177" s="3">
        <v>3</v>
      </c>
      <c r="I177" s="3">
        <v>0</v>
      </c>
      <c r="J177" s="3">
        <v>52788</v>
      </c>
      <c r="K177" s="3">
        <v>1</v>
      </c>
      <c r="L177" s="3">
        <v>19</v>
      </c>
      <c r="M177" s="3" t="s">
        <v>84</v>
      </c>
      <c r="N177" s="3" t="s">
        <v>85</v>
      </c>
      <c r="O177" s="3">
        <v>1938</v>
      </c>
      <c r="P177" s="4">
        <v>26612</v>
      </c>
      <c r="Q177" s="3" t="s">
        <v>86</v>
      </c>
      <c r="R177" s="3" t="s">
        <v>125</v>
      </c>
      <c r="S177" s="3" t="s">
        <v>88</v>
      </c>
      <c r="T177" s="3" t="s">
        <v>89</v>
      </c>
      <c r="U177" s="3" t="s">
        <v>90</v>
      </c>
      <c r="V177" s="4">
        <v>41176</v>
      </c>
      <c r="W177" s="4">
        <v>43004</v>
      </c>
      <c r="X177" s="3" t="s">
        <v>109</v>
      </c>
      <c r="Y177" s="3" t="s">
        <v>101</v>
      </c>
      <c r="Z177" s="3" t="s">
        <v>93</v>
      </c>
      <c r="AA177" s="3" t="s">
        <v>119</v>
      </c>
      <c r="AB177" s="3">
        <v>11</v>
      </c>
      <c r="AC177" s="3" t="s">
        <v>104</v>
      </c>
      <c r="AD177" s="3" t="s">
        <v>105</v>
      </c>
      <c r="AE177" s="3">
        <v>3.08</v>
      </c>
      <c r="AF177" s="3">
        <v>4</v>
      </c>
      <c r="AG177" s="3">
        <v>0</v>
      </c>
      <c r="AH177" s="4">
        <v>42826</v>
      </c>
      <c r="AI177" s="3">
        <v>0</v>
      </c>
      <c r="AJ177" s="3">
        <v>18</v>
      </c>
    </row>
    <row r="178" spans="1:36" x14ac:dyDescent="0.25">
      <c r="A178" s="3" t="s">
        <v>379</v>
      </c>
      <c r="B178" s="3">
        <v>10219</v>
      </c>
      <c r="C178" s="3">
        <v>0</v>
      </c>
      <c r="D178" s="3">
        <v>0</v>
      </c>
      <c r="E178" s="3">
        <v>0</v>
      </c>
      <c r="F178" s="3">
        <v>1</v>
      </c>
      <c r="G178" s="3">
        <v>5</v>
      </c>
      <c r="H178" s="3">
        <v>3</v>
      </c>
      <c r="I178" s="3">
        <v>0</v>
      </c>
      <c r="J178" s="3">
        <v>45395</v>
      </c>
      <c r="K178" s="3">
        <v>0</v>
      </c>
      <c r="L178" s="3">
        <v>19</v>
      </c>
      <c r="M178" s="3" t="s">
        <v>84</v>
      </c>
      <c r="N178" s="3" t="s">
        <v>85</v>
      </c>
      <c r="O178" s="3">
        <v>2189</v>
      </c>
      <c r="P178" s="4">
        <v>31600</v>
      </c>
      <c r="Q178" s="3" t="s">
        <v>108</v>
      </c>
      <c r="R178" s="3" t="s">
        <v>87</v>
      </c>
      <c r="S178" s="3" t="s">
        <v>88</v>
      </c>
      <c r="T178" s="3" t="s">
        <v>89</v>
      </c>
      <c r="U178" s="3" t="s">
        <v>90</v>
      </c>
      <c r="V178" s="4">
        <v>41645</v>
      </c>
      <c r="W178" s="3"/>
      <c r="X178" s="3" t="s">
        <v>91</v>
      </c>
      <c r="Y178" s="3" t="s">
        <v>92</v>
      </c>
      <c r="Z178" s="3" t="s">
        <v>93</v>
      </c>
      <c r="AA178" s="3" t="s">
        <v>126</v>
      </c>
      <c r="AB178" s="3">
        <v>19</v>
      </c>
      <c r="AC178" s="3" t="s">
        <v>95</v>
      </c>
      <c r="AD178" s="3" t="s">
        <v>105</v>
      </c>
      <c r="AE178" s="3">
        <v>4.5999999999999996</v>
      </c>
      <c r="AF178" s="3">
        <v>4</v>
      </c>
      <c r="AG178" s="3">
        <v>0</v>
      </c>
      <c r="AH178" s="4">
        <v>43522</v>
      </c>
      <c r="AI178" s="3">
        <v>0</v>
      </c>
      <c r="AJ178" s="3">
        <v>14</v>
      </c>
    </row>
    <row r="179" spans="1:36" x14ac:dyDescent="0.25">
      <c r="A179" s="3" t="s">
        <v>380</v>
      </c>
      <c r="B179" s="3">
        <v>10077</v>
      </c>
      <c r="C179" s="3">
        <v>1</v>
      </c>
      <c r="D179" s="3">
        <v>1</v>
      </c>
      <c r="E179" s="3">
        <v>0</v>
      </c>
      <c r="F179" s="3">
        <v>2</v>
      </c>
      <c r="G179" s="3">
        <v>5</v>
      </c>
      <c r="H179" s="3">
        <v>3</v>
      </c>
      <c r="I179" s="3">
        <v>0</v>
      </c>
      <c r="J179" s="3">
        <v>62385</v>
      </c>
      <c r="K179" s="3">
        <v>0</v>
      </c>
      <c r="L179" s="3">
        <v>20</v>
      </c>
      <c r="M179" s="3" t="s">
        <v>107</v>
      </c>
      <c r="N179" s="3" t="s">
        <v>85</v>
      </c>
      <c r="O179" s="3">
        <v>2324</v>
      </c>
      <c r="P179" s="4">
        <v>27997</v>
      </c>
      <c r="Q179" s="3" t="s">
        <v>108</v>
      </c>
      <c r="R179" s="3" t="s">
        <v>99</v>
      </c>
      <c r="S179" s="3" t="s">
        <v>88</v>
      </c>
      <c r="T179" s="3" t="s">
        <v>89</v>
      </c>
      <c r="U179" s="3" t="s">
        <v>90</v>
      </c>
      <c r="V179" s="4">
        <v>42501</v>
      </c>
      <c r="W179" s="3"/>
      <c r="X179" s="3" t="s">
        <v>91</v>
      </c>
      <c r="Y179" s="3" t="s">
        <v>92</v>
      </c>
      <c r="Z179" s="3" t="s">
        <v>93</v>
      </c>
      <c r="AA179" s="3" t="s">
        <v>116</v>
      </c>
      <c r="AB179" s="3">
        <v>39</v>
      </c>
      <c r="AC179" s="3" t="s">
        <v>95</v>
      </c>
      <c r="AD179" s="3" t="s">
        <v>105</v>
      </c>
      <c r="AE179" s="3">
        <v>5</v>
      </c>
      <c r="AF179" s="3">
        <v>3</v>
      </c>
      <c r="AG179" s="3">
        <v>0</v>
      </c>
      <c r="AH179" s="4">
        <v>43486</v>
      </c>
      <c r="AI179" s="3">
        <v>0</v>
      </c>
      <c r="AJ179" s="3">
        <v>4</v>
      </c>
    </row>
    <row r="180" spans="1:36" x14ac:dyDescent="0.25">
      <c r="A180" s="3" t="s">
        <v>381</v>
      </c>
      <c r="B180" s="3">
        <v>10073</v>
      </c>
      <c r="C180" s="3">
        <v>1</v>
      </c>
      <c r="D180" s="3">
        <v>1</v>
      </c>
      <c r="E180" s="3">
        <v>0</v>
      </c>
      <c r="F180" s="3">
        <v>5</v>
      </c>
      <c r="G180" s="3">
        <v>5</v>
      </c>
      <c r="H180" s="3">
        <v>3</v>
      </c>
      <c r="I180" s="3">
        <v>0</v>
      </c>
      <c r="J180" s="3">
        <v>68407</v>
      </c>
      <c r="K180" s="3">
        <v>1</v>
      </c>
      <c r="L180" s="3">
        <v>20</v>
      </c>
      <c r="M180" s="3" t="s">
        <v>107</v>
      </c>
      <c r="N180" s="3" t="s">
        <v>85</v>
      </c>
      <c r="O180" s="3">
        <v>2176</v>
      </c>
      <c r="P180" s="4">
        <v>31756</v>
      </c>
      <c r="Q180" s="3" t="s">
        <v>108</v>
      </c>
      <c r="R180" s="3" t="s">
        <v>99</v>
      </c>
      <c r="S180" s="3" t="s">
        <v>88</v>
      </c>
      <c r="T180" s="3" t="s">
        <v>89</v>
      </c>
      <c r="U180" s="3" t="s">
        <v>145</v>
      </c>
      <c r="V180" s="4">
        <v>40729</v>
      </c>
      <c r="W180" s="4">
        <v>41140</v>
      </c>
      <c r="X180" s="3" t="s">
        <v>137</v>
      </c>
      <c r="Y180" s="3" t="s">
        <v>101</v>
      </c>
      <c r="Z180" s="3" t="s">
        <v>93</v>
      </c>
      <c r="AA180" s="3" t="s">
        <v>119</v>
      </c>
      <c r="AB180" s="3">
        <v>11</v>
      </c>
      <c r="AC180" s="3" t="s">
        <v>95</v>
      </c>
      <c r="AD180" s="3" t="s">
        <v>105</v>
      </c>
      <c r="AE180" s="3">
        <v>5</v>
      </c>
      <c r="AF180" s="3">
        <v>4</v>
      </c>
      <c r="AG180" s="3">
        <v>0</v>
      </c>
      <c r="AH180" s="4">
        <v>41092</v>
      </c>
      <c r="AI180" s="3">
        <v>0</v>
      </c>
      <c r="AJ180" s="3">
        <v>16</v>
      </c>
    </row>
    <row r="181" spans="1:36" x14ac:dyDescent="0.25">
      <c r="A181" s="3" t="s">
        <v>382</v>
      </c>
      <c r="B181" s="3">
        <v>10279</v>
      </c>
      <c r="C181" s="3">
        <v>1</v>
      </c>
      <c r="D181" s="3">
        <v>1</v>
      </c>
      <c r="E181" s="3">
        <v>0</v>
      </c>
      <c r="F181" s="3">
        <v>1</v>
      </c>
      <c r="G181" s="3">
        <v>5</v>
      </c>
      <c r="H181" s="3">
        <v>3</v>
      </c>
      <c r="I181" s="3">
        <v>0</v>
      </c>
      <c r="J181" s="3">
        <v>61349</v>
      </c>
      <c r="K181" s="3">
        <v>0</v>
      </c>
      <c r="L181" s="3">
        <v>19</v>
      </c>
      <c r="M181" s="3" t="s">
        <v>84</v>
      </c>
      <c r="N181" s="3" t="s">
        <v>85</v>
      </c>
      <c r="O181" s="3">
        <v>2451</v>
      </c>
      <c r="P181" s="4">
        <v>27340</v>
      </c>
      <c r="Q181" s="3" t="s">
        <v>108</v>
      </c>
      <c r="R181" s="3" t="s">
        <v>99</v>
      </c>
      <c r="S181" s="3" t="s">
        <v>88</v>
      </c>
      <c r="T181" s="3" t="s">
        <v>89</v>
      </c>
      <c r="U181" s="3" t="s">
        <v>90</v>
      </c>
      <c r="V181" s="4">
        <v>41589</v>
      </c>
      <c r="W181" s="3"/>
      <c r="X181" s="3" t="s">
        <v>91</v>
      </c>
      <c r="Y181" s="3" t="s">
        <v>92</v>
      </c>
      <c r="Z181" s="3" t="s">
        <v>93</v>
      </c>
      <c r="AA181" s="3" t="s">
        <v>130</v>
      </c>
      <c r="AB181" s="3">
        <v>12</v>
      </c>
      <c r="AC181" s="3" t="s">
        <v>95</v>
      </c>
      <c r="AD181" s="3" t="s">
        <v>105</v>
      </c>
      <c r="AE181" s="3">
        <v>4.0999999999999996</v>
      </c>
      <c r="AF181" s="3">
        <v>3</v>
      </c>
      <c r="AG181" s="3">
        <v>0</v>
      </c>
      <c r="AH181" s="4">
        <v>43487</v>
      </c>
      <c r="AI181" s="3">
        <v>0</v>
      </c>
      <c r="AJ181" s="3">
        <v>11</v>
      </c>
    </row>
    <row r="182" spans="1:36" x14ac:dyDescent="0.25">
      <c r="A182" s="3" t="s">
        <v>383</v>
      </c>
      <c r="B182" s="3">
        <v>10110</v>
      </c>
      <c r="C182" s="3">
        <v>0</v>
      </c>
      <c r="D182" s="3">
        <v>0</v>
      </c>
      <c r="E182" s="3">
        <v>0</v>
      </c>
      <c r="F182" s="3">
        <v>1</v>
      </c>
      <c r="G182" s="3">
        <v>4</v>
      </c>
      <c r="H182" s="3">
        <v>3</v>
      </c>
      <c r="I182" s="3">
        <v>0</v>
      </c>
      <c r="J182" s="3">
        <v>105688</v>
      </c>
      <c r="K182" s="3">
        <v>0</v>
      </c>
      <c r="L182" s="3">
        <v>24</v>
      </c>
      <c r="M182" s="3" t="s">
        <v>121</v>
      </c>
      <c r="N182" s="3" t="s">
        <v>85</v>
      </c>
      <c r="O182" s="3">
        <v>2135</v>
      </c>
      <c r="P182" s="4">
        <v>32088</v>
      </c>
      <c r="Q182" s="3" t="s">
        <v>108</v>
      </c>
      <c r="R182" s="3" t="s">
        <v>87</v>
      </c>
      <c r="S182" s="3" t="s">
        <v>88</v>
      </c>
      <c r="T182" s="3" t="s">
        <v>89</v>
      </c>
      <c r="U182" s="3" t="s">
        <v>159</v>
      </c>
      <c r="V182" s="4">
        <v>41589</v>
      </c>
      <c r="W182" s="3"/>
      <c r="X182" s="3" t="s">
        <v>91</v>
      </c>
      <c r="Y182" s="3" t="s">
        <v>92</v>
      </c>
      <c r="Z182" s="3" t="s">
        <v>122</v>
      </c>
      <c r="AA182" s="3" t="s">
        <v>123</v>
      </c>
      <c r="AB182" s="3">
        <v>10</v>
      </c>
      <c r="AC182" s="3" t="s">
        <v>117</v>
      </c>
      <c r="AD182" s="3" t="s">
        <v>105</v>
      </c>
      <c r="AE182" s="3">
        <v>4.5</v>
      </c>
      <c r="AF182" s="3">
        <v>5</v>
      </c>
      <c r="AG182" s="3">
        <v>4</v>
      </c>
      <c r="AH182" s="4">
        <v>43479</v>
      </c>
      <c r="AI182" s="3">
        <v>0</v>
      </c>
      <c r="AJ182" s="3">
        <v>14</v>
      </c>
    </row>
    <row r="183" spans="1:36" x14ac:dyDescent="0.25">
      <c r="A183" s="3" t="s">
        <v>384</v>
      </c>
      <c r="B183" s="3">
        <v>10053</v>
      </c>
      <c r="C183" s="3">
        <v>1</v>
      </c>
      <c r="D183" s="3">
        <v>1</v>
      </c>
      <c r="E183" s="3">
        <v>0</v>
      </c>
      <c r="F183" s="3">
        <v>1</v>
      </c>
      <c r="G183" s="3">
        <v>5</v>
      </c>
      <c r="H183" s="3">
        <v>3</v>
      </c>
      <c r="I183" s="3">
        <v>0</v>
      </c>
      <c r="J183" s="3">
        <v>54132</v>
      </c>
      <c r="K183" s="3">
        <v>0</v>
      </c>
      <c r="L183" s="3">
        <v>19</v>
      </c>
      <c r="M183" s="3" t="s">
        <v>84</v>
      </c>
      <c r="N183" s="3" t="s">
        <v>85</v>
      </c>
      <c r="O183" s="3">
        <v>2330</v>
      </c>
      <c r="P183" s="4">
        <v>28451</v>
      </c>
      <c r="Q183" s="3" t="s">
        <v>108</v>
      </c>
      <c r="R183" s="3" t="s">
        <v>99</v>
      </c>
      <c r="S183" s="3" t="s">
        <v>88</v>
      </c>
      <c r="T183" s="3" t="s">
        <v>89</v>
      </c>
      <c r="U183" s="3" t="s">
        <v>90</v>
      </c>
      <c r="V183" s="4">
        <v>40694</v>
      </c>
      <c r="W183" s="3"/>
      <c r="X183" s="3" t="s">
        <v>91</v>
      </c>
      <c r="Y183" s="3" t="s">
        <v>92</v>
      </c>
      <c r="Z183" s="3" t="s">
        <v>93</v>
      </c>
      <c r="AA183" s="3" t="s">
        <v>138</v>
      </c>
      <c r="AB183" s="3">
        <v>14</v>
      </c>
      <c r="AC183" s="3" t="s">
        <v>104</v>
      </c>
      <c r="AD183" s="3" t="s">
        <v>105</v>
      </c>
      <c r="AE183" s="3">
        <v>5</v>
      </c>
      <c r="AF183" s="3">
        <v>4</v>
      </c>
      <c r="AG183" s="3">
        <v>0</v>
      </c>
      <c r="AH183" s="4">
        <v>43475</v>
      </c>
      <c r="AI183" s="3">
        <v>0</v>
      </c>
      <c r="AJ183" s="3">
        <v>8</v>
      </c>
    </row>
    <row r="184" spans="1:36" x14ac:dyDescent="0.25">
      <c r="A184" s="3" t="s">
        <v>385</v>
      </c>
      <c r="B184" s="3">
        <v>10076</v>
      </c>
      <c r="C184" s="3">
        <v>0</v>
      </c>
      <c r="D184" s="3">
        <v>0</v>
      </c>
      <c r="E184" s="3">
        <v>0</v>
      </c>
      <c r="F184" s="3">
        <v>1</v>
      </c>
      <c r="G184" s="3">
        <v>5</v>
      </c>
      <c r="H184" s="3">
        <v>3</v>
      </c>
      <c r="I184" s="3">
        <v>0</v>
      </c>
      <c r="J184" s="3">
        <v>55315</v>
      </c>
      <c r="K184" s="3">
        <v>0</v>
      </c>
      <c r="L184" s="3">
        <v>20</v>
      </c>
      <c r="M184" s="3" t="s">
        <v>107</v>
      </c>
      <c r="N184" s="3" t="s">
        <v>85</v>
      </c>
      <c r="O184" s="3">
        <v>2149</v>
      </c>
      <c r="P184" s="4">
        <v>31918</v>
      </c>
      <c r="Q184" s="3" t="s">
        <v>108</v>
      </c>
      <c r="R184" s="3" t="s">
        <v>87</v>
      </c>
      <c r="S184" s="3" t="s">
        <v>88</v>
      </c>
      <c r="T184" s="3" t="s">
        <v>89</v>
      </c>
      <c r="U184" s="3" t="s">
        <v>129</v>
      </c>
      <c r="V184" s="4">
        <v>42093</v>
      </c>
      <c r="W184" s="3"/>
      <c r="X184" s="3" t="s">
        <v>91</v>
      </c>
      <c r="Y184" s="3" t="s">
        <v>92</v>
      </c>
      <c r="Z184" s="3" t="s">
        <v>93</v>
      </c>
      <c r="AA184" s="3" t="s">
        <v>126</v>
      </c>
      <c r="AB184" s="3">
        <v>19</v>
      </c>
      <c r="AC184" s="3" t="s">
        <v>95</v>
      </c>
      <c r="AD184" s="3" t="s">
        <v>105</v>
      </c>
      <c r="AE184" s="3">
        <v>5</v>
      </c>
      <c r="AF184" s="3">
        <v>5</v>
      </c>
      <c r="AG184" s="3">
        <v>0</v>
      </c>
      <c r="AH184" s="4">
        <v>43503</v>
      </c>
      <c r="AI184" s="3">
        <v>0</v>
      </c>
      <c r="AJ184" s="3">
        <v>16</v>
      </c>
    </row>
    <row r="185" spans="1:36" x14ac:dyDescent="0.25">
      <c r="A185" s="3" t="s">
        <v>386</v>
      </c>
      <c r="B185" s="3">
        <v>10145</v>
      </c>
      <c r="C185" s="3">
        <v>1</v>
      </c>
      <c r="D185" s="3">
        <v>1</v>
      </c>
      <c r="E185" s="3">
        <v>0</v>
      </c>
      <c r="F185" s="3">
        <v>1</v>
      </c>
      <c r="G185" s="3">
        <v>5</v>
      </c>
      <c r="H185" s="3">
        <v>3</v>
      </c>
      <c r="I185" s="3">
        <v>0</v>
      </c>
      <c r="J185" s="3">
        <v>62810</v>
      </c>
      <c r="K185" s="3">
        <v>0</v>
      </c>
      <c r="L185" s="3">
        <v>19</v>
      </c>
      <c r="M185" s="3" t="s">
        <v>84</v>
      </c>
      <c r="N185" s="3" t="s">
        <v>85</v>
      </c>
      <c r="O185" s="3">
        <v>2184</v>
      </c>
      <c r="P185" s="4">
        <v>31784</v>
      </c>
      <c r="Q185" s="3" t="s">
        <v>108</v>
      </c>
      <c r="R185" s="3" t="s">
        <v>99</v>
      </c>
      <c r="S185" s="3" t="s">
        <v>88</v>
      </c>
      <c r="T185" s="3" t="s">
        <v>89</v>
      </c>
      <c r="U185" s="3" t="s">
        <v>129</v>
      </c>
      <c r="V185" s="4">
        <v>41281</v>
      </c>
      <c r="W185" s="3"/>
      <c r="X185" s="3" t="s">
        <v>91</v>
      </c>
      <c r="Y185" s="3" t="s">
        <v>92</v>
      </c>
      <c r="Z185" s="3" t="s">
        <v>93</v>
      </c>
      <c r="AA185" s="3" t="s">
        <v>110</v>
      </c>
      <c r="AB185" s="3">
        <v>20</v>
      </c>
      <c r="AC185" s="3" t="s">
        <v>164</v>
      </c>
      <c r="AD185" s="3" t="s">
        <v>105</v>
      </c>
      <c r="AE185" s="3">
        <v>3.93</v>
      </c>
      <c r="AF185" s="3">
        <v>3</v>
      </c>
      <c r="AG185" s="3">
        <v>0</v>
      </c>
      <c r="AH185" s="4">
        <v>43495</v>
      </c>
      <c r="AI185" s="3">
        <v>0</v>
      </c>
      <c r="AJ185" s="3">
        <v>20</v>
      </c>
    </row>
    <row r="186" spans="1:36" x14ac:dyDescent="0.25">
      <c r="A186" s="3" t="s">
        <v>387</v>
      </c>
      <c r="B186" s="3">
        <v>10202</v>
      </c>
      <c r="C186" s="3">
        <v>1</v>
      </c>
      <c r="D186" s="3">
        <v>1</v>
      </c>
      <c r="E186" s="3">
        <v>1</v>
      </c>
      <c r="F186" s="3">
        <v>2</v>
      </c>
      <c r="G186" s="3">
        <v>6</v>
      </c>
      <c r="H186" s="3">
        <v>3</v>
      </c>
      <c r="I186" s="3">
        <v>0</v>
      </c>
      <c r="J186" s="3">
        <v>63291</v>
      </c>
      <c r="K186" s="3">
        <v>0</v>
      </c>
      <c r="L186" s="3">
        <v>3</v>
      </c>
      <c r="M186" s="3" t="s">
        <v>186</v>
      </c>
      <c r="N186" s="3" t="s">
        <v>143</v>
      </c>
      <c r="O186" s="3">
        <v>78789</v>
      </c>
      <c r="P186" s="4">
        <v>30864</v>
      </c>
      <c r="Q186" s="3" t="s">
        <v>86</v>
      </c>
      <c r="R186" s="3" t="s">
        <v>99</v>
      </c>
      <c r="S186" s="3" t="s">
        <v>88</v>
      </c>
      <c r="T186" s="3" t="s">
        <v>89</v>
      </c>
      <c r="U186" s="3" t="s">
        <v>145</v>
      </c>
      <c r="V186" s="4">
        <v>42557</v>
      </c>
      <c r="W186" s="3"/>
      <c r="X186" s="3" t="s">
        <v>91</v>
      </c>
      <c r="Y186" s="3" t="s">
        <v>92</v>
      </c>
      <c r="Z186" s="3" t="s">
        <v>188</v>
      </c>
      <c r="AA186" s="3" t="s">
        <v>207</v>
      </c>
      <c r="AB186" s="3">
        <v>21</v>
      </c>
      <c r="AC186" s="3" t="s">
        <v>248</v>
      </c>
      <c r="AD186" s="3" t="s">
        <v>105</v>
      </c>
      <c r="AE186" s="3">
        <v>3.4</v>
      </c>
      <c r="AF186" s="3">
        <v>4</v>
      </c>
      <c r="AG186" s="3">
        <v>0</v>
      </c>
      <c r="AH186" s="4">
        <v>43494</v>
      </c>
      <c r="AI186" s="3">
        <v>0</v>
      </c>
      <c r="AJ186" s="3">
        <v>7</v>
      </c>
    </row>
    <row r="187" spans="1:36" x14ac:dyDescent="0.25">
      <c r="A187" s="3" t="s">
        <v>388</v>
      </c>
      <c r="B187" s="3">
        <v>10128</v>
      </c>
      <c r="C187" s="3">
        <v>0</v>
      </c>
      <c r="D187" s="3">
        <v>0</v>
      </c>
      <c r="E187" s="3">
        <v>0</v>
      </c>
      <c r="F187" s="3">
        <v>5</v>
      </c>
      <c r="G187" s="3">
        <v>5</v>
      </c>
      <c r="H187" s="3">
        <v>3</v>
      </c>
      <c r="I187" s="3">
        <v>1</v>
      </c>
      <c r="J187" s="3">
        <v>62659</v>
      </c>
      <c r="K187" s="3">
        <v>1</v>
      </c>
      <c r="L187" s="3">
        <v>19</v>
      </c>
      <c r="M187" s="3" t="s">
        <v>84</v>
      </c>
      <c r="N187" s="3" t="s">
        <v>85</v>
      </c>
      <c r="O187" s="3">
        <v>1760</v>
      </c>
      <c r="P187" s="4">
        <v>24988</v>
      </c>
      <c r="Q187" s="3" t="s">
        <v>108</v>
      </c>
      <c r="R187" s="3" t="s">
        <v>87</v>
      </c>
      <c r="S187" s="3" t="s">
        <v>88</v>
      </c>
      <c r="T187" s="3" t="s">
        <v>89</v>
      </c>
      <c r="U187" s="3" t="s">
        <v>129</v>
      </c>
      <c r="V187" s="4">
        <v>41001</v>
      </c>
      <c r="W187" s="4">
        <v>42685</v>
      </c>
      <c r="X187" s="3" t="s">
        <v>137</v>
      </c>
      <c r="Y187" s="3" t="s">
        <v>101</v>
      </c>
      <c r="Z187" s="3" t="s">
        <v>93</v>
      </c>
      <c r="AA187" s="3" t="s">
        <v>146</v>
      </c>
      <c r="AB187" s="3">
        <v>18</v>
      </c>
      <c r="AC187" s="3" t="s">
        <v>131</v>
      </c>
      <c r="AD187" s="3" t="s">
        <v>105</v>
      </c>
      <c r="AE187" s="3">
        <v>4.18</v>
      </c>
      <c r="AF187" s="3">
        <v>4</v>
      </c>
      <c r="AG187" s="3">
        <v>0</v>
      </c>
      <c r="AH187" s="4">
        <v>42405</v>
      </c>
      <c r="AI187" s="3">
        <v>0</v>
      </c>
      <c r="AJ187" s="3">
        <v>17</v>
      </c>
    </row>
    <row r="188" spans="1:36" x14ac:dyDescent="0.25">
      <c r="A188" s="3" t="s">
        <v>389</v>
      </c>
      <c r="B188" s="3">
        <v>10068</v>
      </c>
      <c r="C188" s="3">
        <v>0</v>
      </c>
      <c r="D188" s="3">
        <v>0</v>
      </c>
      <c r="E188" s="3">
        <v>0</v>
      </c>
      <c r="F188" s="3">
        <v>1</v>
      </c>
      <c r="G188" s="3">
        <v>5</v>
      </c>
      <c r="H188" s="3">
        <v>3</v>
      </c>
      <c r="I188" s="3">
        <v>0</v>
      </c>
      <c r="J188" s="3">
        <v>55688</v>
      </c>
      <c r="K188" s="3">
        <v>0</v>
      </c>
      <c r="L188" s="3">
        <v>19</v>
      </c>
      <c r="M188" s="3" t="s">
        <v>84</v>
      </c>
      <c r="N188" s="3" t="s">
        <v>85</v>
      </c>
      <c r="O188" s="3">
        <v>2346</v>
      </c>
      <c r="P188" s="4">
        <v>28025</v>
      </c>
      <c r="Q188" s="3" t="s">
        <v>108</v>
      </c>
      <c r="R188" s="3" t="s">
        <v>87</v>
      </c>
      <c r="S188" s="3" t="s">
        <v>88</v>
      </c>
      <c r="T188" s="3" t="s">
        <v>89</v>
      </c>
      <c r="U188" s="3" t="s">
        <v>90</v>
      </c>
      <c r="V188" s="4">
        <v>42093</v>
      </c>
      <c r="W188" s="3"/>
      <c r="X188" s="3" t="s">
        <v>91</v>
      </c>
      <c r="Y188" s="3" t="s">
        <v>92</v>
      </c>
      <c r="Z188" s="3" t="s">
        <v>93</v>
      </c>
      <c r="AA188" s="3" t="s">
        <v>94</v>
      </c>
      <c r="AB188" s="3">
        <v>22</v>
      </c>
      <c r="AC188" s="3" t="s">
        <v>164</v>
      </c>
      <c r="AD188" s="3" t="s">
        <v>105</v>
      </c>
      <c r="AE188" s="3">
        <v>5</v>
      </c>
      <c r="AF188" s="3">
        <v>4</v>
      </c>
      <c r="AG188" s="3">
        <v>0</v>
      </c>
      <c r="AH188" s="4">
        <v>43486</v>
      </c>
      <c r="AI188" s="3">
        <v>0</v>
      </c>
      <c r="AJ188" s="3">
        <v>10</v>
      </c>
    </row>
    <row r="189" spans="1:36" x14ac:dyDescent="0.25">
      <c r="A189" s="3" t="s">
        <v>390</v>
      </c>
      <c r="B189" s="3">
        <v>10116</v>
      </c>
      <c r="C189" s="3">
        <v>0</v>
      </c>
      <c r="D189" s="3">
        <v>0</v>
      </c>
      <c r="E189" s="3">
        <v>1</v>
      </c>
      <c r="F189" s="3">
        <v>1</v>
      </c>
      <c r="G189" s="3">
        <v>5</v>
      </c>
      <c r="H189" s="3">
        <v>3</v>
      </c>
      <c r="I189" s="3">
        <v>0</v>
      </c>
      <c r="J189" s="3">
        <v>83667</v>
      </c>
      <c r="K189" s="3">
        <v>0</v>
      </c>
      <c r="L189" s="3">
        <v>18</v>
      </c>
      <c r="M189" s="3" t="s">
        <v>176</v>
      </c>
      <c r="N189" s="3" t="s">
        <v>85</v>
      </c>
      <c r="O189" s="3">
        <v>2045</v>
      </c>
      <c r="P189" s="4">
        <v>29808</v>
      </c>
      <c r="Q189" s="3" t="s">
        <v>86</v>
      </c>
      <c r="R189" s="3" t="s">
        <v>87</v>
      </c>
      <c r="S189" s="3" t="s">
        <v>88</v>
      </c>
      <c r="T189" s="3" t="s">
        <v>391</v>
      </c>
      <c r="U189" s="3" t="s">
        <v>392</v>
      </c>
      <c r="V189" s="4">
        <v>41137</v>
      </c>
      <c r="W189" s="3"/>
      <c r="X189" s="3" t="s">
        <v>91</v>
      </c>
      <c r="Y189" s="3" t="s">
        <v>92</v>
      </c>
      <c r="Z189" s="3" t="s">
        <v>93</v>
      </c>
      <c r="AA189" s="3" t="s">
        <v>178</v>
      </c>
      <c r="AB189" s="3">
        <v>2</v>
      </c>
      <c r="AC189" s="3" t="s">
        <v>104</v>
      </c>
      <c r="AD189" s="3" t="s">
        <v>105</v>
      </c>
      <c r="AE189" s="3">
        <v>4.37</v>
      </c>
      <c r="AF189" s="3">
        <v>3</v>
      </c>
      <c r="AG189" s="3">
        <v>0</v>
      </c>
      <c r="AH189" s="4">
        <v>43479</v>
      </c>
      <c r="AI189" s="3">
        <v>0</v>
      </c>
      <c r="AJ189" s="3">
        <v>2</v>
      </c>
    </row>
    <row r="190" spans="1:36" x14ac:dyDescent="0.25">
      <c r="A190" s="3" t="s">
        <v>393</v>
      </c>
      <c r="B190" s="3">
        <v>10298</v>
      </c>
      <c r="C190" s="3">
        <v>0</v>
      </c>
      <c r="D190" s="3">
        <v>0</v>
      </c>
      <c r="E190" s="3">
        <v>1</v>
      </c>
      <c r="F190" s="3">
        <v>5</v>
      </c>
      <c r="G190" s="3">
        <v>5</v>
      </c>
      <c r="H190" s="3">
        <v>1</v>
      </c>
      <c r="I190" s="3">
        <v>0</v>
      </c>
      <c r="J190" s="3">
        <v>55800</v>
      </c>
      <c r="K190" s="3">
        <v>1</v>
      </c>
      <c r="L190" s="3">
        <v>20</v>
      </c>
      <c r="M190" s="3" t="s">
        <v>107</v>
      </c>
      <c r="N190" s="3" t="s">
        <v>85</v>
      </c>
      <c r="O190" s="3">
        <v>2472</v>
      </c>
      <c r="P190" s="4">
        <v>31227</v>
      </c>
      <c r="Q190" s="3" t="s">
        <v>86</v>
      </c>
      <c r="R190" s="3" t="s">
        <v>87</v>
      </c>
      <c r="S190" s="3" t="s">
        <v>88</v>
      </c>
      <c r="T190" s="3" t="s">
        <v>89</v>
      </c>
      <c r="U190" s="3" t="s">
        <v>90</v>
      </c>
      <c r="V190" s="4">
        <v>40770</v>
      </c>
      <c r="W190" s="4">
        <v>41886</v>
      </c>
      <c r="X190" s="3" t="s">
        <v>140</v>
      </c>
      <c r="Y190" s="3" t="s">
        <v>101</v>
      </c>
      <c r="Z190" s="3" t="s">
        <v>93</v>
      </c>
      <c r="AA190" s="3" t="s">
        <v>130</v>
      </c>
      <c r="AB190" s="3">
        <v>12</v>
      </c>
      <c r="AC190" s="3" t="s">
        <v>95</v>
      </c>
      <c r="AD190" s="3" t="s">
        <v>238</v>
      </c>
      <c r="AE190" s="3">
        <v>3</v>
      </c>
      <c r="AF190" s="3">
        <v>2</v>
      </c>
      <c r="AG190" s="3">
        <v>0</v>
      </c>
      <c r="AH190" s="4">
        <v>41288</v>
      </c>
      <c r="AI190" s="3">
        <v>6</v>
      </c>
      <c r="AJ190" s="3">
        <v>6</v>
      </c>
    </row>
    <row r="191" spans="1:36" x14ac:dyDescent="0.25">
      <c r="A191" s="3" t="s">
        <v>394</v>
      </c>
      <c r="B191" s="3">
        <v>10213</v>
      </c>
      <c r="C191" s="3">
        <v>1</v>
      </c>
      <c r="D191" s="3">
        <v>1</v>
      </c>
      <c r="E191" s="3">
        <v>1</v>
      </c>
      <c r="F191" s="3">
        <v>1</v>
      </c>
      <c r="G191" s="3">
        <v>5</v>
      </c>
      <c r="H191" s="3">
        <v>3</v>
      </c>
      <c r="I191" s="3">
        <v>0</v>
      </c>
      <c r="J191" s="3">
        <v>58207</v>
      </c>
      <c r="K191" s="3">
        <v>0</v>
      </c>
      <c r="L191" s="3">
        <v>20</v>
      </c>
      <c r="M191" s="3" t="s">
        <v>107</v>
      </c>
      <c r="N191" s="3" t="s">
        <v>85</v>
      </c>
      <c r="O191" s="3">
        <v>1450</v>
      </c>
      <c r="P191" s="4">
        <v>33833</v>
      </c>
      <c r="Q191" s="3" t="s">
        <v>86</v>
      </c>
      <c r="R191" s="3" t="s">
        <v>99</v>
      </c>
      <c r="S191" s="3" t="s">
        <v>88</v>
      </c>
      <c r="T191" s="3" t="s">
        <v>89</v>
      </c>
      <c r="U191" s="3" t="s">
        <v>90</v>
      </c>
      <c r="V191" s="4">
        <v>40854</v>
      </c>
      <c r="W191" s="3"/>
      <c r="X191" s="3" t="s">
        <v>91</v>
      </c>
      <c r="Y191" s="3" t="s">
        <v>92</v>
      </c>
      <c r="Z191" s="3" t="s">
        <v>93</v>
      </c>
      <c r="AA191" s="3" t="s">
        <v>138</v>
      </c>
      <c r="AB191" s="3">
        <v>14</v>
      </c>
      <c r="AC191" s="3" t="s">
        <v>95</v>
      </c>
      <c r="AD191" s="3" t="s">
        <v>105</v>
      </c>
      <c r="AE191" s="3">
        <v>3.7</v>
      </c>
      <c r="AF191" s="3">
        <v>3</v>
      </c>
      <c r="AG191" s="3">
        <v>0</v>
      </c>
      <c r="AH191" s="4">
        <v>43473</v>
      </c>
      <c r="AI191" s="3">
        <v>0</v>
      </c>
      <c r="AJ191" s="3">
        <v>14</v>
      </c>
    </row>
    <row r="192" spans="1:36" x14ac:dyDescent="0.25">
      <c r="A192" s="3" t="s">
        <v>395</v>
      </c>
      <c r="B192" s="3">
        <v>10288</v>
      </c>
      <c r="C192" s="3">
        <v>1</v>
      </c>
      <c r="D192" s="3">
        <v>1</v>
      </c>
      <c r="E192" s="3">
        <v>1</v>
      </c>
      <c r="F192" s="3">
        <v>1</v>
      </c>
      <c r="G192" s="3">
        <v>3</v>
      </c>
      <c r="H192" s="3">
        <v>2</v>
      </c>
      <c r="I192" s="3">
        <v>1</v>
      </c>
      <c r="J192" s="3">
        <v>157000</v>
      </c>
      <c r="K192" s="3">
        <v>0</v>
      </c>
      <c r="L192" s="3">
        <v>13</v>
      </c>
      <c r="M192" s="3" t="s">
        <v>396</v>
      </c>
      <c r="N192" s="3" t="s">
        <v>85</v>
      </c>
      <c r="O192" s="3">
        <v>2134</v>
      </c>
      <c r="P192" s="4">
        <v>31690</v>
      </c>
      <c r="Q192" s="3" t="s">
        <v>86</v>
      </c>
      <c r="R192" s="3" t="s">
        <v>99</v>
      </c>
      <c r="S192" s="3" t="s">
        <v>154</v>
      </c>
      <c r="T192" s="3" t="s">
        <v>136</v>
      </c>
      <c r="U192" s="3" t="s">
        <v>129</v>
      </c>
      <c r="V192" s="4">
        <v>40954</v>
      </c>
      <c r="W192" s="3"/>
      <c r="X192" s="3" t="s">
        <v>91</v>
      </c>
      <c r="Y192" s="3" t="s">
        <v>92</v>
      </c>
      <c r="Z192" s="3" t="s">
        <v>102</v>
      </c>
      <c r="AA192" s="3" t="s">
        <v>194</v>
      </c>
      <c r="AB192" s="3">
        <v>5</v>
      </c>
      <c r="AC192" s="3" t="s">
        <v>131</v>
      </c>
      <c r="AD192" s="3" t="s">
        <v>165</v>
      </c>
      <c r="AE192" s="3">
        <v>2.39</v>
      </c>
      <c r="AF192" s="3">
        <v>3</v>
      </c>
      <c r="AG192" s="3">
        <v>6</v>
      </c>
      <c r="AH192" s="4">
        <v>43518</v>
      </c>
      <c r="AI192" s="3">
        <v>4</v>
      </c>
      <c r="AJ192" s="3">
        <v>13</v>
      </c>
    </row>
    <row r="193" spans="1:36" x14ac:dyDescent="0.25">
      <c r="A193" s="3" t="s">
        <v>397</v>
      </c>
      <c r="B193" s="3">
        <v>10025</v>
      </c>
      <c r="C193" s="3">
        <v>0</v>
      </c>
      <c r="D193" s="3">
        <v>0</v>
      </c>
      <c r="E193" s="3">
        <v>0</v>
      </c>
      <c r="F193" s="3">
        <v>1</v>
      </c>
      <c r="G193" s="3">
        <v>5</v>
      </c>
      <c r="H193" s="3">
        <v>4</v>
      </c>
      <c r="I193" s="3">
        <v>0</v>
      </c>
      <c r="J193" s="3">
        <v>72460</v>
      </c>
      <c r="K193" s="3">
        <v>0</v>
      </c>
      <c r="L193" s="3">
        <v>20</v>
      </c>
      <c r="M193" s="3" t="s">
        <v>107</v>
      </c>
      <c r="N193" s="3" t="s">
        <v>85</v>
      </c>
      <c r="O193" s="3">
        <v>2126</v>
      </c>
      <c r="P193" s="4">
        <v>25682</v>
      </c>
      <c r="Q193" s="3" t="s">
        <v>108</v>
      </c>
      <c r="R193" s="3" t="s">
        <v>87</v>
      </c>
      <c r="S193" s="3" t="s">
        <v>88</v>
      </c>
      <c r="T193" s="3" t="s">
        <v>89</v>
      </c>
      <c r="U193" s="3" t="s">
        <v>129</v>
      </c>
      <c r="V193" s="4">
        <v>41407</v>
      </c>
      <c r="W193" s="3"/>
      <c r="X193" s="3" t="s">
        <v>91</v>
      </c>
      <c r="Y193" s="3" t="s">
        <v>92</v>
      </c>
      <c r="Z193" s="3" t="s">
        <v>93</v>
      </c>
      <c r="AA193" s="3" t="s">
        <v>110</v>
      </c>
      <c r="AB193" s="3">
        <v>20</v>
      </c>
      <c r="AC193" s="3" t="s">
        <v>104</v>
      </c>
      <c r="AD193" s="3" t="s">
        <v>96</v>
      </c>
      <c r="AE193" s="3">
        <v>4.7</v>
      </c>
      <c r="AF193" s="3">
        <v>3</v>
      </c>
      <c r="AG193" s="3">
        <v>0</v>
      </c>
      <c r="AH193" s="4">
        <v>43479</v>
      </c>
      <c r="AI193" s="3">
        <v>0</v>
      </c>
      <c r="AJ193" s="3">
        <v>1</v>
      </c>
    </row>
    <row r="194" spans="1:36" x14ac:dyDescent="0.25">
      <c r="A194" s="3" t="s">
        <v>398</v>
      </c>
      <c r="B194" s="3">
        <v>10223</v>
      </c>
      <c r="C194" s="3">
        <v>0</v>
      </c>
      <c r="D194" s="3">
        <v>0</v>
      </c>
      <c r="E194" s="3">
        <v>1</v>
      </c>
      <c r="F194" s="3">
        <v>3</v>
      </c>
      <c r="G194" s="3">
        <v>5</v>
      </c>
      <c r="H194" s="3">
        <v>3</v>
      </c>
      <c r="I194" s="3">
        <v>1</v>
      </c>
      <c r="J194" s="3">
        <v>72106</v>
      </c>
      <c r="K194" s="3">
        <v>0</v>
      </c>
      <c r="L194" s="3">
        <v>20</v>
      </c>
      <c r="M194" s="3" t="s">
        <v>107</v>
      </c>
      <c r="N194" s="3" t="s">
        <v>85</v>
      </c>
      <c r="O194" s="3">
        <v>2127</v>
      </c>
      <c r="P194" s="4">
        <v>28097</v>
      </c>
      <c r="Q194" s="3" t="s">
        <v>86</v>
      </c>
      <c r="R194" s="3" t="s">
        <v>87</v>
      </c>
      <c r="S194" s="3" t="s">
        <v>88</v>
      </c>
      <c r="T194" s="3" t="s">
        <v>89</v>
      </c>
      <c r="U194" s="3" t="s">
        <v>129</v>
      </c>
      <c r="V194" s="4">
        <v>40917</v>
      </c>
      <c r="W194" s="3"/>
      <c r="X194" s="3" t="s">
        <v>91</v>
      </c>
      <c r="Y194" s="3" t="s">
        <v>92</v>
      </c>
      <c r="Z194" s="3" t="s">
        <v>93</v>
      </c>
      <c r="AA194" s="3" t="s">
        <v>146</v>
      </c>
      <c r="AB194" s="3">
        <v>18</v>
      </c>
      <c r="AC194" s="3" t="s">
        <v>131</v>
      </c>
      <c r="AD194" s="3" t="s">
        <v>105</v>
      </c>
      <c r="AE194" s="3">
        <v>4.0999999999999996</v>
      </c>
      <c r="AF194" s="3">
        <v>4</v>
      </c>
      <c r="AG194" s="3">
        <v>0</v>
      </c>
      <c r="AH194" s="4">
        <v>43496</v>
      </c>
      <c r="AI194" s="3">
        <v>0</v>
      </c>
      <c r="AJ194" s="3">
        <v>12</v>
      </c>
    </row>
    <row r="195" spans="1:36" x14ac:dyDescent="0.25">
      <c r="A195" s="3" t="s">
        <v>399</v>
      </c>
      <c r="B195" s="3">
        <v>10151</v>
      </c>
      <c r="C195" s="3">
        <v>1</v>
      </c>
      <c r="D195" s="3">
        <v>1</v>
      </c>
      <c r="E195" s="3">
        <v>0</v>
      </c>
      <c r="F195" s="3">
        <v>1</v>
      </c>
      <c r="G195" s="3">
        <v>3</v>
      </c>
      <c r="H195" s="3">
        <v>3</v>
      </c>
      <c r="I195" s="3">
        <v>0</v>
      </c>
      <c r="J195" s="3">
        <v>52599</v>
      </c>
      <c r="K195" s="3">
        <v>0</v>
      </c>
      <c r="L195" s="3">
        <v>15</v>
      </c>
      <c r="M195" s="3" t="s">
        <v>272</v>
      </c>
      <c r="N195" s="3" t="s">
        <v>85</v>
      </c>
      <c r="O195" s="3">
        <v>2048</v>
      </c>
      <c r="P195" s="4">
        <v>28949</v>
      </c>
      <c r="Q195" s="3" t="s">
        <v>108</v>
      </c>
      <c r="R195" s="3" t="s">
        <v>99</v>
      </c>
      <c r="S195" s="3" t="s">
        <v>88</v>
      </c>
      <c r="T195" s="3" t="s">
        <v>89</v>
      </c>
      <c r="U195" s="3" t="s">
        <v>90</v>
      </c>
      <c r="V195" s="4">
        <v>42051</v>
      </c>
      <c r="W195" s="3"/>
      <c r="X195" s="3" t="s">
        <v>91</v>
      </c>
      <c r="Y195" s="3" t="s">
        <v>92</v>
      </c>
      <c r="Z195" s="3" t="s">
        <v>102</v>
      </c>
      <c r="AA195" s="3" t="s">
        <v>134</v>
      </c>
      <c r="AB195" s="3">
        <v>7</v>
      </c>
      <c r="AC195" s="3" t="s">
        <v>164</v>
      </c>
      <c r="AD195" s="3" t="s">
        <v>105</v>
      </c>
      <c r="AE195" s="3">
        <v>3.81</v>
      </c>
      <c r="AF195" s="3">
        <v>3</v>
      </c>
      <c r="AG195" s="3">
        <v>6</v>
      </c>
      <c r="AH195" s="4">
        <v>43507</v>
      </c>
      <c r="AI195" s="3">
        <v>0</v>
      </c>
      <c r="AJ195" s="3">
        <v>6</v>
      </c>
    </row>
    <row r="196" spans="1:36" x14ac:dyDescent="0.25">
      <c r="A196" s="3" t="s">
        <v>400</v>
      </c>
      <c r="B196" s="3">
        <v>10254</v>
      </c>
      <c r="C196" s="3">
        <v>0</v>
      </c>
      <c r="D196" s="3">
        <v>2</v>
      </c>
      <c r="E196" s="3">
        <v>0</v>
      </c>
      <c r="F196" s="3">
        <v>1</v>
      </c>
      <c r="G196" s="3">
        <v>5</v>
      </c>
      <c r="H196" s="3">
        <v>3</v>
      </c>
      <c r="I196" s="3">
        <v>0</v>
      </c>
      <c r="J196" s="3">
        <v>63430</v>
      </c>
      <c r="K196" s="3">
        <v>0</v>
      </c>
      <c r="L196" s="3">
        <v>19</v>
      </c>
      <c r="M196" s="3" t="s">
        <v>84</v>
      </c>
      <c r="N196" s="3" t="s">
        <v>85</v>
      </c>
      <c r="O196" s="3">
        <v>2453</v>
      </c>
      <c r="P196" s="4">
        <v>30870</v>
      </c>
      <c r="Q196" s="3" t="s">
        <v>108</v>
      </c>
      <c r="R196" s="3" t="s">
        <v>114</v>
      </c>
      <c r="S196" s="3" t="s">
        <v>88</v>
      </c>
      <c r="T196" s="3" t="s">
        <v>89</v>
      </c>
      <c r="U196" s="3" t="s">
        <v>90</v>
      </c>
      <c r="V196" s="4">
        <v>41365</v>
      </c>
      <c r="W196" s="3"/>
      <c r="X196" s="3" t="s">
        <v>91</v>
      </c>
      <c r="Y196" s="3" t="s">
        <v>92</v>
      </c>
      <c r="Z196" s="3" t="s">
        <v>93</v>
      </c>
      <c r="AA196" s="3" t="s">
        <v>112</v>
      </c>
      <c r="AB196" s="3">
        <v>16</v>
      </c>
      <c r="AC196" s="3" t="s">
        <v>95</v>
      </c>
      <c r="AD196" s="3" t="s">
        <v>105</v>
      </c>
      <c r="AE196" s="3">
        <v>4.4000000000000004</v>
      </c>
      <c r="AF196" s="3">
        <v>4</v>
      </c>
      <c r="AG196" s="3">
        <v>0</v>
      </c>
      <c r="AH196" s="4">
        <v>43482</v>
      </c>
      <c r="AI196" s="3">
        <v>0</v>
      </c>
      <c r="AJ196" s="3">
        <v>18</v>
      </c>
    </row>
    <row r="197" spans="1:36" x14ac:dyDescent="0.25">
      <c r="A197" s="3" t="s">
        <v>401</v>
      </c>
      <c r="B197" s="3">
        <v>10120</v>
      </c>
      <c r="C197" s="3">
        <v>0</v>
      </c>
      <c r="D197" s="3">
        <v>3</v>
      </c>
      <c r="E197" s="3">
        <v>1</v>
      </c>
      <c r="F197" s="3">
        <v>1</v>
      </c>
      <c r="G197" s="3">
        <v>5</v>
      </c>
      <c r="H197" s="3">
        <v>3</v>
      </c>
      <c r="I197" s="3">
        <v>0</v>
      </c>
      <c r="J197" s="3">
        <v>74417</v>
      </c>
      <c r="K197" s="3">
        <v>0</v>
      </c>
      <c r="L197" s="3">
        <v>20</v>
      </c>
      <c r="M197" s="3" t="s">
        <v>107</v>
      </c>
      <c r="N197" s="3" t="s">
        <v>85</v>
      </c>
      <c r="O197" s="3">
        <v>1460</v>
      </c>
      <c r="P197" s="4">
        <v>27364</v>
      </c>
      <c r="Q197" s="3" t="s">
        <v>86</v>
      </c>
      <c r="R197" s="3" t="s">
        <v>184</v>
      </c>
      <c r="S197" s="3" t="s">
        <v>88</v>
      </c>
      <c r="T197" s="3" t="s">
        <v>89</v>
      </c>
      <c r="U197" s="3" t="s">
        <v>129</v>
      </c>
      <c r="V197" s="4">
        <v>41407</v>
      </c>
      <c r="W197" s="3"/>
      <c r="X197" s="3" t="s">
        <v>91</v>
      </c>
      <c r="Y197" s="3" t="s">
        <v>92</v>
      </c>
      <c r="Z197" s="3" t="s">
        <v>93</v>
      </c>
      <c r="AA197" s="3" t="s">
        <v>94</v>
      </c>
      <c r="AB197" s="3">
        <v>22</v>
      </c>
      <c r="AC197" s="3" t="s">
        <v>95</v>
      </c>
      <c r="AD197" s="3" t="s">
        <v>105</v>
      </c>
      <c r="AE197" s="3">
        <v>4.29</v>
      </c>
      <c r="AF197" s="3">
        <v>5</v>
      </c>
      <c r="AG197" s="3">
        <v>0</v>
      </c>
      <c r="AH197" s="4">
        <v>43493</v>
      </c>
      <c r="AI197" s="3">
        <v>0</v>
      </c>
      <c r="AJ197" s="3">
        <v>11</v>
      </c>
    </row>
    <row r="198" spans="1:36" x14ac:dyDescent="0.25">
      <c r="A198" s="3" t="s">
        <v>402</v>
      </c>
      <c r="B198" s="3">
        <v>10216</v>
      </c>
      <c r="C198" s="3">
        <v>0</v>
      </c>
      <c r="D198" s="3">
        <v>0</v>
      </c>
      <c r="E198" s="3">
        <v>1</v>
      </c>
      <c r="F198" s="3">
        <v>1</v>
      </c>
      <c r="G198" s="3">
        <v>5</v>
      </c>
      <c r="H198" s="3">
        <v>3</v>
      </c>
      <c r="I198" s="3">
        <v>0</v>
      </c>
      <c r="J198" s="3">
        <v>57575</v>
      </c>
      <c r="K198" s="3">
        <v>0</v>
      </c>
      <c r="L198" s="3">
        <v>19</v>
      </c>
      <c r="M198" s="3" t="s">
        <v>84</v>
      </c>
      <c r="N198" s="3" t="s">
        <v>85</v>
      </c>
      <c r="O198" s="3">
        <v>1550</v>
      </c>
      <c r="P198" s="4">
        <v>29329</v>
      </c>
      <c r="Q198" s="3" t="s">
        <v>86</v>
      </c>
      <c r="R198" s="3" t="s">
        <v>87</v>
      </c>
      <c r="S198" s="3" t="s">
        <v>88</v>
      </c>
      <c r="T198" s="3" t="s">
        <v>89</v>
      </c>
      <c r="U198" s="3" t="s">
        <v>159</v>
      </c>
      <c r="V198" s="4">
        <v>41463</v>
      </c>
      <c r="W198" s="3"/>
      <c r="X198" s="3" t="s">
        <v>91</v>
      </c>
      <c r="Y198" s="3" t="s">
        <v>92</v>
      </c>
      <c r="Z198" s="3" t="s">
        <v>93</v>
      </c>
      <c r="AA198" s="3" t="s">
        <v>110</v>
      </c>
      <c r="AB198" s="3">
        <v>20</v>
      </c>
      <c r="AC198" s="3" t="s">
        <v>95</v>
      </c>
      <c r="AD198" s="3" t="s">
        <v>105</v>
      </c>
      <c r="AE198" s="3">
        <v>4.0999999999999996</v>
      </c>
      <c r="AF198" s="3">
        <v>4</v>
      </c>
      <c r="AG198" s="3">
        <v>0</v>
      </c>
      <c r="AH198" s="4">
        <v>43487</v>
      </c>
      <c r="AI198" s="3">
        <v>0</v>
      </c>
      <c r="AJ198" s="3">
        <v>13</v>
      </c>
    </row>
    <row r="199" spans="1:36" x14ac:dyDescent="0.25">
      <c r="A199" s="3" t="s">
        <v>403</v>
      </c>
      <c r="B199" s="3">
        <v>10079</v>
      </c>
      <c r="C199" s="3">
        <v>0</v>
      </c>
      <c r="D199" s="3">
        <v>0</v>
      </c>
      <c r="E199" s="3">
        <v>1</v>
      </c>
      <c r="F199" s="3">
        <v>1</v>
      </c>
      <c r="G199" s="3">
        <v>3</v>
      </c>
      <c r="H199" s="3">
        <v>3</v>
      </c>
      <c r="I199" s="3">
        <v>0</v>
      </c>
      <c r="J199" s="3">
        <v>87921</v>
      </c>
      <c r="K199" s="3">
        <v>0</v>
      </c>
      <c r="L199" s="3">
        <v>22</v>
      </c>
      <c r="M199" s="3" t="s">
        <v>363</v>
      </c>
      <c r="N199" s="3" t="s">
        <v>85</v>
      </c>
      <c r="O199" s="3">
        <v>2056</v>
      </c>
      <c r="P199" s="4">
        <v>25683</v>
      </c>
      <c r="Q199" s="3" t="s">
        <v>86</v>
      </c>
      <c r="R199" s="3" t="s">
        <v>87</v>
      </c>
      <c r="S199" s="3" t="s">
        <v>88</v>
      </c>
      <c r="T199" s="3" t="s">
        <v>89</v>
      </c>
      <c r="U199" s="3" t="s">
        <v>159</v>
      </c>
      <c r="V199" s="4">
        <v>42776</v>
      </c>
      <c r="W199" s="3"/>
      <c r="X199" s="3" t="s">
        <v>91</v>
      </c>
      <c r="Y199" s="3" t="s">
        <v>92</v>
      </c>
      <c r="Z199" s="3" t="s">
        <v>102</v>
      </c>
      <c r="AA199" s="3" t="s">
        <v>244</v>
      </c>
      <c r="AB199" s="3">
        <v>13</v>
      </c>
      <c r="AC199" s="3" t="s">
        <v>104</v>
      </c>
      <c r="AD199" s="3" t="s">
        <v>105</v>
      </c>
      <c r="AE199" s="3">
        <v>5</v>
      </c>
      <c r="AF199" s="3">
        <v>3</v>
      </c>
      <c r="AG199" s="3">
        <v>6</v>
      </c>
      <c r="AH199" s="4">
        <v>43521</v>
      </c>
      <c r="AI199" s="3">
        <v>0</v>
      </c>
      <c r="AJ199" s="3">
        <v>17</v>
      </c>
    </row>
    <row r="200" spans="1:36" x14ac:dyDescent="0.25">
      <c r="A200" s="3" t="s">
        <v>404</v>
      </c>
      <c r="B200" s="3">
        <v>10215</v>
      </c>
      <c r="C200" s="3">
        <v>0</v>
      </c>
      <c r="D200" s="3">
        <v>0</v>
      </c>
      <c r="E200" s="3">
        <v>1</v>
      </c>
      <c r="F200" s="3">
        <v>5</v>
      </c>
      <c r="G200" s="3">
        <v>5</v>
      </c>
      <c r="H200" s="3">
        <v>3</v>
      </c>
      <c r="I200" s="3">
        <v>1</v>
      </c>
      <c r="J200" s="3">
        <v>50470</v>
      </c>
      <c r="K200" s="3">
        <v>1</v>
      </c>
      <c r="L200" s="3">
        <v>19</v>
      </c>
      <c r="M200" s="3" t="s">
        <v>84</v>
      </c>
      <c r="N200" s="3" t="s">
        <v>85</v>
      </c>
      <c r="O200" s="3">
        <v>2110</v>
      </c>
      <c r="P200" s="4">
        <v>32630</v>
      </c>
      <c r="Q200" s="3" t="s">
        <v>86</v>
      </c>
      <c r="R200" s="3" t="s">
        <v>87</v>
      </c>
      <c r="S200" s="3" t="s">
        <v>88</v>
      </c>
      <c r="T200" s="3" t="s">
        <v>89</v>
      </c>
      <c r="U200" s="3" t="s">
        <v>129</v>
      </c>
      <c r="V200" s="4">
        <v>40812</v>
      </c>
      <c r="W200" s="4">
        <v>41733</v>
      </c>
      <c r="X200" s="3" t="s">
        <v>115</v>
      </c>
      <c r="Y200" s="3" t="s">
        <v>101</v>
      </c>
      <c r="Z200" s="3" t="s">
        <v>93</v>
      </c>
      <c r="AA200" s="3" t="s">
        <v>116</v>
      </c>
      <c r="AB200" s="3">
        <v>39</v>
      </c>
      <c r="AC200" s="3" t="s">
        <v>131</v>
      </c>
      <c r="AD200" s="3" t="s">
        <v>105</v>
      </c>
      <c r="AE200" s="3">
        <v>4.3</v>
      </c>
      <c r="AF200" s="3">
        <v>3</v>
      </c>
      <c r="AG200" s="3">
        <v>0</v>
      </c>
      <c r="AH200" s="4">
        <v>41335</v>
      </c>
      <c r="AI200" s="3">
        <v>0</v>
      </c>
      <c r="AJ200" s="3">
        <v>19</v>
      </c>
    </row>
    <row r="201" spans="1:36" x14ac:dyDescent="0.25">
      <c r="A201" s="3" t="s">
        <v>405</v>
      </c>
      <c r="B201" s="3">
        <v>10185</v>
      </c>
      <c r="C201" s="3">
        <v>1</v>
      </c>
      <c r="D201" s="3">
        <v>1</v>
      </c>
      <c r="E201" s="3">
        <v>1</v>
      </c>
      <c r="F201" s="3">
        <v>5</v>
      </c>
      <c r="G201" s="3">
        <v>5</v>
      </c>
      <c r="H201" s="3">
        <v>3</v>
      </c>
      <c r="I201" s="3">
        <v>0</v>
      </c>
      <c r="J201" s="3">
        <v>46664</v>
      </c>
      <c r="K201" s="3">
        <v>1</v>
      </c>
      <c r="L201" s="3">
        <v>19</v>
      </c>
      <c r="M201" s="3" t="s">
        <v>84</v>
      </c>
      <c r="N201" s="3" t="s">
        <v>85</v>
      </c>
      <c r="O201" s="3">
        <v>2421</v>
      </c>
      <c r="P201" s="4">
        <v>30403</v>
      </c>
      <c r="Q201" s="3" t="s">
        <v>86</v>
      </c>
      <c r="R201" s="3" t="s">
        <v>99</v>
      </c>
      <c r="S201" s="3" t="s">
        <v>88</v>
      </c>
      <c r="T201" s="3" t="s">
        <v>89</v>
      </c>
      <c r="U201" s="3" t="s">
        <v>90</v>
      </c>
      <c r="V201" s="4">
        <v>41365</v>
      </c>
      <c r="W201" s="4">
        <v>42515</v>
      </c>
      <c r="X201" s="3" t="s">
        <v>240</v>
      </c>
      <c r="Y201" s="3" t="s">
        <v>101</v>
      </c>
      <c r="Z201" s="3" t="s">
        <v>93</v>
      </c>
      <c r="AA201" s="3" t="s">
        <v>119</v>
      </c>
      <c r="AB201" s="3">
        <v>11</v>
      </c>
      <c r="AC201" s="3" t="s">
        <v>127</v>
      </c>
      <c r="AD201" s="3" t="s">
        <v>105</v>
      </c>
      <c r="AE201" s="3">
        <v>3.18</v>
      </c>
      <c r="AF201" s="3">
        <v>3</v>
      </c>
      <c r="AG201" s="3">
        <v>0</v>
      </c>
      <c r="AH201" s="4">
        <v>42435</v>
      </c>
      <c r="AI201" s="3">
        <v>0</v>
      </c>
      <c r="AJ201" s="3">
        <v>10</v>
      </c>
    </row>
    <row r="202" spans="1:36" x14ac:dyDescent="0.25">
      <c r="A202" s="3" t="s">
        <v>406</v>
      </c>
      <c r="B202" s="3">
        <v>10063</v>
      </c>
      <c r="C202" s="3">
        <v>1</v>
      </c>
      <c r="D202" s="3">
        <v>1</v>
      </c>
      <c r="E202" s="3">
        <v>1</v>
      </c>
      <c r="F202" s="3">
        <v>3</v>
      </c>
      <c r="G202" s="3">
        <v>5</v>
      </c>
      <c r="H202" s="3">
        <v>3</v>
      </c>
      <c r="I202" s="3">
        <v>0</v>
      </c>
      <c r="J202" s="3">
        <v>48495</v>
      </c>
      <c r="K202" s="3">
        <v>0</v>
      </c>
      <c r="L202" s="3">
        <v>19</v>
      </c>
      <c r="M202" s="3" t="s">
        <v>84</v>
      </c>
      <c r="N202" s="3" t="s">
        <v>85</v>
      </c>
      <c r="O202" s="3">
        <v>2136</v>
      </c>
      <c r="P202" s="4">
        <v>28223</v>
      </c>
      <c r="Q202" s="3" t="s">
        <v>86</v>
      </c>
      <c r="R202" s="3" t="s">
        <v>99</v>
      </c>
      <c r="S202" s="3" t="s">
        <v>88</v>
      </c>
      <c r="T202" s="3" t="s">
        <v>89</v>
      </c>
      <c r="U202" s="3" t="s">
        <v>90</v>
      </c>
      <c r="V202" s="4">
        <v>41771</v>
      </c>
      <c r="W202" s="3"/>
      <c r="X202" s="3" t="s">
        <v>91</v>
      </c>
      <c r="Y202" s="3" t="s">
        <v>92</v>
      </c>
      <c r="Z202" s="3" t="s">
        <v>93</v>
      </c>
      <c r="AA202" s="3" t="s">
        <v>126</v>
      </c>
      <c r="AB202" s="3">
        <v>19</v>
      </c>
      <c r="AC202" s="3" t="s">
        <v>95</v>
      </c>
      <c r="AD202" s="3" t="s">
        <v>105</v>
      </c>
      <c r="AE202" s="3">
        <v>5</v>
      </c>
      <c r="AF202" s="3">
        <v>5</v>
      </c>
      <c r="AG202" s="3">
        <v>0</v>
      </c>
      <c r="AH202" s="4">
        <v>43514</v>
      </c>
      <c r="AI202" s="3">
        <v>0</v>
      </c>
      <c r="AJ202" s="3">
        <v>11</v>
      </c>
    </row>
    <row r="203" spans="1:36" x14ac:dyDescent="0.25">
      <c r="A203" s="3" t="s">
        <v>407</v>
      </c>
      <c r="B203" s="3">
        <v>10037</v>
      </c>
      <c r="C203" s="3">
        <v>0</v>
      </c>
      <c r="D203" s="3">
        <v>3</v>
      </c>
      <c r="E203" s="3">
        <v>0</v>
      </c>
      <c r="F203" s="3">
        <v>1</v>
      </c>
      <c r="G203" s="3">
        <v>5</v>
      </c>
      <c r="H203" s="3">
        <v>4</v>
      </c>
      <c r="I203" s="3">
        <v>1</v>
      </c>
      <c r="J203" s="3">
        <v>52984</v>
      </c>
      <c r="K203" s="3">
        <v>0</v>
      </c>
      <c r="L203" s="3">
        <v>19</v>
      </c>
      <c r="M203" s="3" t="s">
        <v>84</v>
      </c>
      <c r="N203" s="3" t="s">
        <v>85</v>
      </c>
      <c r="O203" s="3">
        <v>1810</v>
      </c>
      <c r="P203" s="4">
        <v>24626</v>
      </c>
      <c r="Q203" s="3" t="s">
        <v>108</v>
      </c>
      <c r="R203" s="3" t="s">
        <v>184</v>
      </c>
      <c r="S203" s="3" t="s">
        <v>88</v>
      </c>
      <c r="T203" s="3" t="s">
        <v>89</v>
      </c>
      <c r="U203" s="3" t="s">
        <v>129</v>
      </c>
      <c r="V203" s="4">
        <v>41365</v>
      </c>
      <c r="W203" s="3"/>
      <c r="X203" s="3" t="s">
        <v>91</v>
      </c>
      <c r="Y203" s="3" t="s">
        <v>92</v>
      </c>
      <c r="Z203" s="3" t="s">
        <v>93</v>
      </c>
      <c r="AA203" s="3" t="s">
        <v>130</v>
      </c>
      <c r="AB203" s="3">
        <v>12</v>
      </c>
      <c r="AC203" s="3" t="s">
        <v>131</v>
      </c>
      <c r="AD203" s="3" t="s">
        <v>96</v>
      </c>
      <c r="AE203" s="3">
        <v>4</v>
      </c>
      <c r="AF203" s="3">
        <v>3</v>
      </c>
      <c r="AG203" s="3">
        <v>0</v>
      </c>
      <c r="AH203" s="4">
        <v>43509</v>
      </c>
      <c r="AI203" s="3">
        <v>0</v>
      </c>
      <c r="AJ203" s="3">
        <v>12</v>
      </c>
    </row>
    <row r="204" spans="1:36" x14ac:dyDescent="0.25">
      <c r="A204" s="3" t="s">
        <v>408</v>
      </c>
      <c r="B204" s="3">
        <v>10042</v>
      </c>
      <c r="C204" s="3">
        <v>0</v>
      </c>
      <c r="D204" s="3">
        <v>0</v>
      </c>
      <c r="E204" s="3">
        <v>0</v>
      </c>
      <c r="F204" s="3">
        <v>1</v>
      </c>
      <c r="G204" s="3">
        <v>6</v>
      </c>
      <c r="H204" s="3">
        <v>3</v>
      </c>
      <c r="I204" s="3">
        <v>0</v>
      </c>
      <c r="J204" s="3">
        <v>63695</v>
      </c>
      <c r="K204" s="3">
        <v>0</v>
      </c>
      <c r="L204" s="3">
        <v>3</v>
      </c>
      <c r="M204" s="3" t="s">
        <v>186</v>
      </c>
      <c r="N204" s="3" t="s">
        <v>409</v>
      </c>
      <c r="O204" s="3">
        <v>30428</v>
      </c>
      <c r="P204" s="4">
        <v>32598</v>
      </c>
      <c r="Q204" s="3" t="s">
        <v>108</v>
      </c>
      <c r="R204" s="3" t="s">
        <v>87</v>
      </c>
      <c r="S204" s="3" t="s">
        <v>88</v>
      </c>
      <c r="T204" s="3" t="s">
        <v>89</v>
      </c>
      <c r="U204" s="3" t="s">
        <v>145</v>
      </c>
      <c r="V204" s="4">
        <v>41463</v>
      </c>
      <c r="W204" s="3"/>
      <c r="X204" s="3" t="s">
        <v>91</v>
      </c>
      <c r="Y204" s="3" t="s">
        <v>92</v>
      </c>
      <c r="Z204" s="3" t="s">
        <v>188</v>
      </c>
      <c r="AA204" s="3" t="s">
        <v>207</v>
      </c>
      <c r="AB204" s="3">
        <v>21</v>
      </c>
      <c r="AC204" s="3" t="s">
        <v>104</v>
      </c>
      <c r="AD204" s="3" t="s">
        <v>105</v>
      </c>
      <c r="AE204" s="3">
        <v>5</v>
      </c>
      <c r="AF204" s="3">
        <v>5</v>
      </c>
      <c r="AG204" s="3">
        <v>0</v>
      </c>
      <c r="AH204" s="4">
        <v>43490</v>
      </c>
      <c r="AI204" s="3">
        <v>0</v>
      </c>
      <c r="AJ204" s="3">
        <v>2</v>
      </c>
    </row>
    <row r="205" spans="1:36" x14ac:dyDescent="0.25">
      <c r="A205" s="3" t="s">
        <v>410</v>
      </c>
      <c r="B205" s="3">
        <v>10206</v>
      </c>
      <c r="C205" s="3">
        <v>0</v>
      </c>
      <c r="D205" s="3">
        <v>0</v>
      </c>
      <c r="E205" s="3">
        <v>0</v>
      </c>
      <c r="F205" s="3">
        <v>1</v>
      </c>
      <c r="G205" s="3">
        <v>5</v>
      </c>
      <c r="H205" s="3">
        <v>3</v>
      </c>
      <c r="I205" s="3">
        <v>0</v>
      </c>
      <c r="J205" s="3">
        <v>62061</v>
      </c>
      <c r="K205" s="3">
        <v>0</v>
      </c>
      <c r="L205" s="3">
        <v>19</v>
      </c>
      <c r="M205" s="3" t="s">
        <v>84</v>
      </c>
      <c r="N205" s="3" t="s">
        <v>85</v>
      </c>
      <c r="O205" s="3">
        <v>2132</v>
      </c>
      <c r="P205" s="4">
        <v>30870</v>
      </c>
      <c r="Q205" s="3" t="s">
        <v>108</v>
      </c>
      <c r="R205" s="3" t="s">
        <v>87</v>
      </c>
      <c r="S205" s="3" t="s">
        <v>88</v>
      </c>
      <c r="T205" s="3" t="s">
        <v>89</v>
      </c>
      <c r="U205" s="3" t="s">
        <v>90</v>
      </c>
      <c r="V205" s="4">
        <v>41463</v>
      </c>
      <c r="W205" s="3"/>
      <c r="X205" s="3" t="s">
        <v>91</v>
      </c>
      <c r="Y205" s="3" t="s">
        <v>92</v>
      </c>
      <c r="Z205" s="3" t="s">
        <v>93</v>
      </c>
      <c r="AA205" s="3" t="s">
        <v>138</v>
      </c>
      <c r="AB205" s="3">
        <v>14</v>
      </c>
      <c r="AC205" s="3" t="s">
        <v>95</v>
      </c>
      <c r="AD205" s="3" t="s">
        <v>105</v>
      </c>
      <c r="AE205" s="3">
        <v>3.6</v>
      </c>
      <c r="AF205" s="3">
        <v>5</v>
      </c>
      <c r="AG205" s="3">
        <v>0</v>
      </c>
      <c r="AH205" s="4">
        <v>43467</v>
      </c>
      <c r="AI205" s="3">
        <v>0</v>
      </c>
      <c r="AJ205" s="3">
        <v>4</v>
      </c>
    </row>
    <row r="206" spans="1:36" x14ac:dyDescent="0.25">
      <c r="A206" s="3" t="s">
        <v>411</v>
      </c>
      <c r="B206" s="3">
        <v>10104</v>
      </c>
      <c r="C206" s="3">
        <v>0</v>
      </c>
      <c r="D206" s="3">
        <v>0</v>
      </c>
      <c r="E206" s="3">
        <v>0</v>
      </c>
      <c r="F206" s="3">
        <v>1</v>
      </c>
      <c r="G206" s="3">
        <v>5</v>
      </c>
      <c r="H206" s="3">
        <v>3</v>
      </c>
      <c r="I206" s="3">
        <v>0</v>
      </c>
      <c r="J206" s="3">
        <v>66738</v>
      </c>
      <c r="K206" s="3">
        <v>0</v>
      </c>
      <c r="L206" s="3">
        <v>20</v>
      </c>
      <c r="M206" s="3" t="s">
        <v>107</v>
      </c>
      <c r="N206" s="3" t="s">
        <v>85</v>
      </c>
      <c r="O206" s="3">
        <v>1040</v>
      </c>
      <c r="P206" s="4">
        <v>31374</v>
      </c>
      <c r="Q206" s="3" t="s">
        <v>108</v>
      </c>
      <c r="R206" s="3" t="s">
        <v>87</v>
      </c>
      <c r="S206" s="3" t="s">
        <v>88</v>
      </c>
      <c r="T206" s="3" t="s">
        <v>89</v>
      </c>
      <c r="U206" s="3" t="s">
        <v>90</v>
      </c>
      <c r="V206" s="4">
        <v>41953</v>
      </c>
      <c r="W206" s="3"/>
      <c r="X206" s="3" t="s">
        <v>91</v>
      </c>
      <c r="Y206" s="3" t="s">
        <v>92</v>
      </c>
      <c r="Z206" s="3" t="s">
        <v>93</v>
      </c>
      <c r="AA206" s="3" t="s">
        <v>112</v>
      </c>
      <c r="AB206" s="3">
        <v>16</v>
      </c>
      <c r="AC206" s="3" t="s">
        <v>104</v>
      </c>
      <c r="AD206" s="3" t="s">
        <v>105</v>
      </c>
      <c r="AE206" s="3">
        <v>4.53</v>
      </c>
      <c r="AF206" s="3">
        <v>5</v>
      </c>
      <c r="AG206" s="3">
        <v>0</v>
      </c>
      <c r="AH206" s="4">
        <v>43481</v>
      </c>
      <c r="AI206" s="3">
        <v>0</v>
      </c>
      <c r="AJ206" s="3">
        <v>5</v>
      </c>
    </row>
    <row r="207" spans="1:36" x14ac:dyDescent="0.25">
      <c r="A207" s="3" t="s">
        <v>412</v>
      </c>
      <c r="B207" s="3">
        <v>10303</v>
      </c>
      <c r="C207" s="3">
        <v>0</v>
      </c>
      <c r="D207" s="3">
        <v>0</v>
      </c>
      <c r="E207" s="3">
        <v>0</v>
      </c>
      <c r="F207" s="3">
        <v>4</v>
      </c>
      <c r="G207" s="3">
        <v>5</v>
      </c>
      <c r="H207" s="3">
        <v>1</v>
      </c>
      <c r="I207" s="3">
        <v>0</v>
      </c>
      <c r="J207" s="3">
        <v>52674</v>
      </c>
      <c r="K207" s="3">
        <v>1</v>
      </c>
      <c r="L207" s="3">
        <v>19</v>
      </c>
      <c r="M207" s="3" t="s">
        <v>84</v>
      </c>
      <c r="N207" s="3" t="s">
        <v>85</v>
      </c>
      <c r="O207" s="3">
        <v>2152</v>
      </c>
      <c r="P207" s="4">
        <v>29494</v>
      </c>
      <c r="Q207" s="3" t="s">
        <v>108</v>
      </c>
      <c r="R207" s="3" t="s">
        <v>87</v>
      </c>
      <c r="S207" s="3" t="s">
        <v>88</v>
      </c>
      <c r="T207" s="3" t="s">
        <v>89</v>
      </c>
      <c r="U207" s="3" t="s">
        <v>145</v>
      </c>
      <c r="V207" s="4">
        <v>41729</v>
      </c>
      <c r="W207" s="4">
        <v>43221</v>
      </c>
      <c r="X207" s="3" t="s">
        <v>157</v>
      </c>
      <c r="Y207" s="3" t="s">
        <v>151</v>
      </c>
      <c r="Z207" s="3" t="s">
        <v>93</v>
      </c>
      <c r="AA207" s="3" t="s">
        <v>110</v>
      </c>
      <c r="AB207" s="3">
        <v>20</v>
      </c>
      <c r="AC207" s="3" t="s">
        <v>95</v>
      </c>
      <c r="AD207" s="3" t="s">
        <v>238</v>
      </c>
      <c r="AE207" s="3">
        <v>2.33</v>
      </c>
      <c r="AF207" s="3">
        <v>2</v>
      </c>
      <c r="AG207" s="3">
        <v>0</v>
      </c>
      <c r="AH207" s="4">
        <v>43168</v>
      </c>
      <c r="AI207" s="3">
        <v>6</v>
      </c>
      <c r="AJ207" s="3">
        <v>3</v>
      </c>
    </row>
    <row r="208" spans="1:36" x14ac:dyDescent="0.25">
      <c r="A208" s="3" t="s">
        <v>413</v>
      </c>
      <c r="B208" s="3">
        <v>10078</v>
      </c>
      <c r="C208" s="3">
        <v>1</v>
      </c>
      <c r="D208" s="3">
        <v>1</v>
      </c>
      <c r="E208" s="3">
        <v>0</v>
      </c>
      <c r="F208" s="3">
        <v>5</v>
      </c>
      <c r="G208" s="3">
        <v>5</v>
      </c>
      <c r="H208" s="3">
        <v>3</v>
      </c>
      <c r="I208" s="3">
        <v>0</v>
      </c>
      <c r="J208" s="3">
        <v>71966</v>
      </c>
      <c r="K208" s="3">
        <v>1</v>
      </c>
      <c r="L208" s="3">
        <v>20</v>
      </c>
      <c r="M208" s="3" t="s">
        <v>107</v>
      </c>
      <c r="N208" s="3" t="s">
        <v>85</v>
      </c>
      <c r="O208" s="3">
        <v>2492</v>
      </c>
      <c r="P208" s="4">
        <v>19035</v>
      </c>
      <c r="Q208" s="3" t="s">
        <v>108</v>
      </c>
      <c r="R208" s="3" t="s">
        <v>99</v>
      </c>
      <c r="S208" s="3" t="s">
        <v>88</v>
      </c>
      <c r="T208" s="3" t="s">
        <v>89</v>
      </c>
      <c r="U208" s="3" t="s">
        <v>159</v>
      </c>
      <c r="V208" s="4">
        <v>41043</v>
      </c>
      <c r="W208" s="4">
        <v>41505</v>
      </c>
      <c r="X208" s="3" t="s">
        <v>140</v>
      </c>
      <c r="Y208" s="3" t="s">
        <v>101</v>
      </c>
      <c r="Z208" s="3" t="s">
        <v>93</v>
      </c>
      <c r="AA208" s="3" t="s">
        <v>116</v>
      </c>
      <c r="AB208" s="3">
        <v>39</v>
      </c>
      <c r="AC208" s="3" t="s">
        <v>95</v>
      </c>
      <c r="AD208" s="3" t="s">
        <v>105</v>
      </c>
      <c r="AE208" s="3">
        <v>5</v>
      </c>
      <c r="AF208" s="3">
        <v>3</v>
      </c>
      <c r="AG208" s="3">
        <v>0</v>
      </c>
      <c r="AH208" s="4">
        <v>41457</v>
      </c>
      <c r="AI208" s="3">
        <v>0</v>
      </c>
      <c r="AJ208" s="3">
        <v>17</v>
      </c>
    </row>
    <row r="209" spans="1:36" x14ac:dyDescent="0.25">
      <c r="A209" s="3" t="s">
        <v>414</v>
      </c>
      <c r="B209" s="3">
        <v>10121</v>
      </c>
      <c r="C209" s="3">
        <v>0</v>
      </c>
      <c r="D209" s="3">
        <v>0</v>
      </c>
      <c r="E209" s="3">
        <v>0</v>
      </c>
      <c r="F209" s="3">
        <v>1</v>
      </c>
      <c r="G209" s="3">
        <v>6</v>
      </c>
      <c r="H209" s="3">
        <v>3</v>
      </c>
      <c r="I209" s="3">
        <v>0</v>
      </c>
      <c r="J209" s="3">
        <v>63051</v>
      </c>
      <c r="K209" s="3">
        <v>0</v>
      </c>
      <c r="L209" s="3">
        <v>3</v>
      </c>
      <c r="M209" s="3" t="s">
        <v>186</v>
      </c>
      <c r="N209" s="3" t="s">
        <v>415</v>
      </c>
      <c r="O209" s="3">
        <v>33174</v>
      </c>
      <c r="P209" s="4">
        <v>33004</v>
      </c>
      <c r="Q209" s="3" t="s">
        <v>108</v>
      </c>
      <c r="R209" s="3" t="s">
        <v>87</v>
      </c>
      <c r="S209" s="3" t="s">
        <v>88</v>
      </c>
      <c r="T209" s="3" t="s">
        <v>136</v>
      </c>
      <c r="U209" s="3" t="s">
        <v>90</v>
      </c>
      <c r="V209" s="4">
        <v>41547</v>
      </c>
      <c r="W209" s="3"/>
      <c r="X209" s="3" t="s">
        <v>91</v>
      </c>
      <c r="Y209" s="3" t="s">
        <v>92</v>
      </c>
      <c r="Z209" s="3" t="s">
        <v>188</v>
      </c>
      <c r="AA209" s="3" t="s">
        <v>207</v>
      </c>
      <c r="AB209" s="3">
        <v>21</v>
      </c>
      <c r="AC209" s="3" t="s">
        <v>104</v>
      </c>
      <c r="AD209" s="3" t="s">
        <v>105</v>
      </c>
      <c r="AE209" s="3">
        <v>4.28</v>
      </c>
      <c r="AF209" s="3">
        <v>3</v>
      </c>
      <c r="AG209" s="3">
        <v>0</v>
      </c>
      <c r="AH209" s="4">
        <v>43490</v>
      </c>
      <c r="AI209" s="3">
        <v>0</v>
      </c>
      <c r="AJ209" s="3">
        <v>1</v>
      </c>
    </row>
    <row r="210" spans="1:36" x14ac:dyDescent="0.25">
      <c r="A210" s="3" t="s">
        <v>416</v>
      </c>
      <c r="B210" s="3">
        <v>10021</v>
      </c>
      <c r="C210" s="3">
        <v>1</v>
      </c>
      <c r="D210" s="3">
        <v>1</v>
      </c>
      <c r="E210" s="3">
        <v>1</v>
      </c>
      <c r="F210" s="3">
        <v>1</v>
      </c>
      <c r="G210" s="3">
        <v>5</v>
      </c>
      <c r="H210" s="3">
        <v>4</v>
      </c>
      <c r="I210" s="3">
        <v>0</v>
      </c>
      <c r="J210" s="3">
        <v>47414</v>
      </c>
      <c r="K210" s="3">
        <v>0</v>
      </c>
      <c r="L210" s="3">
        <v>19</v>
      </c>
      <c r="M210" s="3" t="s">
        <v>84</v>
      </c>
      <c r="N210" s="3" t="s">
        <v>85</v>
      </c>
      <c r="O210" s="3">
        <v>2478</v>
      </c>
      <c r="P210" s="4">
        <v>28105</v>
      </c>
      <c r="Q210" s="3" t="s">
        <v>86</v>
      </c>
      <c r="R210" s="3" t="s">
        <v>99</v>
      </c>
      <c r="S210" s="3" t="s">
        <v>88</v>
      </c>
      <c r="T210" s="3" t="s">
        <v>89</v>
      </c>
      <c r="U210" s="3" t="s">
        <v>90</v>
      </c>
      <c r="V210" s="4">
        <v>41547</v>
      </c>
      <c r="W210" s="3"/>
      <c r="X210" s="3" t="s">
        <v>91</v>
      </c>
      <c r="Y210" s="3" t="s">
        <v>92</v>
      </c>
      <c r="Z210" s="3" t="s">
        <v>93</v>
      </c>
      <c r="AA210" s="3" t="s">
        <v>146</v>
      </c>
      <c r="AB210" s="3">
        <v>18</v>
      </c>
      <c r="AC210" s="3" t="s">
        <v>95</v>
      </c>
      <c r="AD210" s="3" t="s">
        <v>96</v>
      </c>
      <c r="AE210" s="3">
        <v>5</v>
      </c>
      <c r="AF210" s="3">
        <v>3</v>
      </c>
      <c r="AG210" s="3">
        <v>0</v>
      </c>
      <c r="AH210" s="4">
        <v>43503</v>
      </c>
      <c r="AI210" s="3">
        <v>0</v>
      </c>
      <c r="AJ210" s="3">
        <v>13</v>
      </c>
    </row>
    <row r="211" spans="1:36" x14ac:dyDescent="0.25">
      <c r="A211" s="3" t="s">
        <v>417</v>
      </c>
      <c r="B211" s="3">
        <v>10281</v>
      </c>
      <c r="C211" s="3">
        <v>0</v>
      </c>
      <c r="D211" s="3">
        <v>0</v>
      </c>
      <c r="E211" s="3">
        <v>1</v>
      </c>
      <c r="F211" s="3">
        <v>1</v>
      </c>
      <c r="G211" s="3">
        <v>5</v>
      </c>
      <c r="H211" s="3">
        <v>2</v>
      </c>
      <c r="I211" s="3">
        <v>0</v>
      </c>
      <c r="J211" s="3">
        <v>53060</v>
      </c>
      <c r="K211" s="3">
        <v>0</v>
      </c>
      <c r="L211" s="3">
        <v>19</v>
      </c>
      <c r="M211" s="3" t="s">
        <v>84</v>
      </c>
      <c r="N211" s="3" t="s">
        <v>85</v>
      </c>
      <c r="O211" s="3">
        <v>1760</v>
      </c>
      <c r="P211" s="4">
        <v>29183</v>
      </c>
      <c r="Q211" s="3" t="s">
        <v>86</v>
      </c>
      <c r="R211" s="3" t="s">
        <v>87</v>
      </c>
      <c r="S211" s="3" t="s">
        <v>88</v>
      </c>
      <c r="T211" s="3" t="s">
        <v>89</v>
      </c>
      <c r="U211" s="3" t="s">
        <v>129</v>
      </c>
      <c r="V211" s="4">
        <v>41687</v>
      </c>
      <c r="W211" s="3"/>
      <c r="X211" s="3" t="s">
        <v>91</v>
      </c>
      <c r="Y211" s="3" t="s">
        <v>92</v>
      </c>
      <c r="Z211" s="3" t="s">
        <v>93</v>
      </c>
      <c r="AA211" s="3" t="s">
        <v>94</v>
      </c>
      <c r="AB211" s="3">
        <v>22</v>
      </c>
      <c r="AC211" s="3" t="s">
        <v>95</v>
      </c>
      <c r="AD211" s="3" t="s">
        <v>165</v>
      </c>
      <c r="AE211" s="3">
        <v>4.25</v>
      </c>
      <c r="AF211" s="3">
        <v>3</v>
      </c>
      <c r="AG211" s="3">
        <v>0</v>
      </c>
      <c r="AH211" s="4">
        <v>43500</v>
      </c>
      <c r="AI211" s="3">
        <v>4</v>
      </c>
      <c r="AJ211" s="3">
        <v>6</v>
      </c>
    </row>
    <row r="212" spans="1:36" x14ac:dyDescent="0.25">
      <c r="A212" s="3" t="s">
        <v>418</v>
      </c>
      <c r="B212" s="3">
        <v>10041</v>
      </c>
      <c r="C212" s="3">
        <v>0</v>
      </c>
      <c r="D212" s="3">
        <v>0</v>
      </c>
      <c r="E212" s="3">
        <v>1</v>
      </c>
      <c r="F212" s="3">
        <v>1</v>
      </c>
      <c r="G212" s="3">
        <v>6</v>
      </c>
      <c r="H212" s="3">
        <v>3</v>
      </c>
      <c r="I212" s="3">
        <v>0</v>
      </c>
      <c r="J212" s="3">
        <v>68829</v>
      </c>
      <c r="K212" s="3">
        <v>0</v>
      </c>
      <c r="L212" s="3">
        <v>3</v>
      </c>
      <c r="M212" s="3" t="s">
        <v>186</v>
      </c>
      <c r="N212" s="3" t="s">
        <v>419</v>
      </c>
      <c r="O212" s="3">
        <v>27229</v>
      </c>
      <c r="P212" s="4">
        <v>30090</v>
      </c>
      <c r="Q212" s="3" t="s">
        <v>86</v>
      </c>
      <c r="R212" s="3" t="s">
        <v>87</v>
      </c>
      <c r="S212" s="3" t="s">
        <v>88</v>
      </c>
      <c r="T212" s="3" t="s">
        <v>89</v>
      </c>
      <c r="U212" s="3" t="s">
        <v>90</v>
      </c>
      <c r="V212" s="4">
        <v>42009</v>
      </c>
      <c r="W212" s="3"/>
      <c r="X212" s="3" t="s">
        <v>91</v>
      </c>
      <c r="Y212" s="3" t="s">
        <v>92</v>
      </c>
      <c r="Z212" s="3" t="s">
        <v>188</v>
      </c>
      <c r="AA212" s="3" t="s">
        <v>189</v>
      </c>
      <c r="AB212" s="3">
        <v>17</v>
      </c>
      <c r="AC212" s="3" t="s">
        <v>248</v>
      </c>
      <c r="AD212" s="3" t="s">
        <v>105</v>
      </c>
      <c r="AE212" s="3">
        <v>5</v>
      </c>
      <c r="AF212" s="3">
        <v>5</v>
      </c>
      <c r="AG212" s="3">
        <v>0</v>
      </c>
      <c r="AH212" s="4">
        <v>43479</v>
      </c>
      <c r="AI212" s="3">
        <v>0</v>
      </c>
      <c r="AJ212" s="3">
        <v>18</v>
      </c>
    </row>
    <row r="213" spans="1:36" x14ac:dyDescent="0.25">
      <c r="A213" s="3" t="s">
        <v>420</v>
      </c>
      <c r="B213" s="3">
        <v>10148</v>
      </c>
      <c r="C213" s="3">
        <v>1</v>
      </c>
      <c r="D213" s="3">
        <v>1</v>
      </c>
      <c r="E213" s="3">
        <v>0</v>
      </c>
      <c r="F213" s="3">
        <v>5</v>
      </c>
      <c r="G213" s="3">
        <v>5</v>
      </c>
      <c r="H213" s="3">
        <v>3</v>
      </c>
      <c r="I213" s="3">
        <v>0</v>
      </c>
      <c r="J213" s="3">
        <v>63515</v>
      </c>
      <c r="K213" s="3">
        <v>1</v>
      </c>
      <c r="L213" s="3">
        <v>19</v>
      </c>
      <c r="M213" s="3" t="s">
        <v>84</v>
      </c>
      <c r="N213" s="3" t="s">
        <v>85</v>
      </c>
      <c r="O213" s="3">
        <v>2351</v>
      </c>
      <c r="P213" s="4">
        <v>28976</v>
      </c>
      <c r="Q213" s="3" t="s">
        <v>108</v>
      </c>
      <c r="R213" s="3" t="s">
        <v>99</v>
      </c>
      <c r="S213" s="3" t="s">
        <v>88</v>
      </c>
      <c r="T213" s="3" t="s">
        <v>89</v>
      </c>
      <c r="U213" s="3" t="s">
        <v>90</v>
      </c>
      <c r="V213" s="4">
        <v>40581</v>
      </c>
      <c r="W213" s="4">
        <v>41651</v>
      </c>
      <c r="X213" s="3" t="s">
        <v>137</v>
      </c>
      <c r="Y213" s="3" t="s">
        <v>101</v>
      </c>
      <c r="Z213" s="3" t="s">
        <v>93</v>
      </c>
      <c r="AA213" s="3" t="s">
        <v>112</v>
      </c>
      <c r="AB213" s="3">
        <v>16</v>
      </c>
      <c r="AC213" s="3" t="s">
        <v>117</v>
      </c>
      <c r="AD213" s="3" t="s">
        <v>105</v>
      </c>
      <c r="AE213" s="3">
        <v>3.89</v>
      </c>
      <c r="AF213" s="3">
        <v>4</v>
      </c>
      <c r="AG213" s="3">
        <v>0</v>
      </c>
      <c r="AH213" s="4">
        <v>41337</v>
      </c>
      <c r="AI213" s="3">
        <v>0</v>
      </c>
      <c r="AJ213" s="3">
        <v>7</v>
      </c>
    </row>
    <row r="214" spans="1:36" x14ac:dyDescent="0.25">
      <c r="A214" s="3" t="s">
        <v>421</v>
      </c>
      <c r="B214" s="3">
        <v>10005</v>
      </c>
      <c r="C214" s="3">
        <v>0</v>
      </c>
      <c r="D214" s="3">
        <v>0</v>
      </c>
      <c r="E214" s="3">
        <v>1</v>
      </c>
      <c r="F214" s="3">
        <v>5</v>
      </c>
      <c r="G214" s="3">
        <v>4</v>
      </c>
      <c r="H214" s="3">
        <v>4</v>
      </c>
      <c r="I214" s="3">
        <v>1</v>
      </c>
      <c r="J214" s="3">
        <v>108987</v>
      </c>
      <c r="K214" s="3">
        <v>1</v>
      </c>
      <c r="L214" s="3">
        <v>24</v>
      </c>
      <c r="M214" s="3" t="s">
        <v>121</v>
      </c>
      <c r="N214" s="3" t="s">
        <v>85</v>
      </c>
      <c r="O214" s="3">
        <v>1844</v>
      </c>
      <c r="P214" s="4">
        <v>28906</v>
      </c>
      <c r="Q214" s="3" t="s">
        <v>86</v>
      </c>
      <c r="R214" s="3" t="s">
        <v>87</v>
      </c>
      <c r="S214" s="3" t="s">
        <v>88</v>
      </c>
      <c r="T214" s="3" t="s">
        <v>89</v>
      </c>
      <c r="U214" s="3" t="s">
        <v>129</v>
      </c>
      <c r="V214" s="4">
        <v>40854</v>
      </c>
      <c r="W214" s="4">
        <v>42254</v>
      </c>
      <c r="X214" s="3" t="s">
        <v>137</v>
      </c>
      <c r="Y214" s="3" t="s">
        <v>101</v>
      </c>
      <c r="Z214" s="3" t="s">
        <v>122</v>
      </c>
      <c r="AA214" s="3" t="s">
        <v>123</v>
      </c>
      <c r="AB214" s="3">
        <v>10</v>
      </c>
      <c r="AC214" s="3" t="s">
        <v>131</v>
      </c>
      <c r="AD214" s="3" t="s">
        <v>96</v>
      </c>
      <c r="AE214" s="3">
        <v>5</v>
      </c>
      <c r="AF214" s="3">
        <v>5</v>
      </c>
      <c r="AG214" s="3">
        <v>3</v>
      </c>
      <c r="AH214" s="4">
        <v>42232</v>
      </c>
      <c r="AI214" s="3">
        <v>0</v>
      </c>
      <c r="AJ214" s="3">
        <v>13</v>
      </c>
    </row>
    <row r="215" spans="1:36" x14ac:dyDescent="0.25">
      <c r="A215" s="3" t="s">
        <v>422</v>
      </c>
      <c r="B215" s="3">
        <v>10259</v>
      </c>
      <c r="C215" s="3">
        <v>1</v>
      </c>
      <c r="D215" s="3">
        <v>1</v>
      </c>
      <c r="E215" s="3">
        <v>1</v>
      </c>
      <c r="F215" s="3">
        <v>5</v>
      </c>
      <c r="G215" s="3">
        <v>3</v>
      </c>
      <c r="H215" s="3">
        <v>3</v>
      </c>
      <c r="I215" s="3">
        <v>0</v>
      </c>
      <c r="J215" s="3">
        <v>93093</v>
      </c>
      <c r="K215" s="3">
        <v>1</v>
      </c>
      <c r="L215" s="3">
        <v>9</v>
      </c>
      <c r="M215" s="3" t="s">
        <v>142</v>
      </c>
      <c r="N215" s="3" t="s">
        <v>85</v>
      </c>
      <c r="O215" s="3">
        <v>2747</v>
      </c>
      <c r="P215" s="4">
        <v>30930</v>
      </c>
      <c r="Q215" s="3" t="s">
        <v>86</v>
      </c>
      <c r="R215" s="3" t="s">
        <v>99</v>
      </c>
      <c r="S215" s="3" t="s">
        <v>88</v>
      </c>
      <c r="T215" s="3" t="s">
        <v>89</v>
      </c>
      <c r="U215" s="3" t="s">
        <v>90</v>
      </c>
      <c r="V215" s="4">
        <v>41974</v>
      </c>
      <c r="W215" s="4">
        <v>42491</v>
      </c>
      <c r="X215" s="3" t="s">
        <v>157</v>
      </c>
      <c r="Y215" s="3" t="s">
        <v>101</v>
      </c>
      <c r="Z215" s="3" t="s">
        <v>102</v>
      </c>
      <c r="AA215" s="3" t="s">
        <v>103</v>
      </c>
      <c r="AB215" s="3">
        <v>4</v>
      </c>
      <c r="AC215" s="3" t="s">
        <v>127</v>
      </c>
      <c r="AD215" s="3" t="s">
        <v>105</v>
      </c>
      <c r="AE215" s="3">
        <v>4.7</v>
      </c>
      <c r="AF215" s="3">
        <v>4</v>
      </c>
      <c r="AG215" s="3">
        <v>5</v>
      </c>
      <c r="AH215" s="4">
        <v>42385</v>
      </c>
      <c r="AI215" s="3">
        <v>0</v>
      </c>
      <c r="AJ215" s="3">
        <v>19</v>
      </c>
    </row>
    <row r="216" spans="1:36" x14ac:dyDescent="0.25">
      <c r="A216" s="3" t="s">
        <v>423</v>
      </c>
      <c r="B216" s="3">
        <v>10286</v>
      </c>
      <c r="C216" s="3">
        <v>0</v>
      </c>
      <c r="D216" s="3">
        <v>0</v>
      </c>
      <c r="E216" s="3">
        <v>1</v>
      </c>
      <c r="F216" s="3">
        <v>5</v>
      </c>
      <c r="G216" s="3">
        <v>5</v>
      </c>
      <c r="H216" s="3">
        <v>2</v>
      </c>
      <c r="I216" s="3">
        <v>0</v>
      </c>
      <c r="J216" s="3">
        <v>53564</v>
      </c>
      <c r="K216" s="3">
        <v>1</v>
      </c>
      <c r="L216" s="3">
        <v>19</v>
      </c>
      <c r="M216" s="3" t="s">
        <v>84</v>
      </c>
      <c r="N216" s="3" t="s">
        <v>85</v>
      </c>
      <c r="O216" s="3">
        <v>2458</v>
      </c>
      <c r="P216" s="4">
        <v>32219</v>
      </c>
      <c r="Q216" s="3" t="s">
        <v>86</v>
      </c>
      <c r="R216" s="3" t="s">
        <v>87</v>
      </c>
      <c r="S216" s="3" t="s">
        <v>88</v>
      </c>
      <c r="T216" s="3" t="s">
        <v>89</v>
      </c>
      <c r="U216" s="3" t="s">
        <v>129</v>
      </c>
      <c r="V216" s="4">
        <v>40553</v>
      </c>
      <c r="W216" s="4">
        <v>43097</v>
      </c>
      <c r="X216" s="3" t="s">
        <v>100</v>
      </c>
      <c r="Y216" s="3" t="s">
        <v>101</v>
      </c>
      <c r="Z216" s="3" t="s">
        <v>93</v>
      </c>
      <c r="AA216" s="3" t="s">
        <v>116</v>
      </c>
      <c r="AB216" s="3">
        <v>39</v>
      </c>
      <c r="AC216" s="3" t="s">
        <v>117</v>
      </c>
      <c r="AD216" s="3" t="s">
        <v>165</v>
      </c>
      <c r="AE216" s="3">
        <v>3.54</v>
      </c>
      <c r="AF216" s="3">
        <v>5</v>
      </c>
      <c r="AG216" s="3">
        <v>0</v>
      </c>
      <c r="AH216" s="4">
        <v>42831</v>
      </c>
      <c r="AI216" s="3">
        <v>4</v>
      </c>
      <c r="AJ216" s="3">
        <v>15</v>
      </c>
    </row>
    <row r="217" spans="1:36" x14ac:dyDescent="0.25">
      <c r="A217" s="3" t="s">
        <v>424</v>
      </c>
      <c r="B217" s="3">
        <v>10297</v>
      </c>
      <c r="C217" s="3">
        <v>1</v>
      </c>
      <c r="D217" s="3">
        <v>1</v>
      </c>
      <c r="E217" s="3">
        <v>0</v>
      </c>
      <c r="F217" s="3">
        <v>5</v>
      </c>
      <c r="G217" s="3">
        <v>5</v>
      </c>
      <c r="H217" s="3">
        <v>2</v>
      </c>
      <c r="I217" s="3">
        <v>0</v>
      </c>
      <c r="J217" s="3">
        <v>60270</v>
      </c>
      <c r="K217" s="3">
        <v>1</v>
      </c>
      <c r="L217" s="3">
        <v>20</v>
      </c>
      <c r="M217" s="3" t="s">
        <v>107</v>
      </c>
      <c r="N217" s="3" t="s">
        <v>85</v>
      </c>
      <c r="O217" s="3">
        <v>2472</v>
      </c>
      <c r="P217" s="4">
        <v>32707</v>
      </c>
      <c r="Q217" s="3" t="s">
        <v>108</v>
      </c>
      <c r="R217" s="3" t="s">
        <v>99</v>
      </c>
      <c r="S217" s="3" t="s">
        <v>88</v>
      </c>
      <c r="T217" s="3" t="s">
        <v>89</v>
      </c>
      <c r="U217" s="3" t="s">
        <v>159</v>
      </c>
      <c r="V217" s="4">
        <v>40729</v>
      </c>
      <c r="W217" s="4">
        <v>42262</v>
      </c>
      <c r="X217" s="3" t="s">
        <v>140</v>
      </c>
      <c r="Y217" s="3" t="s">
        <v>101</v>
      </c>
      <c r="Z217" s="3" t="s">
        <v>93</v>
      </c>
      <c r="AA217" s="3" t="s">
        <v>119</v>
      </c>
      <c r="AB217" s="3">
        <v>11</v>
      </c>
      <c r="AC217" s="3" t="s">
        <v>164</v>
      </c>
      <c r="AD217" s="3" t="s">
        <v>165</v>
      </c>
      <c r="AE217" s="3">
        <v>2.4</v>
      </c>
      <c r="AF217" s="3">
        <v>5</v>
      </c>
      <c r="AG217" s="3">
        <v>0</v>
      </c>
      <c r="AH217" s="4">
        <v>42041</v>
      </c>
      <c r="AI217" s="3">
        <v>5</v>
      </c>
      <c r="AJ217" s="3">
        <v>2</v>
      </c>
    </row>
    <row r="218" spans="1:36" x14ac:dyDescent="0.25">
      <c r="A218" s="3" t="s">
        <v>425</v>
      </c>
      <c r="B218" s="3">
        <v>10171</v>
      </c>
      <c r="C218" s="3">
        <v>0</v>
      </c>
      <c r="D218" s="3">
        <v>0</v>
      </c>
      <c r="E218" s="3">
        <v>0</v>
      </c>
      <c r="F218" s="3">
        <v>5</v>
      </c>
      <c r="G218" s="3">
        <v>5</v>
      </c>
      <c r="H218" s="3">
        <v>3</v>
      </c>
      <c r="I218" s="3">
        <v>0</v>
      </c>
      <c r="J218" s="3">
        <v>45998</v>
      </c>
      <c r="K218" s="3">
        <v>1</v>
      </c>
      <c r="L218" s="3">
        <v>19</v>
      </c>
      <c r="M218" s="3" t="s">
        <v>84</v>
      </c>
      <c r="N218" s="3" t="s">
        <v>85</v>
      </c>
      <c r="O218" s="3">
        <v>2176</v>
      </c>
      <c r="P218" s="4">
        <v>31613</v>
      </c>
      <c r="Q218" s="3" t="s">
        <v>108</v>
      </c>
      <c r="R218" s="3" t="s">
        <v>87</v>
      </c>
      <c r="S218" s="3" t="s">
        <v>88</v>
      </c>
      <c r="T218" s="3" t="s">
        <v>89</v>
      </c>
      <c r="U218" s="3" t="s">
        <v>90</v>
      </c>
      <c r="V218" s="4">
        <v>40679</v>
      </c>
      <c r="W218" s="4">
        <v>42302</v>
      </c>
      <c r="X218" s="3" t="s">
        <v>426</v>
      </c>
      <c r="Y218" s="3" t="s">
        <v>101</v>
      </c>
      <c r="Z218" s="3" t="s">
        <v>93</v>
      </c>
      <c r="AA218" s="3" t="s">
        <v>119</v>
      </c>
      <c r="AB218" s="3">
        <v>11</v>
      </c>
      <c r="AC218" s="3" t="s">
        <v>95</v>
      </c>
      <c r="AD218" s="3" t="s">
        <v>105</v>
      </c>
      <c r="AE218" s="3">
        <v>3.45</v>
      </c>
      <c r="AF218" s="3">
        <v>4</v>
      </c>
      <c r="AG218" s="3">
        <v>0</v>
      </c>
      <c r="AH218" s="4">
        <v>41772</v>
      </c>
      <c r="AI218" s="3">
        <v>0</v>
      </c>
      <c r="AJ218" s="3">
        <v>5</v>
      </c>
    </row>
    <row r="219" spans="1:36" x14ac:dyDescent="0.25">
      <c r="A219" s="3" t="s">
        <v>427</v>
      </c>
      <c r="B219" s="3">
        <v>10032</v>
      </c>
      <c r="C219" s="3">
        <v>1</v>
      </c>
      <c r="D219" s="3">
        <v>1</v>
      </c>
      <c r="E219" s="3">
        <v>0</v>
      </c>
      <c r="F219" s="3">
        <v>5</v>
      </c>
      <c r="G219" s="3">
        <v>5</v>
      </c>
      <c r="H219" s="3">
        <v>4</v>
      </c>
      <c r="I219" s="3">
        <v>0</v>
      </c>
      <c r="J219" s="3">
        <v>57954</v>
      </c>
      <c r="K219" s="3">
        <v>1</v>
      </c>
      <c r="L219" s="3">
        <v>20</v>
      </c>
      <c r="M219" s="3" t="s">
        <v>107</v>
      </c>
      <c r="N219" s="3" t="s">
        <v>85</v>
      </c>
      <c r="O219" s="3">
        <v>1886</v>
      </c>
      <c r="P219" s="4">
        <v>31641</v>
      </c>
      <c r="Q219" s="3" t="s">
        <v>108</v>
      </c>
      <c r="R219" s="3" t="s">
        <v>99</v>
      </c>
      <c r="S219" s="3" t="s">
        <v>88</v>
      </c>
      <c r="T219" s="3" t="s">
        <v>89</v>
      </c>
      <c r="U219" s="3" t="s">
        <v>90</v>
      </c>
      <c r="V219" s="4">
        <v>40679</v>
      </c>
      <c r="W219" s="4">
        <v>41309</v>
      </c>
      <c r="X219" s="3" t="s">
        <v>240</v>
      </c>
      <c r="Y219" s="3" t="s">
        <v>101</v>
      </c>
      <c r="Z219" s="3" t="s">
        <v>93</v>
      </c>
      <c r="AA219" s="3" t="s">
        <v>126</v>
      </c>
      <c r="AB219" s="3">
        <v>19</v>
      </c>
      <c r="AC219" s="3" t="s">
        <v>104</v>
      </c>
      <c r="AD219" s="3" t="s">
        <v>96</v>
      </c>
      <c r="AE219" s="3">
        <v>4.2</v>
      </c>
      <c r="AF219" s="3">
        <v>5</v>
      </c>
      <c r="AG219" s="3">
        <v>0</v>
      </c>
      <c r="AH219" s="4">
        <v>41284</v>
      </c>
      <c r="AI219" s="3">
        <v>0</v>
      </c>
      <c r="AJ219" s="3">
        <v>12</v>
      </c>
    </row>
    <row r="220" spans="1:36" x14ac:dyDescent="0.25">
      <c r="A220" s="3" t="s">
        <v>428</v>
      </c>
      <c r="B220" s="3">
        <v>10130</v>
      </c>
      <c r="C220" s="3">
        <v>1</v>
      </c>
      <c r="D220" s="3">
        <v>1</v>
      </c>
      <c r="E220" s="3">
        <v>0</v>
      </c>
      <c r="F220" s="3">
        <v>5</v>
      </c>
      <c r="G220" s="3">
        <v>5</v>
      </c>
      <c r="H220" s="3">
        <v>3</v>
      </c>
      <c r="I220" s="3">
        <v>0</v>
      </c>
      <c r="J220" s="3">
        <v>74669</v>
      </c>
      <c r="K220" s="3">
        <v>1</v>
      </c>
      <c r="L220" s="3">
        <v>18</v>
      </c>
      <c r="M220" s="3" t="s">
        <v>176</v>
      </c>
      <c r="N220" s="3" t="s">
        <v>85</v>
      </c>
      <c r="O220" s="3">
        <v>2030</v>
      </c>
      <c r="P220" s="4">
        <v>28254</v>
      </c>
      <c r="Q220" s="3" t="s">
        <v>108</v>
      </c>
      <c r="R220" s="3" t="s">
        <v>99</v>
      </c>
      <c r="S220" s="3" t="s">
        <v>88</v>
      </c>
      <c r="T220" s="3" t="s">
        <v>89</v>
      </c>
      <c r="U220" s="3" t="s">
        <v>90</v>
      </c>
      <c r="V220" s="4">
        <v>40476</v>
      </c>
      <c r="W220" s="4">
        <v>42508</v>
      </c>
      <c r="X220" s="3" t="s">
        <v>137</v>
      </c>
      <c r="Y220" s="3" t="s">
        <v>101</v>
      </c>
      <c r="Z220" s="3" t="s">
        <v>93</v>
      </c>
      <c r="AA220" s="3" t="s">
        <v>178</v>
      </c>
      <c r="AB220" s="3">
        <v>2</v>
      </c>
      <c r="AC220" s="3" t="s">
        <v>104</v>
      </c>
      <c r="AD220" s="3" t="s">
        <v>105</v>
      </c>
      <c r="AE220" s="3">
        <v>4.16</v>
      </c>
      <c r="AF220" s="3">
        <v>5</v>
      </c>
      <c r="AG220" s="3">
        <v>0</v>
      </c>
      <c r="AH220" s="4">
        <v>42068</v>
      </c>
      <c r="AI220" s="3">
        <v>0</v>
      </c>
      <c r="AJ220" s="3">
        <v>6</v>
      </c>
    </row>
    <row r="221" spans="1:36" x14ac:dyDescent="0.25">
      <c r="A221" s="3" t="s">
        <v>429</v>
      </c>
      <c r="B221" s="3">
        <v>10217</v>
      </c>
      <c r="C221" s="3">
        <v>1</v>
      </c>
      <c r="D221" s="3">
        <v>1</v>
      </c>
      <c r="E221" s="3">
        <v>0</v>
      </c>
      <c r="F221" s="3">
        <v>1</v>
      </c>
      <c r="G221" s="3">
        <v>5</v>
      </c>
      <c r="H221" s="3">
        <v>3</v>
      </c>
      <c r="I221" s="3">
        <v>0</v>
      </c>
      <c r="J221" s="3">
        <v>74226</v>
      </c>
      <c r="K221" s="3">
        <v>0</v>
      </c>
      <c r="L221" s="3">
        <v>20</v>
      </c>
      <c r="M221" s="3" t="s">
        <v>107</v>
      </c>
      <c r="N221" s="3" t="s">
        <v>85</v>
      </c>
      <c r="O221" s="3">
        <v>2050</v>
      </c>
      <c r="P221" s="4">
        <v>28924</v>
      </c>
      <c r="Q221" s="3" t="s">
        <v>108</v>
      </c>
      <c r="R221" s="3" t="s">
        <v>99</v>
      </c>
      <c r="S221" s="3" t="s">
        <v>154</v>
      </c>
      <c r="T221" s="3" t="s">
        <v>89</v>
      </c>
      <c r="U221" s="3" t="s">
        <v>159</v>
      </c>
      <c r="V221" s="4">
        <v>41001</v>
      </c>
      <c r="W221" s="3"/>
      <c r="X221" s="3" t="s">
        <v>91</v>
      </c>
      <c r="Y221" s="3" t="s">
        <v>92</v>
      </c>
      <c r="Z221" s="3" t="s">
        <v>93</v>
      </c>
      <c r="AA221" s="3" t="s">
        <v>130</v>
      </c>
      <c r="AB221" s="3">
        <v>12</v>
      </c>
      <c r="AC221" s="3" t="s">
        <v>95</v>
      </c>
      <c r="AD221" s="3" t="s">
        <v>105</v>
      </c>
      <c r="AE221" s="3">
        <v>4.3</v>
      </c>
      <c r="AF221" s="3">
        <v>3</v>
      </c>
      <c r="AG221" s="3">
        <v>0</v>
      </c>
      <c r="AH221" s="4">
        <v>43479</v>
      </c>
      <c r="AI221" s="3">
        <v>0</v>
      </c>
      <c r="AJ221" s="3">
        <v>14</v>
      </c>
    </row>
    <row r="222" spans="1:36" x14ac:dyDescent="0.25">
      <c r="A222" s="3" t="s">
        <v>430</v>
      </c>
      <c r="B222" s="3">
        <v>10016</v>
      </c>
      <c r="C222" s="3">
        <v>1</v>
      </c>
      <c r="D222" s="3">
        <v>1</v>
      </c>
      <c r="E222" s="3">
        <v>0</v>
      </c>
      <c r="F222" s="3">
        <v>1</v>
      </c>
      <c r="G222" s="3">
        <v>3</v>
      </c>
      <c r="H222" s="3">
        <v>4</v>
      </c>
      <c r="I222" s="3">
        <v>0</v>
      </c>
      <c r="J222" s="3">
        <v>93554</v>
      </c>
      <c r="K222" s="3">
        <v>0</v>
      </c>
      <c r="L222" s="3">
        <v>9</v>
      </c>
      <c r="M222" s="3" t="s">
        <v>142</v>
      </c>
      <c r="N222" s="3" t="s">
        <v>85</v>
      </c>
      <c r="O222" s="3">
        <v>1886</v>
      </c>
      <c r="P222" s="4">
        <v>30941</v>
      </c>
      <c r="Q222" s="3" t="s">
        <v>108</v>
      </c>
      <c r="R222" s="3" t="s">
        <v>99</v>
      </c>
      <c r="S222" s="3" t="s">
        <v>88</v>
      </c>
      <c r="T222" s="3" t="s">
        <v>89</v>
      </c>
      <c r="U222" s="3" t="s">
        <v>129</v>
      </c>
      <c r="V222" s="4">
        <v>41953</v>
      </c>
      <c r="W222" s="3"/>
      <c r="X222" s="3" t="s">
        <v>91</v>
      </c>
      <c r="Y222" s="3" t="s">
        <v>92</v>
      </c>
      <c r="Z222" s="3" t="s">
        <v>102</v>
      </c>
      <c r="AA222" s="3" t="s">
        <v>103</v>
      </c>
      <c r="AB222" s="3">
        <v>4</v>
      </c>
      <c r="AC222" s="3" t="s">
        <v>127</v>
      </c>
      <c r="AD222" s="3" t="s">
        <v>96</v>
      </c>
      <c r="AE222" s="3">
        <v>4.5999999999999996</v>
      </c>
      <c r="AF222" s="3">
        <v>5</v>
      </c>
      <c r="AG222" s="3">
        <v>7</v>
      </c>
      <c r="AH222" s="4">
        <v>43469</v>
      </c>
      <c r="AI222" s="3">
        <v>0</v>
      </c>
      <c r="AJ222" s="3">
        <v>16</v>
      </c>
    </row>
    <row r="223" spans="1:36" x14ac:dyDescent="0.25">
      <c r="A223" s="3" t="s">
        <v>431</v>
      </c>
      <c r="B223" s="3">
        <v>10050</v>
      </c>
      <c r="C223" s="3">
        <v>1</v>
      </c>
      <c r="D223" s="3">
        <v>1</v>
      </c>
      <c r="E223" s="3">
        <v>1</v>
      </c>
      <c r="F223" s="3">
        <v>5</v>
      </c>
      <c r="G223" s="3">
        <v>5</v>
      </c>
      <c r="H223" s="3">
        <v>3</v>
      </c>
      <c r="I223" s="3">
        <v>0</v>
      </c>
      <c r="J223" s="3">
        <v>64724</v>
      </c>
      <c r="K223" s="3">
        <v>1</v>
      </c>
      <c r="L223" s="3">
        <v>19</v>
      </c>
      <c r="M223" s="3" t="s">
        <v>84</v>
      </c>
      <c r="N223" s="3" t="s">
        <v>85</v>
      </c>
      <c r="O223" s="3">
        <v>2451</v>
      </c>
      <c r="P223" s="4">
        <v>32208</v>
      </c>
      <c r="Q223" s="3" t="s">
        <v>86</v>
      </c>
      <c r="R223" s="3" t="s">
        <v>99</v>
      </c>
      <c r="S223" s="3" t="s">
        <v>88</v>
      </c>
      <c r="T223" s="3" t="s">
        <v>89</v>
      </c>
      <c r="U223" s="3" t="s">
        <v>159</v>
      </c>
      <c r="V223" s="4">
        <v>40729</v>
      </c>
      <c r="W223" s="4">
        <v>41243</v>
      </c>
      <c r="X223" s="3" t="s">
        <v>240</v>
      </c>
      <c r="Y223" s="3" t="s">
        <v>101</v>
      </c>
      <c r="Z223" s="3" t="s">
        <v>93</v>
      </c>
      <c r="AA223" s="3" t="s">
        <v>130</v>
      </c>
      <c r="AB223" s="3">
        <v>12</v>
      </c>
      <c r="AC223" s="3" t="s">
        <v>117</v>
      </c>
      <c r="AD223" s="3" t="s">
        <v>105</v>
      </c>
      <c r="AE223" s="3">
        <v>5</v>
      </c>
      <c r="AF223" s="3">
        <v>3</v>
      </c>
      <c r="AG223" s="3">
        <v>0</v>
      </c>
      <c r="AH223" s="4">
        <v>40959</v>
      </c>
      <c r="AI223" s="3">
        <v>0</v>
      </c>
      <c r="AJ223" s="3">
        <v>13</v>
      </c>
    </row>
    <row r="224" spans="1:36" x14ac:dyDescent="0.25">
      <c r="A224" s="3" t="s">
        <v>432</v>
      </c>
      <c r="B224" s="3">
        <v>10164</v>
      </c>
      <c r="C224" s="3">
        <v>0</v>
      </c>
      <c r="D224" s="3">
        <v>0</v>
      </c>
      <c r="E224" s="3">
        <v>1</v>
      </c>
      <c r="F224" s="3">
        <v>1</v>
      </c>
      <c r="G224" s="3">
        <v>5</v>
      </c>
      <c r="H224" s="3">
        <v>3</v>
      </c>
      <c r="I224" s="3">
        <v>0</v>
      </c>
      <c r="J224" s="3">
        <v>47001</v>
      </c>
      <c r="K224" s="3">
        <v>0</v>
      </c>
      <c r="L224" s="3">
        <v>19</v>
      </c>
      <c r="M224" s="3" t="s">
        <v>84</v>
      </c>
      <c r="N224" s="3" t="s">
        <v>85</v>
      </c>
      <c r="O224" s="3">
        <v>2451</v>
      </c>
      <c r="P224" s="4">
        <v>29913</v>
      </c>
      <c r="Q224" s="3" t="s">
        <v>86</v>
      </c>
      <c r="R224" s="3" t="s">
        <v>87</v>
      </c>
      <c r="S224" s="3" t="s">
        <v>88</v>
      </c>
      <c r="T224" s="3" t="s">
        <v>89</v>
      </c>
      <c r="U224" s="3" t="s">
        <v>90</v>
      </c>
      <c r="V224" s="4">
        <v>39391</v>
      </c>
      <c r="W224" s="3"/>
      <c r="X224" s="3" t="s">
        <v>91</v>
      </c>
      <c r="Y224" s="3" t="s">
        <v>92</v>
      </c>
      <c r="Z224" s="3" t="s">
        <v>93</v>
      </c>
      <c r="AA224" s="3" t="s">
        <v>138</v>
      </c>
      <c r="AB224" s="3">
        <v>14</v>
      </c>
      <c r="AC224" s="3" t="s">
        <v>117</v>
      </c>
      <c r="AD224" s="3" t="s">
        <v>105</v>
      </c>
      <c r="AE224" s="3">
        <v>3.66</v>
      </c>
      <c r="AF224" s="3">
        <v>3</v>
      </c>
      <c r="AG224" s="3">
        <v>0</v>
      </c>
      <c r="AH224" s="4">
        <v>43521</v>
      </c>
      <c r="AI224" s="3">
        <v>0</v>
      </c>
      <c r="AJ224" s="3">
        <v>15</v>
      </c>
    </row>
    <row r="225" spans="1:36" x14ac:dyDescent="0.25">
      <c r="A225" s="3" t="s">
        <v>433</v>
      </c>
      <c r="B225" s="3">
        <v>10124</v>
      </c>
      <c r="C225" s="3">
        <v>1</v>
      </c>
      <c r="D225" s="3">
        <v>1</v>
      </c>
      <c r="E225" s="3">
        <v>0</v>
      </c>
      <c r="F225" s="3">
        <v>1</v>
      </c>
      <c r="G225" s="3">
        <v>6</v>
      </c>
      <c r="H225" s="3">
        <v>3</v>
      </c>
      <c r="I225" s="3">
        <v>0</v>
      </c>
      <c r="J225" s="3">
        <v>61844</v>
      </c>
      <c r="K225" s="3">
        <v>0</v>
      </c>
      <c r="L225" s="3">
        <v>3</v>
      </c>
      <c r="M225" s="3" t="s">
        <v>186</v>
      </c>
      <c r="N225" s="3" t="s">
        <v>434</v>
      </c>
      <c r="O225" s="3">
        <v>40220</v>
      </c>
      <c r="P225" s="4">
        <v>32384</v>
      </c>
      <c r="Q225" s="3" t="s">
        <v>108</v>
      </c>
      <c r="R225" s="3" t="s">
        <v>99</v>
      </c>
      <c r="S225" s="3" t="s">
        <v>88</v>
      </c>
      <c r="T225" s="3" t="s">
        <v>89</v>
      </c>
      <c r="U225" s="3" t="s">
        <v>129</v>
      </c>
      <c r="V225" s="4">
        <v>40917</v>
      </c>
      <c r="W225" s="3"/>
      <c r="X225" s="3" t="s">
        <v>91</v>
      </c>
      <c r="Y225" s="3" t="s">
        <v>92</v>
      </c>
      <c r="Z225" s="3" t="s">
        <v>188</v>
      </c>
      <c r="AA225" s="3" t="s">
        <v>207</v>
      </c>
      <c r="AB225" s="3">
        <v>21</v>
      </c>
      <c r="AC225" s="3" t="s">
        <v>248</v>
      </c>
      <c r="AD225" s="3" t="s">
        <v>105</v>
      </c>
      <c r="AE225" s="3">
        <v>4.2</v>
      </c>
      <c r="AF225" s="3">
        <v>5</v>
      </c>
      <c r="AG225" s="3">
        <v>0</v>
      </c>
      <c r="AH225" s="4">
        <v>43497</v>
      </c>
      <c r="AI225" s="3">
        <v>0</v>
      </c>
      <c r="AJ225" s="3">
        <v>9</v>
      </c>
    </row>
    <row r="226" spans="1:36" x14ac:dyDescent="0.25">
      <c r="A226" s="3" t="s">
        <v>435</v>
      </c>
      <c r="B226" s="3">
        <v>10187</v>
      </c>
      <c r="C226" s="3">
        <v>0</v>
      </c>
      <c r="D226" s="3">
        <v>2</v>
      </c>
      <c r="E226" s="3">
        <v>0</v>
      </c>
      <c r="F226" s="3">
        <v>5</v>
      </c>
      <c r="G226" s="3">
        <v>5</v>
      </c>
      <c r="H226" s="3">
        <v>3</v>
      </c>
      <c r="I226" s="3">
        <v>0</v>
      </c>
      <c r="J226" s="3">
        <v>46799</v>
      </c>
      <c r="K226" s="3">
        <v>1</v>
      </c>
      <c r="L226" s="3">
        <v>19</v>
      </c>
      <c r="M226" s="3" t="s">
        <v>84</v>
      </c>
      <c r="N226" s="3" t="s">
        <v>85</v>
      </c>
      <c r="O226" s="3">
        <v>1742</v>
      </c>
      <c r="P226" s="4">
        <v>30970</v>
      </c>
      <c r="Q226" s="3" t="s">
        <v>108</v>
      </c>
      <c r="R226" s="3" t="s">
        <v>114</v>
      </c>
      <c r="S226" s="3" t="s">
        <v>154</v>
      </c>
      <c r="T226" s="3" t="s">
        <v>89</v>
      </c>
      <c r="U226" s="3" t="s">
        <v>159</v>
      </c>
      <c r="V226" s="4">
        <v>40679</v>
      </c>
      <c r="W226" s="4">
        <v>43255</v>
      </c>
      <c r="X226" s="3" t="s">
        <v>137</v>
      </c>
      <c r="Y226" s="3" t="s">
        <v>101</v>
      </c>
      <c r="Z226" s="3" t="s">
        <v>93</v>
      </c>
      <c r="AA226" s="3" t="s">
        <v>110</v>
      </c>
      <c r="AB226" s="3">
        <v>20</v>
      </c>
      <c r="AC226" s="3" t="s">
        <v>117</v>
      </c>
      <c r="AD226" s="3" t="s">
        <v>105</v>
      </c>
      <c r="AE226" s="3">
        <v>3.17</v>
      </c>
      <c r="AF226" s="3">
        <v>4</v>
      </c>
      <c r="AG226" s="3">
        <v>0</v>
      </c>
      <c r="AH226" s="4">
        <v>43192</v>
      </c>
      <c r="AI226" s="3">
        <v>0</v>
      </c>
      <c r="AJ226" s="3">
        <v>14</v>
      </c>
    </row>
    <row r="227" spans="1:36" x14ac:dyDescent="0.25">
      <c r="A227" s="3" t="s">
        <v>436</v>
      </c>
      <c r="B227" s="3">
        <v>10225</v>
      </c>
      <c r="C227" s="3">
        <v>0</v>
      </c>
      <c r="D227" s="3">
        <v>0</v>
      </c>
      <c r="E227" s="3">
        <v>1</v>
      </c>
      <c r="F227" s="3">
        <v>1</v>
      </c>
      <c r="G227" s="3">
        <v>5</v>
      </c>
      <c r="H227" s="3">
        <v>3</v>
      </c>
      <c r="I227" s="3">
        <v>0</v>
      </c>
      <c r="J227" s="3">
        <v>59472</v>
      </c>
      <c r="K227" s="3">
        <v>0</v>
      </c>
      <c r="L227" s="3">
        <v>19</v>
      </c>
      <c r="M227" s="3" t="s">
        <v>84</v>
      </c>
      <c r="N227" s="3" t="s">
        <v>85</v>
      </c>
      <c r="O227" s="3">
        <v>2109</v>
      </c>
      <c r="P227" s="4">
        <v>22451</v>
      </c>
      <c r="Q227" s="3" t="s">
        <v>86</v>
      </c>
      <c r="R227" s="3" t="s">
        <v>87</v>
      </c>
      <c r="S227" s="3" t="s">
        <v>88</v>
      </c>
      <c r="T227" s="3" t="s">
        <v>89</v>
      </c>
      <c r="U227" s="3" t="s">
        <v>90</v>
      </c>
      <c r="V227" s="4">
        <v>41645</v>
      </c>
      <c r="W227" s="3"/>
      <c r="X227" s="3" t="s">
        <v>91</v>
      </c>
      <c r="Y227" s="3" t="s">
        <v>92</v>
      </c>
      <c r="Z227" s="3" t="s">
        <v>93</v>
      </c>
      <c r="AA227" s="3" t="s">
        <v>146</v>
      </c>
      <c r="AB227" s="3">
        <v>18</v>
      </c>
      <c r="AC227" s="3" t="s">
        <v>127</v>
      </c>
      <c r="AD227" s="3" t="s">
        <v>105</v>
      </c>
      <c r="AE227" s="3">
        <v>4.8</v>
      </c>
      <c r="AF227" s="3">
        <v>3</v>
      </c>
      <c r="AG227" s="3">
        <v>0</v>
      </c>
      <c r="AH227" s="4">
        <v>43472</v>
      </c>
      <c r="AI227" s="3">
        <v>0</v>
      </c>
      <c r="AJ227" s="3">
        <v>14</v>
      </c>
    </row>
    <row r="228" spans="1:36" x14ac:dyDescent="0.25">
      <c r="A228" s="3" t="s">
        <v>437</v>
      </c>
      <c r="B228" s="3">
        <v>10262</v>
      </c>
      <c r="C228" s="3">
        <v>0</v>
      </c>
      <c r="D228" s="3">
        <v>2</v>
      </c>
      <c r="E228" s="3">
        <v>0</v>
      </c>
      <c r="F228" s="3">
        <v>5</v>
      </c>
      <c r="G228" s="3">
        <v>5</v>
      </c>
      <c r="H228" s="3">
        <v>3</v>
      </c>
      <c r="I228" s="3">
        <v>0</v>
      </c>
      <c r="J228" s="3">
        <v>46430</v>
      </c>
      <c r="K228" s="3">
        <v>1</v>
      </c>
      <c r="L228" s="3">
        <v>19</v>
      </c>
      <c r="M228" s="3" t="s">
        <v>84</v>
      </c>
      <c r="N228" s="3" t="s">
        <v>85</v>
      </c>
      <c r="O228" s="3">
        <v>2474</v>
      </c>
      <c r="P228" s="4">
        <v>25833</v>
      </c>
      <c r="Q228" s="3" t="s">
        <v>108</v>
      </c>
      <c r="R228" s="3" t="s">
        <v>114</v>
      </c>
      <c r="S228" s="3" t="s">
        <v>88</v>
      </c>
      <c r="T228" s="3" t="s">
        <v>89</v>
      </c>
      <c r="U228" s="3" t="s">
        <v>90</v>
      </c>
      <c r="V228" s="4">
        <v>41176</v>
      </c>
      <c r="W228" s="4">
        <v>41443</v>
      </c>
      <c r="X228" s="3" t="s">
        <v>140</v>
      </c>
      <c r="Y228" s="3" t="s">
        <v>101</v>
      </c>
      <c r="Z228" s="3" t="s">
        <v>93</v>
      </c>
      <c r="AA228" s="3" t="s">
        <v>110</v>
      </c>
      <c r="AB228" s="3">
        <v>20</v>
      </c>
      <c r="AC228" s="3" t="s">
        <v>104</v>
      </c>
      <c r="AD228" s="3" t="s">
        <v>105</v>
      </c>
      <c r="AE228" s="3">
        <v>4.5</v>
      </c>
      <c r="AF228" s="3">
        <v>5</v>
      </c>
      <c r="AG228" s="3">
        <v>0</v>
      </c>
      <c r="AH228" s="4">
        <v>41366</v>
      </c>
      <c r="AI228" s="3">
        <v>0</v>
      </c>
      <c r="AJ228" s="3">
        <v>16</v>
      </c>
    </row>
    <row r="229" spans="1:36" x14ac:dyDescent="0.25">
      <c r="A229" s="3" t="s">
        <v>438</v>
      </c>
      <c r="B229" s="3">
        <v>10131</v>
      </c>
      <c r="C229" s="3">
        <v>1</v>
      </c>
      <c r="D229" s="3">
        <v>1</v>
      </c>
      <c r="E229" s="3">
        <v>1</v>
      </c>
      <c r="F229" s="3">
        <v>5</v>
      </c>
      <c r="G229" s="3">
        <v>1</v>
      </c>
      <c r="H229" s="3">
        <v>3</v>
      </c>
      <c r="I229" s="3">
        <v>1</v>
      </c>
      <c r="J229" s="3">
        <v>83363</v>
      </c>
      <c r="K229" s="3">
        <v>1</v>
      </c>
      <c r="L229" s="3">
        <v>23</v>
      </c>
      <c r="M229" s="3" t="s">
        <v>121</v>
      </c>
      <c r="N229" s="3" t="s">
        <v>85</v>
      </c>
      <c r="O229" s="3">
        <v>2045</v>
      </c>
      <c r="P229" s="4">
        <v>30992</v>
      </c>
      <c r="Q229" s="3" t="s">
        <v>86</v>
      </c>
      <c r="R229" s="3" t="s">
        <v>99</v>
      </c>
      <c r="S229" s="3" t="s">
        <v>154</v>
      </c>
      <c r="T229" s="3" t="s">
        <v>89</v>
      </c>
      <c r="U229" s="3" t="s">
        <v>129</v>
      </c>
      <c r="V229" s="4">
        <v>40595</v>
      </c>
      <c r="W229" s="4">
        <v>42231</v>
      </c>
      <c r="X229" s="3" t="s">
        <v>100</v>
      </c>
      <c r="Y229" s="3" t="s">
        <v>101</v>
      </c>
      <c r="Z229" s="3" t="s">
        <v>122</v>
      </c>
      <c r="AA229" s="3" t="s">
        <v>178</v>
      </c>
      <c r="AB229" s="3">
        <v>2</v>
      </c>
      <c r="AC229" s="3" t="s">
        <v>131</v>
      </c>
      <c r="AD229" s="3" t="s">
        <v>105</v>
      </c>
      <c r="AE229" s="3">
        <v>4.1500000000000004</v>
      </c>
      <c r="AF229" s="3">
        <v>4</v>
      </c>
      <c r="AG229" s="3">
        <v>0</v>
      </c>
      <c r="AH229" s="4">
        <v>41748</v>
      </c>
      <c r="AI229" s="3">
        <v>0</v>
      </c>
      <c r="AJ229" s="3">
        <v>4</v>
      </c>
    </row>
    <row r="230" spans="1:36" x14ac:dyDescent="0.25">
      <c r="A230" s="3" t="s">
        <v>439</v>
      </c>
      <c r="B230" s="3">
        <v>10239</v>
      </c>
      <c r="C230" s="3">
        <v>1</v>
      </c>
      <c r="D230" s="3">
        <v>1</v>
      </c>
      <c r="E230" s="3">
        <v>0</v>
      </c>
      <c r="F230" s="3">
        <v>1</v>
      </c>
      <c r="G230" s="3">
        <v>3</v>
      </c>
      <c r="H230" s="3">
        <v>3</v>
      </c>
      <c r="I230" s="3">
        <v>0</v>
      </c>
      <c r="J230" s="3">
        <v>95920</v>
      </c>
      <c r="K230" s="3">
        <v>0</v>
      </c>
      <c r="L230" s="3">
        <v>4</v>
      </c>
      <c r="M230" s="3" t="s">
        <v>243</v>
      </c>
      <c r="N230" s="3" t="s">
        <v>85</v>
      </c>
      <c r="O230" s="3">
        <v>2110</v>
      </c>
      <c r="P230" s="4">
        <v>29353</v>
      </c>
      <c r="Q230" s="3" t="s">
        <v>108</v>
      </c>
      <c r="R230" s="3" t="s">
        <v>99</v>
      </c>
      <c r="S230" s="3" t="s">
        <v>88</v>
      </c>
      <c r="T230" s="3" t="s">
        <v>89</v>
      </c>
      <c r="U230" s="3" t="s">
        <v>129</v>
      </c>
      <c r="V230" s="4">
        <v>42645</v>
      </c>
      <c r="W230" s="3"/>
      <c r="X230" s="3" t="s">
        <v>91</v>
      </c>
      <c r="Y230" s="3" t="s">
        <v>92</v>
      </c>
      <c r="Z230" s="3" t="s">
        <v>102</v>
      </c>
      <c r="AA230" s="3" t="s">
        <v>244</v>
      </c>
      <c r="AB230" s="3">
        <v>13</v>
      </c>
      <c r="AC230" s="3" t="s">
        <v>104</v>
      </c>
      <c r="AD230" s="3" t="s">
        <v>105</v>
      </c>
      <c r="AE230" s="3">
        <v>4.4000000000000004</v>
      </c>
      <c r="AF230" s="3">
        <v>4</v>
      </c>
      <c r="AG230" s="3">
        <v>6</v>
      </c>
      <c r="AH230" s="4">
        <v>43502</v>
      </c>
      <c r="AI230" s="3">
        <v>0</v>
      </c>
      <c r="AJ230" s="3">
        <v>10</v>
      </c>
    </row>
    <row r="231" spans="1:36" x14ac:dyDescent="0.25">
      <c r="A231" s="3" t="s">
        <v>440</v>
      </c>
      <c r="B231" s="3">
        <v>10152</v>
      </c>
      <c r="C231" s="3">
        <v>0</v>
      </c>
      <c r="D231" s="3">
        <v>2</v>
      </c>
      <c r="E231" s="3">
        <v>1</v>
      </c>
      <c r="F231" s="3">
        <v>5</v>
      </c>
      <c r="G231" s="3">
        <v>5</v>
      </c>
      <c r="H231" s="3">
        <v>3</v>
      </c>
      <c r="I231" s="3">
        <v>0</v>
      </c>
      <c r="J231" s="3">
        <v>61729</v>
      </c>
      <c r="K231" s="3">
        <v>1</v>
      </c>
      <c r="L231" s="3">
        <v>19</v>
      </c>
      <c r="M231" s="3" t="s">
        <v>84</v>
      </c>
      <c r="N231" s="3" t="s">
        <v>85</v>
      </c>
      <c r="O231" s="3">
        <v>2478</v>
      </c>
      <c r="P231" s="4">
        <v>31047</v>
      </c>
      <c r="Q231" s="3" t="s">
        <v>86</v>
      </c>
      <c r="R231" s="3" t="s">
        <v>114</v>
      </c>
      <c r="S231" s="3" t="s">
        <v>88</v>
      </c>
      <c r="T231" s="3" t="s">
        <v>89</v>
      </c>
      <c r="U231" s="3" t="s">
        <v>90</v>
      </c>
      <c r="V231" s="4">
        <v>40812</v>
      </c>
      <c r="W231" s="4">
        <v>43197</v>
      </c>
      <c r="X231" s="3" t="s">
        <v>240</v>
      </c>
      <c r="Y231" s="3" t="s">
        <v>101</v>
      </c>
      <c r="Z231" s="3" t="s">
        <v>93</v>
      </c>
      <c r="AA231" s="3" t="s">
        <v>94</v>
      </c>
      <c r="AB231" s="3">
        <v>22</v>
      </c>
      <c r="AC231" s="3" t="s">
        <v>104</v>
      </c>
      <c r="AD231" s="3" t="s">
        <v>105</v>
      </c>
      <c r="AE231" s="3">
        <v>3.8</v>
      </c>
      <c r="AF231" s="3">
        <v>5</v>
      </c>
      <c r="AG231" s="3">
        <v>0</v>
      </c>
      <c r="AH231" s="4">
        <v>43135</v>
      </c>
      <c r="AI231" s="3">
        <v>0</v>
      </c>
      <c r="AJ231" s="3">
        <v>19</v>
      </c>
    </row>
    <row r="232" spans="1:36" x14ac:dyDescent="0.25">
      <c r="A232" s="3" t="s">
        <v>441</v>
      </c>
      <c r="B232" s="3">
        <v>10140</v>
      </c>
      <c r="C232" s="3">
        <v>1</v>
      </c>
      <c r="D232" s="3">
        <v>1</v>
      </c>
      <c r="E232" s="3">
        <v>1</v>
      </c>
      <c r="F232" s="3">
        <v>1</v>
      </c>
      <c r="G232" s="3">
        <v>6</v>
      </c>
      <c r="H232" s="3">
        <v>3</v>
      </c>
      <c r="I232" s="3">
        <v>0</v>
      </c>
      <c r="J232" s="3">
        <v>61809</v>
      </c>
      <c r="K232" s="3">
        <v>0</v>
      </c>
      <c r="L232" s="3">
        <v>3</v>
      </c>
      <c r="M232" s="3" t="s">
        <v>186</v>
      </c>
      <c r="N232" s="3" t="s">
        <v>442</v>
      </c>
      <c r="O232" s="3">
        <v>83706</v>
      </c>
      <c r="P232" s="4">
        <v>20009</v>
      </c>
      <c r="Q232" s="3" t="s">
        <v>86</v>
      </c>
      <c r="R232" s="3" t="s">
        <v>99</v>
      </c>
      <c r="S232" s="3" t="s">
        <v>88</v>
      </c>
      <c r="T232" s="3" t="s">
        <v>89</v>
      </c>
      <c r="U232" s="3" t="s">
        <v>90</v>
      </c>
      <c r="V232" s="4">
        <v>41771</v>
      </c>
      <c r="W232" s="3"/>
      <c r="X232" s="3" t="s">
        <v>91</v>
      </c>
      <c r="Y232" s="3" t="s">
        <v>92</v>
      </c>
      <c r="Z232" s="3" t="s">
        <v>188</v>
      </c>
      <c r="AA232" s="3" t="s">
        <v>189</v>
      </c>
      <c r="AB232" s="3">
        <v>17</v>
      </c>
      <c r="AC232" s="3" t="s">
        <v>164</v>
      </c>
      <c r="AD232" s="3" t="s">
        <v>105</v>
      </c>
      <c r="AE232" s="3">
        <v>3.98</v>
      </c>
      <c r="AF232" s="3">
        <v>3</v>
      </c>
      <c r="AG232" s="3">
        <v>0</v>
      </c>
      <c r="AH232" s="4">
        <v>43493</v>
      </c>
      <c r="AI232" s="3">
        <v>0</v>
      </c>
      <c r="AJ232" s="3">
        <v>4</v>
      </c>
    </row>
    <row r="233" spans="1:36" x14ac:dyDescent="0.25">
      <c r="A233" s="3" t="s">
        <v>443</v>
      </c>
      <c r="B233" s="3">
        <v>10058</v>
      </c>
      <c r="C233" s="3">
        <v>0</v>
      </c>
      <c r="D233" s="3">
        <v>2</v>
      </c>
      <c r="E233" s="3">
        <v>1</v>
      </c>
      <c r="F233" s="3">
        <v>5</v>
      </c>
      <c r="G233" s="3">
        <v>5</v>
      </c>
      <c r="H233" s="3">
        <v>3</v>
      </c>
      <c r="I233" s="3">
        <v>0</v>
      </c>
      <c r="J233" s="3">
        <v>45115</v>
      </c>
      <c r="K233" s="3">
        <v>1</v>
      </c>
      <c r="L233" s="3">
        <v>19</v>
      </c>
      <c r="M233" s="3" t="s">
        <v>84</v>
      </c>
      <c r="N233" s="3" t="s">
        <v>85</v>
      </c>
      <c r="O233" s="3">
        <v>2176</v>
      </c>
      <c r="P233" s="4">
        <v>30154</v>
      </c>
      <c r="Q233" s="3" t="s">
        <v>86</v>
      </c>
      <c r="R233" s="3" t="s">
        <v>114</v>
      </c>
      <c r="S233" s="3" t="s">
        <v>88</v>
      </c>
      <c r="T233" s="3" t="s">
        <v>136</v>
      </c>
      <c r="U233" s="3" t="s">
        <v>90</v>
      </c>
      <c r="V233" s="4">
        <v>40679</v>
      </c>
      <c r="W233" s="4">
        <v>42384</v>
      </c>
      <c r="X233" s="3" t="s">
        <v>177</v>
      </c>
      <c r="Y233" s="3" t="s">
        <v>101</v>
      </c>
      <c r="Z233" s="3" t="s">
        <v>93</v>
      </c>
      <c r="AA233" s="3" t="s">
        <v>112</v>
      </c>
      <c r="AB233" s="3">
        <v>16</v>
      </c>
      <c r="AC233" s="3" t="s">
        <v>95</v>
      </c>
      <c r="AD233" s="3" t="s">
        <v>105</v>
      </c>
      <c r="AE233" s="3">
        <v>5</v>
      </c>
      <c r="AF233" s="3">
        <v>4</v>
      </c>
      <c r="AG233" s="3">
        <v>0</v>
      </c>
      <c r="AH233" s="4">
        <v>42093</v>
      </c>
      <c r="AI233" s="3">
        <v>0</v>
      </c>
      <c r="AJ233" s="3">
        <v>11</v>
      </c>
    </row>
    <row r="234" spans="1:36" x14ac:dyDescent="0.25">
      <c r="A234" s="3" t="s">
        <v>444</v>
      </c>
      <c r="B234" s="3">
        <v>10011</v>
      </c>
      <c r="C234" s="3">
        <v>1</v>
      </c>
      <c r="D234" s="3">
        <v>1</v>
      </c>
      <c r="E234" s="3">
        <v>0</v>
      </c>
      <c r="F234" s="3">
        <v>1</v>
      </c>
      <c r="G234" s="3">
        <v>5</v>
      </c>
      <c r="H234" s="3">
        <v>4</v>
      </c>
      <c r="I234" s="3">
        <v>0</v>
      </c>
      <c r="J234" s="3">
        <v>46738</v>
      </c>
      <c r="K234" s="3">
        <v>0</v>
      </c>
      <c r="L234" s="3">
        <v>19</v>
      </c>
      <c r="M234" s="3" t="s">
        <v>84</v>
      </c>
      <c r="N234" s="3" t="s">
        <v>85</v>
      </c>
      <c r="O234" s="3">
        <v>2171</v>
      </c>
      <c r="P234" s="4">
        <v>26676</v>
      </c>
      <c r="Q234" s="3" t="s">
        <v>108</v>
      </c>
      <c r="R234" s="3" t="s">
        <v>99</v>
      </c>
      <c r="S234" s="3" t="s">
        <v>88</v>
      </c>
      <c r="T234" s="3" t="s">
        <v>89</v>
      </c>
      <c r="U234" s="3" t="s">
        <v>159</v>
      </c>
      <c r="V234" s="4">
        <v>40875</v>
      </c>
      <c r="W234" s="3"/>
      <c r="X234" s="3" t="s">
        <v>91</v>
      </c>
      <c r="Y234" s="3" t="s">
        <v>92</v>
      </c>
      <c r="Z234" s="3" t="s">
        <v>93</v>
      </c>
      <c r="AA234" s="3" t="s">
        <v>116</v>
      </c>
      <c r="AB234" s="3">
        <v>39</v>
      </c>
      <c r="AC234" s="3" t="s">
        <v>117</v>
      </c>
      <c r="AD234" s="3" t="s">
        <v>96</v>
      </c>
      <c r="AE234" s="3">
        <v>4.3600000000000003</v>
      </c>
      <c r="AF234" s="3">
        <v>5</v>
      </c>
      <c r="AG234" s="3">
        <v>0</v>
      </c>
      <c r="AH234" s="4">
        <v>43507</v>
      </c>
      <c r="AI234" s="3">
        <v>0</v>
      </c>
      <c r="AJ234" s="3">
        <v>16</v>
      </c>
    </row>
    <row r="235" spans="1:36" x14ac:dyDescent="0.25">
      <c r="A235" s="3" t="s">
        <v>445</v>
      </c>
      <c r="B235" s="3">
        <v>10230</v>
      </c>
      <c r="C235" s="3">
        <v>0</v>
      </c>
      <c r="D235" s="3">
        <v>2</v>
      </c>
      <c r="E235" s="3">
        <v>0</v>
      </c>
      <c r="F235" s="3">
        <v>5</v>
      </c>
      <c r="G235" s="3">
        <v>5</v>
      </c>
      <c r="H235" s="3">
        <v>3</v>
      </c>
      <c r="I235" s="3">
        <v>0</v>
      </c>
      <c r="J235" s="3">
        <v>64971</v>
      </c>
      <c r="K235" s="3">
        <v>1</v>
      </c>
      <c r="L235" s="3">
        <v>20</v>
      </c>
      <c r="M235" s="3" t="s">
        <v>107</v>
      </c>
      <c r="N235" s="3" t="s">
        <v>85</v>
      </c>
      <c r="O235" s="3">
        <v>1902</v>
      </c>
      <c r="P235" s="4">
        <v>29834</v>
      </c>
      <c r="Q235" s="3" t="s">
        <v>108</v>
      </c>
      <c r="R235" s="3" t="s">
        <v>114</v>
      </c>
      <c r="S235" s="3" t="s">
        <v>154</v>
      </c>
      <c r="T235" s="3" t="s">
        <v>89</v>
      </c>
      <c r="U235" s="3" t="s">
        <v>129</v>
      </c>
      <c r="V235" s="4">
        <v>40812</v>
      </c>
      <c r="W235" s="4">
        <v>40838</v>
      </c>
      <c r="X235" s="3" t="s">
        <v>115</v>
      </c>
      <c r="Y235" s="3" t="s">
        <v>101</v>
      </c>
      <c r="Z235" s="3" t="s">
        <v>93</v>
      </c>
      <c r="AA235" s="3" t="s">
        <v>138</v>
      </c>
      <c r="AB235" s="3">
        <v>14</v>
      </c>
      <c r="AC235" s="3" t="s">
        <v>117</v>
      </c>
      <c r="AD235" s="3" t="s">
        <v>105</v>
      </c>
      <c r="AE235" s="3">
        <v>4.5</v>
      </c>
      <c r="AF235" s="3">
        <v>4</v>
      </c>
      <c r="AG235" s="3">
        <v>0</v>
      </c>
      <c r="AH235" s="4">
        <v>40838</v>
      </c>
      <c r="AI235" s="3">
        <v>0</v>
      </c>
      <c r="AJ235" s="3">
        <v>10</v>
      </c>
    </row>
    <row r="236" spans="1:36" x14ac:dyDescent="0.25">
      <c r="A236" s="3" t="s">
        <v>446</v>
      </c>
      <c r="B236" s="3">
        <v>10224</v>
      </c>
      <c r="C236" s="3">
        <v>1</v>
      </c>
      <c r="D236" s="3">
        <v>1</v>
      </c>
      <c r="E236" s="3">
        <v>1</v>
      </c>
      <c r="F236" s="3">
        <v>5</v>
      </c>
      <c r="G236" s="3">
        <v>5</v>
      </c>
      <c r="H236" s="3">
        <v>3</v>
      </c>
      <c r="I236" s="3">
        <v>0</v>
      </c>
      <c r="J236" s="3">
        <v>55578</v>
      </c>
      <c r="K236" s="3">
        <v>1</v>
      </c>
      <c r="L236" s="3">
        <v>20</v>
      </c>
      <c r="M236" s="3" t="s">
        <v>107</v>
      </c>
      <c r="N236" s="3" t="s">
        <v>85</v>
      </c>
      <c r="O236" s="3">
        <v>2138</v>
      </c>
      <c r="P236" s="4">
        <v>26483</v>
      </c>
      <c r="Q236" s="3" t="s">
        <v>86</v>
      </c>
      <c r="R236" s="3" t="s">
        <v>99</v>
      </c>
      <c r="S236" s="3" t="s">
        <v>88</v>
      </c>
      <c r="T236" s="3" t="s">
        <v>89</v>
      </c>
      <c r="U236" s="3" t="s">
        <v>90</v>
      </c>
      <c r="V236" s="4">
        <v>40729</v>
      </c>
      <c r="W236" s="4">
        <v>40947</v>
      </c>
      <c r="X236" s="3" t="s">
        <v>137</v>
      </c>
      <c r="Y236" s="3" t="s">
        <v>101</v>
      </c>
      <c r="Z236" s="3" t="s">
        <v>93</v>
      </c>
      <c r="AA236" s="3" t="s">
        <v>110</v>
      </c>
      <c r="AB236" s="3">
        <v>20</v>
      </c>
      <c r="AC236" s="3" t="s">
        <v>104</v>
      </c>
      <c r="AD236" s="3" t="s">
        <v>105</v>
      </c>
      <c r="AE236" s="3">
        <v>4.2</v>
      </c>
      <c r="AF236" s="3">
        <v>5</v>
      </c>
      <c r="AG236" s="3">
        <v>0</v>
      </c>
      <c r="AH236" s="4">
        <v>40914</v>
      </c>
      <c r="AI236" s="3">
        <v>0</v>
      </c>
      <c r="AJ236" s="3">
        <v>13</v>
      </c>
    </row>
    <row r="237" spans="1:36" x14ac:dyDescent="0.25">
      <c r="A237" s="3" t="s">
        <v>447</v>
      </c>
      <c r="B237" s="3">
        <v>10047</v>
      </c>
      <c r="C237" s="3">
        <v>1</v>
      </c>
      <c r="D237" s="3">
        <v>1</v>
      </c>
      <c r="E237" s="3">
        <v>1</v>
      </c>
      <c r="F237" s="3">
        <v>5</v>
      </c>
      <c r="G237" s="3">
        <v>5</v>
      </c>
      <c r="H237" s="3">
        <v>3</v>
      </c>
      <c r="I237" s="3">
        <v>0</v>
      </c>
      <c r="J237" s="3">
        <v>50428</v>
      </c>
      <c r="K237" s="3">
        <v>1</v>
      </c>
      <c r="L237" s="3">
        <v>19</v>
      </c>
      <c r="M237" s="3" t="s">
        <v>84</v>
      </c>
      <c r="N237" s="3" t="s">
        <v>85</v>
      </c>
      <c r="O237" s="3">
        <v>1420</v>
      </c>
      <c r="P237" s="4">
        <v>27036</v>
      </c>
      <c r="Q237" s="3" t="s">
        <v>86</v>
      </c>
      <c r="R237" s="3" t="s">
        <v>99</v>
      </c>
      <c r="S237" s="3" t="s">
        <v>88</v>
      </c>
      <c r="T237" s="3" t="s">
        <v>89</v>
      </c>
      <c r="U237" s="3" t="s">
        <v>129</v>
      </c>
      <c r="V237" s="4">
        <v>40553</v>
      </c>
      <c r="W237" s="4">
        <v>42395</v>
      </c>
      <c r="X237" s="3" t="s">
        <v>150</v>
      </c>
      <c r="Y237" s="3" t="s">
        <v>101</v>
      </c>
      <c r="Z237" s="3" t="s">
        <v>93</v>
      </c>
      <c r="AA237" s="3" t="s">
        <v>119</v>
      </c>
      <c r="AB237" s="3">
        <v>11</v>
      </c>
      <c r="AC237" s="3" t="s">
        <v>104</v>
      </c>
      <c r="AD237" s="3" t="s">
        <v>105</v>
      </c>
      <c r="AE237" s="3">
        <v>5</v>
      </c>
      <c r="AF237" s="3">
        <v>3</v>
      </c>
      <c r="AG237" s="3">
        <v>0</v>
      </c>
      <c r="AH237" s="4">
        <v>42014</v>
      </c>
      <c r="AI237" s="3">
        <v>0</v>
      </c>
      <c r="AJ237" s="3">
        <v>11</v>
      </c>
    </row>
    <row r="238" spans="1:36" x14ac:dyDescent="0.25">
      <c r="A238" s="3" t="s">
        <v>448</v>
      </c>
      <c r="B238" s="3">
        <v>10285</v>
      </c>
      <c r="C238" s="3">
        <v>1</v>
      </c>
      <c r="D238" s="3">
        <v>1</v>
      </c>
      <c r="E238" s="3">
        <v>0</v>
      </c>
      <c r="F238" s="3">
        <v>4</v>
      </c>
      <c r="G238" s="3">
        <v>5</v>
      </c>
      <c r="H238" s="3">
        <v>2</v>
      </c>
      <c r="I238" s="3">
        <v>0</v>
      </c>
      <c r="J238" s="3">
        <v>61422</v>
      </c>
      <c r="K238" s="3">
        <v>1</v>
      </c>
      <c r="L238" s="3">
        <v>19</v>
      </c>
      <c r="M238" s="3" t="s">
        <v>84</v>
      </c>
      <c r="N238" s="3" t="s">
        <v>85</v>
      </c>
      <c r="O238" s="3">
        <v>1460</v>
      </c>
      <c r="P238" s="4">
        <v>31054</v>
      </c>
      <c r="Q238" s="3" t="s">
        <v>108</v>
      </c>
      <c r="R238" s="3" t="s">
        <v>99</v>
      </c>
      <c r="S238" s="3" t="s">
        <v>88</v>
      </c>
      <c r="T238" s="3" t="s">
        <v>89</v>
      </c>
      <c r="U238" s="3" t="s">
        <v>90</v>
      </c>
      <c r="V238" s="4">
        <v>40553</v>
      </c>
      <c r="W238" s="4">
        <v>42507</v>
      </c>
      <c r="X238" s="3" t="s">
        <v>150</v>
      </c>
      <c r="Y238" s="3" t="s">
        <v>151</v>
      </c>
      <c r="Z238" s="3" t="s">
        <v>93</v>
      </c>
      <c r="AA238" s="3" t="s">
        <v>126</v>
      </c>
      <c r="AB238" s="3">
        <v>19</v>
      </c>
      <c r="AC238" s="3" t="s">
        <v>104</v>
      </c>
      <c r="AD238" s="3" t="s">
        <v>165</v>
      </c>
      <c r="AE238" s="3">
        <v>3.6</v>
      </c>
      <c r="AF238" s="3">
        <v>3</v>
      </c>
      <c r="AG238" s="3">
        <v>0</v>
      </c>
      <c r="AH238" s="4">
        <v>42465</v>
      </c>
      <c r="AI238" s="3">
        <v>4</v>
      </c>
      <c r="AJ238" s="3">
        <v>16</v>
      </c>
    </row>
    <row r="239" spans="1:36" x14ac:dyDescent="0.25">
      <c r="A239" s="3" t="s">
        <v>449</v>
      </c>
      <c r="B239" s="3">
        <v>10020</v>
      </c>
      <c r="C239" s="3">
        <v>0</v>
      </c>
      <c r="D239" s="3">
        <v>4</v>
      </c>
      <c r="E239" s="3">
        <v>1</v>
      </c>
      <c r="F239" s="3">
        <v>1</v>
      </c>
      <c r="G239" s="3">
        <v>5</v>
      </c>
      <c r="H239" s="3">
        <v>4</v>
      </c>
      <c r="I239" s="3">
        <v>0</v>
      </c>
      <c r="J239" s="3">
        <v>63353</v>
      </c>
      <c r="K239" s="3">
        <v>0</v>
      </c>
      <c r="L239" s="3">
        <v>19</v>
      </c>
      <c r="M239" s="3" t="s">
        <v>84</v>
      </c>
      <c r="N239" s="3" t="s">
        <v>85</v>
      </c>
      <c r="O239" s="3">
        <v>1730</v>
      </c>
      <c r="P239" s="4">
        <v>31075</v>
      </c>
      <c r="Q239" s="3" t="s">
        <v>86</v>
      </c>
      <c r="R239" s="3" t="s">
        <v>125</v>
      </c>
      <c r="S239" s="3" t="s">
        <v>88</v>
      </c>
      <c r="T239" s="3" t="s">
        <v>89</v>
      </c>
      <c r="U239" s="3" t="s">
        <v>90</v>
      </c>
      <c r="V239" s="4">
        <v>41463</v>
      </c>
      <c r="W239" s="3"/>
      <c r="X239" s="3" t="s">
        <v>91</v>
      </c>
      <c r="Y239" s="3" t="s">
        <v>92</v>
      </c>
      <c r="Z239" s="3" t="s">
        <v>93</v>
      </c>
      <c r="AA239" s="3" t="s">
        <v>130</v>
      </c>
      <c r="AB239" s="3">
        <v>12</v>
      </c>
      <c r="AC239" s="3" t="s">
        <v>127</v>
      </c>
      <c r="AD239" s="3" t="s">
        <v>96</v>
      </c>
      <c r="AE239" s="3">
        <v>3.6</v>
      </c>
      <c r="AF239" s="3">
        <v>5</v>
      </c>
      <c r="AG239" s="3">
        <v>0</v>
      </c>
      <c r="AH239" s="4">
        <v>43507</v>
      </c>
      <c r="AI239" s="3">
        <v>0</v>
      </c>
      <c r="AJ239" s="3">
        <v>4</v>
      </c>
    </row>
    <row r="240" spans="1:36" x14ac:dyDescent="0.25">
      <c r="A240" s="3" t="s">
        <v>450</v>
      </c>
      <c r="B240" s="3">
        <v>10162</v>
      </c>
      <c r="C240" s="3">
        <v>1</v>
      </c>
      <c r="D240" s="3">
        <v>1</v>
      </c>
      <c r="E240" s="3">
        <v>0</v>
      </c>
      <c r="F240" s="3">
        <v>1</v>
      </c>
      <c r="G240" s="3">
        <v>3</v>
      </c>
      <c r="H240" s="3">
        <v>3</v>
      </c>
      <c r="I240" s="3">
        <v>0</v>
      </c>
      <c r="J240" s="3">
        <v>89883</v>
      </c>
      <c r="K240" s="3">
        <v>0</v>
      </c>
      <c r="L240" s="3">
        <v>9</v>
      </c>
      <c r="M240" s="3" t="s">
        <v>142</v>
      </c>
      <c r="N240" s="3" t="s">
        <v>85</v>
      </c>
      <c r="O240" s="3">
        <v>1886</v>
      </c>
      <c r="P240" s="4">
        <v>29870</v>
      </c>
      <c r="Q240" s="3" t="s">
        <v>108</v>
      </c>
      <c r="R240" s="3" t="s">
        <v>99</v>
      </c>
      <c r="S240" s="3" t="s">
        <v>88</v>
      </c>
      <c r="T240" s="3" t="s">
        <v>89</v>
      </c>
      <c r="U240" s="3" t="s">
        <v>90</v>
      </c>
      <c r="V240" s="4">
        <v>42051</v>
      </c>
      <c r="W240" s="3"/>
      <c r="X240" s="3" t="s">
        <v>91</v>
      </c>
      <c r="Y240" s="3" t="s">
        <v>92</v>
      </c>
      <c r="Z240" s="3" t="s">
        <v>102</v>
      </c>
      <c r="AA240" s="3" t="s">
        <v>103</v>
      </c>
      <c r="AB240" s="3">
        <v>4</v>
      </c>
      <c r="AC240" s="3" t="s">
        <v>127</v>
      </c>
      <c r="AD240" s="3" t="s">
        <v>105</v>
      </c>
      <c r="AE240" s="3">
        <v>3.69</v>
      </c>
      <c r="AF240" s="3">
        <v>5</v>
      </c>
      <c r="AG240" s="3">
        <v>6</v>
      </c>
      <c r="AH240" s="4">
        <v>43510</v>
      </c>
      <c r="AI240" s="3">
        <v>0</v>
      </c>
      <c r="AJ240" s="3">
        <v>15</v>
      </c>
    </row>
    <row r="241" spans="1:36" x14ac:dyDescent="0.25">
      <c r="A241" s="3" t="s">
        <v>451</v>
      </c>
      <c r="B241" s="3">
        <v>10149</v>
      </c>
      <c r="C241" s="3">
        <v>0</v>
      </c>
      <c r="D241" s="3">
        <v>0</v>
      </c>
      <c r="E241" s="3">
        <v>0</v>
      </c>
      <c r="F241" s="3">
        <v>5</v>
      </c>
      <c r="G241" s="3">
        <v>3</v>
      </c>
      <c r="H241" s="3">
        <v>3</v>
      </c>
      <c r="I241" s="3">
        <v>0</v>
      </c>
      <c r="J241" s="3">
        <v>120000</v>
      </c>
      <c r="K241" s="3">
        <v>1</v>
      </c>
      <c r="L241" s="3">
        <v>29</v>
      </c>
      <c r="M241" s="3" t="s">
        <v>452</v>
      </c>
      <c r="N241" s="3" t="s">
        <v>85</v>
      </c>
      <c r="O241" s="3">
        <v>2703</v>
      </c>
      <c r="P241" s="4">
        <v>26811</v>
      </c>
      <c r="Q241" s="3" t="s">
        <v>108</v>
      </c>
      <c r="R241" s="3" t="s">
        <v>87</v>
      </c>
      <c r="S241" s="3" t="s">
        <v>88</v>
      </c>
      <c r="T241" s="3" t="s">
        <v>136</v>
      </c>
      <c r="U241" s="3" t="s">
        <v>90</v>
      </c>
      <c r="V241" s="4">
        <v>42009</v>
      </c>
      <c r="W241" s="4">
        <v>43414</v>
      </c>
      <c r="X241" s="3" t="s">
        <v>137</v>
      </c>
      <c r="Y241" s="3" t="s">
        <v>101</v>
      </c>
      <c r="Z241" s="3" t="s">
        <v>102</v>
      </c>
      <c r="AA241" s="3" t="s">
        <v>103</v>
      </c>
      <c r="AB241" s="3">
        <v>4</v>
      </c>
      <c r="AC241" s="3" t="s">
        <v>95</v>
      </c>
      <c r="AD241" s="3" t="s">
        <v>105</v>
      </c>
      <c r="AE241" s="3">
        <v>3.88</v>
      </c>
      <c r="AF241" s="3">
        <v>3</v>
      </c>
      <c r="AG241" s="3">
        <v>7</v>
      </c>
      <c r="AH241" s="4">
        <v>43144</v>
      </c>
      <c r="AI241" s="3">
        <v>0</v>
      </c>
      <c r="AJ241" s="3">
        <v>12</v>
      </c>
    </row>
    <row r="242" spans="1:36" x14ac:dyDescent="0.25">
      <c r="A242" s="3" t="s">
        <v>453</v>
      </c>
      <c r="B242" s="3">
        <v>10086</v>
      </c>
      <c r="C242" s="3">
        <v>0</v>
      </c>
      <c r="D242" s="3">
        <v>0</v>
      </c>
      <c r="E242" s="3">
        <v>0</v>
      </c>
      <c r="F242" s="3">
        <v>1</v>
      </c>
      <c r="G242" s="3">
        <v>3</v>
      </c>
      <c r="H242" s="3">
        <v>3</v>
      </c>
      <c r="I242" s="3">
        <v>0</v>
      </c>
      <c r="J242" s="3">
        <v>150290</v>
      </c>
      <c r="K242" s="3">
        <v>0</v>
      </c>
      <c r="L242" s="3">
        <v>7</v>
      </c>
      <c r="M242" s="3" t="s">
        <v>454</v>
      </c>
      <c r="N242" s="3" t="s">
        <v>85</v>
      </c>
      <c r="O242" s="3">
        <v>2056</v>
      </c>
      <c r="P242" s="4">
        <v>26624</v>
      </c>
      <c r="Q242" s="3" t="s">
        <v>108</v>
      </c>
      <c r="R242" s="3" t="s">
        <v>87</v>
      </c>
      <c r="S242" s="3" t="s">
        <v>88</v>
      </c>
      <c r="T242" s="3" t="s">
        <v>89</v>
      </c>
      <c r="U242" s="3" t="s">
        <v>129</v>
      </c>
      <c r="V242" s="4">
        <v>42742</v>
      </c>
      <c r="W242" s="3"/>
      <c r="X242" s="3" t="s">
        <v>91</v>
      </c>
      <c r="Y242" s="3" t="s">
        <v>92</v>
      </c>
      <c r="Z242" s="3" t="s">
        <v>102</v>
      </c>
      <c r="AA242" s="3" t="s">
        <v>244</v>
      </c>
      <c r="AB242" s="3">
        <v>13</v>
      </c>
      <c r="AC242" s="3" t="s">
        <v>104</v>
      </c>
      <c r="AD242" s="3" t="s">
        <v>105</v>
      </c>
      <c r="AE242" s="3">
        <v>4.9400000000000004</v>
      </c>
      <c r="AF242" s="3">
        <v>3</v>
      </c>
      <c r="AG242" s="3">
        <v>5</v>
      </c>
      <c r="AH242" s="4">
        <v>43502</v>
      </c>
      <c r="AI242" s="3">
        <v>0</v>
      </c>
      <c r="AJ242" s="3">
        <v>17</v>
      </c>
    </row>
    <row r="243" spans="1:36" x14ac:dyDescent="0.25">
      <c r="A243" s="3" t="s">
        <v>455</v>
      </c>
      <c r="B243" s="3">
        <v>10054</v>
      </c>
      <c r="C243" s="3">
        <v>0</v>
      </c>
      <c r="D243" s="3">
        <v>3</v>
      </c>
      <c r="E243" s="3">
        <v>0</v>
      </c>
      <c r="F243" s="3">
        <v>1</v>
      </c>
      <c r="G243" s="3">
        <v>5</v>
      </c>
      <c r="H243" s="3">
        <v>3</v>
      </c>
      <c r="I243" s="3">
        <v>0</v>
      </c>
      <c r="J243" s="3">
        <v>60627</v>
      </c>
      <c r="K243" s="3">
        <v>0</v>
      </c>
      <c r="L243" s="3">
        <v>19</v>
      </c>
      <c r="M243" s="3" t="s">
        <v>84</v>
      </c>
      <c r="N243" s="3" t="s">
        <v>85</v>
      </c>
      <c r="O243" s="3">
        <v>1886</v>
      </c>
      <c r="P243" s="4">
        <v>27368</v>
      </c>
      <c r="Q243" s="3" t="s">
        <v>108</v>
      </c>
      <c r="R243" s="3" t="s">
        <v>184</v>
      </c>
      <c r="S243" s="3" t="s">
        <v>88</v>
      </c>
      <c r="T243" s="3" t="s">
        <v>89</v>
      </c>
      <c r="U243" s="3" t="s">
        <v>90</v>
      </c>
      <c r="V243" s="4">
        <v>41645</v>
      </c>
      <c r="W243" s="3"/>
      <c r="X243" s="3" t="s">
        <v>91</v>
      </c>
      <c r="Y243" s="3" t="s">
        <v>92</v>
      </c>
      <c r="Z243" s="3" t="s">
        <v>93</v>
      </c>
      <c r="AA243" s="3" t="s">
        <v>138</v>
      </c>
      <c r="AB243" s="3">
        <v>14</v>
      </c>
      <c r="AC243" s="3" t="s">
        <v>248</v>
      </c>
      <c r="AD243" s="3" t="s">
        <v>105</v>
      </c>
      <c r="AE243" s="3">
        <v>5</v>
      </c>
      <c r="AF243" s="3">
        <v>4</v>
      </c>
      <c r="AG243" s="3">
        <v>0</v>
      </c>
      <c r="AH243" s="4">
        <v>43496</v>
      </c>
      <c r="AI243" s="3">
        <v>0</v>
      </c>
      <c r="AJ243" s="3">
        <v>8</v>
      </c>
    </row>
    <row r="244" spans="1:36" x14ac:dyDescent="0.25">
      <c r="A244" s="3" t="s">
        <v>456</v>
      </c>
      <c r="B244" s="3">
        <v>10065</v>
      </c>
      <c r="C244" s="3">
        <v>0</v>
      </c>
      <c r="D244" s="3">
        <v>0</v>
      </c>
      <c r="E244" s="3">
        <v>1</v>
      </c>
      <c r="F244" s="3">
        <v>5</v>
      </c>
      <c r="G244" s="3">
        <v>5</v>
      </c>
      <c r="H244" s="3">
        <v>3</v>
      </c>
      <c r="I244" s="3">
        <v>0</v>
      </c>
      <c r="J244" s="3">
        <v>53180</v>
      </c>
      <c r="K244" s="3">
        <v>1</v>
      </c>
      <c r="L244" s="3">
        <v>19</v>
      </c>
      <c r="M244" s="3" t="s">
        <v>84</v>
      </c>
      <c r="N244" s="3" t="s">
        <v>85</v>
      </c>
      <c r="O244" s="3">
        <v>2155</v>
      </c>
      <c r="P244" s="4">
        <v>31854</v>
      </c>
      <c r="Q244" s="3" t="s">
        <v>86</v>
      </c>
      <c r="R244" s="3" t="s">
        <v>87</v>
      </c>
      <c r="S244" s="3" t="s">
        <v>88</v>
      </c>
      <c r="T244" s="3" t="s">
        <v>89</v>
      </c>
      <c r="U244" s="3" t="s">
        <v>90</v>
      </c>
      <c r="V244" s="4">
        <v>40637</v>
      </c>
      <c r="W244" s="4">
        <v>43325</v>
      </c>
      <c r="X244" s="3" t="s">
        <v>137</v>
      </c>
      <c r="Y244" s="3" t="s">
        <v>101</v>
      </c>
      <c r="Z244" s="3" t="s">
        <v>93</v>
      </c>
      <c r="AA244" s="3" t="s">
        <v>110</v>
      </c>
      <c r="AB244" s="3">
        <v>20</v>
      </c>
      <c r="AC244" s="3" t="s">
        <v>117</v>
      </c>
      <c r="AD244" s="3" t="s">
        <v>105</v>
      </c>
      <c r="AE244" s="3">
        <v>5</v>
      </c>
      <c r="AF244" s="3">
        <v>5</v>
      </c>
      <c r="AG244" s="3">
        <v>0</v>
      </c>
      <c r="AH244" s="4">
        <v>43283</v>
      </c>
      <c r="AI244" s="3">
        <v>0</v>
      </c>
      <c r="AJ244" s="3">
        <v>4</v>
      </c>
    </row>
    <row r="245" spans="1:36" x14ac:dyDescent="0.25">
      <c r="A245" s="3" t="s">
        <v>457</v>
      </c>
      <c r="B245" s="3">
        <v>10198</v>
      </c>
      <c r="C245" s="3">
        <v>0</v>
      </c>
      <c r="D245" s="3">
        <v>0</v>
      </c>
      <c r="E245" s="3">
        <v>1</v>
      </c>
      <c r="F245" s="3">
        <v>1</v>
      </c>
      <c r="G245" s="3">
        <v>3</v>
      </c>
      <c r="H245" s="3">
        <v>3</v>
      </c>
      <c r="I245" s="3">
        <v>0</v>
      </c>
      <c r="J245" s="3">
        <v>140920</v>
      </c>
      <c r="K245" s="3">
        <v>0</v>
      </c>
      <c r="L245" s="3">
        <v>13</v>
      </c>
      <c r="M245" s="3" t="s">
        <v>458</v>
      </c>
      <c r="N245" s="3" t="s">
        <v>85</v>
      </c>
      <c r="O245" s="3">
        <v>2481</v>
      </c>
      <c r="P245" s="4">
        <v>26759</v>
      </c>
      <c r="Q245" s="3" t="s">
        <v>86</v>
      </c>
      <c r="R245" s="3" t="s">
        <v>87</v>
      </c>
      <c r="S245" s="3" t="s">
        <v>88</v>
      </c>
      <c r="T245" s="3" t="s">
        <v>89</v>
      </c>
      <c r="U245" s="3" t="s">
        <v>90</v>
      </c>
      <c r="V245" s="4">
        <v>41294</v>
      </c>
      <c r="W245" s="3"/>
      <c r="X245" s="3" t="s">
        <v>91</v>
      </c>
      <c r="Y245" s="3" t="s">
        <v>92</v>
      </c>
      <c r="Z245" s="3" t="s">
        <v>102</v>
      </c>
      <c r="AA245" s="3" t="s">
        <v>194</v>
      </c>
      <c r="AB245" s="3">
        <v>5</v>
      </c>
      <c r="AC245" s="3" t="s">
        <v>104</v>
      </c>
      <c r="AD245" s="3" t="s">
        <v>105</v>
      </c>
      <c r="AE245" s="3">
        <v>3.6</v>
      </c>
      <c r="AF245" s="3">
        <v>5</v>
      </c>
      <c r="AG245" s="3">
        <v>7</v>
      </c>
      <c r="AH245" s="4">
        <v>43514</v>
      </c>
      <c r="AI245" s="3">
        <v>0</v>
      </c>
      <c r="AJ245" s="3">
        <v>13</v>
      </c>
    </row>
    <row r="246" spans="1:36" x14ac:dyDescent="0.25">
      <c r="A246" s="3" t="s">
        <v>459</v>
      </c>
      <c r="B246" s="3">
        <v>10222</v>
      </c>
      <c r="C246" s="3">
        <v>0</v>
      </c>
      <c r="D246" s="3">
        <v>2</v>
      </c>
      <c r="E246" s="3">
        <v>1</v>
      </c>
      <c r="F246" s="3">
        <v>5</v>
      </c>
      <c r="G246" s="3">
        <v>3</v>
      </c>
      <c r="H246" s="3">
        <v>3</v>
      </c>
      <c r="I246" s="3">
        <v>1</v>
      </c>
      <c r="J246" s="3">
        <v>148999</v>
      </c>
      <c r="K246" s="3">
        <v>1</v>
      </c>
      <c r="L246" s="3">
        <v>13</v>
      </c>
      <c r="M246" s="3" t="s">
        <v>458</v>
      </c>
      <c r="N246" s="3" t="s">
        <v>85</v>
      </c>
      <c r="O246" s="3">
        <v>1915</v>
      </c>
      <c r="P246" s="4">
        <v>23380</v>
      </c>
      <c r="Q246" s="3" t="s">
        <v>86</v>
      </c>
      <c r="R246" s="3" t="s">
        <v>114</v>
      </c>
      <c r="S246" s="3" t="s">
        <v>88</v>
      </c>
      <c r="T246" s="3" t="s">
        <v>89</v>
      </c>
      <c r="U246" s="3" t="s">
        <v>129</v>
      </c>
      <c r="V246" s="4">
        <v>40917</v>
      </c>
      <c r="W246" s="4">
        <v>42312</v>
      </c>
      <c r="X246" s="3" t="s">
        <v>109</v>
      </c>
      <c r="Y246" s="3" t="s">
        <v>101</v>
      </c>
      <c r="Z246" s="3" t="s">
        <v>102</v>
      </c>
      <c r="AA246" s="3" t="s">
        <v>194</v>
      </c>
      <c r="AB246" s="3">
        <v>5</v>
      </c>
      <c r="AC246" s="3" t="s">
        <v>131</v>
      </c>
      <c r="AD246" s="3" t="s">
        <v>105</v>
      </c>
      <c r="AE246" s="3">
        <v>4.3</v>
      </c>
      <c r="AF246" s="3">
        <v>4</v>
      </c>
      <c r="AG246" s="3">
        <v>6</v>
      </c>
      <c r="AH246" s="4">
        <v>42008</v>
      </c>
      <c r="AI246" s="3">
        <v>0</v>
      </c>
      <c r="AJ246" s="3">
        <v>8</v>
      </c>
    </row>
    <row r="247" spans="1:36" x14ac:dyDescent="0.25">
      <c r="A247" s="3" t="s">
        <v>460</v>
      </c>
      <c r="B247" s="3">
        <v>10126</v>
      </c>
      <c r="C247" s="3">
        <v>1</v>
      </c>
      <c r="D247" s="3">
        <v>1</v>
      </c>
      <c r="E247" s="3">
        <v>0</v>
      </c>
      <c r="F247" s="3">
        <v>1</v>
      </c>
      <c r="G247" s="3">
        <v>4</v>
      </c>
      <c r="H247" s="3">
        <v>3</v>
      </c>
      <c r="I247" s="3">
        <v>0</v>
      </c>
      <c r="J247" s="3">
        <v>86214</v>
      </c>
      <c r="K247" s="3">
        <v>0</v>
      </c>
      <c r="L247" s="3">
        <v>24</v>
      </c>
      <c r="M247" s="3" t="s">
        <v>121</v>
      </c>
      <c r="N247" s="3" t="s">
        <v>85</v>
      </c>
      <c r="O247" s="3">
        <v>2132</v>
      </c>
      <c r="P247" s="4">
        <v>31617</v>
      </c>
      <c r="Q247" s="3" t="s">
        <v>108</v>
      </c>
      <c r="R247" s="3" t="s">
        <v>99</v>
      </c>
      <c r="S247" s="3" t="s">
        <v>88</v>
      </c>
      <c r="T247" s="3" t="s">
        <v>89</v>
      </c>
      <c r="U247" s="3" t="s">
        <v>90</v>
      </c>
      <c r="V247" s="4">
        <v>41218</v>
      </c>
      <c r="W247" s="3"/>
      <c r="X247" s="3" t="s">
        <v>91</v>
      </c>
      <c r="Y247" s="3" t="s">
        <v>92</v>
      </c>
      <c r="Z247" s="3" t="s">
        <v>122</v>
      </c>
      <c r="AA247" s="3" t="s">
        <v>123</v>
      </c>
      <c r="AB247" s="3">
        <v>10</v>
      </c>
      <c r="AC247" s="3" t="s">
        <v>104</v>
      </c>
      <c r="AD247" s="3" t="s">
        <v>105</v>
      </c>
      <c r="AE247" s="3">
        <v>4.2</v>
      </c>
      <c r="AF247" s="3">
        <v>3</v>
      </c>
      <c r="AG247" s="3">
        <v>6</v>
      </c>
      <c r="AH247" s="4">
        <v>43509</v>
      </c>
      <c r="AI247" s="3">
        <v>0</v>
      </c>
      <c r="AJ247" s="3">
        <v>2</v>
      </c>
    </row>
    <row r="248" spans="1:36" x14ac:dyDescent="0.25">
      <c r="A248" s="3" t="s">
        <v>461</v>
      </c>
      <c r="B248" s="3">
        <v>10295</v>
      </c>
      <c r="C248" s="3">
        <v>0</v>
      </c>
      <c r="D248" s="3">
        <v>0</v>
      </c>
      <c r="E248" s="3">
        <v>0</v>
      </c>
      <c r="F248" s="3">
        <v>2</v>
      </c>
      <c r="G248" s="3">
        <v>5</v>
      </c>
      <c r="H248" s="3">
        <v>2</v>
      </c>
      <c r="I248" s="3">
        <v>1</v>
      </c>
      <c r="J248" s="3">
        <v>47750</v>
      </c>
      <c r="K248" s="3">
        <v>0</v>
      </c>
      <c r="L248" s="3">
        <v>19</v>
      </c>
      <c r="M248" s="3" t="s">
        <v>84</v>
      </c>
      <c r="N248" s="3" t="s">
        <v>85</v>
      </c>
      <c r="O248" s="3">
        <v>1801</v>
      </c>
      <c r="P248" s="4">
        <v>24995</v>
      </c>
      <c r="Q248" s="3" t="s">
        <v>108</v>
      </c>
      <c r="R248" s="3" t="s">
        <v>87</v>
      </c>
      <c r="S248" s="3" t="s">
        <v>88</v>
      </c>
      <c r="T248" s="3" t="s">
        <v>89</v>
      </c>
      <c r="U248" s="3" t="s">
        <v>129</v>
      </c>
      <c r="V248" s="4">
        <v>42555</v>
      </c>
      <c r="W248" s="3"/>
      <c r="X248" s="3" t="s">
        <v>91</v>
      </c>
      <c r="Y248" s="3" t="s">
        <v>92</v>
      </c>
      <c r="Z248" s="3" t="s">
        <v>93</v>
      </c>
      <c r="AA248" s="3" t="s">
        <v>146</v>
      </c>
      <c r="AB248" s="3">
        <v>18</v>
      </c>
      <c r="AC248" s="3" t="s">
        <v>131</v>
      </c>
      <c r="AD248" s="3" t="s">
        <v>165</v>
      </c>
      <c r="AE248" s="3">
        <v>2.6</v>
      </c>
      <c r="AF248" s="3">
        <v>4</v>
      </c>
      <c r="AG248" s="3">
        <v>0</v>
      </c>
      <c r="AH248" s="4">
        <v>43514</v>
      </c>
      <c r="AI248" s="3">
        <v>5</v>
      </c>
      <c r="AJ248" s="3">
        <v>4</v>
      </c>
    </row>
    <row r="249" spans="1:36" x14ac:dyDescent="0.25">
      <c r="A249" s="3" t="s">
        <v>462</v>
      </c>
      <c r="B249" s="3">
        <v>10260</v>
      </c>
      <c r="C249" s="3">
        <v>0</v>
      </c>
      <c r="D249" s="3">
        <v>0</v>
      </c>
      <c r="E249" s="3">
        <v>1</v>
      </c>
      <c r="F249" s="3">
        <v>5</v>
      </c>
      <c r="G249" s="3">
        <v>5</v>
      </c>
      <c r="H249" s="3">
        <v>3</v>
      </c>
      <c r="I249" s="3">
        <v>0</v>
      </c>
      <c r="J249" s="3">
        <v>46428</v>
      </c>
      <c r="K249" s="3">
        <v>1</v>
      </c>
      <c r="L249" s="3">
        <v>19</v>
      </c>
      <c r="M249" s="3" t="s">
        <v>84</v>
      </c>
      <c r="N249" s="3" t="s">
        <v>85</v>
      </c>
      <c r="O249" s="3">
        <v>2148</v>
      </c>
      <c r="P249" s="4">
        <v>27384</v>
      </c>
      <c r="Q249" s="3" t="s">
        <v>86</v>
      </c>
      <c r="R249" s="3" t="s">
        <v>87</v>
      </c>
      <c r="S249" s="3" t="s">
        <v>88</v>
      </c>
      <c r="T249" s="3" t="s">
        <v>89</v>
      </c>
      <c r="U249" s="3" t="s">
        <v>90</v>
      </c>
      <c r="V249" s="4">
        <v>39818</v>
      </c>
      <c r="W249" s="4">
        <v>43311</v>
      </c>
      <c r="X249" s="3" t="s">
        <v>209</v>
      </c>
      <c r="Y249" s="3" t="s">
        <v>101</v>
      </c>
      <c r="Z249" s="3" t="s">
        <v>93</v>
      </c>
      <c r="AA249" s="3" t="s">
        <v>94</v>
      </c>
      <c r="AB249" s="3">
        <v>22</v>
      </c>
      <c r="AC249" s="3" t="s">
        <v>117</v>
      </c>
      <c r="AD249" s="3" t="s">
        <v>105</v>
      </c>
      <c r="AE249" s="3">
        <v>4.5999999999999996</v>
      </c>
      <c r="AF249" s="3">
        <v>5</v>
      </c>
      <c r="AG249" s="3">
        <v>0</v>
      </c>
      <c r="AH249" s="4">
        <v>43136</v>
      </c>
      <c r="AI249" s="3">
        <v>0</v>
      </c>
      <c r="AJ249" s="3">
        <v>7</v>
      </c>
    </row>
    <row r="250" spans="1:36" x14ac:dyDescent="0.25">
      <c r="A250" s="3" t="s">
        <v>463</v>
      </c>
      <c r="B250" s="3">
        <v>10233</v>
      </c>
      <c r="C250" s="3">
        <v>1</v>
      </c>
      <c r="D250" s="3">
        <v>1</v>
      </c>
      <c r="E250" s="3">
        <v>1</v>
      </c>
      <c r="F250" s="3">
        <v>1</v>
      </c>
      <c r="G250" s="3">
        <v>5</v>
      </c>
      <c r="H250" s="3">
        <v>3</v>
      </c>
      <c r="I250" s="3">
        <v>0</v>
      </c>
      <c r="J250" s="3">
        <v>57975</v>
      </c>
      <c r="K250" s="3">
        <v>0</v>
      </c>
      <c r="L250" s="3">
        <v>20</v>
      </c>
      <c r="M250" s="3" t="s">
        <v>107</v>
      </c>
      <c r="N250" s="3" t="s">
        <v>85</v>
      </c>
      <c r="O250" s="3">
        <v>2062</v>
      </c>
      <c r="P250" s="4">
        <v>31528</v>
      </c>
      <c r="Q250" s="3" t="s">
        <v>86</v>
      </c>
      <c r="R250" s="3" t="s">
        <v>99</v>
      </c>
      <c r="S250" s="3" t="s">
        <v>88</v>
      </c>
      <c r="T250" s="3" t="s">
        <v>89</v>
      </c>
      <c r="U250" s="3" t="s">
        <v>90</v>
      </c>
      <c r="V250" s="4">
        <v>40420</v>
      </c>
      <c r="W250" s="3"/>
      <c r="X250" s="3" t="s">
        <v>91</v>
      </c>
      <c r="Y250" s="3" t="s">
        <v>92</v>
      </c>
      <c r="Z250" s="3" t="s">
        <v>93</v>
      </c>
      <c r="AA250" s="3" t="s">
        <v>146</v>
      </c>
      <c r="AB250" s="3">
        <v>18</v>
      </c>
      <c r="AC250" s="3" t="s">
        <v>164</v>
      </c>
      <c r="AD250" s="3" t="s">
        <v>105</v>
      </c>
      <c r="AE250" s="3">
        <v>4.0999999999999996</v>
      </c>
      <c r="AF250" s="3">
        <v>3</v>
      </c>
      <c r="AG250" s="3">
        <v>0</v>
      </c>
      <c r="AH250" s="4">
        <v>43475</v>
      </c>
      <c r="AI250" s="3">
        <v>0</v>
      </c>
      <c r="AJ250" s="3">
        <v>13</v>
      </c>
    </row>
    <row r="251" spans="1:36" x14ac:dyDescent="0.25">
      <c r="A251" s="3" t="s">
        <v>464</v>
      </c>
      <c r="B251" s="3">
        <v>10229</v>
      </c>
      <c r="C251" s="3">
        <v>0</v>
      </c>
      <c r="D251" s="3">
        <v>2</v>
      </c>
      <c r="E251" s="3">
        <v>1</v>
      </c>
      <c r="F251" s="3">
        <v>5</v>
      </c>
      <c r="G251" s="3">
        <v>3</v>
      </c>
      <c r="H251" s="3">
        <v>3</v>
      </c>
      <c r="I251" s="3">
        <v>0</v>
      </c>
      <c r="J251" s="3">
        <v>88527</v>
      </c>
      <c r="K251" s="3">
        <v>1</v>
      </c>
      <c r="L251" s="3">
        <v>9</v>
      </c>
      <c r="M251" s="3" t="s">
        <v>465</v>
      </c>
      <c r="N251" s="3" t="s">
        <v>85</v>
      </c>
      <c r="O251" s="3">
        <v>2452</v>
      </c>
      <c r="P251" s="4">
        <v>32128</v>
      </c>
      <c r="Q251" s="3" t="s">
        <v>86</v>
      </c>
      <c r="R251" s="3" t="s">
        <v>114</v>
      </c>
      <c r="S251" s="3" t="s">
        <v>88</v>
      </c>
      <c r="T251" s="3" t="s">
        <v>89</v>
      </c>
      <c r="U251" s="3" t="s">
        <v>129</v>
      </c>
      <c r="V251" s="4">
        <v>42009</v>
      </c>
      <c r="W251" s="4">
        <v>42308</v>
      </c>
      <c r="X251" s="3" t="s">
        <v>109</v>
      </c>
      <c r="Y251" s="3" t="s">
        <v>101</v>
      </c>
      <c r="Z251" s="3" t="s">
        <v>102</v>
      </c>
      <c r="AA251" s="3" t="s">
        <v>103</v>
      </c>
      <c r="AB251" s="3">
        <v>4</v>
      </c>
      <c r="AC251" s="3" t="s">
        <v>95</v>
      </c>
      <c r="AD251" s="3" t="s">
        <v>105</v>
      </c>
      <c r="AE251" s="3">
        <v>4.2</v>
      </c>
      <c r="AF251" s="3">
        <v>3</v>
      </c>
      <c r="AG251" s="3">
        <v>5</v>
      </c>
      <c r="AH251" s="4">
        <v>42114</v>
      </c>
      <c r="AI251" s="3">
        <v>0</v>
      </c>
      <c r="AJ251" s="3">
        <v>2</v>
      </c>
    </row>
    <row r="252" spans="1:36" x14ac:dyDescent="0.25">
      <c r="A252" s="3" t="s">
        <v>466</v>
      </c>
      <c r="B252" s="3">
        <v>10169</v>
      </c>
      <c r="C252" s="3">
        <v>1</v>
      </c>
      <c r="D252" s="3">
        <v>1</v>
      </c>
      <c r="E252" s="3">
        <v>0</v>
      </c>
      <c r="F252" s="3">
        <v>1</v>
      </c>
      <c r="G252" s="3">
        <v>5</v>
      </c>
      <c r="H252" s="3">
        <v>3</v>
      </c>
      <c r="I252" s="3">
        <v>0</v>
      </c>
      <c r="J252" s="3">
        <v>56147</v>
      </c>
      <c r="K252" s="3">
        <v>0</v>
      </c>
      <c r="L252" s="3">
        <v>19</v>
      </c>
      <c r="M252" s="3" t="s">
        <v>84</v>
      </c>
      <c r="N252" s="3" t="s">
        <v>85</v>
      </c>
      <c r="O252" s="3">
        <v>2154</v>
      </c>
      <c r="P252" s="4">
        <v>32334</v>
      </c>
      <c r="Q252" s="3" t="s">
        <v>108</v>
      </c>
      <c r="R252" s="3" t="s">
        <v>99</v>
      </c>
      <c r="S252" s="3" t="s">
        <v>88</v>
      </c>
      <c r="T252" s="3" t="s">
        <v>89</v>
      </c>
      <c r="U252" s="3" t="s">
        <v>129</v>
      </c>
      <c r="V252" s="4">
        <v>41911</v>
      </c>
      <c r="W252" s="3"/>
      <c r="X252" s="3" t="s">
        <v>91</v>
      </c>
      <c r="Y252" s="3" t="s">
        <v>92</v>
      </c>
      <c r="Z252" s="3" t="s">
        <v>93</v>
      </c>
      <c r="AA252" s="3" t="s">
        <v>112</v>
      </c>
      <c r="AB252" s="3">
        <v>16</v>
      </c>
      <c r="AC252" s="3" t="s">
        <v>95</v>
      </c>
      <c r="AD252" s="3" t="s">
        <v>105</v>
      </c>
      <c r="AE252" s="3">
        <v>3.51</v>
      </c>
      <c r="AF252" s="3">
        <v>3</v>
      </c>
      <c r="AG252" s="3">
        <v>0</v>
      </c>
      <c r="AH252" s="4">
        <v>43514</v>
      </c>
      <c r="AI252" s="3">
        <v>0</v>
      </c>
      <c r="AJ252" s="3">
        <v>2</v>
      </c>
    </row>
    <row r="253" spans="1:36" x14ac:dyDescent="0.25">
      <c r="A253" s="3" t="s">
        <v>467</v>
      </c>
      <c r="B253" s="3">
        <v>10071</v>
      </c>
      <c r="C253" s="3">
        <v>0</v>
      </c>
      <c r="D253" s="3">
        <v>0</v>
      </c>
      <c r="E253" s="3">
        <v>0</v>
      </c>
      <c r="F253" s="3">
        <v>3</v>
      </c>
      <c r="G253" s="3">
        <v>5</v>
      </c>
      <c r="H253" s="3">
        <v>3</v>
      </c>
      <c r="I253" s="3">
        <v>0</v>
      </c>
      <c r="J253" s="3">
        <v>50923</v>
      </c>
      <c r="K253" s="3">
        <v>0</v>
      </c>
      <c r="L253" s="3">
        <v>19</v>
      </c>
      <c r="M253" s="3" t="s">
        <v>84</v>
      </c>
      <c r="N253" s="3" t="s">
        <v>85</v>
      </c>
      <c r="O253" s="3">
        <v>2191</v>
      </c>
      <c r="P253" s="4">
        <v>27463</v>
      </c>
      <c r="Q253" s="3" t="s">
        <v>108</v>
      </c>
      <c r="R253" s="3" t="s">
        <v>87</v>
      </c>
      <c r="S253" s="3" t="s">
        <v>88</v>
      </c>
      <c r="T253" s="3" t="s">
        <v>89</v>
      </c>
      <c r="U253" s="3" t="s">
        <v>159</v>
      </c>
      <c r="V253" s="4">
        <v>41547</v>
      </c>
      <c r="W253" s="3"/>
      <c r="X253" s="3" t="s">
        <v>91</v>
      </c>
      <c r="Y253" s="3" t="s">
        <v>92</v>
      </c>
      <c r="Z253" s="3" t="s">
        <v>93</v>
      </c>
      <c r="AA253" s="3" t="s">
        <v>116</v>
      </c>
      <c r="AB253" s="3">
        <v>39</v>
      </c>
      <c r="AC253" s="3" t="s">
        <v>117</v>
      </c>
      <c r="AD253" s="3" t="s">
        <v>105</v>
      </c>
      <c r="AE253" s="3">
        <v>5</v>
      </c>
      <c r="AF253" s="3">
        <v>5</v>
      </c>
      <c r="AG253" s="3">
        <v>0</v>
      </c>
      <c r="AH253" s="4">
        <v>43502</v>
      </c>
      <c r="AI253" s="3">
        <v>0</v>
      </c>
      <c r="AJ253" s="3">
        <v>14</v>
      </c>
    </row>
    <row r="254" spans="1:36" x14ac:dyDescent="0.25">
      <c r="A254" s="3" t="s">
        <v>468</v>
      </c>
      <c r="B254" s="3">
        <v>10179</v>
      </c>
      <c r="C254" s="3">
        <v>1</v>
      </c>
      <c r="D254" s="3">
        <v>1</v>
      </c>
      <c r="E254" s="3">
        <v>0</v>
      </c>
      <c r="F254" s="3">
        <v>1</v>
      </c>
      <c r="G254" s="3">
        <v>3</v>
      </c>
      <c r="H254" s="3">
        <v>3</v>
      </c>
      <c r="I254" s="3">
        <v>0</v>
      </c>
      <c r="J254" s="3">
        <v>50750</v>
      </c>
      <c r="K254" s="3">
        <v>0</v>
      </c>
      <c r="L254" s="3">
        <v>15</v>
      </c>
      <c r="M254" s="3" t="s">
        <v>272</v>
      </c>
      <c r="N254" s="3" t="s">
        <v>85</v>
      </c>
      <c r="O254" s="3">
        <v>1773</v>
      </c>
      <c r="P254" s="4">
        <v>29690</v>
      </c>
      <c r="Q254" s="3" t="s">
        <v>108</v>
      </c>
      <c r="R254" s="3" t="s">
        <v>99</v>
      </c>
      <c r="S254" s="3" t="s">
        <v>88</v>
      </c>
      <c r="T254" s="3" t="s">
        <v>89</v>
      </c>
      <c r="U254" s="3" t="s">
        <v>90</v>
      </c>
      <c r="V254" s="4">
        <v>41912</v>
      </c>
      <c r="W254" s="3"/>
      <c r="X254" s="3" t="s">
        <v>91</v>
      </c>
      <c r="Y254" s="3" t="s">
        <v>92</v>
      </c>
      <c r="Z254" s="3" t="s">
        <v>102</v>
      </c>
      <c r="AA254" s="3" t="s">
        <v>134</v>
      </c>
      <c r="AB254" s="3">
        <v>7</v>
      </c>
      <c r="AC254" s="3" t="s">
        <v>95</v>
      </c>
      <c r="AD254" s="3" t="s">
        <v>105</v>
      </c>
      <c r="AE254" s="3">
        <v>3.31</v>
      </c>
      <c r="AF254" s="3">
        <v>3</v>
      </c>
      <c r="AG254" s="3">
        <v>6</v>
      </c>
      <c r="AH254" s="4">
        <v>43472</v>
      </c>
      <c r="AI254" s="3">
        <v>0</v>
      </c>
      <c r="AJ254" s="3">
        <v>7</v>
      </c>
    </row>
    <row r="255" spans="1:36" x14ac:dyDescent="0.25">
      <c r="A255" s="3" t="s">
        <v>469</v>
      </c>
      <c r="B255" s="3">
        <v>10091</v>
      </c>
      <c r="C255" s="3">
        <v>1</v>
      </c>
      <c r="D255" s="3">
        <v>1</v>
      </c>
      <c r="E255" s="3">
        <v>0</v>
      </c>
      <c r="F255" s="3">
        <v>1</v>
      </c>
      <c r="G255" s="3">
        <v>5</v>
      </c>
      <c r="H255" s="3">
        <v>3</v>
      </c>
      <c r="I255" s="3">
        <v>0</v>
      </c>
      <c r="J255" s="3">
        <v>52087</v>
      </c>
      <c r="K255" s="3">
        <v>0</v>
      </c>
      <c r="L255" s="3">
        <v>19</v>
      </c>
      <c r="M255" s="3" t="s">
        <v>84</v>
      </c>
      <c r="N255" s="3" t="s">
        <v>85</v>
      </c>
      <c r="O255" s="3">
        <v>2149</v>
      </c>
      <c r="P255" s="4">
        <v>31283</v>
      </c>
      <c r="Q255" s="3" t="s">
        <v>108</v>
      </c>
      <c r="R255" s="3" t="s">
        <v>99</v>
      </c>
      <c r="S255" s="3" t="s">
        <v>88</v>
      </c>
      <c r="T255" s="3" t="s">
        <v>89</v>
      </c>
      <c r="U255" s="3" t="s">
        <v>90</v>
      </c>
      <c r="V255" s="4">
        <v>41505</v>
      </c>
      <c r="W255" s="3"/>
      <c r="X255" s="3" t="s">
        <v>91</v>
      </c>
      <c r="Y255" s="3" t="s">
        <v>92</v>
      </c>
      <c r="Z255" s="3" t="s">
        <v>93</v>
      </c>
      <c r="AA255" s="3" t="s">
        <v>119</v>
      </c>
      <c r="AB255" s="3">
        <v>11</v>
      </c>
      <c r="AC255" s="3" t="s">
        <v>95</v>
      </c>
      <c r="AD255" s="3" t="s">
        <v>105</v>
      </c>
      <c r="AE255" s="3">
        <v>4.8099999999999996</v>
      </c>
      <c r="AF255" s="3">
        <v>4</v>
      </c>
      <c r="AG255" s="3">
        <v>0</v>
      </c>
      <c r="AH255" s="4">
        <v>43511</v>
      </c>
      <c r="AI255" s="3">
        <v>0</v>
      </c>
      <c r="AJ255" s="3">
        <v>15</v>
      </c>
    </row>
    <row r="256" spans="1:36" x14ac:dyDescent="0.25">
      <c r="A256" s="3" t="s">
        <v>470</v>
      </c>
      <c r="B256" s="3">
        <v>10178</v>
      </c>
      <c r="C256" s="3">
        <v>1</v>
      </c>
      <c r="D256" s="3">
        <v>1</v>
      </c>
      <c r="E256" s="3">
        <v>1</v>
      </c>
      <c r="F256" s="3">
        <v>1</v>
      </c>
      <c r="G256" s="3">
        <v>3</v>
      </c>
      <c r="H256" s="3">
        <v>3</v>
      </c>
      <c r="I256" s="3">
        <v>0</v>
      </c>
      <c r="J256" s="3">
        <v>87826</v>
      </c>
      <c r="K256" s="3">
        <v>0</v>
      </c>
      <c r="L256" s="3">
        <v>9</v>
      </c>
      <c r="M256" s="3" t="s">
        <v>142</v>
      </c>
      <c r="N256" s="3" t="s">
        <v>85</v>
      </c>
      <c r="O256" s="3">
        <v>2110</v>
      </c>
      <c r="P256" s="4">
        <v>25607</v>
      </c>
      <c r="Q256" s="3" t="s">
        <v>86</v>
      </c>
      <c r="R256" s="3" t="s">
        <v>99</v>
      </c>
      <c r="S256" s="3" t="s">
        <v>88</v>
      </c>
      <c r="T256" s="3" t="s">
        <v>136</v>
      </c>
      <c r="U256" s="3" t="s">
        <v>90</v>
      </c>
      <c r="V256" s="4">
        <v>42009</v>
      </c>
      <c r="W256" s="3"/>
      <c r="X256" s="3" t="s">
        <v>91</v>
      </c>
      <c r="Y256" s="3" t="s">
        <v>92</v>
      </c>
      <c r="Z256" s="3" t="s">
        <v>102</v>
      </c>
      <c r="AA256" s="3" t="s">
        <v>103</v>
      </c>
      <c r="AB256" s="3">
        <v>4</v>
      </c>
      <c r="AC256" s="3" t="s">
        <v>127</v>
      </c>
      <c r="AD256" s="3" t="s">
        <v>105</v>
      </c>
      <c r="AE256" s="3">
        <v>3.32</v>
      </c>
      <c r="AF256" s="3">
        <v>3</v>
      </c>
      <c r="AG256" s="3">
        <v>7</v>
      </c>
      <c r="AH256" s="4">
        <v>43479</v>
      </c>
      <c r="AI256" s="3">
        <v>0</v>
      </c>
      <c r="AJ256" s="3">
        <v>16</v>
      </c>
    </row>
    <row r="257" spans="1:36" x14ac:dyDescent="0.25">
      <c r="A257" s="3" t="s">
        <v>471</v>
      </c>
      <c r="B257" s="3">
        <v>10039</v>
      </c>
      <c r="C257" s="3">
        <v>0</v>
      </c>
      <c r="D257" s="3">
        <v>0</v>
      </c>
      <c r="E257" s="3">
        <v>0</v>
      </c>
      <c r="F257" s="3">
        <v>1</v>
      </c>
      <c r="G257" s="3">
        <v>1</v>
      </c>
      <c r="H257" s="3">
        <v>3</v>
      </c>
      <c r="I257" s="3">
        <v>0</v>
      </c>
      <c r="J257" s="3">
        <v>51920</v>
      </c>
      <c r="K257" s="3">
        <v>0</v>
      </c>
      <c r="L257" s="3">
        <v>2</v>
      </c>
      <c r="M257" s="3" t="s">
        <v>326</v>
      </c>
      <c r="N257" s="3" t="s">
        <v>85</v>
      </c>
      <c r="O257" s="3">
        <v>2330</v>
      </c>
      <c r="P257" s="4">
        <v>32282</v>
      </c>
      <c r="Q257" s="3" t="s">
        <v>108</v>
      </c>
      <c r="R257" s="3" t="s">
        <v>87</v>
      </c>
      <c r="S257" s="3" t="s">
        <v>88</v>
      </c>
      <c r="T257" s="3" t="s">
        <v>89</v>
      </c>
      <c r="U257" s="3" t="s">
        <v>90</v>
      </c>
      <c r="V257" s="4">
        <v>42125</v>
      </c>
      <c r="W257" s="3"/>
      <c r="X257" s="3" t="s">
        <v>91</v>
      </c>
      <c r="Y257" s="3" t="s">
        <v>92</v>
      </c>
      <c r="Z257" s="3" t="s">
        <v>173</v>
      </c>
      <c r="AA257" s="3" t="s">
        <v>174</v>
      </c>
      <c r="AB257" s="3">
        <v>1</v>
      </c>
      <c r="AC257" s="3" t="s">
        <v>248</v>
      </c>
      <c r="AD257" s="3" t="s">
        <v>105</v>
      </c>
      <c r="AE257" s="3">
        <v>5</v>
      </c>
      <c r="AF257" s="3">
        <v>3</v>
      </c>
      <c r="AG257" s="3">
        <v>5</v>
      </c>
      <c r="AH257" s="4">
        <v>43480</v>
      </c>
      <c r="AI257" s="3">
        <v>0</v>
      </c>
      <c r="AJ257" s="3">
        <v>2</v>
      </c>
    </row>
    <row r="258" spans="1:36" x14ac:dyDescent="0.25">
      <c r="A258" s="3" t="s">
        <v>472</v>
      </c>
      <c r="B258" s="3">
        <v>10095</v>
      </c>
      <c r="C258" s="3">
        <v>0</v>
      </c>
      <c r="D258" s="3">
        <v>0</v>
      </c>
      <c r="E258" s="3">
        <v>0</v>
      </c>
      <c r="F258" s="3">
        <v>5</v>
      </c>
      <c r="G258" s="3">
        <v>5</v>
      </c>
      <c r="H258" s="3">
        <v>3</v>
      </c>
      <c r="I258" s="3">
        <v>0</v>
      </c>
      <c r="J258" s="3">
        <v>63878</v>
      </c>
      <c r="K258" s="3">
        <v>1</v>
      </c>
      <c r="L258" s="3">
        <v>20</v>
      </c>
      <c r="M258" s="3" t="s">
        <v>107</v>
      </c>
      <c r="N258" s="3" t="s">
        <v>85</v>
      </c>
      <c r="O258" s="3">
        <v>1851</v>
      </c>
      <c r="P258" s="4">
        <v>32106</v>
      </c>
      <c r="Q258" s="3" t="s">
        <v>108</v>
      </c>
      <c r="R258" s="3" t="s">
        <v>87</v>
      </c>
      <c r="S258" s="3" t="s">
        <v>88</v>
      </c>
      <c r="T258" s="3" t="s">
        <v>89</v>
      </c>
      <c r="U258" s="3" t="s">
        <v>90</v>
      </c>
      <c r="V258" s="4">
        <v>40112</v>
      </c>
      <c r="W258" s="4">
        <v>42102</v>
      </c>
      <c r="X258" s="3" t="s">
        <v>343</v>
      </c>
      <c r="Y258" s="3" t="s">
        <v>101</v>
      </c>
      <c r="Z258" s="3" t="s">
        <v>93</v>
      </c>
      <c r="AA258" s="3" t="s">
        <v>94</v>
      </c>
      <c r="AB258" s="3">
        <v>22</v>
      </c>
      <c r="AC258" s="3" t="s">
        <v>164</v>
      </c>
      <c r="AD258" s="3" t="s">
        <v>105</v>
      </c>
      <c r="AE258" s="3">
        <v>4.68</v>
      </c>
      <c r="AF258" s="3">
        <v>4</v>
      </c>
      <c r="AG258" s="3">
        <v>0</v>
      </c>
      <c r="AH258" s="4">
        <v>42096</v>
      </c>
      <c r="AI258" s="3">
        <v>0</v>
      </c>
      <c r="AJ258" s="3">
        <v>20</v>
      </c>
    </row>
    <row r="259" spans="1:36" x14ac:dyDescent="0.25">
      <c r="A259" s="3" t="s">
        <v>473</v>
      </c>
      <c r="B259" s="3">
        <v>10027</v>
      </c>
      <c r="C259" s="3">
        <v>0</v>
      </c>
      <c r="D259" s="3">
        <v>0</v>
      </c>
      <c r="E259" s="3">
        <v>1</v>
      </c>
      <c r="F259" s="3">
        <v>1</v>
      </c>
      <c r="G259" s="3">
        <v>5</v>
      </c>
      <c r="H259" s="3">
        <v>4</v>
      </c>
      <c r="I259" s="3">
        <v>0</v>
      </c>
      <c r="J259" s="3">
        <v>60656</v>
      </c>
      <c r="K259" s="3">
        <v>0</v>
      </c>
      <c r="L259" s="3">
        <v>20</v>
      </c>
      <c r="M259" s="3" t="s">
        <v>107</v>
      </c>
      <c r="N259" s="3" t="s">
        <v>85</v>
      </c>
      <c r="O259" s="3">
        <v>2045</v>
      </c>
      <c r="P259" s="4">
        <v>23314</v>
      </c>
      <c r="Q259" s="3" t="s">
        <v>86</v>
      </c>
      <c r="R259" s="3" t="s">
        <v>87</v>
      </c>
      <c r="S259" s="3" t="s">
        <v>88</v>
      </c>
      <c r="T259" s="3" t="s">
        <v>89</v>
      </c>
      <c r="U259" s="3" t="s">
        <v>90</v>
      </c>
      <c r="V259" s="4">
        <v>41911</v>
      </c>
      <c r="W259" s="3"/>
      <c r="X259" s="3" t="s">
        <v>91</v>
      </c>
      <c r="Y259" s="3" t="s">
        <v>92</v>
      </c>
      <c r="Z259" s="3" t="s">
        <v>93</v>
      </c>
      <c r="AA259" s="3" t="s">
        <v>112</v>
      </c>
      <c r="AB259" s="3">
        <v>16</v>
      </c>
      <c r="AC259" s="3" t="s">
        <v>104</v>
      </c>
      <c r="AD259" s="3" t="s">
        <v>96</v>
      </c>
      <c r="AE259" s="3">
        <v>4.3</v>
      </c>
      <c r="AF259" s="3">
        <v>3</v>
      </c>
      <c r="AG259" s="3">
        <v>0</v>
      </c>
      <c r="AH259" s="4">
        <v>43493</v>
      </c>
      <c r="AI259" s="3">
        <v>0</v>
      </c>
      <c r="AJ259" s="3">
        <v>4</v>
      </c>
    </row>
    <row r="260" spans="1:36" x14ac:dyDescent="0.25">
      <c r="A260" s="3" t="s">
        <v>474</v>
      </c>
      <c r="B260" s="3">
        <v>10291</v>
      </c>
      <c r="C260" s="3">
        <v>0</v>
      </c>
      <c r="D260" s="3">
        <v>2</v>
      </c>
      <c r="E260" s="3">
        <v>1</v>
      </c>
      <c r="F260" s="3">
        <v>1</v>
      </c>
      <c r="G260" s="3">
        <v>6</v>
      </c>
      <c r="H260" s="3">
        <v>2</v>
      </c>
      <c r="I260" s="3">
        <v>1</v>
      </c>
      <c r="J260" s="3">
        <v>72992</v>
      </c>
      <c r="K260" s="3">
        <v>0</v>
      </c>
      <c r="L260" s="3">
        <v>21</v>
      </c>
      <c r="M260" s="3" t="s">
        <v>228</v>
      </c>
      <c r="N260" s="3" t="s">
        <v>85</v>
      </c>
      <c r="O260" s="3">
        <v>1886</v>
      </c>
      <c r="P260" s="4">
        <v>30910</v>
      </c>
      <c r="Q260" s="3" t="s">
        <v>86</v>
      </c>
      <c r="R260" s="3" t="s">
        <v>114</v>
      </c>
      <c r="S260" s="3" t="s">
        <v>88</v>
      </c>
      <c r="T260" s="3" t="s">
        <v>89</v>
      </c>
      <c r="U260" s="3" t="s">
        <v>129</v>
      </c>
      <c r="V260" s="4">
        <v>41777</v>
      </c>
      <c r="W260" s="3"/>
      <c r="X260" s="3" t="s">
        <v>91</v>
      </c>
      <c r="Y260" s="3" t="s">
        <v>92</v>
      </c>
      <c r="Z260" s="3" t="s">
        <v>188</v>
      </c>
      <c r="AA260" s="3" t="s">
        <v>229</v>
      </c>
      <c r="AB260" s="3">
        <v>15</v>
      </c>
      <c r="AC260" s="3" t="s">
        <v>131</v>
      </c>
      <c r="AD260" s="3" t="s">
        <v>165</v>
      </c>
      <c r="AE260" s="3">
        <v>2.4</v>
      </c>
      <c r="AF260" s="3">
        <v>4</v>
      </c>
      <c r="AG260" s="3">
        <v>0</v>
      </c>
      <c r="AH260" s="4">
        <v>43481</v>
      </c>
      <c r="AI260" s="3">
        <v>2</v>
      </c>
      <c r="AJ260" s="3">
        <v>16</v>
      </c>
    </row>
    <row r="261" spans="1:36" x14ac:dyDescent="0.25">
      <c r="A261" s="3" t="s">
        <v>475</v>
      </c>
      <c r="B261" s="3">
        <v>10153</v>
      </c>
      <c r="C261" s="3">
        <v>1</v>
      </c>
      <c r="D261" s="3">
        <v>1</v>
      </c>
      <c r="E261" s="3">
        <v>0</v>
      </c>
      <c r="F261" s="3">
        <v>5</v>
      </c>
      <c r="G261" s="3">
        <v>1</v>
      </c>
      <c r="H261" s="3">
        <v>3</v>
      </c>
      <c r="I261" s="3">
        <v>1</v>
      </c>
      <c r="J261" s="3">
        <v>55000</v>
      </c>
      <c r="K261" s="3">
        <v>1</v>
      </c>
      <c r="L261" s="3">
        <v>2</v>
      </c>
      <c r="M261" s="3" t="s">
        <v>326</v>
      </c>
      <c r="N261" s="3" t="s">
        <v>85</v>
      </c>
      <c r="O261" s="3">
        <v>1844</v>
      </c>
      <c r="P261" s="4">
        <v>31942</v>
      </c>
      <c r="Q261" s="3" t="s">
        <v>108</v>
      </c>
      <c r="R261" s="3" t="s">
        <v>99</v>
      </c>
      <c r="S261" s="3" t="s">
        <v>88</v>
      </c>
      <c r="T261" s="3" t="s">
        <v>89</v>
      </c>
      <c r="U261" s="3" t="s">
        <v>129</v>
      </c>
      <c r="V261" s="4">
        <v>40812</v>
      </c>
      <c r="W261" s="4">
        <v>41542</v>
      </c>
      <c r="X261" s="3" t="s">
        <v>100</v>
      </c>
      <c r="Y261" s="3" t="s">
        <v>101</v>
      </c>
      <c r="Z261" s="3" t="s">
        <v>173</v>
      </c>
      <c r="AA261" s="3" t="s">
        <v>174</v>
      </c>
      <c r="AB261" s="3">
        <v>1</v>
      </c>
      <c r="AC261" s="3" t="s">
        <v>131</v>
      </c>
      <c r="AD261" s="3" t="s">
        <v>105</v>
      </c>
      <c r="AE261" s="3">
        <v>3.8</v>
      </c>
      <c r="AF261" s="3">
        <v>4</v>
      </c>
      <c r="AG261" s="3">
        <v>4</v>
      </c>
      <c r="AH261" s="4">
        <v>41501</v>
      </c>
      <c r="AI261" s="3">
        <v>0</v>
      </c>
      <c r="AJ261" s="3">
        <v>17</v>
      </c>
    </row>
    <row r="262" spans="1:36" x14ac:dyDescent="0.25">
      <c r="A262" s="3" t="s">
        <v>476</v>
      </c>
      <c r="B262" s="3">
        <v>10157</v>
      </c>
      <c r="C262" s="3">
        <v>0</v>
      </c>
      <c r="D262" s="3">
        <v>0</v>
      </c>
      <c r="E262" s="3">
        <v>0</v>
      </c>
      <c r="F262" s="3">
        <v>1</v>
      </c>
      <c r="G262" s="3">
        <v>5</v>
      </c>
      <c r="H262" s="3">
        <v>3</v>
      </c>
      <c r="I262" s="3">
        <v>0</v>
      </c>
      <c r="J262" s="3">
        <v>58939</v>
      </c>
      <c r="K262" s="3">
        <v>0</v>
      </c>
      <c r="L262" s="3">
        <v>19</v>
      </c>
      <c r="M262" s="3" t="s">
        <v>84</v>
      </c>
      <c r="N262" s="3" t="s">
        <v>85</v>
      </c>
      <c r="O262" s="3">
        <v>2130</v>
      </c>
      <c r="P262" s="4">
        <v>23775</v>
      </c>
      <c r="Q262" s="3" t="s">
        <v>108</v>
      </c>
      <c r="R262" s="3" t="s">
        <v>87</v>
      </c>
      <c r="S262" s="3" t="s">
        <v>88</v>
      </c>
      <c r="T262" s="3" t="s">
        <v>89</v>
      </c>
      <c r="U262" s="3" t="s">
        <v>90</v>
      </c>
      <c r="V262" s="4">
        <v>41589</v>
      </c>
      <c r="W262" s="3"/>
      <c r="X262" s="3" t="s">
        <v>91</v>
      </c>
      <c r="Y262" s="3" t="s">
        <v>92</v>
      </c>
      <c r="Z262" s="3" t="s">
        <v>93</v>
      </c>
      <c r="AA262" s="3" t="s">
        <v>126</v>
      </c>
      <c r="AB262" s="3">
        <v>19</v>
      </c>
      <c r="AC262" s="3" t="s">
        <v>127</v>
      </c>
      <c r="AD262" s="3" t="s">
        <v>105</v>
      </c>
      <c r="AE262" s="3">
        <v>3.73</v>
      </c>
      <c r="AF262" s="3">
        <v>3</v>
      </c>
      <c r="AG262" s="3">
        <v>0</v>
      </c>
      <c r="AH262" s="4">
        <v>43489</v>
      </c>
      <c r="AI262" s="3">
        <v>0</v>
      </c>
      <c r="AJ262" s="3">
        <v>16</v>
      </c>
    </row>
    <row r="263" spans="1:36" x14ac:dyDescent="0.25">
      <c r="A263" s="3" t="s">
        <v>477</v>
      </c>
      <c r="B263" s="3">
        <v>10119</v>
      </c>
      <c r="C263" s="3">
        <v>1</v>
      </c>
      <c r="D263" s="3">
        <v>1</v>
      </c>
      <c r="E263" s="3">
        <v>0</v>
      </c>
      <c r="F263" s="3">
        <v>1</v>
      </c>
      <c r="G263" s="3">
        <v>3</v>
      </c>
      <c r="H263" s="3">
        <v>3</v>
      </c>
      <c r="I263" s="3">
        <v>0</v>
      </c>
      <c r="J263" s="3">
        <v>66593</v>
      </c>
      <c r="K263" s="3">
        <v>0</v>
      </c>
      <c r="L263" s="3">
        <v>14</v>
      </c>
      <c r="M263" s="3" t="s">
        <v>133</v>
      </c>
      <c r="N263" s="3" t="s">
        <v>85</v>
      </c>
      <c r="O263" s="3">
        <v>2360</v>
      </c>
      <c r="P263" s="4">
        <v>26735</v>
      </c>
      <c r="Q263" s="3" t="s">
        <v>108</v>
      </c>
      <c r="R263" s="3" t="s">
        <v>99</v>
      </c>
      <c r="S263" s="3" t="s">
        <v>88</v>
      </c>
      <c r="T263" s="3" t="s">
        <v>89</v>
      </c>
      <c r="U263" s="3" t="s">
        <v>129</v>
      </c>
      <c r="V263" s="4">
        <v>40704</v>
      </c>
      <c r="W263" s="3"/>
      <c r="X263" s="3" t="s">
        <v>91</v>
      </c>
      <c r="Y263" s="3" t="s">
        <v>92</v>
      </c>
      <c r="Z263" s="3" t="s">
        <v>102</v>
      </c>
      <c r="AA263" s="3" t="s">
        <v>213</v>
      </c>
      <c r="AB263" s="3">
        <v>6</v>
      </c>
      <c r="AC263" s="3" t="s">
        <v>95</v>
      </c>
      <c r="AD263" s="3" t="s">
        <v>105</v>
      </c>
      <c r="AE263" s="3">
        <v>4.3</v>
      </c>
      <c r="AF263" s="3">
        <v>3</v>
      </c>
      <c r="AG263" s="3">
        <v>5</v>
      </c>
      <c r="AH263" s="4">
        <v>43504</v>
      </c>
      <c r="AI263" s="3">
        <v>0</v>
      </c>
      <c r="AJ263" s="3">
        <v>19</v>
      </c>
    </row>
    <row r="264" spans="1:36" x14ac:dyDescent="0.25">
      <c r="A264" s="3" t="s">
        <v>478</v>
      </c>
      <c r="B264" s="3">
        <v>10180</v>
      </c>
      <c r="C264" s="3">
        <v>1</v>
      </c>
      <c r="D264" s="3">
        <v>1</v>
      </c>
      <c r="E264" s="3">
        <v>1</v>
      </c>
      <c r="F264" s="3">
        <v>2</v>
      </c>
      <c r="G264" s="3">
        <v>3</v>
      </c>
      <c r="H264" s="3">
        <v>3</v>
      </c>
      <c r="I264" s="3">
        <v>0</v>
      </c>
      <c r="J264" s="3">
        <v>87565</v>
      </c>
      <c r="K264" s="3">
        <v>0</v>
      </c>
      <c r="L264" s="3">
        <v>28</v>
      </c>
      <c r="M264" s="3" t="s">
        <v>226</v>
      </c>
      <c r="N264" s="3" t="s">
        <v>85</v>
      </c>
      <c r="O264" s="3">
        <v>1545</v>
      </c>
      <c r="P264" s="4">
        <v>30356</v>
      </c>
      <c r="Q264" s="3" t="s">
        <v>86</v>
      </c>
      <c r="R264" s="3" t="s">
        <v>99</v>
      </c>
      <c r="S264" s="3" t="s">
        <v>88</v>
      </c>
      <c r="T264" s="3" t="s">
        <v>89</v>
      </c>
      <c r="U264" s="3" t="s">
        <v>159</v>
      </c>
      <c r="V264" s="4">
        <v>42551</v>
      </c>
      <c r="W264" s="3"/>
      <c r="X264" s="3" t="s">
        <v>91</v>
      </c>
      <c r="Y264" s="3" t="s">
        <v>92</v>
      </c>
      <c r="Z264" s="3" t="s">
        <v>102</v>
      </c>
      <c r="AA264" s="3" t="s">
        <v>134</v>
      </c>
      <c r="AB264" s="3">
        <v>7</v>
      </c>
      <c r="AC264" s="3" t="s">
        <v>95</v>
      </c>
      <c r="AD264" s="3" t="s">
        <v>105</v>
      </c>
      <c r="AE264" s="3">
        <v>3.27</v>
      </c>
      <c r="AF264" s="3">
        <v>4</v>
      </c>
      <c r="AG264" s="3">
        <v>5</v>
      </c>
      <c r="AH264" s="4">
        <v>43479</v>
      </c>
      <c r="AI264" s="3">
        <v>0</v>
      </c>
      <c r="AJ264" s="3">
        <v>13</v>
      </c>
    </row>
    <row r="265" spans="1:36" x14ac:dyDescent="0.25">
      <c r="A265" s="3" t="s">
        <v>479</v>
      </c>
      <c r="B265" s="3">
        <v>10302</v>
      </c>
      <c r="C265" s="3">
        <v>1</v>
      </c>
      <c r="D265" s="3">
        <v>1</v>
      </c>
      <c r="E265" s="3">
        <v>0</v>
      </c>
      <c r="F265" s="3">
        <v>1</v>
      </c>
      <c r="G265" s="3">
        <v>5</v>
      </c>
      <c r="H265" s="3">
        <v>1</v>
      </c>
      <c r="I265" s="3">
        <v>0</v>
      </c>
      <c r="J265" s="3">
        <v>64021</v>
      </c>
      <c r="K265" s="3">
        <v>0</v>
      </c>
      <c r="L265" s="3">
        <v>19</v>
      </c>
      <c r="M265" s="3" t="s">
        <v>84</v>
      </c>
      <c r="N265" s="3" t="s">
        <v>85</v>
      </c>
      <c r="O265" s="3">
        <v>2093</v>
      </c>
      <c r="P265" s="4">
        <v>25039</v>
      </c>
      <c r="Q265" s="3" t="s">
        <v>108</v>
      </c>
      <c r="R265" s="3" t="s">
        <v>99</v>
      </c>
      <c r="S265" s="3" t="s">
        <v>88</v>
      </c>
      <c r="T265" s="3" t="s">
        <v>89</v>
      </c>
      <c r="U265" s="3" t="s">
        <v>90</v>
      </c>
      <c r="V265" s="4">
        <v>40959</v>
      </c>
      <c r="W265" s="3"/>
      <c r="X265" s="3" t="s">
        <v>91</v>
      </c>
      <c r="Y265" s="3" t="s">
        <v>92</v>
      </c>
      <c r="Z265" s="3" t="s">
        <v>93</v>
      </c>
      <c r="AA265" s="3" t="s">
        <v>130</v>
      </c>
      <c r="AB265" s="3">
        <v>12</v>
      </c>
      <c r="AC265" s="3" t="s">
        <v>104</v>
      </c>
      <c r="AD265" s="3" t="s">
        <v>238</v>
      </c>
      <c r="AE265" s="3">
        <v>2.4</v>
      </c>
      <c r="AF265" s="3">
        <v>2</v>
      </c>
      <c r="AG265" s="3">
        <v>1</v>
      </c>
      <c r="AH265" s="4">
        <v>43521</v>
      </c>
      <c r="AI265" s="3">
        <v>6</v>
      </c>
      <c r="AJ265" s="3">
        <v>20</v>
      </c>
    </row>
    <row r="266" spans="1:36" x14ac:dyDescent="0.25">
      <c r="A266" s="3" t="s">
        <v>480</v>
      </c>
      <c r="B266" s="3">
        <v>10090</v>
      </c>
      <c r="C266" s="3">
        <v>1</v>
      </c>
      <c r="D266" s="3">
        <v>1</v>
      </c>
      <c r="E266" s="3">
        <v>0</v>
      </c>
      <c r="F266" s="3">
        <v>1</v>
      </c>
      <c r="G266" s="3">
        <v>5</v>
      </c>
      <c r="H266" s="3">
        <v>3</v>
      </c>
      <c r="I266" s="3">
        <v>0</v>
      </c>
      <c r="J266" s="3">
        <v>65714</v>
      </c>
      <c r="K266" s="3">
        <v>0</v>
      </c>
      <c r="L266" s="3">
        <v>18</v>
      </c>
      <c r="M266" s="3" t="s">
        <v>176</v>
      </c>
      <c r="N266" s="3" t="s">
        <v>85</v>
      </c>
      <c r="O266" s="3">
        <v>2451</v>
      </c>
      <c r="P266" s="4">
        <v>27667</v>
      </c>
      <c r="Q266" s="3" t="s">
        <v>108</v>
      </c>
      <c r="R266" s="3" t="s">
        <v>99</v>
      </c>
      <c r="S266" s="3" t="s">
        <v>88</v>
      </c>
      <c r="T266" s="3" t="s">
        <v>89</v>
      </c>
      <c r="U266" s="3" t="s">
        <v>90</v>
      </c>
      <c r="V266" s="4">
        <v>41184</v>
      </c>
      <c r="W266" s="3"/>
      <c r="X266" s="3" t="s">
        <v>91</v>
      </c>
      <c r="Y266" s="3" t="s">
        <v>92</v>
      </c>
      <c r="Z266" s="3" t="s">
        <v>93</v>
      </c>
      <c r="AA266" s="3" t="s">
        <v>178</v>
      </c>
      <c r="AB266" s="3">
        <v>2</v>
      </c>
      <c r="AC266" s="3" t="s">
        <v>95</v>
      </c>
      <c r="AD266" s="3" t="s">
        <v>105</v>
      </c>
      <c r="AE266" s="3">
        <v>4.83</v>
      </c>
      <c r="AF266" s="3">
        <v>5</v>
      </c>
      <c r="AG266" s="3">
        <v>0</v>
      </c>
      <c r="AH266" s="4">
        <v>43510</v>
      </c>
      <c r="AI266" s="3">
        <v>0</v>
      </c>
      <c r="AJ266" s="3">
        <v>15</v>
      </c>
    </row>
    <row r="267" spans="1:36" x14ac:dyDescent="0.25">
      <c r="A267" s="3" t="s">
        <v>481</v>
      </c>
      <c r="B267" s="3">
        <v>10030</v>
      </c>
      <c r="C267" s="3">
        <v>0</v>
      </c>
      <c r="D267" s="3">
        <v>2</v>
      </c>
      <c r="E267" s="3">
        <v>0</v>
      </c>
      <c r="F267" s="3">
        <v>5</v>
      </c>
      <c r="G267" s="3">
        <v>5</v>
      </c>
      <c r="H267" s="3">
        <v>4</v>
      </c>
      <c r="I267" s="3">
        <v>0</v>
      </c>
      <c r="J267" s="3">
        <v>62425</v>
      </c>
      <c r="K267" s="3">
        <v>1</v>
      </c>
      <c r="L267" s="3">
        <v>19</v>
      </c>
      <c r="M267" s="3" t="s">
        <v>84</v>
      </c>
      <c r="N267" s="3" t="s">
        <v>85</v>
      </c>
      <c r="O267" s="3">
        <v>2359</v>
      </c>
      <c r="P267" s="4">
        <v>26749</v>
      </c>
      <c r="Q267" s="3" t="s">
        <v>108</v>
      </c>
      <c r="R267" s="3" t="s">
        <v>114</v>
      </c>
      <c r="S267" s="3" t="s">
        <v>88</v>
      </c>
      <c r="T267" s="3" t="s">
        <v>89</v>
      </c>
      <c r="U267" s="3" t="s">
        <v>90</v>
      </c>
      <c r="V267" s="4">
        <v>41407</v>
      </c>
      <c r="W267" s="4">
        <v>42184</v>
      </c>
      <c r="X267" s="3" t="s">
        <v>140</v>
      </c>
      <c r="Y267" s="3" t="s">
        <v>101</v>
      </c>
      <c r="Z267" s="3" t="s">
        <v>93</v>
      </c>
      <c r="AA267" s="3" t="s">
        <v>138</v>
      </c>
      <c r="AB267" s="3">
        <v>14</v>
      </c>
      <c r="AC267" s="3" t="s">
        <v>95</v>
      </c>
      <c r="AD267" s="3" t="s">
        <v>96</v>
      </c>
      <c r="AE267" s="3">
        <v>4.0999999999999996</v>
      </c>
      <c r="AF267" s="3">
        <v>4</v>
      </c>
      <c r="AG267" s="3">
        <v>0</v>
      </c>
      <c r="AH267" s="4">
        <v>42065</v>
      </c>
      <c r="AI267" s="3">
        <v>0</v>
      </c>
      <c r="AJ267" s="3">
        <v>16</v>
      </c>
    </row>
    <row r="268" spans="1:36" x14ac:dyDescent="0.25">
      <c r="A268" s="3" t="s">
        <v>482</v>
      </c>
      <c r="B268" s="3">
        <v>10278</v>
      </c>
      <c r="C268" s="3">
        <v>0</v>
      </c>
      <c r="D268" s="3">
        <v>2</v>
      </c>
      <c r="E268" s="3">
        <v>0</v>
      </c>
      <c r="F268" s="3">
        <v>1</v>
      </c>
      <c r="G268" s="3">
        <v>5</v>
      </c>
      <c r="H268" s="3">
        <v>3</v>
      </c>
      <c r="I268" s="3">
        <v>0</v>
      </c>
      <c r="J268" s="3">
        <v>47961</v>
      </c>
      <c r="K268" s="3">
        <v>0</v>
      </c>
      <c r="L268" s="3">
        <v>19</v>
      </c>
      <c r="M268" s="3" t="s">
        <v>84</v>
      </c>
      <c r="N268" s="3" t="s">
        <v>85</v>
      </c>
      <c r="O268" s="3">
        <v>2050</v>
      </c>
      <c r="P268" s="4">
        <v>30188</v>
      </c>
      <c r="Q268" s="3" t="s">
        <v>108</v>
      </c>
      <c r="R268" s="3" t="s">
        <v>114</v>
      </c>
      <c r="S268" s="3" t="s">
        <v>88</v>
      </c>
      <c r="T268" s="3" t="s">
        <v>89</v>
      </c>
      <c r="U268" s="3" t="s">
        <v>145</v>
      </c>
      <c r="V268" s="4">
        <v>40553</v>
      </c>
      <c r="W268" s="3"/>
      <c r="X268" s="3" t="s">
        <v>91</v>
      </c>
      <c r="Y268" s="3" t="s">
        <v>92</v>
      </c>
      <c r="Z268" s="3" t="s">
        <v>93</v>
      </c>
      <c r="AA268" s="3" t="s">
        <v>110</v>
      </c>
      <c r="AB268" s="3">
        <v>20</v>
      </c>
      <c r="AC268" s="3" t="s">
        <v>117</v>
      </c>
      <c r="AD268" s="3" t="s">
        <v>105</v>
      </c>
      <c r="AE268" s="3">
        <v>4.0999999999999996</v>
      </c>
      <c r="AF268" s="3">
        <v>4</v>
      </c>
      <c r="AG268" s="3">
        <v>0</v>
      </c>
      <c r="AH268" s="4">
        <v>43503</v>
      </c>
      <c r="AI268" s="3">
        <v>0</v>
      </c>
      <c r="AJ268" s="3">
        <v>9</v>
      </c>
    </row>
    <row r="269" spans="1:36" x14ac:dyDescent="0.25">
      <c r="A269" s="3" t="s">
        <v>483</v>
      </c>
      <c r="B269" s="3">
        <v>10307</v>
      </c>
      <c r="C269" s="3">
        <v>1</v>
      </c>
      <c r="D269" s="3">
        <v>1</v>
      </c>
      <c r="E269" s="3">
        <v>1</v>
      </c>
      <c r="F269" s="3">
        <v>1</v>
      </c>
      <c r="G269" s="3">
        <v>6</v>
      </c>
      <c r="H269" s="3">
        <v>1</v>
      </c>
      <c r="I269" s="3">
        <v>0</v>
      </c>
      <c r="J269" s="3">
        <v>58273</v>
      </c>
      <c r="K269" s="3">
        <v>0</v>
      </c>
      <c r="L269" s="3">
        <v>3</v>
      </c>
      <c r="M269" s="3" t="s">
        <v>186</v>
      </c>
      <c r="N269" s="3" t="s">
        <v>484</v>
      </c>
      <c r="O269" s="3">
        <v>89139</v>
      </c>
      <c r="P269" s="4">
        <v>27158</v>
      </c>
      <c r="Q269" s="3" t="s">
        <v>86</v>
      </c>
      <c r="R269" s="3" t="s">
        <v>99</v>
      </c>
      <c r="S269" s="3" t="s">
        <v>88</v>
      </c>
      <c r="T269" s="3" t="s">
        <v>89</v>
      </c>
      <c r="U269" s="3" t="s">
        <v>90</v>
      </c>
      <c r="V269" s="4">
        <v>41771</v>
      </c>
      <c r="W269" s="3"/>
      <c r="X269" s="3" t="s">
        <v>91</v>
      </c>
      <c r="Y269" s="3" t="s">
        <v>92</v>
      </c>
      <c r="Z269" s="3" t="s">
        <v>188</v>
      </c>
      <c r="AA269" s="3" t="s">
        <v>207</v>
      </c>
      <c r="AB269" s="3">
        <v>21</v>
      </c>
      <c r="AC269" s="3" t="s">
        <v>248</v>
      </c>
      <c r="AD269" s="3" t="s">
        <v>238</v>
      </c>
      <c r="AE269" s="3">
        <v>1.81</v>
      </c>
      <c r="AF269" s="3">
        <v>2</v>
      </c>
      <c r="AG269" s="3">
        <v>0</v>
      </c>
      <c r="AH269" s="4">
        <v>43482</v>
      </c>
      <c r="AI269" s="3">
        <v>3</v>
      </c>
      <c r="AJ269" s="3">
        <v>5</v>
      </c>
    </row>
    <row r="270" spans="1:36" x14ac:dyDescent="0.25">
      <c r="A270" s="3" t="s">
        <v>485</v>
      </c>
      <c r="B270" s="3">
        <v>10147</v>
      </c>
      <c r="C270" s="3">
        <v>0</v>
      </c>
      <c r="D270" s="3">
        <v>0</v>
      </c>
      <c r="E270" s="3">
        <v>1</v>
      </c>
      <c r="F270" s="3">
        <v>1</v>
      </c>
      <c r="G270" s="3">
        <v>1</v>
      </c>
      <c r="H270" s="3">
        <v>3</v>
      </c>
      <c r="I270" s="3">
        <v>0</v>
      </c>
      <c r="J270" s="3">
        <v>63003</v>
      </c>
      <c r="K270" s="3">
        <v>0</v>
      </c>
      <c r="L270" s="3">
        <v>1</v>
      </c>
      <c r="M270" s="3" t="s">
        <v>181</v>
      </c>
      <c r="N270" s="3" t="s">
        <v>85</v>
      </c>
      <c r="O270" s="3">
        <v>2703</v>
      </c>
      <c r="P270" s="4">
        <v>31656</v>
      </c>
      <c r="Q270" s="3" t="s">
        <v>86</v>
      </c>
      <c r="R270" s="3" t="s">
        <v>87</v>
      </c>
      <c r="S270" s="3" t="s">
        <v>88</v>
      </c>
      <c r="T270" s="3" t="s">
        <v>89</v>
      </c>
      <c r="U270" s="3" t="s">
        <v>90</v>
      </c>
      <c r="V270" s="4">
        <v>41911</v>
      </c>
      <c r="W270" s="3"/>
      <c r="X270" s="3" t="s">
        <v>91</v>
      </c>
      <c r="Y270" s="3" t="s">
        <v>92</v>
      </c>
      <c r="Z270" s="3" t="s">
        <v>173</v>
      </c>
      <c r="AA270" s="3" t="s">
        <v>174</v>
      </c>
      <c r="AB270" s="3">
        <v>1</v>
      </c>
      <c r="AC270" s="3" t="s">
        <v>104</v>
      </c>
      <c r="AD270" s="3" t="s">
        <v>105</v>
      </c>
      <c r="AE270" s="3">
        <v>3.9</v>
      </c>
      <c r="AF270" s="3">
        <v>5</v>
      </c>
      <c r="AG270" s="3">
        <v>5</v>
      </c>
      <c r="AH270" s="4">
        <v>43483</v>
      </c>
      <c r="AI270" s="3">
        <v>0</v>
      </c>
      <c r="AJ270" s="3">
        <v>9</v>
      </c>
    </row>
    <row r="271" spans="1:36" x14ac:dyDescent="0.25">
      <c r="A271" s="3" t="s">
        <v>486</v>
      </c>
      <c r="B271" s="3">
        <v>10266</v>
      </c>
      <c r="C271" s="3">
        <v>1</v>
      </c>
      <c r="D271" s="3">
        <v>1</v>
      </c>
      <c r="E271" s="3">
        <v>1</v>
      </c>
      <c r="F271" s="3">
        <v>1</v>
      </c>
      <c r="G271" s="3">
        <v>5</v>
      </c>
      <c r="H271" s="3">
        <v>3</v>
      </c>
      <c r="I271" s="3">
        <v>0</v>
      </c>
      <c r="J271" s="3">
        <v>61355</v>
      </c>
      <c r="K271" s="3">
        <v>0</v>
      </c>
      <c r="L271" s="3">
        <v>19</v>
      </c>
      <c r="M271" s="3" t="s">
        <v>84</v>
      </c>
      <c r="N271" s="3" t="s">
        <v>85</v>
      </c>
      <c r="O271" s="3">
        <v>2301</v>
      </c>
      <c r="P271" s="4">
        <v>31120</v>
      </c>
      <c r="Q271" s="3" t="s">
        <v>86</v>
      </c>
      <c r="R271" s="3" t="s">
        <v>99</v>
      </c>
      <c r="S271" s="3" t="s">
        <v>88</v>
      </c>
      <c r="T271" s="3" t="s">
        <v>89</v>
      </c>
      <c r="U271" s="3" t="s">
        <v>159</v>
      </c>
      <c r="V271" s="4">
        <v>41687</v>
      </c>
      <c r="W271" s="3"/>
      <c r="X271" s="3" t="s">
        <v>91</v>
      </c>
      <c r="Y271" s="3" t="s">
        <v>92</v>
      </c>
      <c r="Z271" s="3" t="s">
        <v>93</v>
      </c>
      <c r="AA271" s="3" t="s">
        <v>146</v>
      </c>
      <c r="AB271" s="3">
        <v>18</v>
      </c>
      <c r="AC271" s="3" t="s">
        <v>95</v>
      </c>
      <c r="AD271" s="3" t="s">
        <v>105</v>
      </c>
      <c r="AE271" s="3">
        <v>4.7</v>
      </c>
      <c r="AF271" s="3">
        <v>3</v>
      </c>
      <c r="AG271" s="3">
        <v>0</v>
      </c>
      <c r="AH271" s="4">
        <v>43476</v>
      </c>
      <c r="AI271" s="3">
        <v>0</v>
      </c>
      <c r="AJ271" s="3">
        <v>4</v>
      </c>
    </row>
    <row r="272" spans="1:36" x14ac:dyDescent="0.25">
      <c r="A272" s="3" t="s">
        <v>487</v>
      </c>
      <c r="B272" s="3">
        <v>10241</v>
      </c>
      <c r="C272" s="3">
        <v>1</v>
      </c>
      <c r="D272" s="3">
        <v>1</v>
      </c>
      <c r="E272" s="3">
        <v>0</v>
      </c>
      <c r="F272" s="3">
        <v>1</v>
      </c>
      <c r="G272" s="3">
        <v>6</v>
      </c>
      <c r="H272" s="3">
        <v>3</v>
      </c>
      <c r="I272" s="3">
        <v>0</v>
      </c>
      <c r="J272" s="3">
        <v>60120</v>
      </c>
      <c r="K272" s="3">
        <v>0</v>
      </c>
      <c r="L272" s="3">
        <v>3</v>
      </c>
      <c r="M272" s="3" t="s">
        <v>186</v>
      </c>
      <c r="N272" s="3" t="s">
        <v>488</v>
      </c>
      <c r="O272" s="3">
        <v>59102</v>
      </c>
      <c r="P272" s="4">
        <v>32640</v>
      </c>
      <c r="Q272" s="3" t="s">
        <v>108</v>
      </c>
      <c r="R272" s="3" t="s">
        <v>99</v>
      </c>
      <c r="S272" s="3" t="s">
        <v>88</v>
      </c>
      <c r="T272" s="3" t="s">
        <v>89</v>
      </c>
      <c r="U272" s="3" t="s">
        <v>129</v>
      </c>
      <c r="V272" s="4">
        <v>40448</v>
      </c>
      <c r="W272" s="3"/>
      <c r="X272" s="3" t="s">
        <v>91</v>
      </c>
      <c r="Y272" s="3" t="s">
        <v>92</v>
      </c>
      <c r="Z272" s="3" t="s">
        <v>188</v>
      </c>
      <c r="AA272" s="3" t="s">
        <v>189</v>
      </c>
      <c r="AB272" s="3">
        <v>17</v>
      </c>
      <c r="AC272" s="3" t="s">
        <v>104</v>
      </c>
      <c r="AD272" s="3" t="s">
        <v>105</v>
      </c>
      <c r="AE272" s="3">
        <v>4.0999999999999996</v>
      </c>
      <c r="AF272" s="3">
        <v>4</v>
      </c>
      <c r="AG272" s="3">
        <v>0</v>
      </c>
      <c r="AH272" s="4">
        <v>43496</v>
      </c>
      <c r="AI272" s="3">
        <v>0</v>
      </c>
      <c r="AJ272" s="3">
        <v>18</v>
      </c>
    </row>
    <row r="273" spans="1:36" x14ac:dyDescent="0.25">
      <c r="A273" s="3" t="s">
        <v>489</v>
      </c>
      <c r="B273" s="3">
        <v>10158</v>
      </c>
      <c r="C273" s="3">
        <v>1</v>
      </c>
      <c r="D273" s="3">
        <v>1</v>
      </c>
      <c r="E273" s="3">
        <v>0</v>
      </c>
      <c r="F273" s="3">
        <v>1</v>
      </c>
      <c r="G273" s="3">
        <v>5</v>
      </c>
      <c r="H273" s="3">
        <v>3</v>
      </c>
      <c r="I273" s="3">
        <v>0</v>
      </c>
      <c r="J273" s="3">
        <v>63682</v>
      </c>
      <c r="K273" s="3">
        <v>0</v>
      </c>
      <c r="L273" s="3">
        <v>18</v>
      </c>
      <c r="M273" s="3" t="s">
        <v>176</v>
      </c>
      <c r="N273" s="3" t="s">
        <v>85</v>
      </c>
      <c r="O273" s="3">
        <v>1776</v>
      </c>
      <c r="P273" s="4">
        <v>28577</v>
      </c>
      <c r="Q273" s="3" t="s">
        <v>108</v>
      </c>
      <c r="R273" s="3" t="s">
        <v>99</v>
      </c>
      <c r="S273" s="3" t="s">
        <v>88</v>
      </c>
      <c r="T273" s="3" t="s">
        <v>89</v>
      </c>
      <c r="U273" s="3" t="s">
        <v>129</v>
      </c>
      <c r="V273" s="4">
        <v>39821</v>
      </c>
      <c r="W273" s="3"/>
      <c r="X273" s="3" t="s">
        <v>91</v>
      </c>
      <c r="Y273" s="3" t="s">
        <v>92</v>
      </c>
      <c r="Z273" s="3" t="s">
        <v>93</v>
      </c>
      <c r="AA273" s="3" t="s">
        <v>178</v>
      </c>
      <c r="AB273" s="3">
        <v>2</v>
      </c>
      <c r="AC273" s="3" t="s">
        <v>104</v>
      </c>
      <c r="AD273" s="3" t="s">
        <v>105</v>
      </c>
      <c r="AE273" s="3">
        <v>3.73</v>
      </c>
      <c r="AF273" s="3">
        <v>4</v>
      </c>
      <c r="AG273" s="3">
        <v>0</v>
      </c>
      <c r="AH273" s="4">
        <v>43489</v>
      </c>
      <c r="AI273" s="3">
        <v>0</v>
      </c>
      <c r="AJ273" s="3">
        <v>12</v>
      </c>
    </row>
    <row r="274" spans="1:36" x14ac:dyDescent="0.25">
      <c r="A274" s="3" t="s">
        <v>490</v>
      </c>
      <c r="B274" s="3">
        <v>10117</v>
      </c>
      <c r="C274" s="3">
        <v>1</v>
      </c>
      <c r="D274" s="3">
        <v>1</v>
      </c>
      <c r="E274" s="3">
        <v>1</v>
      </c>
      <c r="F274" s="3">
        <v>1</v>
      </c>
      <c r="G274" s="3">
        <v>5</v>
      </c>
      <c r="H274" s="3">
        <v>3</v>
      </c>
      <c r="I274" s="3">
        <v>0</v>
      </c>
      <c r="J274" s="3">
        <v>63025</v>
      </c>
      <c r="K274" s="3">
        <v>0</v>
      </c>
      <c r="L274" s="3">
        <v>19</v>
      </c>
      <c r="M274" s="3" t="s">
        <v>84</v>
      </c>
      <c r="N274" s="3" t="s">
        <v>85</v>
      </c>
      <c r="O274" s="3">
        <v>2747</v>
      </c>
      <c r="P274" s="4">
        <v>30231</v>
      </c>
      <c r="Q274" s="3" t="s">
        <v>86</v>
      </c>
      <c r="R274" s="3" t="s">
        <v>99</v>
      </c>
      <c r="S274" s="3" t="s">
        <v>88</v>
      </c>
      <c r="T274" s="3" t="s">
        <v>136</v>
      </c>
      <c r="U274" s="3" t="s">
        <v>90</v>
      </c>
      <c r="V274" s="4">
        <v>42009</v>
      </c>
      <c r="W274" s="3"/>
      <c r="X274" s="3" t="s">
        <v>91</v>
      </c>
      <c r="Y274" s="3" t="s">
        <v>92</v>
      </c>
      <c r="Z274" s="3" t="s">
        <v>93</v>
      </c>
      <c r="AA274" s="3" t="s">
        <v>94</v>
      </c>
      <c r="AB274" s="3">
        <v>22</v>
      </c>
      <c r="AC274" s="3" t="s">
        <v>117</v>
      </c>
      <c r="AD274" s="3" t="s">
        <v>105</v>
      </c>
      <c r="AE274" s="3">
        <v>4.3600000000000003</v>
      </c>
      <c r="AF274" s="3">
        <v>5</v>
      </c>
      <c r="AG274" s="3">
        <v>0</v>
      </c>
      <c r="AH274" s="4">
        <v>43489</v>
      </c>
      <c r="AI274" s="3">
        <v>0</v>
      </c>
      <c r="AJ274" s="3">
        <v>10</v>
      </c>
    </row>
    <row r="275" spans="1:36" x14ac:dyDescent="0.25">
      <c r="A275" s="3" t="s">
        <v>491</v>
      </c>
      <c r="B275" s="3">
        <v>10209</v>
      </c>
      <c r="C275" s="3">
        <v>0</v>
      </c>
      <c r="D275" s="3">
        <v>0</v>
      </c>
      <c r="E275" s="3">
        <v>0</v>
      </c>
      <c r="F275" s="3">
        <v>1</v>
      </c>
      <c r="G275" s="3">
        <v>5</v>
      </c>
      <c r="H275" s="3">
        <v>3</v>
      </c>
      <c r="I275" s="3">
        <v>0</v>
      </c>
      <c r="J275" s="3">
        <v>59238</v>
      </c>
      <c r="K275" s="3">
        <v>0</v>
      </c>
      <c r="L275" s="3">
        <v>19</v>
      </c>
      <c r="M275" s="3" t="s">
        <v>84</v>
      </c>
      <c r="N275" s="3" t="s">
        <v>85</v>
      </c>
      <c r="O275" s="3">
        <v>2718</v>
      </c>
      <c r="P275" s="4">
        <v>25065</v>
      </c>
      <c r="Q275" s="3" t="s">
        <v>108</v>
      </c>
      <c r="R275" s="3" t="s">
        <v>87</v>
      </c>
      <c r="S275" s="3" t="s">
        <v>154</v>
      </c>
      <c r="T275" s="3" t="s">
        <v>89</v>
      </c>
      <c r="U275" s="3" t="s">
        <v>159</v>
      </c>
      <c r="V275" s="4">
        <v>41043</v>
      </c>
      <c r="W275" s="3"/>
      <c r="X275" s="3" t="s">
        <v>91</v>
      </c>
      <c r="Y275" s="3" t="s">
        <v>92</v>
      </c>
      <c r="Z275" s="3" t="s">
        <v>93</v>
      </c>
      <c r="AA275" s="3" t="s">
        <v>112</v>
      </c>
      <c r="AB275" s="3">
        <v>16</v>
      </c>
      <c r="AC275" s="3" t="s">
        <v>104</v>
      </c>
      <c r="AD275" s="3" t="s">
        <v>105</v>
      </c>
      <c r="AE275" s="3">
        <v>3.4</v>
      </c>
      <c r="AF275" s="3">
        <v>5</v>
      </c>
      <c r="AG275" s="3">
        <v>0</v>
      </c>
      <c r="AH275" s="4">
        <v>43496</v>
      </c>
      <c r="AI275" s="3">
        <v>0</v>
      </c>
      <c r="AJ275" s="3">
        <v>13</v>
      </c>
    </row>
    <row r="276" spans="1:36" x14ac:dyDescent="0.25">
      <c r="A276" s="3" t="s">
        <v>492</v>
      </c>
      <c r="B276" s="3">
        <v>10024</v>
      </c>
      <c r="C276" s="3">
        <v>0</v>
      </c>
      <c r="D276" s="3">
        <v>0</v>
      </c>
      <c r="E276" s="3">
        <v>1</v>
      </c>
      <c r="F276" s="3">
        <v>1</v>
      </c>
      <c r="G276" s="3">
        <v>4</v>
      </c>
      <c r="H276" s="3">
        <v>4</v>
      </c>
      <c r="I276" s="3">
        <v>0</v>
      </c>
      <c r="J276" s="3">
        <v>92989</v>
      </c>
      <c r="K276" s="3">
        <v>0</v>
      </c>
      <c r="L276" s="3">
        <v>24</v>
      </c>
      <c r="M276" s="3" t="s">
        <v>121</v>
      </c>
      <c r="N276" s="3" t="s">
        <v>85</v>
      </c>
      <c r="O276" s="3">
        <v>2140</v>
      </c>
      <c r="P276" s="4">
        <v>30442</v>
      </c>
      <c r="Q276" s="3" t="s">
        <v>86</v>
      </c>
      <c r="R276" s="3" t="s">
        <v>87</v>
      </c>
      <c r="S276" s="3" t="s">
        <v>88</v>
      </c>
      <c r="T276" s="3" t="s">
        <v>89</v>
      </c>
      <c r="U276" s="3" t="s">
        <v>90</v>
      </c>
      <c r="V276" s="4">
        <v>41827</v>
      </c>
      <c r="W276" s="3"/>
      <c r="X276" s="3" t="s">
        <v>91</v>
      </c>
      <c r="Y276" s="3" t="s">
        <v>92</v>
      </c>
      <c r="Z276" s="3" t="s">
        <v>122</v>
      </c>
      <c r="AA276" s="3" t="s">
        <v>123</v>
      </c>
      <c r="AB276" s="3">
        <v>10</v>
      </c>
      <c r="AC276" s="3" t="s">
        <v>95</v>
      </c>
      <c r="AD276" s="3" t="s">
        <v>96</v>
      </c>
      <c r="AE276" s="3">
        <v>4.5</v>
      </c>
      <c r="AF276" s="3">
        <v>5</v>
      </c>
      <c r="AG276" s="3">
        <v>5</v>
      </c>
      <c r="AH276" s="4">
        <v>43514</v>
      </c>
      <c r="AI276" s="3">
        <v>0</v>
      </c>
      <c r="AJ276" s="3">
        <v>1</v>
      </c>
    </row>
    <row r="277" spans="1:36" x14ac:dyDescent="0.25">
      <c r="A277" s="3" t="s">
        <v>493</v>
      </c>
      <c r="B277" s="3">
        <v>10173</v>
      </c>
      <c r="C277" s="3">
        <v>1</v>
      </c>
      <c r="D277" s="3">
        <v>1</v>
      </c>
      <c r="E277" s="3">
        <v>1</v>
      </c>
      <c r="F277" s="3">
        <v>1</v>
      </c>
      <c r="G277" s="3">
        <v>3</v>
      </c>
      <c r="H277" s="3">
        <v>3</v>
      </c>
      <c r="I277" s="3">
        <v>0</v>
      </c>
      <c r="J277" s="3">
        <v>90100</v>
      </c>
      <c r="K277" s="3">
        <v>0</v>
      </c>
      <c r="L277" s="3">
        <v>4</v>
      </c>
      <c r="M277" s="3" t="s">
        <v>243</v>
      </c>
      <c r="N277" s="3" t="s">
        <v>85</v>
      </c>
      <c r="O277" s="3">
        <v>2134</v>
      </c>
      <c r="P277" s="4">
        <v>32074</v>
      </c>
      <c r="Q277" s="3" t="s">
        <v>86</v>
      </c>
      <c r="R277" s="3" t="s">
        <v>99</v>
      </c>
      <c r="S277" s="3" t="s">
        <v>88</v>
      </c>
      <c r="T277" s="3" t="s">
        <v>89</v>
      </c>
      <c r="U277" s="3" t="s">
        <v>90</v>
      </c>
      <c r="V277" s="4">
        <v>42845</v>
      </c>
      <c r="W277" s="3"/>
      <c r="X277" s="3" t="s">
        <v>91</v>
      </c>
      <c r="Y277" s="3" t="s">
        <v>92</v>
      </c>
      <c r="Z277" s="3" t="s">
        <v>102</v>
      </c>
      <c r="AA277" s="3" t="s">
        <v>244</v>
      </c>
      <c r="AB277" s="3">
        <v>13</v>
      </c>
      <c r="AC277" s="3" t="s">
        <v>104</v>
      </c>
      <c r="AD277" s="3" t="s">
        <v>105</v>
      </c>
      <c r="AE277" s="3">
        <v>3.4</v>
      </c>
      <c r="AF277" s="3">
        <v>3</v>
      </c>
      <c r="AG277" s="3">
        <v>6</v>
      </c>
      <c r="AH277" s="4">
        <v>43467</v>
      </c>
      <c r="AI277" s="3">
        <v>0</v>
      </c>
      <c r="AJ277" s="3">
        <v>14</v>
      </c>
    </row>
    <row r="278" spans="1:36" x14ac:dyDescent="0.25">
      <c r="A278" s="3" t="s">
        <v>494</v>
      </c>
      <c r="B278" s="3">
        <v>10221</v>
      </c>
      <c r="C278" s="3">
        <v>1</v>
      </c>
      <c r="D278" s="3">
        <v>1</v>
      </c>
      <c r="E278" s="3">
        <v>0</v>
      </c>
      <c r="F278" s="3">
        <v>5</v>
      </c>
      <c r="G278" s="3">
        <v>5</v>
      </c>
      <c r="H278" s="3">
        <v>3</v>
      </c>
      <c r="I278" s="3">
        <v>1</v>
      </c>
      <c r="J278" s="3">
        <v>60754</v>
      </c>
      <c r="K278" s="3">
        <v>1</v>
      </c>
      <c r="L278" s="3">
        <v>19</v>
      </c>
      <c r="M278" s="3" t="s">
        <v>84</v>
      </c>
      <c r="N278" s="3" t="s">
        <v>85</v>
      </c>
      <c r="O278" s="3">
        <v>1801</v>
      </c>
      <c r="P278" s="4">
        <v>27487</v>
      </c>
      <c r="Q278" s="3" t="s">
        <v>108</v>
      </c>
      <c r="R278" s="3" t="s">
        <v>99</v>
      </c>
      <c r="S278" s="3" t="s">
        <v>211</v>
      </c>
      <c r="T278" s="3" t="s">
        <v>89</v>
      </c>
      <c r="U278" s="3" t="s">
        <v>129</v>
      </c>
      <c r="V278" s="4">
        <v>39930</v>
      </c>
      <c r="W278" s="4">
        <v>41365</v>
      </c>
      <c r="X278" s="3" t="s">
        <v>137</v>
      </c>
      <c r="Y278" s="3" t="s">
        <v>101</v>
      </c>
      <c r="Z278" s="3" t="s">
        <v>93</v>
      </c>
      <c r="AA278" s="3" t="s">
        <v>116</v>
      </c>
      <c r="AB278" s="3">
        <v>39</v>
      </c>
      <c r="AC278" s="3" t="s">
        <v>131</v>
      </c>
      <c r="AD278" s="3" t="s">
        <v>105</v>
      </c>
      <c r="AE278" s="3">
        <v>4.5</v>
      </c>
      <c r="AF278" s="3">
        <v>5</v>
      </c>
      <c r="AG278" s="3">
        <v>0</v>
      </c>
      <c r="AH278" s="4">
        <v>40954</v>
      </c>
      <c r="AI278" s="3">
        <v>0</v>
      </c>
      <c r="AJ278" s="3">
        <v>11</v>
      </c>
    </row>
    <row r="279" spans="1:36" x14ac:dyDescent="0.25">
      <c r="A279" s="3" t="s">
        <v>495</v>
      </c>
      <c r="B279" s="3">
        <v>10146</v>
      </c>
      <c r="C279" s="3">
        <v>1</v>
      </c>
      <c r="D279" s="3">
        <v>1</v>
      </c>
      <c r="E279" s="3">
        <v>0</v>
      </c>
      <c r="F279" s="3">
        <v>5</v>
      </c>
      <c r="G279" s="3">
        <v>5</v>
      </c>
      <c r="H279" s="3">
        <v>3</v>
      </c>
      <c r="I279" s="3">
        <v>0</v>
      </c>
      <c r="J279" s="3">
        <v>72202</v>
      </c>
      <c r="K279" s="3">
        <v>1</v>
      </c>
      <c r="L279" s="3">
        <v>20</v>
      </c>
      <c r="M279" s="3" t="s">
        <v>107</v>
      </c>
      <c r="N279" s="3" t="s">
        <v>85</v>
      </c>
      <c r="O279" s="3">
        <v>2129</v>
      </c>
      <c r="P279" s="4">
        <v>19503</v>
      </c>
      <c r="Q279" s="3" t="s">
        <v>108</v>
      </c>
      <c r="R279" s="3" t="s">
        <v>99</v>
      </c>
      <c r="S279" s="3" t="s">
        <v>88</v>
      </c>
      <c r="T279" s="3" t="s">
        <v>89</v>
      </c>
      <c r="U279" s="3" t="s">
        <v>90</v>
      </c>
      <c r="V279" s="4">
        <v>40679</v>
      </c>
      <c r="W279" s="4">
        <v>42924</v>
      </c>
      <c r="X279" s="3" t="s">
        <v>137</v>
      </c>
      <c r="Y279" s="3" t="s">
        <v>101</v>
      </c>
      <c r="Z279" s="3" t="s">
        <v>93</v>
      </c>
      <c r="AA279" s="3" t="s">
        <v>112</v>
      </c>
      <c r="AB279" s="3">
        <v>16</v>
      </c>
      <c r="AC279" s="3" t="s">
        <v>117</v>
      </c>
      <c r="AD279" s="3" t="s">
        <v>105</v>
      </c>
      <c r="AE279" s="3">
        <v>3.93</v>
      </c>
      <c r="AF279" s="3">
        <v>3</v>
      </c>
      <c r="AG279" s="3">
        <v>0</v>
      </c>
      <c r="AH279" s="4">
        <v>42843</v>
      </c>
      <c r="AI279" s="3">
        <v>0</v>
      </c>
      <c r="AJ279" s="3">
        <v>3</v>
      </c>
    </row>
    <row r="280" spans="1:36" x14ac:dyDescent="0.25">
      <c r="A280" s="3" t="s">
        <v>496</v>
      </c>
      <c r="B280" s="3">
        <v>10161</v>
      </c>
      <c r="C280" s="3">
        <v>0</v>
      </c>
      <c r="D280" s="3">
        <v>0</v>
      </c>
      <c r="E280" s="3">
        <v>0</v>
      </c>
      <c r="F280" s="3">
        <v>1</v>
      </c>
      <c r="G280" s="3">
        <v>6</v>
      </c>
      <c r="H280" s="3">
        <v>3</v>
      </c>
      <c r="I280" s="3">
        <v>0</v>
      </c>
      <c r="J280" s="3">
        <v>58370</v>
      </c>
      <c r="K280" s="3">
        <v>0</v>
      </c>
      <c r="L280" s="3">
        <v>3</v>
      </c>
      <c r="M280" s="3" t="s">
        <v>186</v>
      </c>
      <c r="N280" s="3" t="s">
        <v>497</v>
      </c>
      <c r="O280" s="3">
        <v>97756</v>
      </c>
      <c r="P280" s="4">
        <v>23869</v>
      </c>
      <c r="Q280" s="3" t="s">
        <v>108</v>
      </c>
      <c r="R280" s="3" t="s">
        <v>87</v>
      </c>
      <c r="S280" s="3" t="s">
        <v>88</v>
      </c>
      <c r="T280" s="3" t="s">
        <v>89</v>
      </c>
      <c r="U280" s="3" t="s">
        <v>129</v>
      </c>
      <c r="V280" s="4">
        <v>41911</v>
      </c>
      <c r="W280" s="3"/>
      <c r="X280" s="3" t="s">
        <v>91</v>
      </c>
      <c r="Y280" s="3" t="s">
        <v>92</v>
      </c>
      <c r="Z280" s="3" t="s">
        <v>188</v>
      </c>
      <c r="AA280" s="3" t="s">
        <v>207</v>
      </c>
      <c r="AB280" s="3">
        <v>21</v>
      </c>
      <c r="AC280" s="3" t="s">
        <v>104</v>
      </c>
      <c r="AD280" s="3" t="s">
        <v>105</v>
      </c>
      <c r="AE280" s="3">
        <v>3.69</v>
      </c>
      <c r="AF280" s="3">
        <v>3</v>
      </c>
      <c r="AG280" s="3">
        <v>0</v>
      </c>
      <c r="AH280" s="4">
        <v>43493</v>
      </c>
      <c r="AI280" s="3">
        <v>0</v>
      </c>
      <c r="AJ280" s="3">
        <v>18</v>
      </c>
    </row>
    <row r="281" spans="1:36" x14ac:dyDescent="0.25">
      <c r="A281" s="3" t="s">
        <v>498</v>
      </c>
      <c r="B281" s="3">
        <v>10141</v>
      </c>
      <c r="C281" s="3">
        <v>0</v>
      </c>
      <c r="D281" s="3">
        <v>0</v>
      </c>
      <c r="E281" s="3">
        <v>0</v>
      </c>
      <c r="F281" s="3">
        <v>5</v>
      </c>
      <c r="G281" s="3">
        <v>5</v>
      </c>
      <c r="H281" s="3">
        <v>3</v>
      </c>
      <c r="I281" s="3">
        <v>0</v>
      </c>
      <c r="J281" s="3">
        <v>48413</v>
      </c>
      <c r="K281" s="3">
        <v>1</v>
      </c>
      <c r="L281" s="3">
        <v>19</v>
      </c>
      <c r="M281" s="3" t="s">
        <v>84</v>
      </c>
      <c r="N281" s="3" t="s">
        <v>85</v>
      </c>
      <c r="O281" s="3">
        <v>2066</v>
      </c>
      <c r="P281" s="4">
        <v>23871</v>
      </c>
      <c r="Q281" s="3" t="s">
        <v>108</v>
      </c>
      <c r="R281" s="3" t="s">
        <v>87</v>
      </c>
      <c r="S281" s="3" t="s">
        <v>88</v>
      </c>
      <c r="T281" s="3" t="s">
        <v>89</v>
      </c>
      <c r="U281" s="3" t="s">
        <v>90</v>
      </c>
      <c r="V281" s="4">
        <v>40729</v>
      </c>
      <c r="W281" s="4">
        <v>42618</v>
      </c>
      <c r="X281" s="3" t="s">
        <v>115</v>
      </c>
      <c r="Y281" s="3" t="s">
        <v>101</v>
      </c>
      <c r="Z281" s="3" t="s">
        <v>93</v>
      </c>
      <c r="AA281" s="3" t="s">
        <v>119</v>
      </c>
      <c r="AB281" s="3">
        <v>11</v>
      </c>
      <c r="AC281" s="3" t="s">
        <v>104</v>
      </c>
      <c r="AD281" s="3" t="s">
        <v>105</v>
      </c>
      <c r="AE281" s="3">
        <v>3.98</v>
      </c>
      <c r="AF281" s="3">
        <v>4</v>
      </c>
      <c r="AG281" s="3">
        <v>0</v>
      </c>
      <c r="AH281" s="4">
        <v>42431</v>
      </c>
      <c r="AI281" s="3">
        <v>0</v>
      </c>
      <c r="AJ281" s="3">
        <v>1</v>
      </c>
    </row>
    <row r="282" spans="1:36" x14ac:dyDescent="0.25">
      <c r="A282" s="3" t="s">
        <v>499</v>
      </c>
      <c r="B282" s="3">
        <v>10268</v>
      </c>
      <c r="C282" s="3">
        <v>0</v>
      </c>
      <c r="D282" s="3">
        <v>4</v>
      </c>
      <c r="E282" s="3">
        <v>1</v>
      </c>
      <c r="F282" s="3">
        <v>5</v>
      </c>
      <c r="G282" s="3">
        <v>5</v>
      </c>
      <c r="H282" s="3">
        <v>3</v>
      </c>
      <c r="I282" s="3">
        <v>0</v>
      </c>
      <c r="J282" s="3">
        <v>67176</v>
      </c>
      <c r="K282" s="3">
        <v>1</v>
      </c>
      <c r="L282" s="3">
        <v>20</v>
      </c>
      <c r="M282" s="3" t="s">
        <v>107</v>
      </c>
      <c r="N282" s="3" t="s">
        <v>85</v>
      </c>
      <c r="O282" s="3">
        <v>2472</v>
      </c>
      <c r="P282" s="4">
        <v>27653</v>
      </c>
      <c r="Q282" s="3" t="s">
        <v>86</v>
      </c>
      <c r="R282" s="3" t="s">
        <v>125</v>
      </c>
      <c r="S282" s="3" t="s">
        <v>88</v>
      </c>
      <c r="T282" s="3" t="s">
        <v>89</v>
      </c>
      <c r="U282" s="3" t="s">
        <v>90</v>
      </c>
      <c r="V282" s="4">
        <v>39258</v>
      </c>
      <c r="W282" s="4">
        <v>40420</v>
      </c>
      <c r="X282" s="3" t="s">
        <v>259</v>
      </c>
      <c r="Y282" s="3" t="s">
        <v>101</v>
      </c>
      <c r="Z282" s="3" t="s">
        <v>93</v>
      </c>
      <c r="AA282" s="3" t="s">
        <v>116</v>
      </c>
      <c r="AB282" s="3">
        <v>39</v>
      </c>
      <c r="AC282" s="3" t="s">
        <v>283</v>
      </c>
      <c r="AD282" s="3" t="s">
        <v>105</v>
      </c>
      <c r="AE282" s="3">
        <v>4.0999999999999996</v>
      </c>
      <c r="AF282" s="3">
        <v>4</v>
      </c>
      <c r="AG282" s="3">
        <v>0</v>
      </c>
      <c r="AH282" s="4">
        <v>40373</v>
      </c>
      <c r="AI282" s="3">
        <v>0</v>
      </c>
      <c r="AJ282" s="3">
        <v>15</v>
      </c>
    </row>
    <row r="283" spans="1:36" x14ac:dyDescent="0.25">
      <c r="A283" s="3" t="s">
        <v>500</v>
      </c>
      <c r="B283" s="3">
        <v>10123</v>
      </c>
      <c r="C283" s="3">
        <v>0</v>
      </c>
      <c r="D283" s="3">
        <v>2</v>
      </c>
      <c r="E283" s="3">
        <v>0</v>
      </c>
      <c r="F283" s="3">
        <v>1</v>
      </c>
      <c r="G283" s="3">
        <v>5</v>
      </c>
      <c r="H283" s="3">
        <v>3</v>
      </c>
      <c r="I283" s="3">
        <v>0</v>
      </c>
      <c r="J283" s="3">
        <v>56339</v>
      </c>
      <c r="K283" s="3">
        <v>0</v>
      </c>
      <c r="L283" s="3">
        <v>19</v>
      </c>
      <c r="M283" s="3" t="s">
        <v>84</v>
      </c>
      <c r="N283" s="3" t="s">
        <v>85</v>
      </c>
      <c r="O283" s="3">
        <v>2093</v>
      </c>
      <c r="P283" s="4">
        <v>24628</v>
      </c>
      <c r="Q283" s="3" t="s">
        <v>108</v>
      </c>
      <c r="R283" s="3" t="s">
        <v>114</v>
      </c>
      <c r="S283" s="3" t="s">
        <v>88</v>
      </c>
      <c r="T283" s="3" t="s">
        <v>89</v>
      </c>
      <c r="U283" s="3" t="s">
        <v>129</v>
      </c>
      <c r="V283" s="4">
        <v>41323</v>
      </c>
      <c r="W283" s="3"/>
      <c r="X283" s="3" t="s">
        <v>91</v>
      </c>
      <c r="Y283" s="3" t="s">
        <v>92</v>
      </c>
      <c r="Z283" s="3" t="s">
        <v>93</v>
      </c>
      <c r="AA283" s="3" t="s">
        <v>130</v>
      </c>
      <c r="AB283" s="3">
        <v>12</v>
      </c>
      <c r="AC283" s="3" t="s">
        <v>104</v>
      </c>
      <c r="AD283" s="3" t="s">
        <v>105</v>
      </c>
      <c r="AE283" s="3">
        <v>4.21</v>
      </c>
      <c r="AF283" s="3">
        <v>5</v>
      </c>
      <c r="AG283" s="3">
        <v>0</v>
      </c>
      <c r="AH283" s="4">
        <v>43479</v>
      </c>
      <c r="AI283" s="3">
        <v>0</v>
      </c>
      <c r="AJ283" s="3">
        <v>4</v>
      </c>
    </row>
    <row r="284" spans="1:36" x14ac:dyDescent="0.25">
      <c r="A284" s="3" t="s">
        <v>501</v>
      </c>
      <c r="B284" s="3">
        <v>10013</v>
      </c>
      <c r="C284" s="3">
        <v>0</v>
      </c>
      <c r="D284" s="3">
        <v>3</v>
      </c>
      <c r="E284" s="3">
        <v>1</v>
      </c>
      <c r="F284" s="3">
        <v>1</v>
      </c>
      <c r="G284" s="3">
        <v>6</v>
      </c>
      <c r="H284" s="3">
        <v>4</v>
      </c>
      <c r="I284" s="3">
        <v>0</v>
      </c>
      <c r="J284" s="3">
        <v>64397</v>
      </c>
      <c r="K284" s="3">
        <v>0</v>
      </c>
      <c r="L284" s="3">
        <v>3</v>
      </c>
      <c r="M284" s="3" t="s">
        <v>186</v>
      </c>
      <c r="N284" s="3" t="s">
        <v>502</v>
      </c>
      <c r="O284" s="3">
        <v>58782</v>
      </c>
      <c r="P284" s="4">
        <v>24852</v>
      </c>
      <c r="Q284" s="3" t="s">
        <v>86</v>
      </c>
      <c r="R284" s="3" t="s">
        <v>184</v>
      </c>
      <c r="S284" s="3" t="s">
        <v>88</v>
      </c>
      <c r="T284" s="3" t="s">
        <v>89</v>
      </c>
      <c r="U284" s="3" t="s">
        <v>90</v>
      </c>
      <c r="V284" s="4">
        <v>38726</v>
      </c>
      <c r="W284" s="3"/>
      <c r="X284" s="3" t="s">
        <v>91</v>
      </c>
      <c r="Y284" s="3" t="s">
        <v>92</v>
      </c>
      <c r="Z284" s="3" t="s">
        <v>188</v>
      </c>
      <c r="AA284" s="3" t="s">
        <v>207</v>
      </c>
      <c r="AB284" s="3">
        <v>21</v>
      </c>
      <c r="AC284" s="3" t="s">
        <v>104</v>
      </c>
      <c r="AD284" s="3" t="s">
        <v>96</v>
      </c>
      <c r="AE284" s="3">
        <v>4.0999999999999996</v>
      </c>
      <c r="AF284" s="3">
        <v>3</v>
      </c>
      <c r="AG284" s="3">
        <v>0</v>
      </c>
      <c r="AH284" s="4">
        <v>43469</v>
      </c>
      <c r="AI284" s="3">
        <v>0</v>
      </c>
      <c r="AJ284" s="3">
        <v>6</v>
      </c>
    </row>
    <row r="285" spans="1:36" x14ac:dyDescent="0.25">
      <c r="A285" s="3" t="s">
        <v>503</v>
      </c>
      <c r="B285" s="3">
        <v>10287</v>
      </c>
      <c r="C285" s="3">
        <v>0</v>
      </c>
      <c r="D285" s="3">
        <v>0</v>
      </c>
      <c r="E285" s="3">
        <v>0</v>
      </c>
      <c r="F285" s="3">
        <v>1</v>
      </c>
      <c r="G285" s="3">
        <v>5</v>
      </c>
      <c r="H285" s="3">
        <v>2</v>
      </c>
      <c r="I285" s="3">
        <v>0</v>
      </c>
      <c r="J285" s="3">
        <v>63025</v>
      </c>
      <c r="K285" s="3">
        <v>0</v>
      </c>
      <c r="L285" s="3">
        <v>19</v>
      </c>
      <c r="M285" s="3" t="s">
        <v>84</v>
      </c>
      <c r="N285" s="3" t="s">
        <v>85</v>
      </c>
      <c r="O285" s="3">
        <v>2021</v>
      </c>
      <c r="P285" s="4">
        <v>30452</v>
      </c>
      <c r="Q285" s="3" t="s">
        <v>108</v>
      </c>
      <c r="R285" s="3" t="s">
        <v>87</v>
      </c>
      <c r="S285" s="3" t="s">
        <v>88</v>
      </c>
      <c r="T285" s="3" t="s">
        <v>89</v>
      </c>
      <c r="U285" s="3" t="s">
        <v>90</v>
      </c>
      <c r="V285" s="4">
        <v>41687</v>
      </c>
      <c r="W285" s="3"/>
      <c r="X285" s="3" t="s">
        <v>91</v>
      </c>
      <c r="Y285" s="3" t="s">
        <v>92</v>
      </c>
      <c r="Z285" s="3" t="s">
        <v>93</v>
      </c>
      <c r="AA285" s="3" t="s">
        <v>138</v>
      </c>
      <c r="AB285" s="3">
        <v>14</v>
      </c>
      <c r="AC285" s="3" t="s">
        <v>95</v>
      </c>
      <c r="AD285" s="3" t="s">
        <v>165</v>
      </c>
      <c r="AE285" s="3">
        <v>2.44</v>
      </c>
      <c r="AF285" s="3">
        <v>5</v>
      </c>
      <c r="AG285" s="3">
        <v>0</v>
      </c>
      <c r="AH285" s="4">
        <v>43507</v>
      </c>
      <c r="AI285" s="3">
        <v>4</v>
      </c>
      <c r="AJ285" s="3">
        <v>18</v>
      </c>
    </row>
    <row r="286" spans="1:36" x14ac:dyDescent="0.25">
      <c r="A286" s="3" t="s">
        <v>504</v>
      </c>
      <c r="B286" s="3">
        <v>10044</v>
      </c>
      <c r="C286" s="3">
        <v>1</v>
      </c>
      <c r="D286" s="3">
        <v>1</v>
      </c>
      <c r="E286" s="3">
        <v>1</v>
      </c>
      <c r="F286" s="3">
        <v>5</v>
      </c>
      <c r="G286" s="3">
        <v>3</v>
      </c>
      <c r="H286" s="3">
        <v>3</v>
      </c>
      <c r="I286" s="3">
        <v>0</v>
      </c>
      <c r="J286" s="3">
        <v>75281</v>
      </c>
      <c r="K286" s="3">
        <v>1</v>
      </c>
      <c r="L286" s="3">
        <v>15</v>
      </c>
      <c r="M286" s="3" t="s">
        <v>272</v>
      </c>
      <c r="N286" s="3" t="s">
        <v>85</v>
      </c>
      <c r="O286" s="3">
        <v>1420</v>
      </c>
      <c r="P286" s="4">
        <v>32268</v>
      </c>
      <c r="Q286" s="3" t="s">
        <v>86</v>
      </c>
      <c r="R286" s="3" t="s">
        <v>99</v>
      </c>
      <c r="S286" s="3" t="s">
        <v>88</v>
      </c>
      <c r="T286" s="3" t="s">
        <v>89</v>
      </c>
      <c r="U286" s="3" t="s">
        <v>90</v>
      </c>
      <c r="V286" s="4">
        <v>42009</v>
      </c>
      <c r="W286" s="4">
        <v>42412</v>
      </c>
      <c r="X286" s="3" t="s">
        <v>426</v>
      </c>
      <c r="Y286" s="3" t="s">
        <v>101</v>
      </c>
      <c r="Z286" s="3" t="s">
        <v>102</v>
      </c>
      <c r="AA286" s="3" t="s">
        <v>134</v>
      </c>
      <c r="AB286" s="3">
        <v>7</v>
      </c>
      <c r="AC286" s="3" t="s">
        <v>164</v>
      </c>
      <c r="AD286" s="3" t="s">
        <v>105</v>
      </c>
      <c r="AE286" s="3">
        <v>5</v>
      </c>
      <c r="AF286" s="3">
        <v>3</v>
      </c>
      <c r="AG286" s="3">
        <v>5</v>
      </c>
      <c r="AH286" s="4">
        <v>42109</v>
      </c>
      <c r="AI286" s="3">
        <v>0</v>
      </c>
      <c r="AJ286" s="3">
        <v>11</v>
      </c>
    </row>
    <row r="287" spans="1:36" x14ac:dyDescent="0.25">
      <c r="A287" s="3" t="s">
        <v>505</v>
      </c>
      <c r="B287" s="3">
        <v>10102</v>
      </c>
      <c r="C287" s="3">
        <v>0</v>
      </c>
      <c r="D287" s="3">
        <v>0</v>
      </c>
      <c r="E287" s="3">
        <v>1</v>
      </c>
      <c r="F287" s="3">
        <v>5</v>
      </c>
      <c r="G287" s="3">
        <v>4</v>
      </c>
      <c r="H287" s="3">
        <v>3</v>
      </c>
      <c r="I287" s="3">
        <v>1</v>
      </c>
      <c r="J287" s="3">
        <v>100416</v>
      </c>
      <c r="K287" s="3">
        <v>1</v>
      </c>
      <c r="L287" s="3">
        <v>24</v>
      </c>
      <c r="M287" s="3" t="s">
        <v>121</v>
      </c>
      <c r="N287" s="3" t="s">
        <v>85</v>
      </c>
      <c r="O287" s="3">
        <v>2451</v>
      </c>
      <c r="P287" s="4">
        <v>30481</v>
      </c>
      <c r="Q287" s="3" t="s">
        <v>86</v>
      </c>
      <c r="R287" s="3" t="s">
        <v>87</v>
      </c>
      <c r="S287" s="3" t="s">
        <v>211</v>
      </c>
      <c r="T287" s="3" t="s">
        <v>89</v>
      </c>
      <c r="U287" s="3" t="s">
        <v>129</v>
      </c>
      <c r="V287" s="4">
        <v>41323</v>
      </c>
      <c r="W287" s="4">
        <v>43205</v>
      </c>
      <c r="X287" s="3" t="s">
        <v>426</v>
      </c>
      <c r="Y287" s="3" t="s">
        <v>101</v>
      </c>
      <c r="Z287" s="3" t="s">
        <v>122</v>
      </c>
      <c r="AA287" s="3" t="s">
        <v>123</v>
      </c>
      <c r="AB287" s="3">
        <v>10</v>
      </c>
      <c r="AC287" s="3" t="s">
        <v>131</v>
      </c>
      <c r="AD287" s="3" t="s">
        <v>105</v>
      </c>
      <c r="AE287" s="3">
        <v>4.5999999999999996</v>
      </c>
      <c r="AF287" s="3">
        <v>3</v>
      </c>
      <c r="AG287" s="3">
        <v>4</v>
      </c>
      <c r="AH287" s="4">
        <v>42778</v>
      </c>
      <c r="AI287" s="3">
        <v>0</v>
      </c>
      <c r="AJ287" s="3">
        <v>9</v>
      </c>
    </row>
    <row r="288" spans="1:36" x14ac:dyDescent="0.25">
      <c r="A288" s="3" t="s">
        <v>506</v>
      </c>
      <c r="B288" s="3">
        <v>10270</v>
      </c>
      <c r="C288" s="3">
        <v>0</v>
      </c>
      <c r="D288" s="3">
        <v>0</v>
      </c>
      <c r="E288" s="3">
        <v>0</v>
      </c>
      <c r="F288" s="3">
        <v>5</v>
      </c>
      <c r="G288" s="3">
        <v>5</v>
      </c>
      <c r="H288" s="3">
        <v>3</v>
      </c>
      <c r="I288" s="3">
        <v>0</v>
      </c>
      <c r="J288" s="3">
        <v>74813</v>
      </c>
      <c r="K288" s="3">
        <v>1</v>
      </c>
      <c r="L288" s="3">
        <v>20</v>
      </c>
      <c r="M288" s="3" t="s">
        <v>107</v>
      </c>
      <c r="N288" s="3" t="s">
        <v>85</v>
      </c>
      <c r="O288" s="3">
        <v>1778</v>
      </c>
      <c r="P288" s="4">
        <v>31121</v>
      </c>
      <c r="Q288" s="3" t="s">
        <v>108</v>
      </c>
      <c r="R288" s="3" t="s">
        <v>87</v>
      </c>
      <c r="S288" s="3" t="s">
        <v>88</v>
      </c>
      <c r="T288" s="3" t="s">
        <v>89</v>
      </c>
      <c r="U288" s="3" t="s">
        <v>90</v>
      </c>
      <c r="V288" s="4">
        <v>40553</v>
      </c>
      <c r="W288" s="4">
        <v>41822</v>
      </c>
      <c r="X288" s="3" t="s">
        <v>140</v>
      </c>
      <c r="Y288" s="3" t="s">
        <v>101</v>
      </c>
      <c r="Z288" s="3" t="s">
        <v>93</v>
      </c>
      <c r="AA288" s="3" t="s">
        <v>119</v>
      </c>
      <c r="AB288" s="3">
        <v>11</v>
      </c>
      <c r="AC288" s="3" t="s">
        <v>95</v>
      </c>
      <c r="AD288" s="3" t="s">
        <v>105</v>
      </c>
      <c r="AE288" s="3">
        <v>4.4000000000000004</v>
      </c>
      <c r="AF288" s="3">
        <v>3</v>
      </c>
      <c r="AG288" s="3">
        <v>0</v>
      </c>
      <c r="AH288" s="4">
        <v>41644</v>
      </c>
      <c r="AI288" s="3">
        <v>0</v>
      </c>
      <c r="AJ288" s="3">
        <v>5</v>
      </c>
    </row>
    <row r="289" spans="1:36" x14ac:dyDescent="0.25">
      <c r="A289" s="3" t="s">
        <v>507</v>
      </c>
      <c r="B289" s="3">
        <v>10045</v>
      </c>
      <c r="C289" s="3">
        <v>1</v>
      </c>
      <c r="D289" s="3">
        <v>1</v>
      </c>
      <c r="E289" s="3">
        <v>1</v>
      </c>
      <c r="F289" s="3">
        <v>1</v>
      </c>
      <c r="G289" s="3">
        <v>3</v>
      </c>
      <c r="H289" s="3">
        <v>3</v>
      </c>
      <c r="I289" s="3">
        <v>0</v>
      </c>
      <c r="J289" s="3">
        <v>76029</v>
      </c>
      <c r="K289" s="3">
        <v>0</v>
      </c>
      <c r="L289" s="3">
        <v>15</v>
      </c>
      <c r="M289" s="3" t="s">
        <v>272</v>
      </c>
      <c r="N289" s="3" t="s">
        <v>85</v>
      </c>
      <c r="O289" s="3">
        <v>2343</v>
      </c>
      <c r="P289" s="4">
        <v>25293</v>
      </c>
      <c r="Q289" s="3" t="s">
        <v>86</v>
      </c>
      <c r="R289" s="3" t="s">
        <v>99</v>
      </c>
      <c r="S289" s="3" t="s">
        <v>154</v>
      </c>
      <c r="T289" s="3" t="s">
        <v>89</v>
      </c>
      <c r="U289" s="3" t="s">
        <v>90</v>
      </c>
      <c r="V289" s="4">
        <v>42093</v>
      </c>
      <c r="W289" s="3"/>
      <c r="X289" s="3" t="s">
        <v>91</v>
      </c>
      <c r="Y289" s="3" t="s">
        <v>92</v>
      </c>
      <c r="Z289" s="3" t="s">
        <v>102</v>
      </c>
      <c r="AA289" s="3" t="s">
        <v>134</v>
      </c>
      <c r="AB289" s="3">
        <v>7</v>
      </c>
      <c r="AC289" s="3" t="s">
        <v>127</v>
      </c>
      <c r="AD289" s="3" t="s">
        <v>105</v>
      </c>
      <c r="AE289" s="3">
        <v>5</v>
      </c>
      <c r="AF289" s="3">
        <v>4</v>
      </c>
      <c r="AG289" s="3">
        <v>7</v>
      </c>
      <c r="AH289" s="4">
        <v>43479</v>
      </c>
      <c r="AI289" s="3">
        <v>0</v>
      </c>
      <c r="AJ289" s="3">
        <v>8</v>
      </c>
    </row>
    <row r="290" spans="1:36" x14ac:dyDescent="0.25">
      <c r="A290" s="3" t="s">
        <v>508</v>
      </c>
      <c r="B290" s="3">
        <v>10205</v>
      </c>
      <c r="C290" s="3">
        <v>1</v>
      </c>
      <c r="D290" s="3">
        <v>1</v>
      </c>
      <c r="E290" s="3">
        <v>0</v>
      </c>
      <c r="F290" s="3">
        <v>1</v>
      </c>
      <c r="G290" s="3">
        <v>6</v>
      </c>
      <c r="H290" s="3">
        <v>3</v>
      </c>
      <c r="I290" s="3">
        <v>0</v>
      </c>
      <c r="J290" s="3">
        <v>57859</v>
      </c>
      <c r="K290" s="3">
        <v>0</v>
      </c>
      <c r="L290" s="3">
        <v>3</v>
      </c>
      <c r="M290" s="3" t="s">
        <v>186</v>
      </c>
      <c r="N290" s="3" t="s">
        <v>509</v>
      </c>
      <c r="O290" s="3">
        <v>85006</v>
      </c>
      <c r="P290" s="4">
        <v>33381</v>
      </c>
      <c r="Q290" s="3" t="s">
        <v>108</v>
      </c>
      <c r="R290" s="3" t="s">
        <v>99</v>
      </c>
      <c r="S290" s="3" t="s">
        <v>88</v>
      </c>
      <c r="T290" s="3" t="s">
        <v>89</v>
      </c>
      <c r="U290" s="3" t="s">
        <v>145</v>
      </c>
      <c r="V290" s="4">
        <v>40729</v>
      </c>
      <c r="W290" s="3"/>
      <c r="X290" s="3" t="s">
        <v>91</v>
      </c>
      <c r="Y290" s="3" t="s">
        <v>92</v>
      </c>
      <c r="Z290" s="3" t="s">
        <v>188</v>
      </c>
      <c r="AA290" s="3" t="s">
        <v>189</v>
      </c>
      <c r="AB290" s="3">
        <v>17</v>
      </c>
      <c r="AC290" s="3" t="s">
        <v>104</v>
      </c>
      <c r="AD290" s="3" t="s">
        <v>105</v>
      </c>
      <c r="AE290" s="3">
        <v>2.81</v>
      </c>
      <c r="AF290" s="3">
        <v>3</v>
      </c>
      <c r="AG290" s="3">
        <v>0</v>
      </c>
      <c r="AH290" s="4">
        <v>43482</v>
      </c>
      <c r="AI290" s="3">
        <v>0</v>
      </c>
      <c r="AJ290" s="3">
        <v>16</v>
      </c>
    </row>
    <row r="291" spans="1:36" x14ac:dyDescent="0.25">
      <c r="A291" s="3" t="s">
        <v>510</v>
      </c>
      <c r="B291" s="3">
        <v>10014</v>
      </c>
      <c r="C291" s="3">
        <v>0</v>
      </c>
      <c r="D291" s="3">
        <v>2</v>
      </c>
      <c r="E291" s="3">
        <v>1</v>
      </c>
      <c r="F291" s="3">
        <v>5</v>
      </c>
      <c r="G291" s="3">
        <v>5</v>
      </c>
      <c r="H291" s="3">
        <v>4</v>
      </c>
      <c r="I291" s="3">
        <v>0</v>
      </c>
      <c r="J291" s="3">
        <v>58523</v>
      </c>
      <c r="K291" s="3">
        <v>1</v>
      </c>
      <c r="L291" s="3">
        <v>19</v>
      </c>
      <c r="M291" s="3" t="s">
        <v>84</v>
      </c>
      <c r="N291" s="3" t="s">
        <v>85</v>
      </c>
      <c r="O291" s="3">
        <v>2171</v>
      </c>
      <c r="P291" s="4">
        <v>31808</v>
      </c>
      <c r="Q291" s="3" t="s">
        <v>86</v>
      </c>
      <c r="R291" s="3" t="s">
        <v>114</v>
      </c>
      <c r="S291" s="3" t="s">
        <v>88</v>
      </c>
      <c r="T291" s="3" t="s">
        <v>89</v>
      </c>
      <c r="U291" s="3" t="s">
        <v>90</v>
      </c>
      <c r="V291" s="4">
        <v>41134</v>
      </c>
      <c r="W291" s="4">
        <v>42405</v>
      </c>
      <c r="X291" s="3" t="s">
        <v>343</v>
      </c>
      <c r="Y291" s="3" t="s">
        <v>101</v>
      </c>
      <c r="Z291" s="3" t="s">
        <v>93</v>
      </c>
      <c r="AA291" s="3" t="s">
        <v>110</v>
      </c>
      <c r="AB291" s="3">
        <v>20</v>
      </c>
      <c r="AC291" s="3" t="s">
        <v>95</v>
      </c>
      <c r="AD291" s="3" t="s">
        <v>96</v>
      </c>
      <c r="AE291" s="3">
        <v>4.5</v>
      </c>
      <c r="AF291" s="3">
        <v>5</v>
      </c>
      <c r="AG291" s="3">
        <v>0</v>
      </c>
      <c r="AH291" s="4">
        <v>42401</v>
      </c>
      <c r="AI291" s="3">
        <v>0</v>
      </c>
      <c r="AJ291" s="3">
        <v>15</v>
      </c>
    </row>
    <row r="292" spans="1:36" x14ac:dyDescent="0.25">
      <c r="A292" s="3" t="s">
        <v>511</v>
      </c>
      <c r="B292" s="3">
        <v>10144</v>
      </c>
      <c r="C292" s="3">
        <v>0</v>
      </c>
      <c r="D292" s="3">
        <v>2</v>
      </c>
      <c r="E292" s="3">
        <v>1</v>
      </c>
      <c r="F292" s="3">
        <v>1</v>
      </c>
      <c r="G292" s="3">
        <v>5</v>
      </c>
      <c r="H292" s="3">
        <v>3</v>
      </c>
      <c r="I292" s="3">
        <v>0</v>
      </c>
      <c r="J292" s="3">
        <v>88976</v>
      </c>
      <c r="K292" s="3">
        <v>0</v>
      </c>
      <c r="L292" s="3">
        <v>17</v>
      </c>
      <c r="M292" s="3" t="s">
        <v>176</v>
      </c>
      <c r="N292" s="3" t="s">
        <v>85</v>
      </c>
      <c r="O292" s="3">
        <v>2169</v>
      </c>
      <c r="P292" s="4">
        <v>25121</v>
      </c>
      <c r="Q292" s="3" t="s">
        <v>86</v>
      </c>
      <c r="R292" s="3" t="s">
        <v>114</v>
      </c>
      <c r="S292" s="3" t="s">
        <v>88</v>
      </c>
      <c r="T292" s="3" t="s">
        <v>89</v>
      </c>
      <c r="U292" s="3" t="s">
        <v>90</v>
      </c>
      <c r="V292" s="4">
        <v>40756</v>
      </c>
      <c r="W292" s="3"/>
      <c r="X292" s="3" t="s">
        <v>91</v>
      </c>
      <c r="Y292" s="3" t="s">
        <v>92</v>
      </c>
      <c r="Z292" s="3" t="s">
        <v>93</v>
      </c>
      <c r="AA292" s="3" t="s">
        <v>178</v>
      </c>
      <c r="AB292" s="3">
        <v>2</v>
      </c>
      <c r="AC292" s="3" t="s">
        <v>127</v>
      </c>
      <c r="AD292" s="3" t="s">
        <v>105</v>
      </c>
      <c r="AE292" s="3">
        <v>3.93</v>
      </c>
      <c r="AF292" s="3">
        <v>3</v>
      </c>
      <c r="AG292" s="3">
        <v>0</v>
      </c>
      <c r="AH292" s="4">
        <v>43523</v>
      </c>
      <c r="AI292" s="3">
        <v>0</v>
      </c>
      <c r="AJ292" s="3">
        <v>19</v>
      </c>
    </row>
    <row r="293" spans="1:36" x14ac:dyDescent="0.25">
      <c r="A293" s="3" t="s">
        <v>512</v>
      </c>
      <c r="B293" s="3">
        <v>10253</v>
      </c>
      <c r="C293" s="3">
        <v>0</v>
      </c>
      <c r="D293" s="3">
        <v>0</v>
      </c>
      <c r="E293" s="3">
        <v>1</v>
      </c>
      <c r="F293" s="3">
        <v>1</v>
      </c>
      <c r="G293" s="3">
        <v>6</v>
      </c>
      <c r="H293" s="3">
        <v>3</v>
      </c>
      <c r="I293" s="3">
        <v>0</v>
      </c>
      <c r="J293" s="3">
        <v>55875</v>
      </c>
      <c r="K293" s="3">
        <v>0</v>
      </c>
      <c r="L293" s="3">
        <v>3</v>
      </c>
      <c r="M293" s="3" t="s">
        <v>186</v>
      </c>
      <c r="N293" s="3" t="s">
        <v>513</v>
      </c>
      <c r="O293" s="3">
        <v>4063</v>
      </c>
      <c r="P293" s="4">
        <v>32700</v>
      </c>
      <c r="Q293" s="3" t="s">
        <v>86</v>
      </c>
      <c r="R293" s="3" t="s">
        <v>87</v>
      </c>
      <c r="S293" s="3" t="s">
        <v>88</v>
      </c>
      <c r="T293" s="3" t="s">
        <v>89</v>
      </c>
      <c r="U293" s="3" t="s">
        <v>159</v>
      </c>
      <c r="V293" s="4">
        <v>40973</v>
      </c>
      <c r="W293" s="3"/>
      <c r="X293" s="3" t="s">
        <v>91</v>
      </c>
      <c r="Y293" s="3" t="s">
        <v>92</v>
      </c>
      <c r="Z293" s="3" t="s">
        <v>188</v>
      </c>
      <c r="AA293" s="3" t="s">
        <v>189</v>
      </c>
      <c r="AB293" s="3">
        <v>17</v>
      </c>
      <c r="AC293" s="3" t="s">
        <v>248</v>
      </c>
      <c r="AD293" s="3" t="s">
        <v>105</v>
      </c>
      <c r="AE293" s="3">
        <v>4.5</v>
      </c>
      <c r="AF293" s="3">
        <v>4</v>
      </c>
      <c r="AG293" s="3">
        <v>0</v>
      </c>
      <c r="AH293" s="4">
        <v>43483</v>
      </c>
      <c r="AI293" s="3">
        <v>0</v>
      </c>
      <c r="AJ293" s="3">
        <v>11</v>
      </c>
    </row>
    <row r="294" spans="1:36" x14ac:dyDescent="0.25">
      <c r="A294" s="3" t="s">
        <v>514</v>
      </c>
      <c r="B294" s="3">
        <v>10118</v>
      </c>
      <c r="C294" s="3">
        <v>1</v>
      </c>
      <c r="D294" s="3">
        <v>1</v>
      </c>
      <c r="E294" s="3">
        <v>1</v>
      </c>
      <c r="F294" s="3">
        <v>4</v>
      </c>
      <c r="G294" s="3">
        <v>3</v>
      </c>
      <c r="H294" s="3">
        <v>3</v>
      </c>
      <c r="I294" s="3">
        <v>0</v>
      </c>
      <c r="J294" s="3">
        <v>113999</v>
      </c>
      <c r="K294" s="3">
        <v>1</v>
      </c>
      <c r="L294" s="3">
        <v>8</v>
      </c>
      <c r="M294" s="3" t="s">
        <v>156</v>
      </c>
      <c r="N294" s="3" t="s">
        <v>85</v>
      </c>
      <c r="O294" s="3">
        <v>1960</v>
      </c>
      <c r="P294" s="4">
        <v>31631</v>
      </c>
      <c r="Q294" s="3" t="s">
        <v>86</v>
      </c>
      <c r="R294" s="3" t="s">
        <v>99</v>
      </c>
      <c r="S294" s="3" t="s">
        <v>88</v>
      </c>
      <c r="T294" s="3" t="s">
        <v>89</v>
      </c>
      <c r="U294" s="3" t="s">
        <v>129</v>
      </c>
      <c r="V294" s="4">
        <v>42051</v>
      </c>
      <c r="W294" s="4">
        <v>42788</v>
      </c>
      <c r="X294" s="3" t="s">
        <v>265</v>
      </c>
      <c r="Y294" s="3" t="s">
        <v>151</v>
      </c>
      <c r="Z294" s="3" t="s">
        <v>102</v>
      </c>
      <c r="AA294" s="3" t="s">
        <v>103</v>
      </c>
      <c r="AB294" s="3">
        <v>4</v>
      </c>
      <c r="AC294" s="3" t="s">
        <v>127</v>
      </c>
      <c r="AD294" s="3" t="s">
        <v>105</v>
      </c>
      <c r="AE294" s="3">
        <v>4.33</v>
      </c>
      <c r="AF294" s="3">
        <v>3</v>
      </c>
      <c r="AG294" s="3">
        <v>7</v>
      </c>
      <c r="AH294" s="4">
        <v>42781</v>
      </c>
      <c r="AI294" s="3">
        <v>0</v>
      </c>
      <c r="AJ294" s="3">
        <v>9</v>
      </c>
    </row>
    <row r="295" spans="1:36" x14ac:dyDescent="0.25">
      <c r="A295" s="3" t="s">
        <v>515</v>
      </c>
      <c r="B295" s="3">
        <v>10022</v>
      </c>
      <c r="C295" s="3">
        <v>1</v>
      </c>
      <c r="D295" s="3">
        <v>1</v>
      </c>
      <c r="E295" s="3">
        <v>0</v>
      </c>
      <c r="F295" s="3">
        <v>4</v>
      </c>
      <c r="G295" s="3">
        <v>5</v>
      </c>
      <c r="H295" s="3">
        <v>4</v>
      </c>
      <c r="I295" s="3">
        <v>0</v>
      </c>
      <c r="J295" s="3">
        <v>49773</v>
      </c>
      <c r="K295" s="3">
        <v>1</v>
      </c>
      <c r="L295" s="3">
        <v>19</v>
      </c>
      <c r="M295" s="3" t="s">
        <v>84</v>
      </c>
      <c r="N295" s="3" t="s">
        <v>85</v>
      </c>
      <c r="O295" s="3">
        <v>2747</v>
      </c>
      <c r="P295" s="4">
        <v>31566</v>
      </c>
      <c r="Q295" s="3" t="s">
        <v>108</v>
      </c>
      <c r="R295" s="3" t="s">
        <v>99</v>
      </c>
      <c r="S295" s="3" t="s">
        <v>88</v>
      </c>
      <c r="T295" s="3" t="s">
        <v>89</v>
      </c>
      <c r="U295" s="3" t="s">
        <v>90</v>
      </c>
      <c r="V295" s="4">
        <v>40812</v>
      </c>
      <c r="W295" s="4">
        <v>42408</v>
      </c>
      <c r="X295" s="3" t="s">
        <v>516</v>
      </c>
      <c r="Y295" s="3" t="s">
        <v>151</v>
      </c>
      <c r="Z295" s="3" t="s">
        <v>93</v>
      </c>
      <c r="AA295" s="3" t="s">
        <v>146</v>
      </c>
      <c r="AB295" s="3">
        <v>18</v>
      </c>
      <c r="AC295" s="3" t="s">
        <v>117</v>
      </c>
      <c r="AD295" s="3" t="s">
        <v>96</v>
      </c>
      <c r="AE295" s="3">
        <v>4.3</v>
      </c>
      <c r="AF295" s="3">
        <v>5</v>
      </c>
      <c r="AG295" s="3">
        <v>0</v>
      </c>
      <c r="AH295" s="4">
        <v>42036</v>
      </c>
      <c r="AI295" s="3">
        <v>0</v>
      </c>
      <c r="AJ295" s="3">
        <v>18</v>
      </c>
    </row>
    <row r="296" spans="1:36" x14ac:dyDescent="0.25">
      <c r="A296" s="3" t="s">
        <v>517</v>
      </c>
      <c r="B296" s="3">
        <v>10183</v>
      </c>
      <c r="C296" s="3">
        <v>0</v>
      </c>
      <c r="D296" s="3">
        <v>0</v>
      </c>
      <c r="E296" s="3">
        <v>0</v>
      </c>
      <c r="F296" s="3">
        <v>2</v>
      </c>
      <c r="G296" s="3">
        <v>5</v>
      </c>
      <c r="H296" s="3">
        <v>3</v>
      </c>
      <c r="I296" s="3">
        <v>0</v>
      </c>
      <c r="J296" s="3">
        <v>62068</v>
      </c>
      <c r="K296" s="3">
        <v>0</v>
      </c>
      <c r="L296" s="3">
        <v>19</v>
      </c>
      <c r="M296" s="3" t="s">
        <v>84</v>
      </c>
      <c r="N296" s="3" t="s">
        <v>85</v>
      </c>
      <c r="O296" s="3">
        <v>2124</v>
      </c>
      <c r="P296" s="4">
        <v>31143</v>
      </c>
      <c r="Q296" s="3" t="s">
        <v>108</v>
      </c>
      <c r="R296" s="3" t="s">
        <v>87</v>
      </c>
      <c r="S296" s="3" t="s">
        <v>88</v>
      </c>
      <c r="T296" s="3" t="s">
        <v>89</v>
      </c>
      <c r="U296" s="3" t="s">
        <v>90</v>
      </c>
      <c r="V296" s="4">
        <v>42190</v>
      </c>
      <c r="W296" s="3"/>
      <c r="X296" s="3" t="s">
        <v>91</v>
      </c>
      <c r="Y296" s="3" t="s">
        <v>92</v>
      </c>
      <c r="Z296" s="3" t="s">
        <v>93</v>
      </c>
      <c r="AA296" s="3" t="s">
        <v>94</v>
      </c>
      <c r="AB296" s="3">
        <v>22</v>
      </c>
      <c r="AC296" s="3" t="s">
        <v>95</v>
      </c>
      <c r="AD296" s="3" t="s">
        <v>105</v>
      </c>
      <c r="AE296" s="3">
        <v>3.21</v>
      </c>
      <c r="AF296" s="3">
        <v>3</v>
      </c>
      <c r="AG296" s="3">
        <v>0</v>
      </c>
      <c r="AH296" s="4">
        <v>43494</v>
      </c>
      <c r="AI296" s="3">
        <v>0</v>
      </c>
      <c r="AJ296" s="3">
        <v>7</v>
      </c>
    </row>
    <row r="297" spans="1:36" x14ac:dyDescent="0.25">
      <c r="A297" s="3" t="s">
        <v>518</v>
      </c>
      <c r="B297" s="3">
        <v>10190</v>
      </c>
      <c r="C297" s="3">
        <v>0</v>
      </c>
      <c r="D297" s="3">
        <v>0</v>
      </c>
      <c r="E297" s="3">
        <v>1</v>
      </c>
      <c r="F297" s="3">
        <v>1</v>
      </c>
      <c r="G297" s="3">
        <v>5</v>
      </c>
      <c r="H297" s="3">
        <v>3</v>
      </c>
      <c r="I297" s="3">
        <v>0</v>
      </c>
      <c r="J297" s="3">
        <v>66541</v>
      </c>
      <c r="K297" s="3">
        <v>0</v>
      </c>
      <c r="L297" s="3">
        <v>20</v>
      </c>
      <c r="M297" s="3" t="s">
        <v>107</v>
      </c>
      <c r="N297" s="3" t="s">
        <v>85</v>
      </c>
      <c r="O297" s="3">
        <v>2459</v>
      </c>
      <c r="P297" s="4">
        <v>27800</v>
      </c>
      <c r="Q297" s="3" t="s">
        <v>86</v>
      </c>
      <c r="R297" s="3" t="s">
        <v>87</v>
      </c>
      <c r="S297" s="3" t="s">
        <v>88</v>
      </c>
      <c r="T297" s="3" t="s">
        <v>89</v>
      </c>
      <c r="U297" s="3" t="s">
        <v>129</v>
      </c>
      <c r="V297" s="4">
        <v>41869</v>
      </c>
      <c r="W297" s="3"/>
      <c r="X297" s="3" t="s">
        <v>91</v>
      </c>
      <c r="Y297" s="3" t="s">
        <v>92</v>
      </c>
      <c r="Z297" s="3" t="s">
        <v>93</v>
      </c>
      <c r="AA297" s="3" t="s">
        <v>126</v>
      </c>
      <c r="AB297" s="3">
        <v>19</v>
      </c>
      <c r="AC297" s="3" t="s">
        <v>127</v>
      </c>
      <c r="AD297" s="3" t="s">
        <v>105</v>
      </c>
      <c r="AE297" s="3">
        <v>3.11</v>
      </c>
      <c r="AF297" s="3">
        <v>5</v>
      </c>
      <c r="AG297" s="3">
        <v>0</v>
      </c>
      <c r="AH297" s="4">
        <v>43508</v>
      </c>
      <c r="AI297" s="3">
        <v>0</v>
      </c>
      <c r="AJ297" s="3">
        <v>4</v>
      </c>
    </row>
    <row r="298" spans="1:36" x14ac:dyDescent="0.25">
      <c r="A298" s="3" t="s">
        <v>519</v>
      </c>
      <c r="B298" s="3">
        <v>10274</v>
      </c>
      <c r="C298" s="3">
        <v>1</v>
      </c>
      <c r="D298" s="3">
        <v>1</v>
      </c>
      <c r="E298" s="3">
        <v>0</v>
      </c>
      <c r="F298" s="3">
        <v>5</v>
      </c>
      <c r="G298" s="3">
        <v>5</v>
      </c>
      <c r="H298" s="3">
        <v>3</v>
      </c>
      <c r="I298" s="3">
        <v>1</v>
      </c>
      <c r="J298" s="3">
        <v>80512</v>
      </c>
      <c r="K298" s="3">
        <v>1</v>
      </c>
      <c r="L298" s="3">
        <v>18</v>
      </c>
      <c r="M298" s="3" t="s">
        <v>176</v>
      </c>
      <c r="N298" s="3" t="s">
        <v>85</v>
      </c>
      <c r="O298" s="3">
        <v>2478</v>
      </c>
      <c r="P298" s="4">
        <v>20407</v>
      </c>
      <c r="Q298" s="3" t="s">
        <v>108</v>
      </c>
      <c r="R298" s="3" t="s">
        <v>99</v>
      </c>
      <c r="S298" s="3" t="s">
        <v>88</v>
      </c>
      <c r="T298" s="3" t="s">
        <v>89</v>
      </c>
      <c r="U298" s="3" t="s">
        <v>129</v>
      </c>
      <c r="V298" s="4">
        <v>40812</v>
      </c>
      <c r="W298" s="4">
        <v>40910</v>
      </c>
      <c r="X298" s="3" t="s">
        <v>137</v>
      </c>
      <c r="Y298" s="3" t="s">
        <v>101</v>
      </c>
      <c r="Z298" s="3" t="s">
        <v>93</v>
      </c>
      <c r="AA298" s="3" t="s">
        <v>178</v>
      </c>
      <c r="AB298" s="3">
        <v>2</v>
      </c>
      <c r="AC298" s="3" t="s">
        <v>131</v>
      </c>
      <c r="AD298" s="3" t="s">
        <v>105</v>
      </c>
      <c r="AE298" s="3">
        <v>4.5</v>
      </c>
      <c r="AF298" s="3">
        <v>3</v>
      </c>
      <c r="AG298" s="3">
        <v>0</v>
      </c>
      <c r="AH298" s="4">
        <v>40910</v>
      </c>
      <c r="AI298" s="3">
        <v>0</v>
      </c>
      <c r="AJ298" s="3">
        <v>5</v>
      </c>
    </row>
    <row r="299" spans="1:36" x14ac:dyDescent="0.25">
      <c r="A299" s="3" t="s">
        <v>520</v>
      </c>
      <c r="B299" s="3">
        <v>10293</v>
      </c>
      <c r="C299" s="3">
        <v>0</v>
      </c>
      <c r="D299" s="3">
        <v>0</v>
      </c>
      <c r="E299" s="3">
        <v>0</v>
      </c>
      <c r="F299" s="3">
        <v>5</v>
      </c>
      <c r="G299" s="3">
        <v>5</v>
      </c>
      <c r="H299" s="3">
        <v>2</v>
      </c>
      <c r="I299" s="3">
        <v>0</v>
      </c>
      <c r="J299" s="3">
        <v>50274</v>
      </c>
      <c r="K299" s="3">
        <v>1</v>
      </c>
      <c r="L299" s="3">
        <v>19</v>
      </c>
      <c r="M299" s="3" t="s">
        <v>84</v>
      </c>
      <c r="N299" s="3" t="s">
        <v>85</v>
      </c>
      <c r="O299" s="3">
        <v>1887</v>
      </c>
      <c r="P299" s="4">
        <v>29435</v>
      </c>
      <c r="Q299" s="3" t="s">
        <v>108</v>
      </c>
      <c r="R299" s="3" t="s">
        <v>87</v>
      </c>
      <c r="S299" s="3" t="s">
        <v>88</v>
      </c>
      <c r="T299" s="3" t="s">
        <v>89</v>
      </c>
      <c r="U299" s="3" t="s">
        <v>90</v>
      </c>
      <c r="V299" s="4">
        <v>41134</v>
      </c>
      <c r="W299" s="4">
        <v>42248</v>
      </c>
      <c r="X299" s="3" t="s">
        <v>100</v>
      </c>
      <c r="Y299" s="3" t="s">
        <v>101</v>
      </c>
      <c r="Z299" s="3" t="s">
        <v>93</v>
      </c>
      <c r="AA299" s="3" t="s">
        <v>112</v>
      </c>
      <c r="AB299" s="3">
        <v>16</v>
      </c>
      <c r="AC299" s="3" t="s">
        <v>164</v>
      </c>
      <c r="AD299" s="3" t="s">
        <v>165</v>
      </c>
      <c r="AE299" s="3">
        <v>2.5</v>
      </c>
      <c r="AF299" s="3">
        <v>3</v>
      </c>
      <c r="AG299" s="3">
        <v>0</v>
      </c>
      <c r="AH299" s="4">
        <v>41887</v>
      </c>
      <c r="AI299" s="3">
        <v>6</v>
      </c>
      <c r="AJ299" s="3">
        <v>13</v>
      </c>
    </row>
    <row r="300" spans="1:36" x14ac:dyDescent="0.25">
      <c r="A300" s="3" t="s">
        <v>521</v>
      </c>
      <c r="B300" s="3">
        <v>10172</v>
      </c>
      <c r="C300" s="3">
        <v>0</v>
      </c>
      <c r="D300" s="3">
        <v>0</v>
      </c>
      <c r="E300" s="3">
        <v>1</v>
      </c>
      <c r="F300" s="3">
        <v>1</v>
      </c>
      <c r="G300" s="3">
        <v>3</v>
      </c>
      <c r="H300" s="3">
        <v>3</v>
      </c>
      <c r="I300" s="3">
        <v>0</v>
      </c>
      <c r="J300" s="3">
        <v>84903</v>
      </c>
      <c r="K300" s="3">
        <v>0</v>
      </c>
      <c r="L300" s="3">
        <v>22</v>
      </c>
      <c r="M300" s="3" t="s">
        <v>363</v>
      </c>
      <c r="N300" s="3" t="s">
        <v>85</v>
      </c>
      <c r="O300" s="3">
        <v>1887</v>
      </c>
      <c r="P300" s="4">
        <v>29775</v>
      </c>
      <c r="Q300" s="3" t="s">
        <v>86</v>
      </c>
      <c r="R300" s="3" t="s">
        <v>87</v>
      </c>
      <c r="S300" s="3" t="s">
        <v>88</v>
      </c>
      <c r="T300" s="3" t="s">
        <v>89</v>
      </c>
      <c r="U300" s="3" t="s">
        <v>159</v>
      </c>
      <c r="V300" s="4">
        <v>42781</v>
      </c>
      <c r="W300" s="3"/>
      <c r="X300" s="3" t="s">
        <v>91</v>
      </c>
      <c r="Y300" s="3" t="s">
        <v>92</v>
      </c>
      <c r="Z300" s="3" t="s">
        <v>102</v>
      </c>
      <c r="AA300" s="3" t="s">
        <v>244</v>
      </c>
      <c r="AB300" s="3">
        <v>13</v>
      </c>
      <c r="AC300" s="3" t="s">
        <v>104</v>
      </c>
      <c r="AD300" s="3" t="s">
        <v>105</v>
      </c>
      <c r="AE300" s="3">
        <v>3.42</v>
      </c>
      <c r="AF300" s="3">
        <v>4</v>
      </c>
      <c r="AG300" s="3">
        <v>7</v>
      </c>
      <c r="AH300" s="4">
        <v>43469</v>
      </c>
      <c r="AI300" s="3">
        <v>0</v>
      </c>
      <c r="AJ300" s="3">
        <v>17</v>
      </c>
    </row>
    <row r="301" spans="1:36" x14ac:dyDescent="0.25">
      <c r="A301" s="3" t="s">
        <v>522</v>
      </c>
      <c r="B301" s="3">
        <v>10127</v>
      </c>
      <c r="C301" s="3">
        <v>0</v>
      </c>
      <c r="D301" s="3">
        <v>4</v>
      </c>
      <c r="E301" s="3">
        <v>0</v>
      </c>
      <c r="F301" s="3">
        <v>1</v>
      </c>
      <c r="G301" s="3">
        <v>3</v>
      </c>
      <c r="H301" s="3">
        <v>3</v>
      </c>
      <c r="I301" s="3">
        <v>0</v>
      </c>
      <c r="J301" s="3">
        <v>107226</v>
      </c>
      <c r="K301" s="3">
        <v>0</v>
      </c>
      <c r="L301" s="3">
        <v>28</v>
      </c>
      <c r="M301" s="3" t="s">
        <v>226</v>
      </c>
      <c r="N301" s="3" t="s">
        <v>85</v>
      </c>
      <c r="O301" s="3">
        <v>2453</v>
      </c>
      <c r="P301" s="4">
        <v>28612</v>
      </c>
      <c r="Q301" s="3" t="s">
        <v>108</v>
      </c>
      <c r="R301" s="3" t="s">
        <v>125</v>
      </c>
      <c r="S301" s="3" t="s">
        <v>88</v>
      </c>
      <c r="T301" s="3" t="s">
        <v>89</v>
      </c>
      <c r="U301" s="3" t="s">
        <v>159</v>
      </c>
      <c r="V301" s="4">
        <v>42093</v>
      </c>
      <c r="W301" s="3"/>
      <c r="X301" s="3" t="s">
        <v>91</v>
      </c>
      <c r="Y301" s="3" t="s">
        <v>92</v>
      </c>
      <c r="Z301" s="3" t="s">
        <v>102</v>
      </c>
      <c r="AA301" s="3" t="s">
        <v>134</v>
      </c>
      <c r="AB301" s="3">
        <v>7</v>
      </c>
      <c r="AC301" s="3" t="s">
        <v>127</v>
      </c>
      <c r="AD301" s="3" t="s">
        <v>105</v>
      </c>
      <c r="AE301" s="3">
        <v>4.2</v>
      </c>
      <c r="AF301" s="3">
        <v>4</v>
      </c>
      <c r="AG301" s="3">
        <v>8</v>
      </c>
      <c r="AH301" s="4">
        <v>43501</v>
      </c>
      <c r="AI301" s="3">
        <v>0</v>
      </c>
      <c r="AJ301" s="3">
        <v>7</v>
      </c>
    </row>
    <row r="302" spans="1:36" x14ac:dyDescent="0.25">
      <c r="A302" s="3" t="s">
        <v>523</v>
      </c>
      <c r="B302" s="3">
        <v>10072</v>
      </c>
      <c r="C302" s="3">
        <v>0</v>
      </c>
      <c r="D302" s="3">
        <v>0</v>
      </c>
      <c r="E302" s="3">
        <v>1</v>
      </c>
      <c r="F302" s="3">
        <v>5</v>
      </c>
      <c r="G302" s="3">
        <v>5</v>
      </c>
      <c r="H302" s="3">
        <v>3</v>
      </c>
      <c r="I302" s="3">
        <v>0</v>
      </c>
      <c r="J302" s="3">
        <v>58371</v>
      </c>
      <c r="K302" s="3">
        <v>1</v>
      </c>
      <c r="L302" s="3">
        <v>19</v>
      </c>
      <c r="M302" s="3" t="s">
        <v>84</v>
      </c>
      <c r="N302" s="3" t="s">
        <v>85</v>
      </c>
      <c r="O302" s="3">
        <v>2030</v>
      </c>
      <c r="P302" s="4">
        <v>31921</v>
      </c>
      <c r="Q302" s="3" t="s">
        <v>86</v>
      </c>
      <c r="R302" s="3" t="s">
        <v>87</v>
      </c>
      <c r="S302" s="3" t="s">
        <v>88</v>
      </c>
      <c r="T302" s="3" t="s">
        <v>136</v>
      </c>
      <c r="U302" s="3" t="s">
        <v>90</v>
      </c>
      <c r="V302" s="4">
        <v>40553</v>
      </c>
      <c r="W302" s="4">
        <v>41774</v>
      </c>
      <c r="X302" s="3" t="s">
        <v>109</v>
      </c>
      <c r="Y302" s="3" t="s">
        <v>101</v>
      </c>
      <c r="Z302" s="3" t="s">
        <v>93</v>
      </c>
      <c r="AA302" s="3" t="s">
        <v>116</v>
      </c>
      <c r="AB302" s="3">
        <v>39</v>
      </c>
      <c r="AC302" s="3" t="s">
        <v>95</v>
      </c>
      <c r="AD302" s="3" t="s">
        <v>105</v>
      </c>
      <c r="AE302" s="3">
        <v>5</v>
      </c>
      <c r="AF302" s="3">
        <v>5</v>
      </c>
      <c r="AG302" s="3">
        <v>0</v>
      </c>
      <c r="AH302" s="4">
        <v>41774</v>
      </c>
      <c r="AI302" s="3">
        <v>0</v>
      </c>
      <c r="AJ302" s="3">
        <v>11</v>
      </c>
    </row>
    <row r="303" spans="1:36" x14ac:dyDescent="0.25">
      <c r="A303" s="3" t="s">
        <v>524</v>
      </c>
      <c r="B303" s="3">
        <v>10048</v>
      </c>
      <c r="C303" s="3">
        <v>1</v>
      </c>
      <c r="D303" s="3">
        <v>1</v>
      </c>
      <c r="E303" s="3">
        <v>1</v>
      </c>
      <c r="F303" s="3">
        <v>5</v>
      </c>
      <c r="G303" s="3">
        <v>5</v>
      </c>
      <c r="H303" s="3">
        <v>3</v>
      </c>
      <c r="I303" s="3">
        <v>0</v>
      </c>
      <c r="J303" s="3">
        <v>55140</v>
      </c>
      <c r="K303" s="3">
        <v>1</v>
      </c>
      <c r="L303" s="3">
        <v>19</v>
      </c>
      <c r="M303" s="3" t="s">
        <v>84</v>
      </c>
      <c r="N303" s="3" t="s">
        <v>85</v>
      </c>
      <c r="O303" s="3">
        <v>2324</v>
      </c>
      <c r="P303" s="4">
        <v>23994</v>
      </c>
      <c r="Q303" s="3" t="s">
        <v>86</v>
      </c>
      <c r="R303" s="3" t="s">
        <v>99</v>
      </c>
      <c r="S303" s="3" t="s">
        <v>154</v>
      </c>
      <c r="T303" s="3" t="s">
        <v>89</v>
      </c>
      <c r="U303" s="3" t="s">
        <v>90</v>
      </c>
      <c r="V303" s="4">
        <v>40679</v>
      </c>
      <c r="W303" s="4">
        <v>42254</v>
      </c>
      <c r="X303" s="3" t="s">
        <v>140</v>
      </c>
      <c r="Y303" s="3" t="s">
        <v>101</v>
      </c>
      <c r="Z303" s="3" t="s">
        <v>93</v>
      </c>
      <c r="AA303" s="3" t="s">
        <v>119</v>
      </c>
      <c r="AB303" s="3">
        <v>11</v>
      </c>
      <c r="AC303" s="3" t="s">
        <v>248</v>
      </c>
      <c r="AD303" s="3" t="s">
        <v>105</v>
      </c>
      <c r="AE303" s="3">
        <v>5</v>
      </c>
      <c r="AF303" s="3">
        <v>3</v>
      </c>
      <c r="AG303" s="3">
        <v>0</v>
      </c>
      <c r="AH303" s="4">
        <v>42050</v>
      </c>
      <c r="AI303" s="3">
        <v>0</v>
      </c>
      <c r="AJ303" s="3">
        <v>7</v>
      </c>
    </row>
    <row r="304" spans="1:36" x14ac:dyDescent="0.25">
      <c r="A304" s="3" t="s">
        <v>525</v>
      </c>
      <c r="B304" s="3">
        <v>10204</v>
      </c>
      <c r="C304" s="3">
        <v>0</v>
      </c>
      <c r="D304" s="3">
        <v>2</v>
      </c>
      <c r="E304" s="3">
        <v>0</v>
      </c>
      <c r="F304" s="3">
        <v>5</v>
      </c>
      <c r="G304" s="3">
        <v>5</v>
      </c>
      <c r="H304" s="3">
        <v>3</v>
      </c>
      <c r="I304" s="3">
        <v>0</v>
      </c>
      <c r="J304" s="3">
        <v>58062</v>
      </c>
      <c r="K304" s="3">
        <v>1</v>
      </c>
      <c r="L304" s="3">
        <v>19</v>
      </c>
      <c r="M304" s="3" t="s">
        <v>84</v>
      </c>
      <c r="N304" s="3" t="s">
        <v>85</v>
      </c>
      <c r="O304" s="3">
        <v>1876</v>
      </c>
      <c r="P304" s="4">
        <v>30527</v>
      </c>
      <c r="Q304" s="3" t="s">
        <v>108</v>
      </c>
      <c r="R304" s="3" t="s">
        <v>114</v>
      </c>
      <c r="S304" s="3" t="s">
        <v>88</v>
      </c>
      <c r="T304" s="3" t="s">
        <v>89</v>
      </c>
      <c r="U304" s="3" t="s">
        <v>90</v>
      </c>
      <c r="V304" s="4">
        <v>40553</v>
      </c>
      <c r="W304" s="4">
        <v>41043</v>
      </c>
      <c r="X304" s="3" t="s">
        <v>137</v>
      </c>
      <c r="Y304" s="3" t="s">
        <v>101</v>
      </c>
      <c r="Z304" s="3" t="s">
        <v>93</v>
      </c>
      <c r="AA304" s="3" t="s">
        <v>126</v>
      </c>
      <c r="AB304" s="3">
        <v>19</v>
      </c>
      <c r="AC304" s="3" t="s">
        <v>117</v>
      </c>
      <c r="AD304" s="3" t="s">
        <v>105</v>
      </c>
      <c r="AE304" s="3">
        <v>3.6</v>
      </c>
      <c r="AF304" s="3">
        <v>5</v>
      </c>
      <c r="AG304" s="3">
        <v>0</v>
      </c>
      <c r="AH304" s="4">
        <v>40580</v>
      </c>
      <c r="AI304" s="3">
        <v>0</v>
      </c>
      <c r="AJ304" s="3">
        <v>9</v>
      </c>
    </row>
    <row r="305" spans="1:36" x14ac:dyDescent="0.25">
      <c r="A305" s="3" t="s">
        <v>526</v>
      </c>
      <c r="B305" s="3">
        <v>10264</v>
      </c>
      <c r="C305" s="3">
        <v>0</v>
      </c>
      <c r="D305" s="3">
        <v>0</v>
      </c>
      <c r="E305" s="3">
        <v>0</v>
      </c>
      <c r="F305" s="3">
        <v>5</v>
      </c>
      <c r="G305" s="3">
        <v>5</v>
      </c>
      <c r="H305" s="3">
        <v>3</v>
      </c>
      <c r="I305" s="3">
        <v>1</v>
      </c>
      <c r="J305" s="3">
        <v>59728</v>
      </c>
      <c r="K305" s="3">
        <v>1</v>
      </c>
      <c r="L305" s="3">
        <v>19</v>
      </c>
      <c r="M305" s="3" t="s">
        <v>84</v>
      </c>
      <c r="N305" s="3" t="s">
        <v>85</v>
      </c>
      <c r="O305" s="3">
        <v>2109</v>
      </c>
      <c r="P305" s="4">
        <v>25478</v>
      </c>
      <c r="Q305" s="3" t="s">
        <v>108</v>
      </c>
      <c r="R305" s="3" t="s">
        <v>87</v>
      </c>
      <c r="S305" s="3" t="s">
        <v>88</v>
      </c>
      <c r="T305" s="3" t="s">
        <v>136</v>
      </c>
      <c r="U305" s="3" t="s">
        <v>129</v>
      </c>
      <c r="V305" s="4">
        <v>40917</v>
      </c>
      <c r="W305" s="4">
        <v>42182</v>
      </c>
      <c r="X305" s="3" t="s">
        <v>209</v>
      </c>
      <c r="Y305" s="3" t="s">
        <v>101</v>
      </c>
      <c r="Z305" s="3" t="s">
        <v>93</v>
      </c>
      <c r="AA305" s="3" t="s">
        <v>126</v>
      </c>
      <c r="AB305" s="3">
        <v>19</v>
      </c>
      <c r="AC305" s="3" t="s">
        <v>131</v>
      </c>
      <c r="AD305" s="3" t="s">
        <v>105</v>
      </c>
      <c r="AE305" s="3">
        <v>4.3</v>
      </c>
      <c r="AF305" s="3">
        <v>4</v>
      </c>
      <c r="AG305" s="3">
        <v>0</v>
      </c>
      <c r="AH305" s="4">
        <v>41792</v>
      </c>
      <c r="AI305" s="3">
        <v>0</v>
      </c>
      <c r="AJ305" s="3">
        <v>16</v>
      </c>
    </row>
    <row r="306" spans="1:36" x14ac:dyDescent="0.25">
      <c r="A306" s="3" t="s">
        <v>527</v>
      </c>
      <c r="B306" s="3">
        <v>10033</v>
      </c>
      <c r="C306" s="3">
        <v>0</v>
      </c>
      <c r="D306" s="3">
        <v>0</v>
      </c>
      <c r="E306" s="3">
        <v>1</v>
      </c>
      <c r="F306" s="3">
        <v>5</v>
      </c>
      <c r="G306" s="3">
        <v>5</v>
      </c>
      <c r="H306" s="3">
        <v>4</v>
      </c>
      <c r="I306" s="3">
        <v>0</v>
      </c>
      <c r="J306" s="3">
        <v>70507</v>
      </c>
      <c r="K306" s="3">
        <v>1</v>
      </c>
      <c r="L306" s="3">
        <v>20</v>
      </c>
      <c r="M306" s="3" t="s">
        <v>107</v>
      </c>
      <c r="N306" s="3" t="s">
        <v>85</v>
      </c>
      <c r="O306" s="3">
        <v>2045</v>
      </c>
      <c r="P306" s="4">
        <v>21496</v>
      </c>
      <c r="Q306" s="3" t="s">
        <v>86</v>
      </c>
      <c r="R306" s="3" t="s">
        <v>87</v>
      </c>
      <c r="S306" s="3" t="s">
        <v>88</v>
      </c>
      <c r="T306" s="3" t="s">
        <v>89</v>
      </c>
      <c r="U306" s="3" t="s">
        <v>90</v>
      </c>
      <c r="V306" s="4">
        <v>41281</v>
      </c>
      <c r="W306" s="4">
        <v>42421</v>
      </c>
      <c r="X306" s="3" t="s">
        <v>177</v>
      </c>
      <c r="Y306" s="3" t="s">
        <v>101</v>
      </c>
      <c r="Z306" s="3" t="s">
        <v>93</v>
      </c>
      <c r="AA306" s="3" t="s">
        <v>130</v>
      </c>
      <c r="AB306" s="3">
        <v>12</v>
      </c>
      <c r="AC306" s="3" t="s">
        <v>95</v>
      </c>
      <c r="AD306" s="3" t="s">
        <v>96</v>
      </c>
      <c r="AE306" s="3">
        <v>5</v>
      </c>
      <c r="AF306" s="3">
        <v>3</v>
      </c>
      <c r="AG306" s="3">
        <v>0</v>
      </c>
      <c r="AH306" s="4">
        <v>42388</v>
      </c>
      <c r="AI306" s="3">
        <v>0</v>
      </c>
      <c r="AJ306" s="3">
        <v>7</v>
      </c>
    </row>
    <row r="307" spans="1:36" x14ac:dyDescent="0.25">
      <c r="A307" s="3" t="s">
        <v>528</v>
      </c>
      <c r="B307" s="3">
        <v>10174</v>
      </c>
      <c r="C307" s="3">
        <v>0</v>
      </c>
      <c r="D307" s="3">
        <v>0</v>
      </c>
      <c r="E307" s="3">
        <v>0</v>
      </c>
      <c r="F307" s="3">
        <v>1</v>
      </c>
      <c r="G307" s="3">
        <v>5</v>
      </c>
      <c r="H307" s="3">
        <v>3</v>
      </c>
      <c r="I307" s="3">
        <v>0</v>
      </c>
      <c r="J307" s="3">
        <v>60446</v>
      </c>
      <c r="K307" s="3">
        <v>0</v>
      </c>
      <c r="L307" s="3">
        <v>20</v>
      </c>
      <c r="M307" s="3" t="s">
        <v>107</v>
      </c>
      <c r="N307" s="3" t="s">
        <v>85</v>
      </c>
      <c r="O307" s="3">
        <v>2302</v>
      </c>
      <c r="P307" s="4">
        <v>31157</v>
      </c>
      <c r="Q307" s="3" t="s">
        <v>108</v>
      </c>
      <c r="R307" s="3" t="s">
        <v>87</v>
      </c>
      <c r="S307" s="3" t="s">
        <v>88</v>
      </c>
      <c r="T307" s="3" t="s">
        <v>89</v>
      </c>
      <c r="U307" s="3" t="s">
        <v>90</v>
      </c>
      <c r="V307" s="4">
        <v>41911</v>
      </c>
      <c r="W307" s="3"/>
      <c r="X307" s="3" t="s">
        <v>91</v>
      </c>
      <c r="Y307" s="3" t="s">
        <v>92</v>
      </c>
      <c r="Z307" s="3" t="s">
        <v>93</v>
      </c>
      <c r="AA307" s="3" t="s">
        <v>138</v>
      </c>
      <c r="AB307" s="3">
        <v>14</v>
      </c>
      <c r="AC307" s="3" t="s">
        <v>95</v>
      </c>
      <c r="AD307" s="3" t="s">
        <v>105</v>
      </c>
      <c r="AE307" s="3">
        <v>3.4</v>
      </c>
      <c r="AF307" s="3">
        <v>4</v>
      </c>
      <c r="AG307" s="3">
        <v>0</v>
      </c>
      <c r="AH307" s="4">
        <v>43517</v>
      </c>
      <c r="AI307" s="3">
        <v>0</v>
      </c>
      <c r="AJ307" s="3">
        <v>14</v>
      </c>
    </row>
    <row r="308" spans="1:36" x14ac:dyDescent="0.25">
      <c r="A308" s="3" t="s">
        <v>529</v>
      </c>
      <c r="B308" s="3">
        <v>10135</v>
      </c>
      <c r="C308" s="3">
        <v>0</v>
      </c>
      <c r="D308" s="3">
        <v>0</v>
      </c>
      <c r="E308" s="3">
        <v>1</v>
      </c>
      <c r="F308" s="3">
        <v>1</v>
      </c>
      <c r="G308" s="3">
        <v>5</v>
      </c>
      <c r="H308" s="3">
        <v>3</v>
      </c>
      <c r="I308" s="3">
        <v>0</v>
      </c>
      <c r="J308" s="3">
        <v>65893</v>
      </c>
      <c r="K308" s="3">
        <v>0</v>
      </c>
      <c r="L308" s="3">
        <v>20</v>
      </c>
      <c r="M308" s="3" t="s">
        <v>107</v>
      </c>
      <c r="N308" s="3" t="s">
        <v>85</v>
      </c>
      <c r="O308" s="3">
        <v>1810</v>
      </c>
      <c r="P308" s="4">
        <v>31178</v>
      </c>
      <c r="Q308" s="3" t="s">
        <v>86</v>
      </c>
      <c r="R308" s="3" t="s">
        <v>87</v>
      </c>
      <c r="S308" s="3" t="s">
        <v>88</v>
      </c>
      <c r="T308" s="3" t="s">
        <v>89</v>
      </c>
      <c r="U308" s="3" t="s">
        <v>90</v>
      </c>
      <c r="V308" s="4">
        <v>41827</v>
      </c>
      <c r="W308" s="3"/>
      <c r="X308" s="3" t="s">
        <v>91</v>
      </c>
      <c r="Y308" s="3" t="s">
        <v>92</v>
      </c>
      <c r="Z308" s="3" t="s">
        <v>93</v>
      </c>
      <c r="AA308" s="3" t="s">
        <v>110</v>
      </c>
      <c r="AB308" s="3">
        <v>20</v>
      </c>
      <c r="AC308" s="3" t="s">
        <v>95</v>
      </c>
      <c r="AD308" s="3" t="s">
        <v>105</v>
      </c>
      <c r="AE308" s="3">
        <v>4.07</v>
      </c>
      <c r="AF308" s="3">
        <v>4</v>
      </c>
      <c r="AG308" s="3">
        <v>0</v>
      </c>
      <c r="AH308" s="4">
        <v>43524</v>
      </c>
      <c r="AI308" s="3">
        <v>0</v>
      </c>
      <c r="AJ308" s="3">
        <v>13</v>
      </c>
    </row>
    <row r="309" spans="1:36" x14ac:dyDescent="0.25">
      <c r="A309" s="3" t="s">
        <v>530</v>
      </c>
      <c r="B309" s="3">
        <v>10301</v>
      </c>
      <c r="C309" s="3">
        <v>0</v>
      </c>
      <c r="D309" s="3">
        <v>0</v>
      </c>
      <c r="E309" s="3">
        <v>0</v>
      </c>
      <c r="F309" s="3">
        <v>5</v>
      </c>
      <c r="G309" s="3">
        <v>5</v>
      </c>
      <c r="H309" s="3">
        <v>1</v>
      </c>
      <c r="I309" s="3">
        <v>0</v>
      </c>
      <c r="J309" s="3">
        <v>48513</v>
      </c>
      <c r="K309" s="3">
        <v>1</v>
      </c>
      <c r="L309" s="3">
        <v>19</v>
      </c>
      <c r="M309" s="3" t="s">
        <v>84</v>
      </c>
      <c r="N309" s="3" t="s">
        <v>85</v>
      </c>
      <c r="O309" s="3">
        <v>2458</v>
      </c>
      <c r="P309" s="4">
        <v>30075</v>
      </c>
      <c r="Q309" s="3" t="s">
        <v>108</v>
      </c>
      <c r="R309" s="3" t="s">
        <v>87</v>
      </c>
      <c r="S309" s="3" t="s">
        <v>88</v>
      </c>
      <c r="T309" s="3" t="s">
        <v>89</v>
      </c>
      <c r="U309" s="3" t="s">
        <v>159</v>
      </c>
      <c r="V309" s="4">
        <v>39693</v>
      </c>
      <c r="W309" s="4">
        <v>42276</v>
      </c>
      <c r="X309" s="3" t="s">
        <v>137</v>
      </c>
      <c r="Y309" s="3" t="s">
        <v>101</v>
      </c>
      <c r="Z309" s="3" t="s">
        <v>93</v>
      </c>
      <c r="AA309" s="3" t="s">
        <v>130</v>
      </c>
      <c r="AB309" s="3">
        <v>12</v>
      </c>
      <c r="AC309" s="3" t="s">
        <v>117</v>
      </c>
      <c r="AD309" s="3" t="s">
        <v>238</v>
      </c>
      <c r="AE309" s="3">
        <v>3.2</v>
      </c>
      <c r="AF309" s="3">
        <v>2</v>
      </c>
      <c r="AG309" s="3">
        <v>0</v>
      </c>
      <c r="AH309" s="4">
        <v>42249</v>
      </c>
      <c r="AI309" s="3">
        <v>5</v>
      </c>
      <c r="AJ309" s="3">
        <v>4</v>
      </c>
    </row>
    <row r="310" spans="1:36" x14ac:dyDescent="0.25">
      <c r="A310" s="3" t="s">
        <v>531</v>
      </c>
      <c r="B310" s="3">
        <v>10010</v>
      </c>
      <c r="C310" s="3">
        <v>0</v>
      </c>
      <c r="D310" s="3">
        <v>0</v>
      </c>
      <c r="E310" s="3">
        <v>0</v>
      </c>
      <c r="F310" s="3">
        <v>1</v>
      </c>
      <c r="G310" s="3">
        <v>3</v>
      </c>
      <c r="H310" s="3">
        <v>4</v>
      </c>
      <c r="I310" s="3">
        <v>0</v>
      </c>
      <c r="J310" s="3">
        <v>220450</v>
      </c>
      <c r="K310" s="3">
        <v>0</v>
      </c>
      <c r="L310" s="3">
        <v>6</v>
      </c>
      <c r="M310" s="3" t="s">
        <v>532</v>
      </c>
      <c r="N310" s="3" t="s">
        <v>85</v>
      </c>
      <c r="O310" s="3">
        <v>2067</v>
      </c>
      <c r="P310" s="4">
        <v>29097</v>
      </c>
      <c r="Q310" s="3" t="s">
        <v>108</v>
      </c>
      <c r="R310" s="3" t="s">
        <v>87</v>
      </c>
      <c r="S310" s="3" t="s">
        <v>88</v>
      </c>
      <c r="T310" s="3" t="s">
        <v>89</v>
      </c>
      <c r="U310" s="3" t="s">
        <v>90</v>
      </c>
      <c r="V310" s="4">
        <v>40278</v>
      </c>
      <c r="W310" s="3"/>
      <c r="X310" s="3" t="s">
        <v>91</v>
      </c>
      <c r="Y310" s="3" t="s">
        <v>92</v>
      </c>
      <c r="Z310" s="3" t="s">
        <v>102</v>
      </c>
      <c r="AA310" s="3" t="s">
        <v>178</v>
      </c>
      <c r="AB310" s="3">
        <v>2</v>
      </c>
      <c r="AC310" s="3" t="s">
        <v>127</v>
      </c>
      <c r="AD310" s="3" t="s">
        <v>96</v>
      </c>
      <c r="AE310" s="3">
        <v>4.5999999999999996</v>
      </c>
      <c r="AF310" s="3">
        <v>5</v>
      </c>
      <c r="AG310" s="3">
        <v>6</v>
      </c>
      <c r="AH310" s="4">
        <v>43517</v>
      </c>
      <c r="AI310" s="3">
        <v>0</v>
      </c>
      <c r="AJ310" s="3">
        <v>16</v>
      </c>
    </row>
    <row r="311" spans="1:36" x14ac:dyDescent="0.25">
      <c r="A311" s="3" t="s">
        <v>533</v>
      </c>
      <c r="B311" s="3">
        <v>10043</v>
      </c>
      <c r="C311" s="3">
        <v>0</v>
      </c>
      <c r="D311" s="3">
        <v>0</v>
      </c>
      <c r="E311" s="3">
        <v>0</v>
      </c>
      <c r="F311" s="3">
        <v>1</v>
      </c>
      <c r="G311" s="3">
        <v>3</v>
      </c>
      <c r="H311" s="3">
        <v>3</v>
      </c>
      <c r="I311" s="3">
        <v>0</v>
      </c>
      <c r="J311" s="3">
        <v>89292</v>
      </c>
      <c r="K311" s="3">
        <v>0</v>
      </c>
      <c r="L311" s="3">
        <v>9</v>
      </c>
      <c r="M311" s="3" t="s">
        <v>142</v>
      </c>
      <c r="N311" s="3" t="s">
        <v>85</v>
      </c>
      <c r="O311" s="3">
        <v>2148</v>
      </c>
      <c r="P311" s="4">
        <v>28910</v>
      </c>
      <c r="Q311" s="3" t="s">
        <v>108</v>
      </c>
      <c r="R311" s="3" t="s">
        <v>87</v>
      </c>
      <c r="S311" s="3" t="s">
        <v>88</v>
      </c>
      <c r="T311" s="3" t="s">
        <v>89</v>
      </c>
      <c r="U311" s="3" t="s">
        <v>90</v>
      </c>
      <c r="V311" s="4">
        <v>42093</v>
      </c>
      <c r="W311" s="3"/>
      <c r="X311" s="3" t="s">
        <v>91</v>
      </c>
      <c r="Y311" s="3" t="s">
        <v>92</v>
      </c>
      <c r="Z311" s="3" t="s">
        <v>102</v>
      </c>
      <c r="AA311" s="3" t="s">
        <v>103</v>
      </c>
      <c r="AB311" s="3">
        <v>4</v>
      </c>
      <c r="AC311" s="3" t="s">
        <v>127</v>
      </c>
      <c r="AD311" s="3" t="s">
        <v>105</v>
      </c>
      <c r="AE311" s="3">
        <v>5</v>
      </c>
      <c r="AF311" s="3">
        <v>3</v>
      </c>
      <c r="AG311" s="3">
        <v>5</v>
      </c>
      <c r="AH311" s="4">
        <v>43497</v>
      </c>
      <c r="AI311" s="3">
        <v>0</v>
      </c>
      <c r="AJ311" s="3">
        <v>11</v>
      </c>
    </row>
    <row r="312" spans="1:36" x14ac:dyDescent="0.25">
      <c r="A312" s="3" t="s">
        <v>534</v>
      </c>
      <c r="B312" s="3">
        <v>10271</v>
      </c>
      <c r="C312" s="3">
        <v>0</v>
      </c>
      <c r="D312" s="3">
        <v>4</v>
      </c>
      <c r="E312" s="3">
        <v>0</v>
      </c>
      <c r="F312" s="3">
        <v>1</v>
      </c>
      <c r="G312" s="3">
        <v>5</v>
      </c>
      <c r="H312" s="3">
        <v>3</v>
      </c>
      <c r="I312" s="3">
        <v>0</v>
      </c>
      <c r="J312" s="3">
        <v>45046</v>
      </c>
      <c r="K312" s="3">
        <v>0</v>
      </c>
      <c r="L312" s="3">
        <v>19</v>
      </c>
      <c r="M312" s="3" t="s">
        <v>84</v>
      </c>
      <c r="N312" s="3" t="s">
        <v>85</v>
      </c>
      <c r="O312" s="3">
        <v>1730</v>
      </c>
      <c r="P312" s="4">
        <v>28719</v>
      </c>
      <c r="Q312" s="3" t="s">
        <v>108</v>
      </c>
      <c r="R312" s="3" t="s">
        <v>125</v>
      </c>
      <c r="S312" s="3" t="s">
        <v>88</v>
      </c>
      <c r="T312" s="3" t="s">
        <v>89</v>
      </c>
      <c r="U312" s="3" t="s">
        <v>159</v>
      </c>
      <c r="V312" s="4">
        <v>41911</v>
      </c>
      <c r="W312" s="3"/>
      <c r="X312" s="3" t="s">
        <v>91</v>
      </c>
      <c r="Y312" s="3" t="s">
        <v>92</v>
      </c>
      <c r="Z312" s="3" t="s">
        <v>93</v>
      </c>
      <c r="AA312" s="3" t="s">
        <v>138</v>
      </c>
      <c r="AB312" s="3">
        <v>14</v>
      </c>
      <c r="AC312" s="3" t="s">
        <v>95</v>
      </c>
      <c r="AD312" s="3" t="s">
        <v>105</v>
      </c>
      <c r="AE312" s="3">
        <v>4.5</v>
      </c>
      <c r="AF312" s="3">
        <v>5</v>
      </c>
      <c r="AG312" s="3">
        <v>0</v>
      </c>
      <c r="AH312" s="4">
        <v>43495</v>
      </c>
      <c r="AI312" s="3">
        <v>0</v>
      </c>
      <c r="AJ312" s="3">
        <v>2</v>
      </c>
    </row>
    <row r="314" spans="1:36" x14ac:dyDescent="0.25">
      <c r="V314">
        <f>YEAR(V312)</f>
        <v>2014</v>
      </c>
    </row>
  </sheetData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showGridLines="0" tabSelected="1" zoomScale="80" zoomScaleNormal="80" workbookViewId="0">
      <selection activeCell="L18" sqref="L18"/>
    </sheetView>
  </sheetViews>
  <sheetFormatPr defaultRowHeight="15" x14ac:dyDescent="0.25"/>
  <cols>
    <col min="5" max="5" width="10.85546875" bestFit="1" customWidth="1"/>
    <col min="7" max="7" width="11.5703125" bestFit="1" customWidth="1"/>
    <col min="9" max="9" width="15.5703125" bestFit="1" customWidth="1"/>
    <col min="11" max="11" width="15.5703125" bestFit="1" customWidth="1"/>
  </cols>
  <sheetData>
    <row r="1" spans="1:23" x14ac:dyDescent="0.25">
      <c r="A1" s="14" t="s">
        <v>535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x14ac:dyDescent="0.25">
      <c r="U6" s="16" t="s">
        <v>188</v>
      </c>
      <c r="V6" s="16"/>
      <c r="W6" s="16"/>
    </row>
    <row r="7" spans="1:23" x14ac:dyDescent="0.25">
      <c r="U7" s="16"/>
      <c r="V7" s="16"/>
      <c r="W7" s="16"/>
    </row>
    <row r="8" spans="1:23" x14ac:dyDescent="0.25">
      <c r="G8" s="3" t="s">
        <v>536</v>
      </c>
      <c r="I8" s="3" t="s">
        <v>537</v>
      </c>
      <c r="K8" s="3" t="s">
        <v>538</v>
      </c>
    </row>
    <row r="9" spans="1:23" x14ac:dyDescent="0.25">
      <c r="G9" s="3">
        <f>VLOOKUP(U6,HRDataset_v14!AM7:AN12,2,FALSE)</f>
        <v>31</v>
      </c>
      <c r="I9" s="3">
        <f>VLOOKUP(U6,HRDataset_v14!AM17:AN22,2,FALSE)</f>
        <v>26</v>
      </c>
      <c r="K9" s="18">
        <f>VLOOKUP(U6,HRDataset_v14!AP9:AQ14,2,TRUE)</f>
        <v>69061.258064516136</v>
      </c>
    </row>
  </sheetData>
  <mergeCells count="2">
    <mergeCell ref="A1:W5"/>
    <mergeCell ref="U6:W7"/>
  </mergeCells>
  <dataValidations count="1">
    <dataValidation type="list" allowBlank="1" showInputMessage="1" showErrorMessage="1" sqref="U6">
      <formula1>Department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29"/>
  <sheetViews>
    <sheetView topLeftCell="E1" workbookViewId="0">
      <selection activeCell="F13" sqref="F13"/>
    </sheetView>
  </sheetViews>
  <sheetFormatPr defaultRowHeight="15" x14ac:dyDescent="0.25"/>
  <cols>
    <col min="4" max="4" width="20.28515625" customWidth="1"/>
    <col min="5" max="5" width="16.140625" bestFit="1" customWidth="1"/>
    <col min="8" max="8" width="20.28515625" customWidth="1"/>
    <col min="9" max="9" width="30.85546875" bestFit="1" customWidth="1"/>
    <col min="10" max="10" width="5.85546875" customWidth="1"/>
    <col min="11" max="11" width="23.85546875" bestFit="1" customWidth="1"/>
    <col min="12" max="12" width="8.42578125" customWidth="1"/>
    <col min="13" max="13" width="17.42578125" customWidth="1"/>
    <col min="14" max="14" width="6.5703125" customWidth="1"/>
    <col min="15" max="15" width="7.28515625" customWidth="1"/>
  </cols>
  <sheetData>
    <row r="2" spans="4:6" x14ac:dyDescent="0.25">
      <c r="D2" s="17" t="s">
        <v>554</v>
      </c>
      <c r="E2" s="17"/>
      <c r="F2" s="17"/>
    </row>
    <row r="18" spans="4:15" x14ac:dyDescent="0.25">
      <c r="D18" s="8" t="s">
        <v>541</v>
      </c>
      <c r="E18" t="s">
        <v>553</v>
      </c>
    </row>
    <row r="19" spans="4:15" x14ac:dyDescent="0.25">
      <c r="D19" s="10" t="s">
        <v>173</v>
      </c>
      <c r="E19" s="6">
        <v>78</v>
      </c>
    </row>
    <row r="20" spans="4:15" x14ac:dyDescent="0.25">
      <c r="D20" s="10" t="s">
        <v>349</v>
      </c>
      <c r="E20" s="6">
        <v>10</v>
      </c>
    </row>
    <row r="21" spans="4:15" x14ac:dyDescent="0.25">
      <c r="D21" s="10" t="s">
        <v>102</v>
      </c>
      <c r="E21" s="6">
        <v>522</v>
      </c>
      <c r="H21" s="8" t="s">
        <v>546</v>
      </c>
      <c r="I21" s="8" t="s">
        <v>540</v>
      </c>
    </row>
    <row r="22" spans="4:15" x14ac:dyDescent="0.25">
      <c r="D22" s="10" t="s">
        <v>93</v>
      </c>
      <c r="E22" s="6">
        <v>2120</v>
      </c>
      <c r="H22" s="8" t="s">
        <v>541</v>
      </c>
      <c r="I22" t="s">
        <v>305</v>
      </c>
      <c r="J22" t="s">
        <v>159</v>
      </c>
      <c r="K22" t="s">
        <v>129</v>
      </c>
      <c r="L22" t="s">
        <v>392</v>
      </c>
      <c r="M22" t="s">
        <v>145</v>
      </c>
      <c r="N22" t="s">
        <v>90</v>
      </c>
      <c r="O22" t="s">
        <v>555</v>
      </c>
    </row>
    <row r="23" spans="4:15" x14ac:dyDescent="0.25">
      <c r="D23" s="10" t="s">
        <v>188</v>
      </c>
      <c r="E23" s="6">
        <v>358</v>
      </c>
      <c r="H23" s="10" t="s">
        <v>173</v>
      </c>
      <c r="I23" s="6"/>
      <c r="J23" s="6"/>
      <c r="K23" s="6">
        <v>5</v>
      </c>
      <c r="L23" s="6"/>
      <c r="M23" s="6"/>
      <c r="N23" s="6">
        <v>4</v>
      </c>
      <c r="O23" s="6"/>
    </row>
    <row r="24" spans="4:15" x14ac:dyDescent="0.25">
      <c r="D24" s="10" t="s">
        <v>122</v>
      </c>
      <c r="E24" s="6">
        <v>96</v>
      </c>
      <c r="H24" s="10" t="s">
        <v>349</v>
      </c>
      <c r="I24" s="6"/>
      <c r="J24" s="6"/>
      <c r="K24" s="6"/>
      <c r="L24" s="6"/>
      <c r="M24" s="6"/>
      <c r="N24" s="6">
        <v>1</v>
      </c>
      <c r="O24" s="6"/>
    </row>
    <row r="25" spans="4:15" x14ac:dyDescent="0.25">
      <c r="D25" s="10" t="s">
        <v>551</v>
      </c>
      <c r="E25" s="6">
        <v>3184</v>
      </c>
      <c r="H25" s="10" t="s">
        <v>102</v>
      </c>
      <c r="I25" s="6"/>
      <c r="J25" s="6">
        <v>6</v>
      </c>
      <c r="K25" s="6">
        <v>15</v>
      </c>
      <c r="L25" s="6"/>
      <c r="M25" s="6"/>
      <c r="N25" s="6">
        <v>29</v>
      </c>
      <c r="O25" s="6"/>
    </row>
    <row r="26" spans="4:15" x14ac:dyDescent="0.25">
      <c r="H26" s="10" t="s">
        <v>93</v>
      </c>
      <c r="I26" s="6">
        <v>2</v>
      </c>
      <c r="J26" s="6">
        <v>21</v>
      </c>
      <c r="K26" s="6">
        <v>45</v>
      </c>
      <c r="L26" s="6">
        <v>1</v>
      </c>
      <c r="M26" s="6">
        <v>6</v>
      </c>
      <c r="N26" s="6">
        <v>134</v>
      </c>
      <c r="O26" s="6"/>
    </row>
    <row r="27" spans="4:15" x14ac:dyDescent="0.25">
      <c r="H27" s="10" t="s">
        <v>188</v>
      </c>
      <c r="I27" s="6">
        <v>1</v>
      </c>
      <c r="J27" s="6">
        <v>1</v>
      </c>
      <c r="K27" s="6">
        <v>10</v>
      </c>
      <c r="L27" s="6"/>
      <c r="M27" s="6">
        <v>5</v>
      </c>
      <c r="N27" s="6">
        <v>14</v>
      </c>
      <c r="O27" s="6"/>
    </row>
    <row r="28" spans="4:15" x14ac:dyDescent="0.25">
      <c r="H28" s="10" t="s">
        <v>122</v>
      </c>
      <c r="I28" s="6"/>
      <c r="J28" s="6">
        <v>1</v>
      </c>
      <c r="K28" s="6">
        <v>5</v>
      </c>
      <c r="L28" s="6"/>
      <c r="M28" s="6"/>
      <c r="N28" s="6">
        <v>5</v>
      </c>
      <c r="O28" s="6"/>
    </row>
    <row r="29" spans="4:15" x14ac:dyDescent="0.25">
      <c r="H29" s="10" t="s">
        <v>555</v>
      </c>
      <c r="I29" s="6"/>
      <c r="J29" s="6"/>
      <c r="K29" s="6"/>
      <c r="L29" s="6"/>
      <c r="M29" s="6"/>
      <c r="N29" s="6"/>
      <c r="O29" s="6"/>
    </row>
  </sheetData>
  <mergeCells count="1">
    <mergeCell ref="D2:F2"/>
  </mergeCell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MetaData</vt:lpstr>
      <vt:lpstr>HRDataset_v14</vt:lpstr>
      <vt:lpstr>Dashboard</vt:lpstr>
      <vt:lpstr>Sheet1</vt:lpstr>
      <vt:lpstr>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2015-06-05T18:17:20Z</dcterms:created>
  <dcterms:modified xsi:type="dcterms:W3CDTF">2021-02-24T10:52:35Z</dcterms:modified>
</cp:coreProperties>
</file>