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Desktop\Excel Projects\"/>
    </mc:Choice>
  </mc:AlternateContent>
  <xr:revisionPtr revIDLastSave="0" documentId="13_ncr:1_{4A3B0A6A-7915-4E5F-B60F-7B8AC0755ECA}" xr6:coauthVersionLast="47" xr6:coauthVersionMax="47" xr10:uidLastSave="{00000000-0000-0000-0000-000000000000}"/>
  <bookViews>
    <workbookView minimized="1" xWindow="1425" yWindow="1425" windowWidth="15375" windowHeight="7785" xr2:uid="{BAC649C9-405F-4F67-AB3E-A8E2594E53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" i="1" l="1"/>
  <c r="M44" i="1"/>
  <c r="K44" i="1"/>
  <c r="L29" i="1"/>
  <c r="M29" i="1"/>
  <c r="K29" i="1"/>
  <c r="L28" i="1"/>
  <c r="K28" i="1"/>
  <c r="L25" i="1"/>
  <c r="L26" i="1" s="1"/>
  <c r="L27" i="1" s="1"/>
  <c r="M25" i="1"/>
  <c r="M26" i="1" s="1"/>
  <c r="M27" i="1" s="1"/>
  <c r="K25" i="1"/>
  <c r="K26" i="1" s="1"/>
  <c r="K27" i="1" s="1"/>
  <c r="M41" i="1"/>
  <c r="M42" i="1" s="1"/>
  <c r="L41" i="1"/>
  <c r="L42" i="1" s="1"/>
  <c r="K41" i="1"/>
  <c r="K42" i="1" s="1"/>
  <c r="M38" i="1"/>
  <c r="M39" i="1" s="1"/>
  <c r="L38" i="1"/>
  <c r="L39" i="1" s="1"/>
  <c r="K38" i="1"/>
  <c r="K39" i="1" s="1"/>
  <c r="M34" i="1"/>
  <c r="L34" i="1"/>
  <c r="K34" i="1"/>
  <c r="M32" i="1"/>
  <c r="L32" i="1"/>
  <c r="K32" i="1"/>
  <c r="F32" i="1"/>
  <c r="F44" i="1" s="1"/>
  <c r="G32" i="1"/>
  <c r="E32" i="1"/>
  <c r="E44" i="1" s="1"/>
  <c r="F34" i="1"/>
  <c r="G34" i="1"/>
  <c r="E34" i="1"/>
  <c r="F41" i="1"/>
  <c r="F42" i="1" s="1"/>
  <c r="G41" i="1"/>
  <c r="G42" i="1" s="1"/>
  <c r="E41" i="1"/>
  <c r="E42" i="1" s="1"/>
  <c r="E38" i="1"/>
  <c r="E39" i="1" s="1"/>
  <c r="F38" i="1"/>
  <c r="F39" i="1" s="1"/>
  <c r="G38" i="1"/>
  <c r="G39" i="1" s="1"/>
  <c r="M28" i="1" l="1"/>
  <c r="G44" i="1"/>
</calcChain>
</file>

<file path=xl/sharedStrings.xml><?xml version="1.0" encoding="utf-8"?>
<sst xmlns="http://schemas.openxmlformats.org/spreadsheetml/2006/main" count="58" uniqueCount="34">
  <si>
    <t>susan</t>
  </si>
  <si>
    <t>first down payment</t>
  </si>
  <si>
    <t>Drive upto miles</t>
  </si>
  <si>
    <t>Chew Spark</t>
  </si>
  <si>
    <t>Ford Mustang</t>
  </si>
  <si>
    <t>Insurance</t>
  </si>
  <si>
    <t>Sales Tax</t>
  </si>
  <si>
    <t>Licence</t>
  </si>
  <si>
    <t>per year</t>
  </si>
  <si>
    <t>Size</t>
  </si>
  <si>
    <t>Milege(MPG)</t>
  </si>
  <si>
    <t>compact</t>
  </si>
  <si>
    <t>Muscle Car</t>
  </si>
  <si>
    <t>Car price</t>
  </si>
  <si>
    <t>Escalade</t>
  </si>
  <si>
    <t>SUV</t>
  </si>
  <si>
    <t>Engine power(HP)</t>
  </si>
  <si>
    <t>Driving</t>
  </si>
  <si>
    <t>years to drive</t>
  </si>
  <si>
    <t>rounded off</t>
  </si>
  <si>
    <t>price of petrol</t>
  </si>
  <si>
    <t>petrol required</t>
  </si>
  <si>
    <t>Total price of petrol</t>
  </si>
  <si>
    <t>Total cost of owning a car</t>
  </si>
  <si>
    <t>Insurance for 9 years</t>
  </si>
  <si>
    <t>Licence for 9 years</t>
  </si>
  <si>
    <t>Susan should buy Chew Spark</t>
  </si>
  <si>
    <t>Remaining Amount</t>
  </si>
  <si>
    <t>Loan for 1 y @9% interest</t>
  </si>
  <si>
    <t xml:space="preserve">total amt for loan </t>
  </si>
  <si>
    <t>EMI for 12 month</t>
  </si>
  <si>
    <t>Insurance per year</t>
  </si>
  <si>
    <t>Licence per year</t>
  </si>
  <si>
    <t>Tim Should buy Chew 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</si>
</sst>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486111111111112"/>
          <c:w val="0.8965579615048119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Sheet1!$K$19:$M$19</c:f>
              <c:strCache>
                <c:ptCount val="1"/>
                <c:pt idx="0">
                  <c:v>Chew Spark Ford Mustang Escalade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Sheet1!$K$42:$M$42</c:f>
              <c:numCache>
                <c:formatCode>General</c:formatCode>
                <c:ptCount val="3"/>
                <c:pt idx="0">
                  <c:v>8571.6</c:v>
                </c:pt>
                <c:pt idx="1">
                  <c:v>15789.599999999999</c:v>
                </c:pt>
                <c:pt idx="2">
                  <c:v>17647.2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2-30E3-49BD-AD8F-D2D3A7663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846063"/>
        <c:axId val="682858543"/>
      </c:barChart>
      <c:catAx>
        <c:axId val="68284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58543"/>
        <c:crosses val="autoZero"/>
        <c:auto val="1"/>
        <c:lblAlgn val="ctr"/>
        <c:lblOffset val="100"/>
        <c:noMultiLvlLbl val="0"/>
      </c:catAx>
      <c:valAx>
        <c:axId val="6828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4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29512248468941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13648293963254"/>
          <c:y val="0.17171296296296298"/>
          <c:w val="0.8648635170603674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Sheet1!$K$19:$M$19</c:f>
              <c:strCache>
                <c:ptCount val="3"/>
                <c:pt idx="0">
                  <c:v>Chew Spark</c:v>
                </c:pt>
                <c:pt idx="1">
                  <c:v>Ford Mustang</c:v>
                </c:pt>
                <c:pt idx="2">
                  <c:v>Escalade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Sheet1!$K$42:$M$42</c:f>
              <c:numCache>
                <c:formatCode>General</c:formatCode>
                <c:ptCount val="3"/>
                <c:pt idx="0">
                  <c:v>8571.6</c:v>
                </c:pt>
                <c:pt idx="1">
                  <c:v>15789.599999999999</c:v>
                </c:pt>
                <c:pt idx="2">
                  <c:v>17647.2</c:v>
                </c:pt>
              </c:numCache>
            </c:numRef>
          </c:cat>
          <c:val>
            <c:numRef>
              <c:f>Sheet1!$K$42:$M$42</c:f>
              <c:numCache>
                <c:formatCode>General</c:formatCode>
                <c:ptCount val="3"/>
                <c:pt idx="0">
                  <c:v>8571.6</c:v>
                </c:pt>
                <c:pt idx="1">
                  <c:v>15789.599999999999</c:v>
                </c:pt>
                <c:pt idx="2">
                  <c:v>17647.2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C-432F-A71A-9B6FA33AA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508719"/>
        <c:axId val="794513295"/>
      </c:barChart>
      <c:catAx>
        <c:axId val="79450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3295"/>
        <c:crosses val="autoZero"/>
        <c:auto val="1"/>
        <c:lblAlgn val="ctr"/>
        <c:lblOffset val="100"/>
        <c:noMultiLvlLbl val="0"/>
      </c:catAx>
      <c:valAx>
        <c:axId val="79451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0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95250</xdr:rowOff>
    </xdr:from>
    <xdr:to>
      <xdr:col>4</xdr:col>
      <xdr:colOff>154037</xdr:colOff>
      <xdr:row>10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BEC1FA-6739-4F75-9289-EF04061B1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95250"/>
          <a:ext cx="3354437" cy="1885950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0</xdr:row>
      <xdr:rowOff>39996</xdr:rowOff>
    </xdr:from>
    <xdr:to>
      <xdr:col>11</xdr:col>
      <xdr:colOff>55524</xdr:colOff>
      <xdr:row>7</xdr:row>
      <xdr:rowOff>151485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48E8AE-0B02-4BDA-9A47-976B105E0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4675" y="39996"/>
          <a:ext cx="2570124" cy="1444989"/>
        </a:xfrm>
        <a:prstGeom prst="rect">
          <a:avLst/>
        </a:prstGeom>
      </xdr:spPr>
    </xdr:pic>
    <xdr:clientData/>
  </xdr:twoCellAnchor>
  <xdr:twoCellAnchor editAs="oneCell">
    <xdr:from>
      <xdr:col>13</xdr:col>
      <xdr:colOff>49090</xdr:colOff>
      <xdr:row>4</xdr:row>
      <xdr:rowOff>38100</xdr:rowOff>
    </xdr:from>
    <xdr:to>
      <xdr:col>17</xdr:col>
      <xdr:colOff>417474</xdr:colOff>
      <xdr:row>12</xdr:row>
      <xdr:rowOff>92146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3E6415-B56F-4470-A2D9-E6BEF520A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21915" y="800100"/>
          <a:ext cx="2806784" cy="1578046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485776</xdr:colOff>
      <xdr:row>8</xdr:row>
      <xdr:rowOff>30472</xdr:rowOff>
    </xdr:from>
    <xdr:to>
      <xdr:col>11</xdr:col>
      <xdr:colOff>628651</xdr:colOff>
      <xdr:row>16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AAB3CD-C772-4979-9B41-F1A47BFC9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43726" y="1554472"/>
          <a:ext cx="3124200" cy="1522103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152410</xdr:colOff>
      <xdr:row>0</xdr:row>
      <xdr:rowOff>28575</xdr:rowOff>
    </xdr:from>
    <xdr:to>
      <xdr:col>15</xdr:col>
      <xdr:colOff>350798</xdr:colOff>
      <xdr:row>9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96EE5A1-E758-46F6-8EBE-2F50F40E8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91685" y="28575"/>
          <a:ext cx="3151138" cy="1771650"/>
        </a:xfrm>
        <a:prstGeom prst="rect">
          <a:avLst/>
        </a:prstGeom>
      </xdr:spPr>
    </xdr:pic>
    <xdr:clientData/>
  </xdr:twoCellAnchor>
  <xdr:twoCellAnchor editAs="oneCell">
    <xdr:from>
      <xdr:col>4</xdr:col>
      <xdr:colOff>362411</xdr:colOff>
      <xdr:row>0</xdr:row>
      <xdr:rowOff>95251</xdr:rowOff>
    </xdr:from>
    <xdr:to>
      <xdr:col>8</xdr:col>
      <xdr:colOff>276226</xdr:colOff>
      <xdr:row>10</xdr:row>
      <xdr:rowOff>104775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AD3D82-E049-4226-A587-1CA6EAE9F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05686" y="95251"/>
          <a:ext cx="3028490" cy="1914524"/>
        </a:xfrm>
        <a:prstGeom prst="rect">
          <a:avLst/>
        </a:prstGeom>
      </xdr:spPr>
    </xdr:pic>
    <xdr:clientData/>
  </xdr:twoCellAnchor>
  <xdr:twoCellAnchor>
    <xdr:from>
      <xdr:col>4</xdr:col>
      <xdr:colOff>47625</xdr:colOff>
      <xdr:row>13</xdr:row>
      <xdr:rowOff>42862</xdr:rowOff>
    </xdr:from>
    <xdr:to>
      <xdr:col>9</xdr:col>
      <xdr:colOff>895350</xdr:colOff>
      <xdr:row>27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18B787-A279-4890-BBE2-6C192F267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14287</xdr:colOff>
      <xdr:row>47</xdr:row>
      <xdr:rowOff>14287</xdr:rowOff>
    </xdr:from>
    <xdr:to>
      <xdr:col>10</xdr:col>
      <xdr:colOff>9525</xdr:colOff>
      <xdr:row>61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59C87A-BDE6-432C-883D-AAC3A5AE0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E425-CB33-4DEC-90C5-269E46A7FB23}">
  <dimension ref="D19:M48"/>
  <sheetViews>
    <sheetView tabSelected="1" topLeftCell="D1" workbookViewId="0">
      <selection activeCell="M45" sqref="M45"/>
    </sheetView>
  </sheetViews>
  <sheetFormatPr defaultRowHeight="15" x14ac:dyDescent="0.25"/>
  <cols>
    <col min="4" max="4" width="22.7109375" customWidth="1"/>
    <col min="5" max="5" width="11.42578125" bestFit="1" customWidth="1"/>
    <col min="6" max="6" width="13.28515625" bestFit="1" customWidth="1"/>
    <col min="7" max="7" width="12.85546875" bestFit="1" customWidth="1"/>
    <col min="10" max="10" width="23.5703125" bestFit="1" customWidth="1"/>
    <col min="11" max="11" width="12" bestFit="1" customWidth="1"/>
    <col min="12" max="12" width="13.140625" bestFit="1" customWidth="1"/>
    <col min="13" max="13" width="12.85546875" bestFit="1" customWidth="1"/>
  </cols>
  <sheetData>
    <row r="19" spans="4:13" x14ac:dyDescent="0.25">
      <c r="D19" t="s">
        <v>0</v>
      </c>
      <c r="E19" t="s">
        <v>3</v>
      </c>
      <c r="F19" t="s">
        <v>4</v>
      </c>
      <c r="G19" t="s">
        <v>14</v>
      </c>
      <c r="J19" t="s">
        <v>0</v>
      </c>
      <c r="K19" t="s">
        <v>3</v>
      </c>
      <c r="L19" t="s">
        <v>4</v>
      </c>
      <c r="M19" t="s">
        <v>14</v>
      </c>
    </row>
    <row r="20" spans="4:13" x14ac:dyDescent="0.25">
      <c r="D20" t="s">
        <v>13</v>
      </c>
      <c r="E20">
        <v>14500</v>
      </c>
      <c r="F20">
        <v>31000</v>
      </c>
      <c r="G20">
        <v>72000</v>
      </c>
      <c r="J20" t="s">
        <v>13</v>
      </c>
      <c r="K20">
        <v>14500</v>
      </c>
      <c r="L20">
        <v>31000</v>
      </c>
      <c r="M20">
        <v>72000</v>
      </c>
    </row>
    <row r="21" spans="4:13" x14ac:dyDescent="0.25">
      <c r="D21" t="s">
        <v>16</v>
      </c>
      <c r="E21">
        <v>90</v>
      </c>
      <c r="F21">
        <v>390</v>
      </c>
      <c r="G21">
        <v>420</v>
      </c>
      <c r="J21" t="s">
        <v>16</v>
      </c>
      <c r="K21">
        <v>90</v>
      </c>
      <c r="L21">
        <v>390</v>
      </c>
      <c r="M21">
        <v>420</v>
      </c>
    </row>
    <row r="22" spans="4:13" x14ac:dyDescent="0.25">
      <c r="D22" t="s">
        <v>10</v>
      </c>
      <c r="E22">
        <v>35</v>
      </c>
      <c r="F22">
        <v>19</v>
      </c>
      <c r="G22">
        <v>17</v>
      </c>
      <c r="J22" t="s">
        <v>10</v>
      </c>
      <c r="K22">
        <v>35</v>
      </c>
      <c r="L22">
        <v>19</v>
      </c>
      <c r="M22">
        <v>17</v>
      </c>
    </row>
    <row r="23" spans="4:13" x14ac:dyDescent="0.25">
      <c r="D23" t="s">
        <v>9</v>
      </c>
      <c r="E23" t="s">
        <v>11</v>
      </c>
      <c r="F23" t="s">
        <v>12</v>
      </c>
      <c r="G23" t="s">
        <v>15</v>
      </c>
      <c r="J23" t="s">
        <v>9</v>
      </c>
      <c r="K23" t="s">
        <v>11</v>
      </c>
      <c r="L23" t="s">
        <v>12</v>
      </c>
      <c r="M23" t="s">
        <v>15</v>
      </c>
    </row>
    <row r="25" spans="4:13" x14ac:dyDescent="0.25">
      <c r="D25" t="s">
        <v>1</v>
      </c>
      <c r="E25">
        <v>14500</v>
      </c>
      <c r="J25" t="s">
        <v>1</v>
      </c>
      <c r="K25">
        <f>K20*0.4</f>
        <v>5800</v>
      </c>
      <c r="L25">
        <f t="shared" ref="L25:M25" si="0">L20*0.4</f>
        <v>12400</v>
      </c>
      <c r="M25">
        <f t="shared" si="0"/>
        <v>28800</v>
      </c>
    </row>
    <row r="26" spans="4:13" x14ac:dyDescent="0.25">
      <c r="J26" t="s">
        <v>27</v>
      </c>
      <c r="K26">
        <f>K20-K25</f>
        <v>8700</v>
      </c>
      <c r="L26">
        <f t="shared" ref="L26:M26" si="1">L20-L25</f>
        <v>18600</v>
      </c>
      <c r="M26">
        <f t="shared" si="1"/>
        <v>43200</v>
      </c>
    </row>
    <row r="27" spans="4:13" x14ac:dyDescent="0.25">
      <c r="J27" t="s">
        <v>28</v>
      </c>
      <c r="K27">
        <f>K26*0.09</f>
        <v>783</v>
      </c>
      <c r="L27">
        <f t="shared" ref="L27:M27" si="2">L26*0.09</f>
        <v>1674</v>
      </c>
      <c r="M27">
        <f t="shared" si="2"/>
        <v>3888</v>
      </c>
    </row>
    <row r="28" spans="4:13" x14ac:dyDescent="0.25">
      <c r="J28" t="s">
        <v>29</v>
      </c>
      <c r="K28">
        <f>K26+K27</f>
        <v>9483</v>
      </c>
      <c r="L28">
        <f t="shared" ref="L28:M28" si="3">L26+L27</f>
        <v>20274</v>
      </c>
      <c r="M28">
        <f t="shared" si="3"/>
        <v>47088</v>
      </c>
    </row>
    <row r="29" spans="4:13" x14ac:dyDescent="0.25">
      <c r="J29" t="s">
        <v>30</v>
      </c>
      <c r="K29">
        <f>K28/12</f>
        <v>790.25</v>
      </c>
      <c r="L29">
        <f t="shared" ref="L29:M29" si="4">L28/12</f>
        <v>1689.5</v>
      </c>
      <c r="M29">
        <f t="shared" si="4"/>
        <v>3924</v>
      </c>
    </row>
    <row r="30" spans="4:13" x14ac:dyDescent="0.25">
      <c r="D30" t="s">
        <v>8</v>
      </c>
      <c r="J30" t="s">
        <v>8</v>
      </c>
    </row>
    <row r="31" spans="4:13" x14ac:dyDescent="0.25">
      <c r="D31" t="s">
        <v>5</v>
      </c>
      <c r="E31">
        <v>1500</v>
      </c>
      <c r="F31">
        <v>2500</v>
      </c>
      <c r="G31">
        <v>3100</v>
      </c>
      <c r="J31" t="s">
        <v>31</v>
      </c>
      <c r="K31">
        <v>1500</v>
      </c>
      <c r="L31">
        <v>2500</v>
      </c>
      <c r="M31">
        <v>3100</v>
      </c>
    </row>
    <row r="32" spans="4:13" x14ac:dyDescent="0.25">
      <c r="D32" t="s">
        <v>24</v>
      </c>
      <c r="E32">
        <f>E31*9</f>
        <v>13500</v>
      </c>
      <c r="F32">
        <f t="shared" ref="F32:G32" si="5">F31*9</f>
        <v>22500</v>
      </c>
      <c r="G32">
        <f t="shared" si="5"/>
        <v>27900</v>
      </c>
      <c r="J32" t="s">
        <v>24</v>
      </c>
      <c r="K32">
        <f>K31*9</f>
        <v>13500</v>
      </c>
      <c r="L32">
        <f t="shared" ref="L32" si="6">L31*9</f>
        <v>22500</v>
      </c>
      <c r="M32">
        <f t="shared" ref="M32" si="7">M31*9</f>
        <v>27900</v>
      </c>
    </row>
    <row r="33" spans="4:13" x14ac:dyDescent="0.25">
      <c r="D33" t="s">
        <v>7</v>
      </c>
      <c r="E33">
        <v>210</v>
      </c>
      <c r="F33">
        <v>300</v>
      </c>
      <c r="G33">
        <v>450</v>
      </c>
      <c r="J33" t="s">
        <v>7</v>
      </c>
      <c r="K33">
        <v>210</v>
      </c>
      <c r="L33">
        <v>300</v>
      </c>
      <c r="M33">
        <v>450</v>
      </c>
    </row>
    <row r="34" spans="4:13" x14ac:dyDescent="0.25">
      <c r="D34" t="s">
        <v>25</v>
      </c>
      <c r="E34">
        <f>E33*9</f>
        <v>1890</v>
      </c>
      <c r="F34">
        <f t="shared" ref="F34:G34" si="8">F33*9</f>
        <v>2700</v>
      </c>
      <c r="G34">
        <f t="shared" si="8"/>
        <v>4050</v>
      </c>
      <c r="J34" t="s">
        <v>32</v>
      </c>
      <c r="K34">
        <f>K33*9</f>
        <v>1890</v>
      </c>
      <c r="L34">
        <f t="shared" ref="L34" si="9">L33*9</f>
        <v>2700</v>
      </c>
      <c r="M34">
        <f t="shared" ref="M34" si="10">M33*9</f>
        <v>4050</v>
      </c>
    </row>
    <row r="35" spans="4:13" x14ac:dyDescent="0.25">
      <c r="D35" t="s">
        <v>6</v>
      </c>
      <c r="E35">
        <v>1450</v>
      </c>
      <c r="F35">
        <v>3100</v>
      </c>
      <c r="G35">
        <v>7200</v>
      </c>
      <c r="J35" t="s">
        <v>6</v>
      </c>
      <c r="K35">
        <v>1450</v>
      </c>
      <c r="L35">
        <v>3100</v>
      </c>
      <c r="M35">
        <v>7200</v>
      </c>
    </row>
    <row r="36" spans="4:13" x14ac:dyDescent="0.25">
      <c r="D36" t="s">
        <v>17</v>
      </c>
      <c r="E36">
        <v>30000</v>
      </c>
      <c r="F36">
        <v>30000</v>
      </c>
      <c r="G36">
        <v>30000</v>
      </c>
      <c r="J36" t="s">
        <v>17</v>
      </c>
      <c r="K36">
        <v>30000</v>
      </c>
      <c r="L36">
        <v>30000</v>
      </c>
      <c r="M36">
        <v>30000</v>
      </c>
    </row>
    <row r="37" spans="4:13" x14ac:dyDescent="0.25">
      <c r="D37" t="s">
        <v>2</v>
      </c>
      <c r="E37">
        <v>250000</v>
      </c>
      <c r="F37">
        <v>250000</v>
      </c>
      <c r="G37">
        <v>250000</v>
      </c>
      <c r="J37" t="s">
        <v>2</v>
      </c>
      <c r="K37">
        <v>250000</v>
      </c>
      <c r="L37">
        <v>250000</v>
      </c>
      <c r="M37">
        <v>250000</v>
      </c>
    </row>
    <row r="38" spans="4:13" x14ac:dyDescent="0.25">
      <c r="D38" t="s">
        <v>18</v>
      </c>
      <c r="E38">
        <f>(E37/E36)</f>
        <v>8.3333333333333339</v>
      </c>
      <c r="F38">
        <f>F37/F36</f>
        <v>8.3333333333333339</v>
      </c>
      <c r="G38">
        <f>G37/G36</f>
        <v>8.3333333333333339</v>
      </c>
      <c r="J38" t="s">
        <v>18</v>
      </c>
      <c r="K38">
        <f>(K37/K36)</f>
        <v>8.3333333333333339</v>
      </c>
      <c r="L38">
        <f>L37/L36</f>
        <v>8.3333333333333339</v>
      </c>
      <c r="M38">
        <f>M37/M36</f>
        <v>8.3333333333333339</v>
      </c>
    </row>
    <row r="39" spans="4:13" x14ac:dyDescent="0.25">
      <c r="D39" t="s">
        <v>19</v>
      </c>
      <c r="E39">
        <f>ROUNDUP(E38,0)</f>
        <v>9</v>
      </c>
      <c r="F39">
        <f>ROUNDUP(F38,0)</f>
        <v>9</v>
      </c>
      <c r="G39">
        <f>ROUNDUP(G38,0)</f>
        <v>9</v>
      </c>
      <c r="J39" t="s">
        <v>19</v>
      </c>
      <c r="K39">
        <f>ROUNDUP(K38,0)</f>
        <v>9</v>
      </c>
      <c r="L39">
        <f>ROUNDUP(L38,0)</f>
        <v>9</v>
      </c>
      <c r="M39">
        <f>ROUNDUP(M38,0)</f>
        <v>9</v>
      </c>
    </row>
    <row r="40" spans="4:13" x14ac:dyDescent="0.25">
      <c r="D40" t="s">
        <v>20</v>
      </c>
      <c r="E40">
        <v>1.2</v>
      </c>
      <c r="F40">
        <v>1.2</v>
      </c>
      <c r="G40">
        <v>1.2</v>
      </c>
      <c r="J40" t="s">
        <v>20</v>
      </c>
      <c r="K40">
        <v>1.2</v>
      </c>
      <c r="L40">
        <v>1.2</v>
      </c>
      <c r="M40">
        <v>1.2</v>
      </c>
    </row>
    <row r="41" spans="4:13" x14ac:dyDescent="0.25">
      <c r="D41" t="s">
        <v>21</v>
      </c>
      <c r="E41">
        <f>ROUNDUP(E37/E22,0)</f>
        <v>7143</v>
      </c>
      <c r="F41">
        <f>ROUNDUP(F37/F22,0)</f>
        <v>13158</v>
      </c>
      <c r="G41">
        <f>ROUNDUP(G37/G22,0)</f>
        <v>14706</v>
      </c>
      <c r="J41" t="s">
        <v>21</v>
      </c>
      <c r="K41">
        <f>ROUNDUP(K37/K22,0)</f>
        <v>7143</v>
      </c>
      <c r="L41">
        <f>ROUNDUP(L37/L22,0)</f>
        <v>13158</v>
      </c>
      <c r="M41">
        <f>ROUNDUP(M37/M22,0)</f>
        <v>14706</v>
      </c>
    </row>
    <row r="42" spans="4:13" x14ac:dyDescent="0.25">
      <c r="D42" t="s">
        <v>22</v>
      </c>
      <c r="E42">
        <f>E40*E41</f>
        <v>8571.6</v>
      </c>
      <c r="F42">
        <f t="shared" ref="F42:G42" si="11">F40*F41</f>
        <v>15789.599999999999</v>
      </c>
      <c r="G42">
        <f t="shared" si="11"/>
        <v>17647.2</v>
      </c>
      <c r="J42" t="s">
        <v>22</v>
      </c>
      <c r="K42">
        <f>K40*K41</f>
        <v>8571.6</v>
      </c>
      <c r="L42">
        <f t="shared" ref="L42:M42" si="12">L40*L41</f>
        <v>15789.599999999999</v>
      </c>
      <c r="M42">
        <f t="shared" si="12"/>
        <v>17647.2</v>
      </c>
    </row>
    <row r="44" spans="4:13" x14ac:dyDescent="0.25">
      <c r="D44" t="s">
        <v>23</v>
      </c>
      <c r="E44" s="1">
        <f t="shared" ref="E44:G44" si="13">E20+E32+E34+E35</f>
        <v>31340</v>
      </c>
      <c r="F44" s="1">
        <f t="shared" si="13"/>
        <v>59300</v>
      </c>
      <c r="G44" s="1">
        <f t="shared" si="13"/>
        <v>111150</v>
      </c>
      <c r="J44" t="s">
        <v>23</v>
      </c>
      <c r="K44" s="1">
        <f>K28+K32+K34+K35+K25</f>
        <v>32123</v>
      </c>
      <c r="L44" s="1">
        <f t="shared" ref="L44:M44" si="14">L28+L32+L34+L35+L25</f>
        <v>60974</v>
      </c>
      <c r="M44" s="1">
        <f t="shared" si="14"/>
        <v>115038</v>
      </c>
    </row>
    <row r="47" spans="4:13" x14ac:dyDescent="0.25">
      <c r="K47" t="s">
        <v>33</v>
      </c>
    </row>
    <row r="48" spans="4:13" x14ac:dyDescent="0.25">
      <c r="D48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2023-05-07T10:05:56Z</dcterms:created>
  <dcterms:modified xsi:type="dcterms:W3CDTF">2023-05-11T16:43:09Z</dcterms:modified>
</cp:coreProperties>
</file>