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divug/Documents/GV/2022 EVEN/2022_MachineLearning/Session4_DataReduction/"/>
    </mc:Choice>
  </mc:AlternateContent>
  <xr:revisionPtr revIDLastSave="0" documentId="13_ncr:1_{20DF63E8-8CCA-3742-A26D-2C2D758D731F}" xr6:coauthVersionLast="47" xr6:coauthVersionMax="47" xr10:uidLastSave="{00000000-0000-0000-0000-000000000000}"/>
  <bookViews>
    <workbookView xWindow="0" yWindow="0" windowWidth="20480" windowHeight="12800" xr2:uid="{09834985-955C-2349-B800-41CFF591A9AA}"/>
  </bookViews>
  <sheets>
    <sheet name="PCA" sheetId="1" r:id="rId1"/>
    <sheet name="Eigen Vector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E5" i="3" s="1"/>
  <c r="D3" i="3"/>
  <c r="D5" i="3" s="1"/>
  <c r="D2" i="3"/>
  <c r="G3" i="3" l="1"/>
  <c r="G2" i="3"/>
  <c r="F3" i="3"/>
  <c r="F2" i="3"/>
  <c r="C5" i="3"/>
  <c r="B5" i="3"/>
  <c r="C4" i="3"/>
  <c r="B4" i="3"/>
  <c r="C19" i="1"/>
  <c r="C18" i="1"/>
  <c r="C14" i="1"/>
  <c r="C15" i="1"/>
  <c r="C16" i="1"/>
  <c r="C17" i="1"/>
  <c r="C13" i="1"/>
  <c r="B9" i="1"/>
  <c r="I6" i="1"/>
  <c r="I7" i="1"/>
  <c r="I8" i="1"/>
  <c r="I5" i="1"/>
  <c r="I4" i="1"/>
  <c r="H5" i="1"/>
  <c r="H6" i="1"/>
  <c r="H7" i="1"/>
  <c r="H8" i="1"/>
  <c r="H4" i="1"/>
  <c r="G5" i="1"/>
  <c r="Q4" i="1" s="1"/>
  <c r="G6" i="1"/>
  <c r="Q5" i="1" s="1"/>
  <c r="G7" i="1"/>
  <c r="Q6" i="1" s="1"/>
  <c r="G8" i="1"/>
  <c r="Q7" i="1" s="1"/>
  <c r="G4" i="1"/>
  <c r="F7" i="1"/>
  <c r="P6" i="1" s="1"/>
  <c r="F8" i="1"/>
  <c r="P7" i="1" s="1"/>
  <c r="F6" i="1"/>
  <c r="P5" i="1" s="1"/>
  <c r="C10" i="1"/>
  <c r="D10" i="1"/>
  <c r="E10" i="1"/>
  <c r="B10" i="1"/>
  <c r="C9" i="1"/>
  <c r="D9" i="1"/>
  <c r="E9" i="1"/>
  <c r="G5" i="3" l="1"/>
  <c r="G4" i="3"/>
  <c r="H20" i="3"/>
  <c r="N18" i="3"/>
  <c r="H19" i="3"/>
  <c r="F5" i="3"/>
  <c r="F4" i="3"/>
  <c r="H9" i="1"/>
  <c r="H10" i="1"/>
  <c r="R7" i="1"/>
  <c r="F5" i="1"/>
  <c r="P4" i="1" s="1"/>
  <c r="R4" i="1" s="1"/>
  <c r="R6" i="1"/>
  <c r="G9" i="1"/>
  <c r="Q8" i="1" s="1"/>
  <c r="M6" i="1"/>
  <c r="Q3" i="1"/>
  <c r="R5" i="1"/>
  <c r="I9" i="1"/>
  <c r="F4" i="1"/>
  <c r="G10" i="1"/>
  <c r="I10" i="1"/>
  <c r="L5" i="1"/>
  <c r="P3" i="1" l="1"/>
  <c r="R3" i="1" s="1"/>
  <c r="K4" i="1"/>
  <c r="F10" i="1"/>
  <c r="F9" i="1"/>
  <c r="P8" i="1" s="1"/>
  <c r="R8" i="1" s="1"/>
  <c r="S3" i="1" l="1"/>
</calcChain>
</file>

<file path=xl/sharedStrings.xml><?xml version="1.0" encoding="utf-8"?>
<sst xmlns="http://schemas.openxmlformats.org/spreadsheetml/2006/main" count="64" uniqueCount="47">
  <si>
    <t>https://medium.com/analytics-vidhya/understanding-principle-component-analysis-pca-step-by-step-e7a4bb4031d9</t>
  </si>
  <si>
    <t>f1</t>
  </si>
  <si>
    <t>f2</t>
  </si>
  <si>
    <t>f3</t>
  </si>
  <si>
    <t>f4</t>
  </si>
  <si>
    <t>Mean</t>
  </si>
  <si>
    <t>SD</t>
  </si>
  <si>
    <t>var(f1) = ((-1.0-0)² + (0.33-0)² + (-1.0-0)² +(0.33–0)² +(1.33–0)²)/5</t>
  </si>
  <si>
    <t>var (f1) = 0.8</t>
  </si>
  <si>
    <t>f1-mean(f1)</t>
  </si>
  <si>
    <t>f2-mean(f2)</t>
  </si>
  <si>
    <t>O*P</t>
  </si>
  <si>
    <t>sum(Q)/5, COV(F1,F2)</t>
  </si>
  <si>
    <t>F1</t>
  </si>
  <si>
    <t>F2</t>
  </si>
  <si>
    <t>F3</t>
  </si>
  <si>
    <t>F4</t>
  </si>
  <si>
    <t>COVARIANCE MATRIX</t>
  </si>
  <si>
    <t>A</t>
  </si>
  <si>
    <t xml:space="preserve">A-lambda.I </t>
  </si>
  <si>
    <t>x</t>
  </si>
  <si>
    <t>-x</t>
  </si>
  <si>
    <t>-3-x</t>
  </si>
  <si>
    <r>
      <t>For λ = </t>
    </r>
    <r>
      <rPr>
        <i/>
        <sz val="20"/>
        <color rgb="FF292929"/>
        <rFont val="Charter"/>
        <family val="1"/>
      </rPr>
      <t>2.51579324, solving the above equation using Cramer's rule, the values for v vector are</t>
    </r>
  </si>
  <si>
    <t>v1 = 0.16195986</t>
  </si>
  <si>
    <t>v2 = -0.52404813</t>
  </si>
  <si>
    <t>v3 = -0.58589647</t>
  </si>
  <si>
    <t>v4 = -0.59654663</t>
  </si>
  <si>
    <t>Transform the original matrix.</t>
  </si>
  <si>
    <t>Feature matrix * top k eigenvectors = Transformed Data</t>
  </si>
  <si>
    <t>x1</t>
  </si>
  <si>
    <t>x2</t>
  </si>
  <si>
    <t>mean</t>
  </si>
  <si>
    <t>x1_new</t>
  </si>
  <si>
    <t>x2_new</t>
  </si>
  <si>
    <t>sqrt( sum( (x – mean)^2 ) / count(x))</t>
  </si>
  <si>
    <t>(x1-mean)^2</t>
  </si>
  <si>
    <t>(x2-mean)^2</t>
  </si>
  <si>
    <t>cov(f1,f2)=</t>
  </si>
  <si>
    <t>(</t>
  </si>
  <si>
    <t>var(x1)</t>
  </si>
  <si>
    <t>var(x2)</t>
  </si>
  <si>
    <t>cov(x1,x2)</t>
  </si>
  <si>
    <t>cov(x2,x1)</t>
  </si>
  <si>
    <t>cov(x1,x2)=</t>
  </si>
  <si>
    <t xml:space="preserve">var(x1) = 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</si>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</sst>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292929"/>
      <name val="Charter"/>
      <family val="1"/>
    </font>
    <font>
      <b/>
      <sz val="20"/>
      <color rgb="FF292929"/>
      <name val="Charter"/>
      <family val="1"/>
    </font>
    <font>
      <i/>
      <sz val="20"/>
      <color rgb="FF292929"/>
      <name val="Charter"/>
      <family val="1"/>
    </font>
    <font>
      <sz val="20"/>
      <color rgb="FF292929"/>
      <name val="Helvetica Neue"/>
      <family val="2"/>
    </font>
    <font>
      <u/>
      <sz val="12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quotePrefix="1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1"/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 readingOrder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300400</xdr:colOff>
      <xdr:row>1</xdr:row>
      <xdr:rowOff>469900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91D1C3-C377-1A4B-B5B6-4FCC003C8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3200"/>
          <a:ext cx="11259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812800</xdr:colOff>
      <xdr:row>9</xdr:row>
      <xdr:rowOff>152400</xdr:rowOff>
    </xdr:from>
    <xdr:to>
      <xdr:col>13</xdr:col>
      <xdr:colOff>25400</xdr:colOff>
      <xdr:row>16</xdr:row>
      <xdr:rowOff>102074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83F293-9B8A-BD4A-8968-A8C22113A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2476500"/>
          <a:ext cx="3340100" cy="137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15</xdr:col>
      <xdr:colOff>266545</xdr:colOff>
      <xdr:row>30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888C1E-8080-504B-A3FB-6B7D6AFDA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016500"/>
          <a:ext cx="439404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787400</xdr:colOff>
      <xdr:row>42</xdr:row>
      <xdr:rowOff>101600</xdr:rowOff>
    </xdr:from>
    <xdr:to>
      <xdr:col>15</xdr:col>
      <xdr:colOff>673100</xdr:colOff>
      <xdr:row>49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3468A3-D389-C548-ACFE-9D134BC1D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6900" y="10020300"/>
          <a:ext cx="4838700" cy="142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20</xdr:col>
      <xdr:colOff>635000</xdr:colOff>
      <xdr:row>63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27C42-47EF-EC4E-BA9B-2383916C5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598400"/>
          <a:ext cx="8890000" cy="184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203199</xdr:rowOff>
    </xdr:from>
    <xdr:to>
      <xdr:col>6</xdr:col>
      <xdr:colOff>812800</xdr:colOff>
      <xdr:row>10</xdr:row>
      <xdr:rowOff>74152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88B07-CB3D-E645-9B70-9EEEEAB7B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22399"/>
          <a:ext cx="1638300" cy="683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11</xdr:col>
      <xdr:colOff>38100</xdr:colOff>
      <xdr:row>17</xdr:row>
      <xdr:rowOff>51274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43576-62D9-8942-9BC0-07612B210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2235200"/>
          <a:ext cx="3340100" cy="137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15</xdr:col>
      <xdr:colOff>266545</xdr:colOff>
      <xdr:row>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7628E9-8E2F-C14D-9180-99B39E6E11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381"/>
        <a:stretch/>
      </xdr:blipFill>
      <xdr:spPr bwMode="auto">
        <a:xfrm>
          <a:off x="8255000" y="203200"/>
          <a:ext cx="4394045" cy="88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edium.com/analytics-vidhya/understanding-principle-component-analysis-pca-step-by-step-e7a4bb4031d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031D-F5D9-6040-84E8-41AE2BF3AEF6}">
  <dimension ref="A1:S54"/>
  <sheetViews>
    <sheetView tabSelected="1" topLeftCell="F2" workbookViewId="0">
      <selection activeCell="Q11" sqref="Q11"/>
    </sheetView>
  </sheetViews>
  <sheetFormatPr baseColWidth="10" defaultRowHeight="16"/>
  <sheetData>
    <row r="1" spans="1:19" hidden="1">
      <c r="B1" s="13" t="s">
        <v>0</v>
      </c>
    </row>
    <row r="2" spans="1:19" ht="55" customHeight="1">
      <c r="K2" s="14" t="s">
        <v>17</v>
      </c>
      <c r="L2" s="14"/>
      <c r="M2" s="14"/>
      <c r="N2" s="14"/>
      <c r="P2" t="s">
        <v>9</v>
      </c>
      <c r="Q2" t="s">
        <v>10</v>
      </c>
      <c r="R2" t="s">
        <v>11</v>
      </c>
      <c r="S2" s="4" t="s">
        <v>12</v>
      </c>
    </row>
    <row r="3" spans="1:19"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/>
      <c r="K3" s="1" t="s">
        <v>13</v>
      </c>
      <c r="L3" s="1" t="s">
        <v>14</v>
      </c>
      <c r="M3" s="1" t="s">
        <v>15</v>
      </c>
      <c r="N3" s="1" t="s">
        <v>16</v>
      </c>
      <c r="P3">
        <f>F4-0</f>
        <v>-1</v>
      </c>
      <c r="Q3">
        <f>G4-0</f>
        <v>-0.63245553206735172</v>
      </c>
      <c r="R3">
        <f>P3*Q3</f>
        <v>0.63245553206735172</v>
      </c>
      <c r="S3">
        <f>SUM(R3:R8)/5</f>
        <v>-0.25298221282694067</v>
      </c>
    </row>
    <row r="4" spans="1:19">
      <c r="B4">
        <v>1</v>
      </c>
      <c r="C4">
        <v>2</v>
      </c>
      <c r="D4">
        <v>3</v>
      </c>
      <c r="E4">
        <v>4</v>
      </c>
      <c r="F4">
        <f>(B4-B9)/B10</f>
        <v>-1</v>
      </c>
      <c r="G4">
        <f>(C4-3)/1.58113883</f>
        <v>-0.63245553206735172</v>
      </c>
      <c r="H4">
        <f>(D4-3)/1.73205081</f>
        <v>0</v>
      </c>
      <c r="I4">
        <f>(E4-3.4)/2.30217289</f>
        <v>0.26062334527794745</v>
      </c>
      <c r="J4" t="s">
        <v>13</v>
      </c>
      <c r="K4" s="5">
        <f>(F4^2+F5^2+F6^2+F7^2+F8^2)/5</f>
        <v>0.8</v>
      </c>
      <c r="L4" s="5">
        <v>-0.25298221282694067</v>
      </c>
      <c r="M4" s="5">
        <v>3.8490000000000003E-2</v>
      </c>
      <c r="N4" s="5">
        <v>-0.14479</v>
      </c>
      <c r="P4">
        <f t="shared" ref="P4:P8" si="0">F5-0</f>
        <v>0.33333333333333331</v>
      </c>
      <c r="Q4">
        <f t="shared" ref="Q4:Q8" si="1">G5-0</f>
        <v>1.2649110641347034</v>
      </c>
      <c r="R4">
        <f t="shared" ref="R4:R8" si="2">P4*Q4</f>
        <v>0.42163702137823444</v>
      </c>
    </row>
    <row r="5" spans="1:19">
      <c r="B5">
        <v>5</v>
      </c>
      <c r="C5">
        <v>5</v>
      </c>
      <c r="D5">
        <v>6</v>
      </c>
      <c r="E5">
        <v>7</v>
      </c>
      <c r="F5">
        <f>(B5-B9)/B10</f>
        <v>0.33333333333333331</v>
      </c>
      <c r="G5">
        <f t="shared" ref="G5:G8" si="3">(C5-3)/1.58113883</f>
        <v>1.2649110641347034</v>
      </c>
      <c r="H5">
        <f t="shared" ref="H5:H8" si="4">(D5-3)/1.73205081</f>
        <v>1.7320508051377546</v>
      </c>
      <c r="I5">
        <f>(E5-3.4)/2.30217289</f>
        <v>1.5637400716676844</v>
      </c>
      <c r="J5" t="s">
        <v>14</v>
      </c>
      <c r="K5" s="5">
        <v>-0.25298221282694067</v>
      </c>
      <c r="L5" s="5">
        <f>(G4^2+G5^2+G6^2+G7^2+G8^2)/5</f>
        <v>0.8000000000851939</v>
      </c>
      <c r="M5" s="5">
        <v>0.51121000000000005</v>
      </c>
      <c r="N5" s="5">
        <v>0.4945</v>
      </c>
      <c r="P5">
        <f t="shared" si="0"/>
        <v>-1</v>
      </c>
      <c r="Q5">
        <f t="shared" si="1"/>
        <v>0.63245553206735172</v>
      </c>
      <c r="R5">
        <f t="shared" si="2"/>
        <v>-0.63245553206735172</v>
      </c>
    </row>
    <row r="6" spans="1:19">
      <c r="B6">
        <v>1</v>
      </c>
      <c r="C6">
        <v>4</v>
      </c>
      <c r="D6">
        <v>2</v>
      </c>
      <c r="E6">
        <v>3</v>
      </c>
      <c r="F6">
        <f>(B6-4)/3</f>
        <v>-1</v>
      </c>
      <c r="G6">
        <f t="shared" si="3"/>
        <v>0.63245553206735172</v>
      </c>
      <c r="H6">
        <f t="shared" si="4"/>
        <v>-0.57735026837925152</v>
      </c>
      <c r="I6">
        <f t="shared" ref="I6:I8" si="5">(E6-3.4)/2.30217289</f>
        <v>-0.17374889685196487</v>
      </c>
      <c r="J6" t="s">
        <v>15</v>
      </c>
      <c r="K6" s="5">
        <v>3.8490000000000003E-2</v>
      </c>
      <c r="L6" s="5">
        <v>0.51121000000000005</v>
      </c>
      <c r="M6" s="5">
        <f>(H5^2+H6^2+H7^2+H8^2)/5</f>
        <v>0.79999999775422492</v>
      </c>
      <c r="N6" s="5">
        <v>0.75236000000000003</v>
      </c>
      <c r="P6">
        <f t="shared" si="0"/>
        <v>0.33333333333333331</v>
      </c>
      <c r="Q6">
        <f t="shared" si="1"/>
        <v>0</v>
      </c>
      <c r="R6">
        <f t="shared" si="2"/>
        <v>0</v>
      </c>
    </row>
    <row r="7" spans="1:19">
      <c r="B7">
        <v>5</v>
      </c>
      <c r="C7">
        <v>3</v>
      </c>
      <c r="D7">
        <v>2</v>
      </c>
      <c r="E7">
        <v>1</v>
      </c>
      <c r="F7">
        <f t="shared" ref="F7:F8" si="6">(B7-4)/3</f>
        <v>0.33333333333333331</v>
      </c>
      <c r="G7">
        <f t="shared" si="3"/>
        <v>0</v>
      </c>
      <c r="H7">
        <f t="shared" si="4"/>
        <v>-0.57735026837925152</v>
      </c>
      <c r="I7">
        <f t="shared" si="5"/>
        <v>-1.0424933811117896</v>
      </c>
      <c r="J7" t="s">
        <v>16</v>
      </c>
      <c r="K7" s="5">
        <v>-0.14479</v>
      </c>
      <c r="L7" s="5">
        <v>0.4945</v>
      </c>
      <c r="M7" s="5">
        <v>0.75236000000000003</v>
      </c>
      <c r="N7" s="5">
        <v>0.8</v>
      </c>
      <c r="P7">
        <f t="shared" si="0"/>
        <v>1.3333333333333333</v>
      </c>
      <c r="Q7">
        <f t="shared" si="1"/>
        <v>-1.2649110641347034</v>
      </c>
      <c r="R7">
        <f t="shared" si="2"/>
        <v>-1.6865480855129378</v>
      </c>
    </row>
    <row r="8" spans="1:19">
      <c r="B8">
        <v>8</v>
      </c>
      <c r="C8">
        <v>1</v>
      </c>
      <c r="D8">
        <v>2</v>
      </c>
      <c r="E8">
        <v>2</v>
      </c>
      <c r="F8">
        <f t="shared" si="6"/>
        <v>1.3333333333333333</v>
      </c>
      <c r="G8">
        <f t="shared" si="3"/>
        <v>-1.2649110641347034</v>
      </c>
      <c r="H8">
        <f t="shared" si="4"/>
        <v>-0.57735026837925152</v>
      </c>
      <c r="I8">
        <f t="shared" si="5"/>
        <v>-0.60812113898187725</v>
      </c>
      <c r="P8">
        <f t="shared" si="0"/>
        <v>0</v>
      </c>
      <c r="Q8">
        <f t="shared" si="1"/>
        <v>0</v>
      </c>
      <c r="R8">
        <f t="shared" si="2"/>
        <v>0</v>
      </c>
    </row>
    <row r="9" spans="1:19">
      <c r="A9" t="s">
        <v>5</v>
      </c>
      <c r="B9">
        <f>SUM(B4:B8)/5</f>
        <v>4</v>
      </c>
      <c r="C9">
        <f t="shared" ref="C9:E9" si="7">SUM(C4:C8)/5</f>
        <v>3</v>
      </c>
      <c r="D9">
        <f t="shared" si="7"/>
        <v>3</v>
      </c>
      <c r="E9">
        <f t="shared" si="7"/>
        <v>3.4</v>
      </c>
      <c r="F9">
        <f>SUM(F4:F8)/5</f>
        <v>0</v>
      </c>
      <c r="G9">
        <f t="shared" ref="G9:I9" si="8">SUM(G4:G8)/5</f>
        <v>0</v>
      </c>
      <c r="H9">
        <f t="shared" si="8"/>
        <v>0</v>
      </c>
      <c r="I9">
        <f t="shared" si="8"/>
        <v>0</v>
      </c>
    </row>
    <row r="10" spans="1:19">
      <c r="A10" t="s">
        <v>6</v>
      </c>
      <c r="B10">
        <f>STDEV(B4:B8)</f>
        <v>3</v>
      </c>
      <c r="C10">
        <f t="shared" ref="C10:E10" si="9">STDEV(C4:C8)</f>
        <v>1.5811388300841898</v>
      </c>
      <c r="D10">
        <f t="shared" si="9"/>
        <v>1.7320508075688772</v>
      </c>
      <c r="E10">
        <f t="shared" si="9"/>
        <v>2.3021728866442679</v>
      </c>
      <c r="F10">
        <f>STDEV(F4:F8)</f>
        <v>1</v>
      </c>
      <c r="G10">
        <f t="shared" ref="G10:I10" si="10">STDEV(G4:G8)</f>
        <v>1.0000000000532463</v>
      </c>
      <c r="H10">
        <f t="shared" si="10"/>
        <v>0.99999999859639055</v>
      </c>
      <c r="I10">
        <f t="shared" si="10"/>
        <v>0.99999999854236299</v>
      </c>
    </row>
    <row r="13" spans="1:19">
      <c r="B13">
        <v>1</v>
      </c>
      <c r="C13">
        <f>(B13-4)^2</f>
        <v>9</v>
      </c>
    </row>
    <row r="14" spans="1:19">
      <c r="B14">
        <v>5</v>
      </c>
      <c r="C14">
        <f t="shared" ref="C14:C17" si="11">(B14-4)^2</f>
        <v>1</v>
      </c>
    </row>
    <row r="15" spans="1:19">
      <c r="B15">
        <v>1</v>
      </c>
      <c r="C15">
        <f t="shared" si="11"/>
        <v>9</v>
      </c>
    </row>
    <row r="16" spans="1:19">
      <c r="B16">
        <v>5</v>
      </c>
      <c r="C16">
        <f t="shared" si="11"/>
        <v>1</v>
      </c>
    </row>
    <row r="17" spans="2:11">
      <c r="B17">
        <v>8</v>
      </c>
      <c r="C17">
        <f t="shared" si="11"/>
        <v>16</v>
      </c>
    </row>
    <row r="18" spans="2:11" ht="26">
      <c r="C18">
        <f>SUM(C13:C17)</f>
        <v>36</v>
      </c>
      <c r="K18" s="2" t="s">
        <v>7</v>
      </c>
    </row>
    <row r="19" spans="2:11" ht="26">
      <c r="C19">
        <f>SQRT(C18/4)</f>
        <v>3</v>
      </c>
      <c r="K19" s="3" t="s">
        <v>8</v>
      </c>
    </row>
    <row r="33" spans="11:11" ht="26">
      <c r="K33" s="2" t="s">
        <v>23</v>
      </c>
    </row>
    <row r="36" spans="11:11" ht="26">
      <c r="K36" s="10" t="s">
        <v>24</v>
      </c>
    </row>
    <row r="37" spans="11:11" ht="26">
      <c r="K37" s="10" t="s">
        <v>25</v>
      </c>
    </row>
    <row r="38" spans="11:11" ht="26">
      <c r="K38" s="10" t="s">
        <v>26</v>
      </c>
    </row>
    <row r="39" spans="11:11" ht="26">
      <c r="K39" s="10" t="s">
        <v>27</v>
      </c>
    </row>
    <row r="53" spans="11:11" ht="25">
      <c r="K53" s="11" t="s">
        <v>28</v>
      </c>
    </row>
    <row r="54" spans="11:11" ht="26">
      <c r="K54" s="2" t="s">
        <v>29</v>
      </c>
    </row>
  </sheetData>
  <mergeCells count="1">
    <mergeCell ref="K2:N2"/>
  </mergeCells>
  <hyperlinks>
    <hyperlink ref="B1" r:id="rId1" xr:uid="{E6E02BFF-1B0F-7242-8236-3893289FD82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E9E6-1192-BB4D-AAEC-535BC55EE637}">
  <dimension ref="A1:F3"/>
  <sheetViews>
    <sheetView workbookViewId="0">
      <selection activeCell="H2" sqref="H2"/>
    </sheetView>
  </sheetViews>
  <sheetFormatPr baseColWidth="10" defaultRowHeight="16"/>
  <sheetData>
    <row r="1" spans="1:6">
      <c r="A1" s="14" t="s">
        <v>18</v>
      </c>
      <c r="B1" s="14"/>
      <c r="C1" t="s">
        <v>19</v>
      </c>
      <c r="E1" t="s">
        <v>19</v>
      </c>
    </row>
    <row r="2" spans="1:6">
      <c r="A2" s="6">
        <v>0</v>
      </c>
      <c r="B2" s="6">
        <v>1</v>
      </c>
      <c r="C2" s="7" t="s">
        <v>20</v>
      </c>
      <c r="D2" s="7">
        <v>0</v>
      </c>
      <c r="E2" s="8" t="s">
        <v>21</v>
      </c>
      <c r="F2" s="9">
        <v>1</v>
      </c>
    </row>
    <row r="3" spans="1:6">
      <c r="A3" s="6">
        <v>-2</v>
      </c>
      <c r="B3" s="6">
        <v>-3</v>
      </c>
      <c r="C3" s="7">
        <v>0</v>
      </c>
      <c r="D3" s="7" t="s">
        <v>20</v>
      </c>
      <c r="E3" s="9">
        <v>-2</v>
      </c>
      <c r="F3" s="8" t="s">
        <v>22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97D1-2163-F84D-AD31-8A54AC065F4E}">
  <dimension ref="A1:N20"/>
  <sheetViews>
    <sheetView workbookViewId="0">
      <selection activeCell="N18" sqref="N18"/>
    </sheetView>
  </sheetViews>
  <sheetFormatPr baseColWidth="10" defaultRowHeight="16"/>
  <sheetData>
    <row r="1" spans="1:14">
      <c r="B1" s="12" t="s">
        <v>30</v>
      </c>
      <c r="C1" s="12" t="s">
        <v>31</v>
      </c>
      <c r="D1" s="12" t="s">
        <v>36</v>
      </c>
      <c r="E1" s="12" t="s">
        <v>37</v>
      </c>
      <c r="F1" s="12" t="s">
        <v>33</v>
      </c>
      <c r="G1" s="12" t="s">
        <v>34</v>
      </c>
      <c r="H1" s="14" t="s">
        <v>46</v>
      </c>
      <c r="I1" s="14"/>
    </row>
    <row r="2" spans="1:14">
      <c r="B2">
        <v>2</v>
      </c>
      <c r="C2">
        <v>1</v>
      </c>
      <c r="D2">
        <f>(B2-4)^2</f>
        <v>4</v>
      </c>
      <c r="E2">
        <f>(C2-4)^2</f>
        <v>9</v>
      </c>
      <c r="F2">
        <f>(B2-4)/2</f>
        <v>-1</v>
      </c>
      <c r="G2">
        <f>(C2-4)/3</f>
        <v>-1</v>
      </c>
      <c r="H2">
        <v>1</v>
      </c>
      <c r="I2">
        <v>1.5</v>
      </c>
    </row>
    <row r="3" spans="1:14">
      <c r="B3">
        <v>6</v>
      </c>
      <c r="C3">
        <v>7</v>
      </c>
      <c r="D3">
        <f>(B3-4)^2</f>
        <v>4</v>
      </c>
      <c r="E3">
        <f>(C3-4)^2</f>
        <v>9</v>
      </c>
      <c r="F3">
        <f>(B3-4)/2</f>
        <v>1</v>
      </c>
      <c r="G3">
        <f>(C3-4)/3</f>
        <v>1</v>
      </c>
      <c r="H3">
        <v>1.5</v>
      </c>
      <c r="I3">
        <v>1</v>
      </c>
    </row>
    <row r="4" spans="1:14">
      <c r="A4" t="s">
        <v>32</v>
      </c>
      <c r="B4">
        <f>SUM(B2:B3)/2</f>
        <v>4</v>
      </c>
      <c r="C4">
        <f>SUM(C2:C3)/2</f>
        <v>4</v>
      </c>
      <c r="F4">
        <f>SUM(F2:F3)/2</f>
        <v>0</v>
      </c>
      <c r="G4">
        <f>SUM(G2:G3)/2</f>
        <v>0</v>
      </c>
    </row>
    <row r="5" spans="1:14">
      <c r="A5" t="s">
        <v>6</v>
      </c>
      <c r="B5">
        <f>_xlfn.STDEV.P(B2:B3)</f>
        <v>2</v>
      </c>
      <c r="C5">
        <f>_xlfn.STDEV.P(C2:C3)</f>
        <v>3</v>
      </c>
      <c r="D5">
        <f>SQRT(SUM(D2:D3)/2)</f>
        <v>2</v>
      </c>
      <c r="E5">
        <f>SQRT(SUM(E2:E3)/2)</f>
        <v>3</v>
      </c>
      <c r="F5">
        <f>_xlfn.STDEV.P(F2:F3)</f>
        <v>1</v>
      </c>
      <c r="G5">
        <f>_xlfn.STDEV.P(G2:G3)</f>
        <v>1</v>
      </c>
    </row>
    <row r="7" spans="1:14">
      <c r="K7" t="s">
        <v>38</v>
      </c>
      <c r="L7" t="s">
        <v>39</v>
      </c>
    </row>
    <row r="12" spans="1:14" ht="24">
      <c r="A12" s="15" t="s">
        <v>6</v>
      </c>
      <c r="B12" s="15" t="s">
        <v>35</v>
      </c>
      <c r="C12" s="16"/>
      <c r="D12" s="16"/>
      <c r="E12" s="16"/>
      <c r="M12" t="s">
        <v>30</v>
      </c>
      <c r="N12" t="s">
        <v>31</v>
      </c>
    </row>
    <row r="13" spans="1:14">
      <c r="L13" t="s">
        <v>30</v>
      </c>
      <c r="M13" t="s">
        <v>40</v>
      </c>
      <c r="N13" t="s">
        <v>43</v>
      </c>
    </row>
    <row r="14" spans="1:14">
      <c r="L14" t="s">
        <v>31</v>
      </c>
      <c r="M14" t="s">
        <v>42</v>
      </c>
      <c r="N14" t="s">
        <v>41</v>
      </c>
    </row>
    <row r="18" spans="7:14">
      <c r="M18" t="s">
        <v>44</v>
      </c>
      <c r="N18">
        <f>((F2*G2)+(F3*G3)/2)</f>
        <v>1.5</v>
      </c>
    </row>
    <row r="19" spans="7:14">
      <c r="G19" t="s">
        <v>45</v>
      </c>
      <c r="H19">
        <f>(F2^2+F3^2)/2</f>
        <v>1</v>
      </c>
    </row>
    <row r="20" spans="7:14">
      <c r="G20" t="s">
        <v>41</v>
      </c>
      <c r="H20">
        <f>(G2^2+G3^2)/2</f>
        <v>1</v>
      </c>
    </row>
  </sheetData>
  <mergeCells count="1"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</vt:lpstr>
      <vt:lpstr>Eigen Vector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2022-03-07T08:28:15Z</dcterms:created>
  <dcterms:modified xsi:type="dcterms:W3CDTF">2022-03-14T03:10:56Z</dcterms:modified>
</cp:coreProperties>
</file>