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3575" activeTab="1"/>
  </bookViews>
  <sheets>
    <sheet name="Summary" sheetId="3" r:id="rId1"/>
    <sheet name="train" sheetId="2" r:id="rId2"/>
    <sheet name="test" sheetId="1" r:id="rId3"/>
    <sheet name="ptest" sheetId="4" r:id="rId4"/>
    <sheet name="Submission 1" sheetId="5" r:id="rId5"/>
  </sheets>
  <calcPr calcId="0"/>
</workbook>
</file>

<file path=xl/calcChain.xml><?xml version="1.0" encoding="utf-8"?>
<calcChain xmlns="http://schemas.openxmlformats.org/spreadsheetml/2006/main">
  <c r="S62" i="1" l="1"/>
  <c r="S6" i="1"/>
  <c r="Y7" i="4"/>
  <c r="Y8" i="4"/>
  <c r="Y9" i="4"/>
  <c r="Y10" i="4"/>
  <c r="Y11" i="4"/>
  <c r="Y12" i="4"/>
  <c r="Y13" i="4"/>
  <c r="Y14" i="4"/>
  <c r="Y15" i="4"/>
  <c r="Y6" i="4"/>
  <c r="X7" i="4"/>
  <c r="X8" i="4"/>
  <c r="X9" i="4"/>
  <c r="X10" i="4"/>
  <c r="X11" i="4"/>
  <c r="X12" i="4"/>
  <c r="X13" i="4"/>
  <c r="X14" i="4"/>
  <c r="X15" i="4"/>
  <c r="X6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W12" i="4" s="1"/>
  <c r="S6" i="4"/>
  <c r="V9" i="4"/>
  <c r="V10" i="4" s="1"/>
  <c r="V11" i="4" s="1"/>
  <c r="V12" i="4" s="1"/>
  <c r="V13" i="4" s="1"/>
  <c r="V14" i="4" s="1"/>
  <c r="V15" i="4" s="1"/>
  <c r="V8" i="4"/>
  <c r="V7" i="4"/>
  <c r="N134" i="1"/>
  <c r="O134" i="1"/>
  <c r="N272" i="1"/>
  <c r="O272" i="1"/>
  <c r="N366" i="1"/>
  <c r="O366" i="1"/>
  <c r="N131" i="1"/>
  <c r="O131" i="1"/>
  <c r="N302" i="1"/>
  <c r="O302" i="1"/>
  <c r="N84" i="1"/>
  <c r="O84" i="1"/>
  <c r="N255" i="1"/>
  <c r="O255" i="1"/>
  <c r="N100" i="1"/>
  <c r="O100" i="1"/>
  <c r="N418" i="1"/>
  <c r="O418" i="1"/>
  <c r="N319" i="1"/>
  <c r="O319" i="1"/>
  <c r="N207" i="1"/>
  <c r="O207" i="1"/>
  <c r="N71" i="1"/>
  <c r="O71" i="1"/>
  <c r="N279" i="1"/>
  <c r="O279" i="1"/>
  <c r="N65" i="1"/>
  <c r="O65" i="1"/>
  <c r="N57" i="1"/>
  <c r="O57" i="1"/>
  <c r="N166" i="1"/>
  <c r="O166" i="1"/>
  <c r="N367" i="1"/>
  <c r="O367" i="1"/>
  <c r="N136" i="1"/>
  <c r="O136" i="1"/>
  <c r="N135" i="1"/>
  <c r="O135" i="1"/>
  <c r="N173" i="1"/>
  <c r="O173" i="1"/>
  <c r="N320" i="1"/>
  <c r="O320" i="1"/>
  <c r="N9" i="1"/>
  <c r="O9" i="1"/>
  <c r="N263" i="1"/>
  <c r="O263" i="1"/>
  <c r="N66" i="1"/>
  <c r="O66" i="1"/>
  <c r="N301" i="1"/>
  <c r="O301" i="1"/>
  <c r="N72" i="1"/>
  <c r="O72" i="1"/>
  <c r="N368" i="1"/>
  <c r="O368" i="1"/>
  <c r="N158" i="1"/>
  <c r="O158" i="1"/>
  <c r="N369" i="1"/>
  <c r="O369" i="1"/>
  <c r="N245" i="1"/>
  <c r="O245" i="1"/>
  <c r="N190" i="1"/>
  <c r="O190" i="1"/>
  <c r="N95" i="1"/>
  <c r="O95" i="1"/>
  <c r="N137" i="1"/>
  <c r="O137" i="1"/>
  <c r="N156" i="1"/>
  <c r="O156" i="1"/>
  <c r="N303" i="1"/>
  <c r="O303" i="1"/>
  <c r="N119" i="1"/>
  <c r="O119" i="1"/>
  <c r="N138" i="1"/>
  <c r="O138" i="1"/>
  <c r="N370" i="1"/>
  <c r="O370" i="1"/>
  <c r="N317" i="1"/>
  <c r="O317" i="1"/>
  <c r="N273" i="1"/>
  <c r="O273" i="1"/>
  <c r="N186" i="1"/>
  <c r="O186" i="1"/>
  <c r="N364" i="1"/>
  <c r="O364" i="1"/>
  <c r="N13" i="1"/>
  <c r="O13" i="1"/>
  <c r="N18" i="1"/>
  <c r="O18" i="1"/>
  <c r="N371" i="1"/>
  <c r="O371" i="1"/>
  <c r="N208" i="1"/>
  <c r="O208" i="1"/>
  <c r="N321" i="1"/>
  <c r="O321" i="1"/>
  <c r="N90" i="1"/>
  <c r="O90" i="1"/>
  <c r="N79" i="1"/>
  <c r="O79" i="1"/>
  <c r="N264" i="1"/>
  <c r="O264" i="1"/>
  <c r="N227" i="1"/>
  <c r="O227" i="1"/>
  <c r="N58" i="1"/>
  <c r="O58" i="1"/>
  <c r="N73" i="1"/>
  <c r="O73" i="1"/>
  <c r="N216" i="1"/>
  <c r="O216" i="1"/>
  <c r="N361" i="1"/>
  <c r="O361" i="1"/>
  <c r="N281" i="1"/>
  <c r="O281" i="1"/>
  <c r="N372" i="1"/>
  <c r="O372" i="1"/>
  <c r="N309" i="1"/>
  <c r="O309" i="1"/>
  <c r="N37" i="1"/>
  <c r="O37" i="1"/>
  <c r="N304" i="1"/>
  <c r="O304" i="1"/>
  <c r="N167" i="1"/>
  <c r="O167" i="1"/>
  <c r="N305" i="1"/>
  <c r="O305" i="1"/>
  <c r="N139" i="1"/>
  <c r="O139" i="1"/>
  <c r="N244" i="1"/>
  <c r="O244" i="1"/>
  <c r="N50" i="1"/>
  <c r="O50" i="1"/>
  <c r="N101" i="1"/>
  <c r="O101" i="1"/>
  <c r="N205" i="1"/>
  <c r="O205" i="1"/>
  <c r="N160" i="1"/>
  <c r="O160" i="1"/>
  <c r="N91" i="1"/>
  <c r="O91" i="1"/>
  <c r="N140" i="1"/>
  <c r="O140" i="1"/>
  <c r="N373" i="1"/>
  <c r="O373" i="1"/>
  <c r="N141" i="1"/>
  <c r="O141" i="1"/>
  <c r="N213" i="1"/>
  <c r="O213" i="1"/>
  <c r="N38" i="1"/>
  <c r="O38" i="1"/>
  <c r="N200" i="1"/>
  <c r="O200" i="1"/>
  <c r="N322" i="1"/>
  <c r="O322" i="1"/>
  <c r="N21" i="1"/>
  <c r="O21" i="1"/>
  <c r="N168" i="1"/>
  <c r="O168" i="1"/>
  <c r="N142" i="1"/>
  <c r="O142" i="1"/>
  <c r="N310" i="1"/>
  <c r="O310" i="1"/>
  <c r="N294" i="1"/>
  <c r="O294" i="1"/>
  <c r="N209" i="1"/>
  <c r="O209" i="1"/>
  <c r="N323" i="1"/>
  <c r="O323" i="1"/>
  <c r="N217" i="1"/>
  <c r="O217" i="1"/>
  <c r="N311" i="1"/>
  <c r="O311" i="1"/>
  <c r="N143" i="1"/>
  <c r="O143" i="1"/>
  <c r="N102" i="1"/>
  <c r="O102" i="1"/>
  <c r="N120" i="1"/>
  <c r="O120" i="1"/>
  <c r="N246" i="1"/>
  <c r="O246" i="1"/>
  <c r="N132" i="1"/>
  <c r="O132" i="1"/>
  <c r="N324" i="1"/>
  <c r="O324" i="1"/>
  <c r="N22" i="1"/>
  <c r="O22" i="1"/>
  <c r="N325" i="1"/>
  <c r="O325" i="1"/>
  <c r="N214" i="1"/>
  <c r="O214" i="1"/>
  <c r="N374" i="1"/>
  <c r="O374" i="1"/>
  <c r="N92" i="1"/>
  <c r="O92" i="1"/>
  <c r="N375" i="1"/>
  <c r="O375" i="1"/>
  <c r="N144" i="1"/>
  <c r="O144" i="1"/>
  <c r="N282" i="1"/>
  <c r="O282" i="1"/>
  <c r="N19" i="1"/>
  <c r="O19" i="1"/>
  <c r="N256" i="1"/>
  <c r="O256" i="1"/>
  <c r="N326" i="1"/>
  <c r="O326" i="1"/>
  <c r="N376" i="1"/>
  <c r="O376" i="1"/>
  <c r="N103" i="1"/>
  <c r="O103" i="1"/>
  <c r="N419" i="1"/>
  <c r="O419" i="1"/>
  <c r="N377" i="1"/>
  <c r="O377" i="1"/>
  <c r="N327" i="1"/>
  <c r="O327" i="1"/>
  <c r="N328" i="1"/>
  <c r="O328" i="1"/>
  <c r="N197" i="1"/>
  <c r="O197" i="1"/>
  <c r="N220" i="1"/>
  <c r="O220" i="1"/>
  <c r="N121" i="1"/>
  <c r="O121" i="1"/>
  <c r="N6" i="1"/>
  <c r="O6" i="1"/>
  <c r="N104" i="1"/>
  <c r="O104" i="1"/>
  <c r="N93" i="1"/>
  <c r="O93" i="1"/>
  <c r="N299" i="1"/>
  <c r="O299" i="1"/>
  <c r="N329" i="1"/>
  <c r="O329" i="1"/>
  <c r="N105" i="1"/>
  <c r="O105" i="1"/>
  <c r="N201" i="1"/>
  <c r="O201" i="1"/>
  <c r="N59" i="1"/>
  <c r="O59" i="1"/>
  <c r="N34" i="1"/>
  <c r="O34" i="1"/>
  <c r="N330" i="1"/>
  <c r="O330" i="1"/>
  <c r="N7" i="1"/>
  <c r="O7" i="1"/>
  <c r="N378" i="1"/>
  <c r="O378" i="1"/>
  <c r="N331" i="1"/>
  <c r="O331" i="1"/>
  <c r="N97" i="1"/>
  <c r="O97" i="1"/>
  <c r="N379" i="1"/>
  <c r="O379" i="1"/>
  <c r="N145" i="1"/>
  <c r="O145" i="1"/>
  <c r="N221" i="1"/>
  <c r="O221" i="1"/>
  <c r="N380" i="1"/>
  <c r="O380" i="1"/>
  <c r="N283" i="1"/>
  <c r="O283" i="1"/>
  <c r="N182" i="1"/>
  <c r="O182" i="1"/>
  <c r="N146" i="1"/>
  <c r="O146" i="1"/>
  <c r="N332" i="1"/>
  <c r="O332" i="1"/>
  <c r="N365" i="1"/>
  <c r="O365" i="1"/>
  <c r="N381" i="1"/>
  <c r="O381" i="1"/>
  <c r="N382" i="1"/>
  <c r="O382" i="1"/>
  <c r="N228" i="1"/>
  <c r="O228" i="1"/>
  <c r="N147" i="1"/>
  <c r="O147" i="1"/>
  <c r="N417" i="1"/>
  <c r="O417" i="1"/>
  <c r="N117" i="1"/>
  <c r="O117" i="1"/>
  <c r="N39" i="1"/>
  <c r="O39" i="1"/>
  <c r="N295" i="1"/>
  <c r="O295" i="1"/>
  <c r="N257" i="1"/>
  <c r="O257" i="1"/>
  <c r="N210" i="1"/>
  <c r="O210" i="1"/>
  <c r="N274" i="1"/>
  <c r="O274" i="1"/>
  <c r="N176" i="1"/>
  <c r="O176" i="1"/>
  <c r="N383" i="1"/>
  <c r="O383" i="1"/>
  <c r="N187" i="1"/>
  <c r="O187" i="1"/>
  <c r="N193" i="1"/>
  <c r="O193" i="1"/>
  <c r="N74" i="1"/>
  <c r="O74" i="1"/>
  <c r="N333" i="1"/>
  <c r="O333" i="1"/>
  <c r="N422" i="1"/>
  <c r="O422" i="1"/>
  <c r="N80" i="1"/>
  <c r="O80" i="1"/>
  <c r="N275" i="1"/>
  <c r="O275" i="1"/>
  <c r="N384" i="1"/>
  <c r="O384" i="1"/>
  <c r="N75" i="1"/>
  <c r="O75" i="1"/>
  <c r="N148" i="1"/>
  <c r="O148" i="1"/>
  <c r="N211" i="1"/>
  <c r="O211" i="1"/>
  <c r="N133" i="1"/>
  <c r="O133" i="1"/>
  <c r="N122" i="1"/>
  <c r="O122" i="1"/>
  <c r="N312" i="1"/>
  <c r="O312" i="1"/>
  <c r="N46" i="1"/>
  <c r="O46" i="1"/>
  <c r="N334" i="1"/>
  <c r="O334" i="1"/>
  <c r="N222" i="1"/>
  <c r="O222" i="1"/>
  <c r="N155" i="1"/>
  <c r="O155" i="1"/>
  <c r="N180" i="1"/>
  <c r="O180" i="1"/>
  <c r="N276" i="1"/>
  <c r="O276" i="1"/>
  <c r="N29" i="1"/>
  <c r="O29" i="1"/>
  <c r="N149" i="1"/>
  <c r="O149" i="1"/>
  <c r="N335" i="1"/>
  <c r="O335" i="1"/>
  <c r="N385" i="1"/>
  <c r="O385" i="1"/>
  <c r="N363" i="1"/>
  <c r="O363" i="1"/>
  <c r="N336" i="1"/>
  <c r="O336" i="1"/>
  <c r="N297" i="1"/>
  <c r="O297" i="1"/>
  <c r="N14" i="1"/>
  <c r="O14" i="1"/>
  <c r="N30" i="1"/>
  <c r="O30" i="1"/>
  <c r="N174" i="1"/>
  <c r="O174" i="1"/>
  <c r="N10" i="1"/>
  <c r="O10" i="1"/>
  <c r="N94" i="1"/>
  <c r="O94" i="1"/>
  <c r="N169" i="1"/>
  <c r="O169" i="1"/>
  <c r="N202" i="1"/>
  <c r="O202" i="1"/>
  <c r="N12" i="1"/>
  <c r="O12" i="1"/>
  <c r="N337" i="1"/>
  <c r="O337" i="1"/>
  <c r="N76" i="1"/>
  <c r="O76" i="1"/>
  <c r="N223" i="1"/>
  <c r="O223" i="1"/>
  <c r="N60" i="1"/>
  <c r="O60" i="1"/>
  <c r="N306" i="1"/>
  <c r="O306" i="1"/>
  <c r="N164" i="1"/>
  <c r="O164" i="1"/>
  <c r="N224" i="1"/>
  <c r="O224" i="1"/>
  <c r="N194" i="1"/>
  <c r="O194" i="1"/>
  <c r="N188" i="1"/>
  <c r="O188" i="1"/>
  <c r="N300" i="1"/>
  <c r="O300" i="1"/>
  <c r="N268" i="1"/>
  <c r="O268" i="1"/>
  <c r="N179" i="1"/>
  <c r="O179" i="1"/>
  <c r="N284" i="1"/>
  <c r="O284" i="1"/>
  <c r="N252" i="1"/>
  <c r="O252" i="1"/>
  <c r="N106" i="1"/>
  <c r="O106" i="1"/>
  <c r="N229" i="1"/>
  <c r="O229" i="1"/>
  <c r="N123" i="1"/>
  <c r="O123" i="1"/>
  <c r="N107" i="1"/>
  <c r="O107" i="1"/>
  <c r="N313" i="1"/>
  <c r="O313" i="1"/>
  <c r="N259" i="1"/>
  <c r="O259" i="1"/>
  <c r="N51" i="1"/>
  <c r="O51" i="1"/>
  <c r="N230" i="1"/>
  <c r="O230" i="1"/>
  <c r="N189" i="1"/>
  <c r="O189" i="1"/>
  <c r="N85" i="1"/>
  <c r="O85" i="1"/>
  <c r="N231" i="1"/>
  <c r="O231" i="1"/>
  <c r="N11" i="1"/>
  <c r="O11" i="1"/>
  <c r="N386" i="1"/>
  <c r="O386" i="1"/>
  <c r="N298" i="1"/>
  <c r="O298" i="1"/>
  <c r="N338" i="1"/>
  <c r="O338" i="1"/>
  <c r="N269" i="1"/>
  <c r="O269" i="1"/>
  <c r="N83" i="1"/>
  <c r="O83" i="1"/>
  <c r="N86" i="1"/>
  <c r="O86" i="1"/>
  <c r="N206" i="1"/>
  <c r="O206" i="1"/>
  <c r="N124" i="1"/>
  <c r="O124" i="1"/>
  <c r="N247" i="1"/>
  <c r="O247" i="1"/>
  <c r="N53" i="1"/>
  <c r="O53" i="1"/>
  <c r="N339" i="1"/>
  <c r="O339" i="1"/>
  <c r="N15" i="1"/>
  <c r="O15" i="1"/>
  <c r="N387" i="1"/>
  <c r="O387" i="1"/>
  <c r="N47" i="1"/>
  <c r="O47" i="1"/>
  <c r="N388" i="1"/>
  <c r="O388" i="1"/>
  <c r="N23" i="1"/>
  <c r="O23" i="1"/>
  <c r="N108" i="1"/>
  <c r="O108" i="1"/>
  <c r="N389" i="1"/>
  <c r="O389" i="1"/>
  <c r="N125" i="1"/>
  <c r="O125" i="1"/>
  <c r="N318" i="1"/>
  <c r="O318" i="1"/>
  <c r="N170" i="1"/>
  <c r="O170" i="1"/>
  <c r="N270" i="1"/>
  <c r="O270" i="1"/>
  <c r="N45" i="1"/>
  <c r="O45" i="1"/>
  <c r="N390" i="1"/>
  <c r="O390" i="1"/>
  <c r="N340" i="1"/>
  <c r="O340" i="1"/>
  <c r="N203" i="1"/>
  <c r="O203" i="1"/>
  <c r="N391" i="1"/>
  <c r="O391" i="1"/>
  <c r="N296" i="1"/>
  <c r="O296" i="1"/>
  <c r="N392" i="1"/>
  <c r="O392" i="1"/>
  <c r="N35" i="1"/>
  <c r="O35" i="1"/>
  <c r="N67" i="1"/>
  <c r="O67" i="1"/>
  <c r="Q67" i="1"/>
  <c r="N24" i="1"/>
  <c r="O24" i="1"/>
  <c r="N27" i="1"/>
  <c r="O27" i="1"/>
  <c r="N260" i="1"/>
  <c r="O260" i="1"/>
  <c r="N341" i="1"/>
  <c r="O341" i="1"/>
  <c r="N393" i="1"/>
  <c r="O393" i="1"/>
  <c r="N181" i="1"/>
  <c r="O181" i="1"/>
  <c r="N61" i="1"/>
  <c r="O61" i="1"/>
  <c r="N185" i="1"/>
  <c r="O185" i="1"/>
  <c r="N62" i="1"/>
  <c r="O62" i="1"/>
  <c r="N109" i="1"/>
  <c r="O109" i="1"/>
  <c r="N52" i="1"/>
  <c r="O52" i="1"/>
  <c r="N394" i="1"/>
  <c r="O394" i="1"/>
  <c r="N265" i="1"/>
  <c r="O265" i="1"/>
  <c r="N395" i="1"/>
  <c r="O395" i="1"/>
  <c r="N285" i="1"/>
  <c r="O285" i="1"/>
  <c r="N342" i="1"/>
  <c r="O342" i="1"/>
  <c r="N343" i="1"/>
  <c r="O343" i="1"/>
  <c r="N396" i="1"/>
  <c r="O396" i="1"/>
  <c r="N36" i="1"/>
  <c r="O36" i="1"/>
  <c r="N397" i="1"/>
  <c r="O397" i="1"/>
  <c r="N277" i="1"/>
  <c r="O277" i="1"/>
  <c r="N398" i="1"/>
  <c r="O398" i="1"/>
  <c r="N63" i="1"/>
  <c r="O63" i="1"/>
  <c r="N110" i="1"/>
  <c r="O110" i="1"/>
  <c r="N171" i="1"/>
  <c r="O171" i="1"/>
  <c r="N344" i="1"/>
  <c r="O344" i="1"/>
  <c r="N178" i="1"/>
  <c r="O178" i="1"/>
  <c r="Q178" i="1"/>
  <c r="N345" i="1"/>
  <c r="O345" i="1"/>
  <c r="N126" i="1"/>
  <c r="O126" i="1"/>
  <c r="N307" i="1"/>
  <c r="O307" i="1"/>
  <c r="N261" i="1"/>
  <c r="O261" i="1"/>
  <c r="N346" i="1"/>
  <c r="O346" i="1"/>
  <c r="N77" i="1"/>
  <c r="O77" i="1"/>
  <c r="N111" i="1"/>
  <c r="O111" i="1"/>
  <c r="N347" i="1"/>
  <c r="O347" i="1"/>
  <c r="N64" i="1"/>
  <c r="O64" i="1"/>
  <c r="N232" i="1"/>
  <c r="O232" i="1"/>
  <c r="N253" i="1"/>
  <c r="O253" i="1"/>
  <c r="N195" i="1"/>
  <c r="O195" i="1"/>
  <c r="N233" i="1"/>
  <c r="O233" i="1"/>
  <c r="N150" i="1"/>
  <c r="O150" i="1"/>
  <c r="N314" i="1"/>
  <c r="O314" i="1"/>
  <c r="N127" i="1"/>
  <c r="O127" i="1"/>
  <c r="N112" i="1"/>
  <c r="O112" i="1"/>
  <c r="N151" i="1"/>
  <c r="O151" i="1"/>
  <c r="N286" i="1"/>
  <c r="O286" i="1"/>
  <c r="N348" i="1"/>
  <c r="O348" i="1"/>
  <c r="N266" i="1"/>
  <c r="O266" i="1"/>
  <c r="N349" i="1"/>
  <c r="O349" i="1"/>
  <c r="N350" i="1"/>
  <c r="O350" i="1"/>
  <c r="N157" i="1"/>
  <c r="O157" i="1"/>
  <c r="N87" i="1"/>
  <c r="O87" i="1"/>
  <c r="N351" i="1"/>
  <c r="O351" i="1"/>
  <c r="N248" i="1"/>
  <c r="O248" i="1"/>
  <c r="P248" i="1"/>
  <c r="N287" i="1"/>
  <c r="O287" i="1"/>
  <c r="N399" i="1"/>
  <c r="O399" i="1"/>
  <c r="N49" i="1"/>
  <c r="O49" i="1"/>
  <c r="N400" i="1"/>
  <c r="O400" i="1"/>
  <c r="N159" i="1"/>
  <c r="O159" i="1"/>
  <c r="N401" i="1"/>
  <c r="O401" i="1"/>
  <c r="N288" i="1"/>
  <c r="O288" i="1"/>
  <c r="N218" i="1"/>
  <c r="O218" i="1"/>
  <c r="N254" i="1"/>
  <c r="O254" i="1"/>
  <c r="N402" i="1"/>
  <c r="O402" i="1"/>
  <c r="N128" i="1"/>
  <c r="O128" i="1"/>
  <c r="N78" i="1"/>
  <c r="O78" i="1"/>
  <c r="N204" i="1"/>
  <c r="O204" i="1"/>
  <c r="N352" i="1"/>
  <c r="O352" i="1"/>
  <c r="N249" i="1"/>
  <c r="O249" i="1"/>
  <c r="N118" i="1"/>
  <c r="O118" i="1"/>
  <c r="N308" i="1"/>
  <c r="O308" i="1"/>
  <c r="N403" i="1"/>
  <c r="O403" i="1"/>
  <c r="N353" i="1"/>
  <c r="O353" i="1"/>
  <c r="N88" i="1"/>
  <c r="O88" i="1"/>
  <c r="N54" i="1"/>
  <c r="O54" i="1"/>
  <c r="N113" i="1"/>
  <c r="O113" i="1"/>
  <c r="N250" i="1"/>
  <c r="O250" i="1"/>
  <c r="N198" i="1"/>
  <c r="O198" i="1"/>
  <c r="N404" i="1"/>
  <c r="O404" i="1"/>
  <c r="N191" i="1"/>
  <c r="O191" i="1"/>
  <c r="N405" i="1"/>
  <c r="O405" i="1"/>
  <c r="N406" i="1"/>
  <c r="O406" i="1"/>
  <c r="N234" i="1"/>
  <c r="O234" i="1"/>
  <c r="N161" i="1"/>
  <c r="O161" i="1"/>
  <c r="N40" i="1"/>
  <c r="O40" i="1"/>
  <c r="N407" i="1"/>
  <c r="O407" i="1"/>
  <c r="N16" i="1"/>
  <c r="O16" i="1"/>
  <c r="N262" i="1"/>
  <c r="O262" i="1"/>
  <c r="N258" i="1"/>
  <c r="O258" i="1"/>
  <c r="N235" i="1"/>
  <c r="O235" i="1"/>
  <c r="N28" i="1"/>
  <c r="O28" i="1"/>
  <c r="N162" i="1"/>
  <c r="O162" i="1"/>
  <c r="N354" i="1"/>
  <c r="O354" i="1"/>
  <c r="N98" i="1"/>
  <c r="O98" i="1"/>
  <c r="N408" i="1"/>
  <c r="O408" i="1"/>
  <c r="N163" i="1"/>
  <c r="O163" i="1"/>
  <c r="N172" i="1"/>
  <c r="O172" i="1"/>
  <c r="N289" i="1"/>
  <c r="O289" i="1"/>
  <c r="N192" i="1"/>
  <c r="O192" i="1"/>
  <c r="N355" i="1"/>
  <c r="O355" i="1"/>
  <c r="N199" i="1"/>
  <c r="O199" i="1"/>
  <c r="N290" i="1"/>
  <c r="O290" i="1"/>
  <c r="N423" i="1"/>
  <c r="O423" i="1"/>
  <c r="N55" i="1"/>
  <c r="O55" i="1"/>
  <c r="N315" i="1"/>
  <c r="O315" i="1"/>
  <c r="N114" i="1"/>
  <c r="O114" i="1"/>
  <c r="N236" i="1"/>
  <c r="O236" i="1"/>
  <c r="N89" i="1"/>
  <c r="O89" i="1"/>
  <c r="N237" i="1"/>
  <c r="O237" i="1"/>
  <c r="N32" i="1"/>
  <c r="O32" i="1"/>
  <c r="N68" i="1"/>
  <c r="O68" i="1"/>
  <c r="N238" i="1"/>
  <c r="O238" i="1"/>
  <c r="N271" i="1"/>
  <c r="O271" i="1"/>
  <c r="N278" i="1"/>
  <c r="O278" i="1"/>
  <c r="N152" i="1"/>
  <c r="O152" i="1"/>
  <c r="N183" i="1"/>
  <c r="O183" i="1"/>
  <c r="N17" i="1"/>
  <c r="O17" i="1"/>
  <c r="N356" i="1"/>
  <c r="O356" i="1"/>
  <c r="N357" i="1"/>
  <c r="O357" i="1"/>
  <c r="N81" i="1"/>
  <c r="O81" i="1"/>
  <c r="N421" i="1"/>
  <c r="O421" i="1"/>
  <c r="N31" i="1"/>
  <c r="O31" i="1"/>
  <c r="N33" i="1"/>
  <c r="O33" i="1"/>
  <c r="N409" i="1"/>
  <c r="O409" i="1"/>
  <c r="N25" i="1"/>
  <c r="O25" i="1"/>
  <c r="N165" i="1"/>
  <c r="O165" i="1"/>
  <c r="N316" i="1"/>
  <c r="O316" i="1"/>
  <c r="N96" i="1"/>
  <c r="O96" i="1"/>
  <c r="N20" i="1"/>
  <c r="O20" i="1"/>
  <c r="N239" i="1"/>
  <c r="O239" i="1"/>
  <c r="N240" i="1"/>
  <c r="O240" i="1"/>
  <c r="N41" i="1"/>
  <c r="O41" i="1"/>
  <c r="N184" i="1"/>
  <c r="O184" i="1"/>
  <c r="N225" i="1"/>
  <c r="O225" i="1"/>
  <c r="N56" i="1"/>
  <c r="O56" i="1"/>
  <c r="N69" i="1"/>
  <c r="O69" i="1"/>
  <c r="N153" i="1"/>
  <c r="O153" i="1"/>
  <c r="Q153" i="1"/>
  <c r="N241" i="1"/>
  <c r="O241" i="1"/>
  <c r="N175" i="1"/>
  <c r="O175" i="1"/>
  <c r="N291" i="1"/>
  <c r="O291" i="1"/>
  <c r="N358" i="1"/>
  <c r="O358" i="1"/>
  <c r="N410" i="1"/>
  <c r="O410" i="1"/>
  <c r="N115" i="1"/>
  <c r="O115" i="1"/>
  <c r="N99" i="1"/>
  <c r="O99" i="1"/>
  <c r="N219" i="1"/>
  <c r="O219" i="1"/>
  <c r="N82" i="1"/>
  <c r="O82" i="1"/>
  <c r="N411" i="1"/>
  <c r="O411" i="1"/>
  <c r="N215" i="1"/>
  <c r="O215" i="1"/>
  <c r="N412" i="1"/>
  <c r="O412" i="1"/>
  <c r="N413" i="1"/>
  <c r="O413" i="1"/>
  <c r="N267" i="1"/>
  <c r="O267" i="1"/>
  <c r="N8" i="1"/>
  <c r="O8" i="1"/>
  <c r="N362" i="1"/>
  <c r="O362" i="1"/>
  <c r="N226" i="1"/>
  <c r="O226" i="1"/>
  <c r="N420" i="1"/>
  <c r="O420" i="1"/>
  <c r="N48" i="1"/>
  <c r="O48" i="1"/>
  <c r="N414" i="1"/>
  <c r="O414" i="1"/>
  <c r="N70" i="1"/>
  <c r="O70" i="1"/>
  <c r="N415" i="1"/>
  <c r="O415" i="1"/>
  <c r="N292" i="1"/>
  <c r="O292" i="1"/>
  <c r="N42" i="1"/>
  <c r="O42" i="1"/>
  <c r="N196" i="1"/>
  <c r="O196" i="1"/>
  <c r="N26" i="1"/>
  <c r="O26" i="1"/>
  <c r="N177" i="1"/>
  <c r="O177" i="1"/>
  <c r="N212" i="1"/>
  <c r="O212" i="1"/>
  <c r="N242" i="1"/>
  <c r="O242" i="1"/>
  <c r="N243" i="1"/>
  <c r="O243" i="1"/>
  <c r="N251" i="1"/>
  <c r="O251" i="1"/>
  <c r="N129" i="1"/>
  <c r="O129" i="1"/>
  <c r="N116" i="1"/>
  <c r="O116" i="1"/>
  <c r="N130" i="1"/>
  <c r="O130" i="1"/>
  <c r="N43" i="1"/>
  <c r="O43" i="1"/>
  <c r="N154" i="1"/>
  <c r="O154" i="1"/>
  <c r="N359" i="1"/>
  <c r="O359" i="1"/>
  <c r="N44" i="1"/>
  <c r="O44" i="1"/>
  <c r="N293" i="1"/>
  <c r="O293" i="1"/>
  <c r="N360" i="1"/>
  <c r="O360" i="1"/>
  <c r="N416" i="1"/>
  <c r="O416" i="1"/>
  <c r="O280" i="1"/>
  <c r="N280" i="1"/>
  <c r="K422" i="1"/>
  <c r="Q422" i="1" s="1"/>
  <c r="K80" i="1"/>
  <c r="Q80" i="1" s="1"/>
  <c r="K275" i="1"/>
  <c r="Q275" i="1" s="1"/>
  <c r="K384" i="1"/>
  <c r="Q384" i="1" s="1"/>
  <c r="K75" i="1"/>
  <c r="Q75" i="1" s="1"/>
  <c r="K148" i="1"/>
  <c r="Q148" i="1" s="1"/>
  <c r="K211" i="1"/>
  <c r="Q211" i="1" s="1"/>
  <c r="K133" i="1"/>
  <c r="Q133" i="1" s="1"/>
  <c r="K122" i="1"/>
  <c r="Q122" i="1" s="1"/>
  <c r="K312" i="1"/>
  <c r="Q312" i="1" s="1"/>
  <c r="K46" i="1"/>
  <c r="Q46" i="1" s="1"/>
  <c r="K334" i="1"/>
  <c r="Q334" i="1" s="1"/>
  <c r="K222" i="1"/>
  <c r="Q222" i="1" s="1"/>
  <c r="K155" i="1"/>
  <c r="Q155" i="1" s="1"/>
  <c r="K180" i="1"/>
  <c r="Q180" i="1" s="1"/>
  <c r="K276" i="1"/>
  <c r="Q276" i="1" s="1"/>
  <c r="K29" i="1"/>
  <c r="Q29" i="1" s="1"/>
  <c r="K149" i="1"/>
  <c r="Q149" i="1" s="1"/>
  <c r="K335" i="1"/>
  <c r="Q335" i="1" s="1"/>
  <c r="K385" i="1"/>
  <c r="Q385" i="1" s="1"/>
  <c r="K363" i="1"/>
  <c r="Q363" i="1" s="1"/>
  <c r="K336" i="1"/>
  <c r="Q336" i="1" s="1"/>
  <c r="K297" i="1"/>
  <c r="Q297" i="1" s="1"/>
  <c r="K14" i="1"/>
  <c r="Q14" i="1" s="1"/>
  <c r="K30" i="1"/>
  <c r="Q30" i="1" s="1"/>
  <c r="K174" i="1"/>
  <c r="Q174" i="1" s="1"/>
  <c r="K10" i="1"/>
  <c r="Q10" i="1" s="1"/>
  <c r="K94" i="1"/>
  <c r="Q94" i="1" s="1"/>
  <c r="K169" i="1"/>
  <c r="Q169" i="1" s="1"/>
  <c r="K202" i="1"/>
  <c r="Q202" i="1" s="1"/>
  <c r="K12" i="1"/>
  <c r="Q12" i="1" s="1"/>
  <c r="K337" i="1"/>
  <c r="Q337" i="1" s="1"/>
  <c r="K76" i="1"/>
  <c r="Q76" i="1" s="1"/>
  <c r="K223" i="1"/>
  <c r="Q223" i="1" s="1"/>
  <c r="K60" i="1"/>
  <c r="Q60" i="1" s="1"/>
  <c r="K306" i="1"/>
  <c r="Q306" i="1" s="1"/>
  <c r="K164" i="1"/>
  <c r="Q164" i="1" s="1"/>
  <c r="K224" i="1"/>
  <c r="Q224" i="1" s="1"/>
  <c r="K194" i="1"/>
  <c r="Q194" i="1" s="1"/>
  <c r="K188" i="1"/>
  <c r="Q188" i="1" s="1"/>
  <c r="K300" i="1"/>
  <c r="Q300" i="1" s="1"/>
  <c r="K268" i="1"/>
  <c r="Q268" i="1" s="1"/>
  <c r="K179" i="1"/>
  <c r="Q179" i="1" s="1"/>
  <c r="K284" i="1"/>
  <c r="Q284" i="1" s="1"/>
  <c r="K252" i="1"/>
  <c r="Q252" i="1" s="1"/>
  <c r="K106" i="1"/>
  <c r="Q106" i="1" s="1"/>
  <c r="K229" i="1"/>
  <c r="Q229" i="1" s="1"/>
  <c r="K123" i="1"/>
  <c r="Q123" i="1" s="1"/>
  <c r="K107" i="1"/>
  <c r="Q107" i="1" s="1"/>
  <c r="K313" i="1"/>
  <c r="Q313" i="1" s="1"/>
  <c r="K259" i="1"/>
  <c r="Q259" i="1" s="1"/>
  <c r="K51" i="1"/>
  <c r="Q51" i="1" s="1"/>
  <c r="K230" i="1"/>
  <c r="Q230" i="1" s="1"/>
  <c r="K189" i="1"/>
  <c r="Q189" i="1" s="1"/>
  <c r="K85" i="1"/>
  <c r="Q85" i="1" s="1"/>
  <c r="K231" i="1"/>
  <c r="Q231" i="1" s="1"/>
  <c r="K11" i="1"/>
  <c r="Q11" i="1" s="1"/>
  <c r="K386" i="1"/>
  <c r="Q386" i="1" s="1"/>
  <c r="K298" i="1"/>
  <c r="Q298" i="1" s="1"/>
  <c r="K338" i="1"/>
  <c r="Q338" i="1" s="1"/>
  <c r="K269" i="1"/>
  <c r="Q269" i="1" s="1"/>
  <c r="K83" i="1"/>
  <c r="Q83" i="1" s="1"/>
  <c r="K86" i="1"/>
  <c r="Q86" i="1" s="1"/>
  <c r="K206" i="1"/>
  <c r="Q206" i="1" s="1"/>
  <c r="K124" i="1"/>
  <c r="Q124" i="1" s="1"/>
  <c r="K247" i="1"/>
  <c r="Q247" i="1" s="1"/>
  <c r="K53" i="1"/>
  <c r="Q53" i="1" s="1"/>
  <c r="K339" i="1"/>
  <c r="Q339" i="1" s="1"/>
  <c r="K15" i="1"/>
  <c r="Q15" i="1" s="1"/>
  <c r="K387" i="1"/>
  <c r="Q387" i="1" s="1"/>
  <c r="K47" i="1"/>
  <c r="Q47" i="1" s="1"/>
  <c r="K388" i="1"/>
  <c r="Q388" i="1" s="1"/>
  <c r="K23" i="1"/>
  <c r="Q23" i="1" s="1"/>
  <c r="K108" i="1"/>
  <c r="Q108" i="1" s="1"/>
  <c r="K389" i="1"/>
  <c r="Q389" i="1" s="1"/>
  <c r="K125" i="1"/>
  <c r="Q125" i="1" s="1"/>
  <c r="K318" i="1"/>
  <c r="Q318" i="1" s="1"/>
  <c r="K170" i="1"/>
  <c r="Q170" i="1" s="1"/>
  <c r="K270" i="1"/>
  <c r="Q270" i="1" s="1"/>
  <c r="K45" i="1"/>
  <c r="Q45" i="1" s="1"/>
  <c r="K390" i="1"/>
  <c r="Q390" i="1" s="1"/>
  <c r="K340" i="1"/>
  <c r="Q340" i="1" s="1"/>
  <c r="K203" i="1"/>
  <c r="Q203" i="1" s="1"/>
  <c r="K391" i="1"/>
  <c r="Q391" i="1" s="1"/>
  <c r="K296" i="1"/>
  <c r="Q296" i="1" s="1"/>
  <c r="K392" i="1"/>
  <c r="Q392" i="1" s="1"/>
  <c r="K35" i="1"/>
  <c r="Q35" i="1" s="1"/>
  <c r="K67" i="1"/>
  <c r="K24" i="1"/>
  <c r="Q24" i="1" s="1"/>
  <c r="K27" i="1"/>
  <c r="Q27" i="1" s="1"/>
  <c r="K260" i="1"/>
  <c r="Q260" i="1" s="1"/>
  <c r="K341" i="1"/>
  <c r="Q341" i="1" s="1"/>
  <c r="K393" i="1"/>
  <c r="Q393" i="1" s="1"/>
  <c r="K181" i="1"/>
  <c r="Q181" i="1" s="1"/>
  <c r="K61" i="1"/>
  <c r="Q61" i="1" s="1"/>
  <c r="K185" i="1"/>
  <c r="Q185" i="1" s="1"/>
  <c r="K62" i="1"/>
  <c r="Q62" i="1" s="1"/>
  <c r="K109" i="1"/>
  <c r="Q109" i="1" s="1"/>
  <c r="K52" i="1"/>
  <c r="Q52" i="1" s="1"/>
  <c r="K394" i="1"/>
  <c r="Q394" i="1" s="1"/>
  <c r="K265" i="1"/>
  <c r="Q265" i="1" s="1"/>
  <c r="K395" i="1"/>
  <c r="Q395" i="1" s="1"/>
  <c r="K285" i="1"/>
  <c r="Q285" i="1" s="1"/>
  <c r="K342" i="1"/>
  <c r="Q342" i="1" s="1"/>
  <c r="K343" i="1"/>
  <c r="Q343" i="1" s="1"/>
  <c r="K396" i="1"/>
  <c r="Q396" i="1" s="1"/>
  <c r="K36" i="1"/>
  <c r="Q36" i="1" s="1"/>
  <c r="K397" i="1"/>
  <c r="Q397" i="1" s="1"/>
  <c r="K277" i="1"/>
  <c r="Q277" i="1" s="1"/>
  <c r="K398" i="1"/>
  <c r="Q398" i="1" s="1"/>
  <c r="K63" i="1"/>
  <c r="Q63" i="1" s="1"/>
  <c r="K110" i="1"/>
  <c r="Q110" i="1" s="1"/>
  <c r="K171" i="1"/>
  <c r="Q171" i="1" s="1"/>
  <c r="K344" i="1"/>
  <c r="Q344" i="1" s="1"/>
  <c r="K178" i="1"/>
  <c r="K345" i="1"/>
  <c r="Q345" i="1" s="1"/>
  <c r="K126" i="1"/>
  <c r="Q126" i="1" s="1"/>
  <c r="K307" i="1"/>
  <c r="Q307" i="1" s="1"/>
  <c r="K261" i="1"/>
  <c r="Q261" i="1" s="1"/>
  <c r="K346" i="1"/>
  <c r="Q346" i="1" s="1"/>
  <c r="K77" i="1"/>
  <c r="Q77" i="1" s="1"/>
  <c r="K111" i="1"/>
  <c r="Q111" i="1" s="1"/>
  <c r="K347" i="1"/>
  <c r="Q347" i="1" s="1"/>
  <c r="K64" i="1"/>
  <c r="Q64" i="1" s="1"/>
  <c r="K232" i="1"/>
  <c r="Q232" i="1" s="1"/>
  <c r="K253" i="1"/>
  <c r="Q253" i="1" s="1"/>
  <c r="K195" i="1"/>
  <c r="Q195" i="1" s="1"/>
  <c r="K233" i="1"/>
  <c r="Q233" i="1" s="1"/>
  <c r="K150" i="1"/>
  <c r="Q150" i="1" s="1"/>
  <c r="K314" i="1"/>
  <c r="Q314" i="1" s="1"/>
  <c r="K127" i="1"/>
  <c r="Q127" i="1" s="1"/>
  <c r="K112" i="1"/>
  <c r="Q112" i="1" s="1"/>
  <c r="K151" i="1"/>
  <c r="Q151" i="1" s="1"/>
  <c r="K286" i="1"/>
  <c r="Q286" i="1" s="1"/>
  <c r="K348" i="1"/>
  <c r="Q348" i="1" s="1"/>
  <c r="K266" i="1"/>
  <c r="Q266" i="1" s="1"/>
  <c r="K349" i="1"/>
  <c r="Q349" i="1" s="1"/>
  <c r="K350" i="1"/>
  <c r="Q350" i="1" s="1"/>
  <c r="K157" i="1"/>
  <c r="Q157" i="1" s="1"/>
  <c r="K87" i="1"/>
  <c r="Q87" i="1" s="1"/>
  <c r="K351" i="1"/>
  <c r="Q351" i="1" s="1"/>
  <c r="K248" i="1"/>
  <c r="Q248" i="1" s="1"/>
  <c r="K287" i="1"/>
  <c r="Q287" i="1" s="1"/>
  <c r="K399" i="1"/>
  <c r="Q399" i="1" s="1"/>
  <c r="K49" i="1"/>
  <c r="Q49" i="1" s="1"/>
  <c r="K400" i="1"/>
  <c r="Q400" i="1" s="1"/>
  <c r="K159" i="1"/>
  <c r="Q159" i="1" s="1"/>
  <c r="K401" i="1"/>
  <c r="Q401" i="1" s="1"/>
  <c r="K288" i="1"/>
  <c r="Q288" i="1" s="1"/>
  <c r="K218" i="1"/>
  <c r="Q218" i="1" s="1"/>
  <c r="K254" i="1"/>
  <c r="Q254" i="1" s="1"/>
  <c r="K402" i="1"/>
  <c r="Q402" i="1" s="1"/>
  <c r="K128" i="1"/>
  <c r="Q128" i="1" s="1"/>
  <c r="K78" i="1"/>
  <c r="Q78" i="1" s="1"/>
  <c r="K204" i="1"/>
  <c r="Q204" i="1" s="1"/>
  <c r="K352" i="1"/>
  <c r="Q352" i="1" s="1"/>
  <c r="K249" i="1"/>
  <c r="Q249" i="1" s="1"/>
  <c r="K118" i="1"/>
  <c r="Q118" i="1" s="1"/>
  <c r="K308" i="1"/>
  <c r="Q308" i="1" s="1"/>
  <c r="K403" i="1"/>
  <c r="Q403" i="1" s="1"/>
  <c r="K353" i="1"/>
  <c r="Q353" i="1" s="1"/>
  <c r="K88" i="1"/>
  <c r="Q88" i="1" s="1"/>
  <c r="K54" i="1"/>
  <c r="Q54" i="1" s="1"/>
  <c r="K113" i="1"/>
  <c r="Q113" i="1" s="1"/>
  <c r="K250" i="1"/>
  <c r="Q250" i="1" s="1"/>
  <c r="K198" i="1"/>
  <c r="Q198" i="1" s="1"/>
  <c r="K404" i="1"/>
  <c r="Q404" i="1" s="1"/>
  <c r="K191" i="1"/>
  <c r="Q191" i="1" s="1"/>
  <c r="K405" i="1"/>
  <c r="Q405" i="1" s="1"/>
  <c r="K406" i="1"/>
  <c r="Q406" i="1" s="1"/>
  <c r="K234" i="1"/>
  <c r="Q234" i="1" s="1"/>
  <c r="K161" i="1"/>
  <c r="Q161" i="1" s="1"/>
  <c r="K40" i="1"/>
  <c r="Q40" i="1" s="1"/>
  <c r="K407" i="1"/>
  <c r="Q407" i="1" s="1"/>
  <c r="K16" i="1"/>
  <c r="Q16" i="1" s="1"/>
  <c r="K262" i="1"/>
  <c r="Q262" i="1" s="1"/>
  <c r="K258" i="1"/>
  <c r="Q258" i="1" s="1"/>
  <c r="K235" i="1"/>
  <c r="Q235" i="1" s="1"/>
  <c r="K28" i="1"/>
  <c r="Q28" i="1" s="1"/>
  <c r="K162" i="1"/>
  <c r="Q162" i="1" s="1"/>
  <c r="K354" i="1"/>
  <c r="Q354" i="1" s="1"/>
  <c r="K98" i="1"/>
  <c r="Q98" i="1" s="1"/>
  <c r="K408" i="1"/>
  <c r="Q408" i="1" s="1"/>
  <c r="K163" i="1"/>
  <c r="Q163" i="1" s="1"/>
  <c r="K172" i="1"/>
  <c r="Q172" i="1" s="1"/>
  <c r="K289" i="1"/>
  <c r="Q289" i="1" s="1"/>
  <c r="K192" i="1"/>
  <c r="Q192" i="1" s="1"/>
  <c r="K355" i="1"/>
  <c r="Q355" i="1" s="1"/>
  <c r="K199" i="1"/>
  <c r="Q199" i="1" s="1"/>
  <c r="K290" i="1"/>
  <c r="Q290" i="1" s="1"/>
  <c r="K423" i="1"/>
  <c r="Q423" i="1" s="1"/>
  <c r="K55" i="1"/>
  <c r="Q55" i="1" s="1"/>
  <c r="K315" i="1"/>
  <c r="Q315" i="1" s="1"/>
  <c r="K114" i="1"/>
  <c r="Q114" i="1" s="1"/>
  <c r="K236" i="1"/>
  <c r="Q236" i="1" s="1"/>
  <c r="K89" i="1"/>
  <c r="Q89" i="1" s="1"/>
  <c r="K237" i="1"/>
  <c r="Q237" i="1" s="1"/>
  <c r="K32" i="1"/>
  <c r="Q32" i="1" s="1"/>
  <c r="K68" i="1"/>
  <c r="Q68" i="1" s="1"/>
  <c r="K238" i="1"/>
  <c r="Q238" i="1" s="1"/>
  <c r="K271" i="1"/>
  <c r="Q271" i="1" s="1"/>
  <c r="K278" i="1"/>
  <c r="Q278" i="1" s="1"/>
  <c r="K152" i="1"/>
  <c r="Q152" i="1" s="1"/>
  <c r="K183" i="1"/>
  <c r="Q183" i="1" s="1"/>
  <c r="K17" i="1"/>
  <c r="Q17" i="1" s="1"/>
  <c r="K356" i="1"/>
  <c r="Q356" i="1" s="1"/>
  <c r="K357" i="1"/>
  <c r="Q357" i="1" s="1"/>
  <c r="K81" i="1"/>
  <c r="Q81" i="1" s="1"/>
  <c r="K421" i="1"/>
  <c r="Q421" i="1" s="1"/>
  <c r="K31" i="1"/>
  <c r="Q31" i="1" s="1"/>
  <c r="K33" i="1"/>
  <c r="Q33" i="1" s="1"/>
  <c r="K409" i="1"/>
  <c r="Q409" i="1" s="1"/>
  <c r="K25" i="1"/>
  <c r="Q25" i="1" s="1"/>
  <c r="K165" i="1"/>
  <c r="Q165" i="1" s="1"/>
  <c r="K316" i="1"/>
  <c r="Q316" i="1" s="1"/>
  <c r="K96" i="1"/>
  <c r="Q96" i="1" s="1"/>
  <c r="K20" i="1"/>
  <c r="Q20" i="1" s="1"/>
  <c r="K239" i="1"/>
  <c r="Q239" i="1" s="1"/>
  <c r="K240" i="1"/>
  <c r="Q240" i="1" s="1"/>
  <c r="K41" i="1"/>
  <c r="Q41" i="1" s="1"/>
  <c r="K184" i="1"/>
  <c r="Q184" i="1" s="1"/>
  <c r="K225" i="1"/>
  <c r="Q225" i="1" s="1"/>
  <c r="K56" i="1"/>
  <c r="Q56" i="1" s="1"/>
  <c r="K69" i="1"/>
  <c r="Q69" i="1" s="1"/>
  <c r="K153" i="1"/>
  <c r="K241" i="1"/>
  <c r="Q241" i="1" s="1"/>
  <c r="K175" i="1"/>
  <c r="Q175" i="1" s="1"/>
  <c r="K291" i="1"/>
  <c r="Q291" i="1" s="1"/>
  <c r="K358" i="1"/>
  <c r="Q358" i="1" s="1"/>
  <c r="K410" i="1"/>
  <c r="Q410" i="1" s="1"/>
  <c r="K115" i="1"/>
  <c r="Q115" i="1" s="1"/>
  <c r="K99" i="1"/>
  <c r="Q99" i="1" s="1"/>
  <c r="K219" i="1"/>
  <c r="Q219" i="1" s="1"/>
  <c r="K82" i="1"/>
  <c r="Q82" i="1" s="1"/>
  <c r="K411" i="1"/>
  <c r="Q411" i="1" s="1"/>
  <c r="K215" i="1"/>
  <c r="Q215" i="1" s="1"/>
  <c r="K412" i="1"/>
  <c r="Q412" i="1" s="1"/>
  <c r="K413" i="1"/>
  <c r="Q413" i="1" s="1"/>
  <c r="K267" i="1"/>
  <c r="Q267" i="1" s="1"/>
  <c r="K8" i="1"/>
  <c r="Q8" i="1" s="1"/>
  <c r="K362" i="1"/>
  <c r="Q362" i="1" s="1"/>
  <c r="K226" i="1"/>
  <c r="Q226" i="1" s="1"/>
  <c r="K420" i="1"/>
  <c r="Q420" i="1" s="1"/>
  <c r="K48" i="1"/>
  <c r="Q48" i="1" s="1"/>
  <c r="K414" i="1"/>
  <c r="Q414" i="1" s="1"/>
  <c r="K70" i="1"/>
  <c r="Q70" i="1" s="1"/>
  <c r="K415" i="1"/>
  <c r="Q415" i="1" s="1"/>
  <c r="K292" i="1"/>
  <c r="Q292" i="1" s="1"/>
  <c r="K42" i="1"/>
  <c r="Q42" i="1" s="1"/>
  <c r="K196" i="1"/>
  <c r="Q196" i="1" s="1"/>
  <c r="K26" i="1"/>
  <c r="Q26" i="1" s="1"/>
  <c r="K177" i="1"/>
  <c r="Q177" i="1" s="1"/>
  <c r="K212" i="1"/>
  <c r="Q212" i="1" s="1"/>
  <c r="K242" i="1"/>
  <c r="Q242" i="1" s="1"/>
  <c r="K243" i="1"/>
  <c r="Q243" i="1" s="1"/>
  <c r="K251" i="1"/>
  <c r="Q251" i="1" s="1"/>
  <c r="K129" i="1"/>
  <c r="Q129" i="1" s="1"/>
  <c r="K116" i="1"/>
  <c r="Q116" i="1" s="1"/>
  <c r="K130" i="1"/>
  <c r="Q130" i="1" s="1"/>
  <c r="K43" i="1"/>
  <c r="Q43" i="1" s="1"/>
  <c r="K154" i="1"/>
  <c r="Q154" i="1" s="1"/>
  <c r="K359" i="1"/>
  <c r="Q359" i="1" s="1"/>
  <c r="K44" i="1"/>
  <c r="Q44" i="1" s="1"/>
  <c r="K293" i="1"/>
  <c r="Q293" i="1" s="1"/>
  <c r="K360" i="1"/>
  <c r="Q360" i="1" s="1"/>
  <c r="K416" i="1"/>
  <c r="Q416" i="1" s="1"/>
  <c r="K134" i="1"/>
  <c r="Q134" i="1" s="1"/>
  <c r="K272" i="1"/>
  <c r="Q272" i="1" s="1"/>
  <c r="K366" i="1"/>
  <c r="Q366" i="1" s="1"/>
  <c r="K131" i="1"/>
  <c r="Q131" i="1" s="1"/>
  <c r="K302" i="1"/>
  <c r="Q302" i="1" s="1"/>
  <c r="K84" i="1"/>
  <c r="Q84" i="1" s="1"/>
  <c r="K255" i="1"/>
  <c r="Q255" i="1" s="1"/>
  <c r="K100" i="1"/>
  <c r="Q100" i="1" s="1"/>
  <c r="K418" i="1"/>
  <c r="Q418" i="1" s="1"/>
  <c r="K319" i="1"/>
  <c r="Q319" i="1" s="1"/>
  <c r="K207" i="1"/>
  <c r="Q207" i="1" s="1"/>
  <c r="K71" i="1"/>
  <c r="Q71" i="1" s="1"/>
  <c r="K279" i="1"/>
  <c r="Q279" i="1" s="1"/>
  <c r="K65" i="1"/>
  <c r="Q65" i="1" s="1"/>
  <c r="K57" i="1"/>
  <c r="Q57" i="1" s="1"/>
  <c r="K166" i="1"/>
  <c r="Q166" i="1" s="1"/>
  <c r="K367" i="1"/>
  <c r="Q367" i="1" s="1"/>
  <c r="K136" i="1"/>
  <c r="Q136" i="1" s="1"/>
  <c r="K135" i="1"/>
  <c r="Q135" i="1" s="1"/>
  <c r="K173" i="1"/>
  <c r="Q173" i="1" s="1"/>
  <c r="K320" i="1"/>
  <c r="Q320" i="1" s="1"/>
  <c r="K9" i="1"/>
  <c r="Q9" i="1" s="1"/>
  <c r="K263" i="1"/>
  <c r="Q263" i="1" s="1"/>
  <c r="K66" i="1"/>
  <c r="Q66" i="1" s="1"/>
  <c r="K301" i="1"/>
  <c r="Q301" i="1" s="1"/>
  <c r="K72" i="1"/>
  <c r="Q72" i="1" s="1"/>
  <c r="K368" i="1"/>
  <c r="Q368" i="1" s="1"/>
  <c r="K158" i="1"/>
  <c r="Q158" i="1" s="1"/>
  <c r="K369" i="1"/>
  <c r="Q369" i="1" s="1"/>
  <c r="K245" i="1"/>
  <c r="Q245" i="1" s="1"/>
  <c r="K190" i="1"/>
  <c r="Q190" i="1" s="1"/>
  <c r="K95" i="1"/>
  <c r="Q95" i="1" s="1"/>
  <c r="K137" i="1"/>
  <c r="Q137" i="1" s="1"/>
  <c r="K156" i="1"/>
  <c r="Q156" i="1" s="1"/>
  <c r="K303" i="1"/>
  <c r="Q303" i="1" s="1"/>
  <c r="K119" i="1"/>
  <c r="Q119" i="1" s="1"/>
  <c r="K138" i="1"/>
  <c r="Q138" i="1" s="1"/>
  <c r="K370" i="1"/>
  <c r="Q370" i="1" s="1"/>
  <c r="K317" i="1"/>
  <c r="Q317" i="1" s="1"/>
  <c r="K273" i="1"/>
  <c r="Q273" i="1" s="1"/>
  <c r="K186" i="1"/>
  <c r="Q186" i="1" s="1"/>
  <c r="K364" i="1"/>
  <c r="Q364" i="1" s="1"/>
  <c r="K13" i="1"/>
  <c r="Q13" i="1" s="1"/>
  <c r="K18" i="1"/>
  <c r="Q18" i="1" s="1"/>
  <c r="K371" i="1"/>
  <c r="Q371" i="1" s="1"/>
  <c r="K208" i="1"/>
  <c r="Q208" i="1" s="1"/>
  <c r="K321" i="1"/>
  <c r="Q321" i="1" s="1"/>
  <c r="K90" i="1"/>
  <c r="Q90" i="1" s="1"/>
  <c r="K79" i="1"/>
  <c r="Q79" i="1" s="1"/>
  <c r="K264" i="1"/>
  <c r="Q264" i="1" s="1"/>
  <c r="K227" i="1"/>
  <c r="Q227" i="1" s="1"/>
  <c r="K58" i="1"/>
  <c r="Q58" i="1" s="1"/>
  <c r="K73" i="1"/>
  <c r="Q73" i="1" s="1"/>
  <c r="K216" i="1"/>
  <c r="Q216" i="1" s="1"/>
  <c r="K361" i="1"/>
  <c r="Q361" i="1" s="1"/>
  <c r="K281" i="1"/>
  <c r="Q281" i="1" s="1"/>
  <c r="K372" i="1"/>
  <c r="Q372" i="1" s="1"/>
  <c r="K309" i="1"/>
  <c r="Q309" i="1" s="1"/>
  <c r="K37" i="1"/>
  <c r="Q37" i="1" s="1"/>
  <c r="K304" i="1"/>
  <c r="Q304" i="1" s="1"/>
  <c r="K167" i="1"/>
  <c r="Q167" i="1" s="1"/>
  <c r="K305" i="1"/>
  <c r="Q305" i="1" s="1"/>
  <c r="K139" i="1"/>
  <c r="Q139" i="1" s="1"/>
  <c r="K244" i="1"/>
  <c r="Q244" i="1" s="1"/>
  <c r="K50" i="1"/>
  <c r="Q50" i="1" s="1"/>
  <c r="K101" i="1"/>
  <c r="Q101" i="1" s="1"/>
  <c r="K205" i="1"/>
  <c r="Q205" i="1" s="1"/>
  <c r="K160" i="1"/>
  <c r="Q160" i="1" s="1"/>
  <c r="K91" i="1"/>
  <c r="Q91" i="1" s="1"/>
  <c r="K140" i="1"/>
  <c r="Q140" i="1" s="1"/>
  <c r="K373" i="1"/>
  <c r="Q373" i="1" s="1"/>
  <c r="K141" i="1"/>
  <c r="Q141" i="1" s="1"/>
  <c r="K213" i="1"/>
  <c r="Q213" i="1" s="1"/>
  <c r="K38" i="1"/>
  <c r="Q38" i="1" s="1"/>
  <c r="K200" i="1"/>
  <c r="Q200" i="1" s="1"/>
  <c r="K322" i="1"/>
  <c r="Q322" i="1" s="1"/>
  <c r="K21" i="1"/>
  <c r="Q21" i="1" s="1"/>
  <c r="K168" i="1"/>
  <c r="Q168" i="1" s="1"/>
  <c r="K142" i="1"/>
  <c r="Q142" i="1" s="1"/>
  <c r="K310" i="1"/>
  <c r="Q310" i="1" s="1"/>
  <c r="K294" i="1"/>
  <c r="Q294" i="1" s="1"/>
  <c r="K209" i="1"/>
  <c r="Q209" i="1" s="1"/>
  <c r="K323" i="1"/>
  <c r="Q323" i="1" s="1"/>
  <c r="K217" i="1"/>
  <c r="Q217" i="1" s="1"/>
  <c r="K311" i="1"/>
  <c r="Q311" i="1" s="1"/>
  <c r="K143" i="1"/>
  <c r="Q143" i="1" s="1"/>
  <c r="K102" i="1"/>
  <c r="Q102" i="1" s="1"/>
  <c r="K120" i="1"/>
  <c r="Q120" i="1" s="1"/>
  <c r="K246" i="1"/>
  <c r="Q246" i="1" s="1"/>
  <c r="K132" i="1"/>
  <c r="Q132" i="1" s="1"/>
  <c r="K324" i="1"/>
  <c r="Q324" i="1" s="1"/>
  <c r="K22" i="1"/>
  <c r="Q22" i="1" s="1"/>
  <c r="K325" i="1"/>
  <c r="Q325" i="1" s="1"/>
  <c r="K214" i="1"/>
  <c r="Q214" i="1" s="1"/>
  <c r="K374" i="1"/>
  <c r="Q374" i="1" s="1"/>
  <c r="K92" i="1"/>
  <c r="Q92" i="1" s="1"/>
  <c r="K375" i="1"/>
  <c r="Q375" i="1" s="1"/>
  <c r="K144" i="1"/>
  <c r="Q144" i="1" s="1"/>
  <c r="K282" i="1"/>
  <c r="Q282" i="1" s="1"/>
  <c r="K19" i="1"/>
  <c r="Q19" i="1" s="1"/>
  <c r="K256" i="1"/>
  <c r="Q256" i="1" s="1"/>
  <c r="K326" i="1"/>
  <c r="Q326" i="1" s="1"/>
  <c r="K376" i="1"/>
  <c r="Q376" i="1" s="1"/>
  <c r="K103" i="1"/>
  <c r="Q103" i="1" s="1"/>
  <c r="K419" i="1"/>
  <c r="Q419" i="1" s="1"/>
  <c r="K377" i="1"/>
  <c r="Q377" i="1" s="1"/>
  <c r="K327" i="1"/>
  <c r="Q327" i="1" s="1"/>
  <c r="K328" i="1"/>
  <c r="Q328" i="1" s="1"/>
  <c r="K197" i="1"/>
  <c r="Q197" i="1" s="1"/>
  <c r="K220" i="1"/>
  <c r="Q220" i="1" s="1"/>
  <c r="K121" i="1"/>
  <c r="Q121" i="1" s="1"/>
  <c r="K6" i="1"/>
  <c r="Q6" i="1" s="1"/>
  <c r="K104" i="1"/>
  <c r="Q104" i="1" s="1"/>
  <c r="K93" i="1"/>
  <c r="Q93" i="1" s="1"/>
  <c r="K299" i="1"/>
  <c r="Q299" i="1" s="1"/>
  <c r="K329" i="1"/>
  <c r="Q329" i="1" s="1"/>
  <c r="K105" i="1"/>
  <c r="Q105" i="1" s="1"/>
  <c r="K201" i="1"/>
  <c r="Q201" i="1" s="1"/>
  <c r="K59" i="1"/>
  <c r="Q59" i="1" s="1"/>
  <c r="K34" i="1"/>
  <c r="Q34" i="1" s="1"/>
  <c r="K330" i="1"/>
  <c r="Q330" i="1" s="1"/>
  <c r="K7" i="1"/>
  <c r="Q7" i="1" s="1"/>
  <c r="K378" i="1"/>
  <c r="Q378" i="1" s="1"/>
  <c r="K331" i="1"/>
  <c r="Q331" i="1" s="1"/>
  <c r="K97" i="1"/>
  <c r="Q97" i="1" s="1"/>
  <c r="K379" i="1"/>
  <c r="Q379" i="1" s="1"/>
  <c r="K145" i="1"/>
  <c r="Q145" i="1" s="1"/>
  <c r="K221" i="1"/>
  <c r="Q221" i="1" s="1"/>
  <c r="K380" i="1"/>
  <c r="Q380" i="1" s="1"/>
  <c r="K283" i="1"/>
  <c r="Q283" i="1" s="1"/>
  <c r="K182" i="1"/>
  <c r="Q182" i="1" s="1"/>
  <c r="K146" i="1"/>
  <c r="Q146" i="1" s="1"/>
  <c r="K332" i="1"/>
  <c r="Q332" i="1" s="1"/>
  <c r="K365" i="1"/>
  <c r="Q365" i="1" s="1"/>
  <c r="K381" i="1"/>
  <c r="Q381" i="1" s="1"/>
  <c r="K382" i="1"/>
  <c r="Q382" i="1" s="1"/>
  <c r="K228" i="1"/>
  <c r="Q228" i="1" s="1"/>
  <c r="K147" i="1"/>
  <c r="Q147" i="1" s="1"/>
  <c r="K417" i="1"/>
  <c r="Q417" i="1" s="1"/>
  <c r="K117" i="1"/>
  <c r="Q117" i="1" s="1"/>
  <c r="K39" i="1"/>
  <c r="Q39" i="1" s="1"/>
  <c r="K295" i="1"/>
  <c r="Q295" i="1" s="1"/>
  <c r="K257" i="1"/>
  <c r="Q257" i="1" s="1"/>
  <c r="K210" i="1"/>
  <c r="Q210" i="1" s="1"/>
  <c r="K274" i="1"/>
  <c r="Q274" i="1" s="1"/>
  <c r="K176" i="1"/>
  <c r="Q176" i="1" s="1"/>
  <c r="K383" i="1"/>
  <c r="Q383" i="1" s="1"/>
  <c r="K187" i="1"/>
  <c r="Q187" i="1" s="1"/>
  <c r="K193" i="1"/>
  <c r="Q193" i="1" s="1"/>
  <c r="K74" i="1"/>
  <c r="Q74" i="1" s="1"/>
  <c r="K333" i="1"/>
  <c r="Q333" i="1" s="1"/>
  <c r="K280" i="1"/>
  <c r="Q280" i="1" s="1"/>
  <c r="F134" i="1"/>
  <c r="P134" i="1" s="1"/>
  <c r="F272" i="1"/>
  <c r="P272" i="1" s="1"/>
  <c r="F366" i="1"/>
  <c r="P366" i="1" s="1"/>
  <c r="F131" i="1"/>
  <c r="P131" i="1" s="1"/>
  <c r="F302" i="1"/>
  <c r="P302" i="1" s="1"/>
  <c r="F84" i="1"/>
  <c r="P84" i="1" s="1"/>
  <c r="F255" i="1"/>
  <c r="P255" i="1" s="1"/>
  <c r="F100" i="1"/>
  <c r="P100" i="1" s="1"/>
  <c r="F418" i="1"/>
  <c r="P418" i="1" s="1"/>
  <c r="F319" i="1"/>
  <c r="P319" i="1" s="1"/>
  <c r="F207" i="1"/>
  <c r="P207" i="1" s="1"/>
  <c r="F71" i="1"/>
  <c r="P71" i="1" s="1"/>
  <c r="F279" i="1"/>
  <c r="P279" i="1" s="1"/>
  <c r="F65" i="1"/>
  <c r="P65" i="1" s="1"/>
  <c r="F57" i="1"/>
  <c r="P57" i="1" s="1"/>
  <c r="F166" i="1"/>
  <c r="P166" i="1" s="1"/>
  <c r="F367" i="1"/>
  <c r="P367" i="1" s="1"/>
  <c r="F136" i="1"/>
  <c r="P136" i="1" s="1"/>
  <c r="F135" i="1"/>
  <c r="P135" i="1" s="1"/>
  <c r="F173" i="1"/>
  <c r="P173" i="1" s="1"/>
  <c r="F320" i="1"/>
  <c r="P320" i="1" s="1"/>
  <c r="F9" i="1"/>
  <c r="P9" i="1" s="1"/>
  <c r="F263" i="1"/>
  <c r="P263" i="1" s="1"/>
  <c r="F66" i="1"/>
  <c r="P66" i="1" s="1"/>
  <c r="F301" i="1"/>
  <c r="P301" i="1" s="1"/>
  <c r="F72" i="1"/>
  <c r="P72" i="1" s="1"/>
  <c r="F368" i="1"/>
  <c r="P368" i="1" s="1"/>
  <c r="F158" i="1"/>
  <c r="P158" i="1" s="1"/>
  <c r="F369" i="1"/>
  <c r="P369" i="1" s="1"/>
  <c r="F245" i="1"/>
  <c r="P245" i="1" s="1"/>
  <c r="F190" i="1"/>
  <c r="P190" i="1" s="1"/>
  <c r="F95" i="1"/>
  <c r="P95" i="1" s="1"/>
  <c r="F137" i="1"/>
  <c r="P137" i="1" s="1"/>
  <c r="F156" i="1"/>
  <c r="P156" i="1" s="1"/>
  <c r="F303" i="1"/>
  <c r="P303" i="1" s="1"/>
  <c r="F119" i="1"/>
  <c r="P119" i="1" s="1"/>
  <c r="F138" i="1"/>
  <c r="P138" i="1" s="1"/>
  <c r="F370" i="1"/>
  <c r="P370" i="1" s="1"/>
  <c r="R370" i="1" s="1"/>
  <c r="S370" i="1" s="1"/>
  <c r="F317" i="1"/>
  <c r="P317" i="1" s="1"/>
  <c r="F273" i="1"/>
  <c r="P273" i="1" s="1"/>
  <c r="F186" i="1"/>
  <c r="P186" i="1" s="1"/>
  <c r="F364" i="1"/>
  <c r="P364" i="1" s="1"/>
  <c r="F13" i="1"/>
  <c r="P13" i="1" s="1"/>
  <c r="F18" i="1"/>
  <c r="P18" i="1" s="1"/>
  <c r="F371" i="1"/>
  <c r="P371" i="1" s="1"/>
  <c r="F208" i="1"/>
  <c r="P208" i="1" s="1"/>
  <c r="F321" i="1"/>
  <c r="P321" i="1" s="1"/>
  <c r="F90" i="1"/>
  <c r="P90" i="1" s="1"/>
  <c r="F79" i="1"/>
  <c r="P79" i="1" s="1"/>
  <c r="F264" i="1"/>
  <c r="P264" i="1" s="1"/>
  <c r="F227" i="1"/>
  <c r="P227" i="1" s="1"/>
  <c r="F58" i="1"/>
  <c r="P58" i="1" s="1"/>
  <c r="F73" i="1"/>
  <c r="P73" i="1" s="1"/>
  <c r="F216" i="1"/>
  <c r="P216" i="1" s="1"/>
  <c r="F361" i="1"/>
  <c r="P361" i="1" s="1"/>
  <c r="F281" i="1"/>
  <c r="P281" i="1" s="1"/>
  <c r="F372" i="1"/>
  <c r="P372" i="1" s="1"/>
  <c r="F309" i="1"/>
  <c r="P309" i="1" s="1"/>
  <c r="F37" i="1"/>
  <c r="P37" i="1" s="1"/>
  <c r="F304" i="1"/>
  <c r="P304" i="1" s="1"/>
  <c r="F167" i="1"/>
  <c r="P167" i="1" s="1"/>
  <c r="F305" i="1"/>
  <c r="P305" i="1" s="1"/>
  <c r="F139" i="1"/>
  <c r="P139" i="1" s="1"/>
  <c r="F244" i="1"/>
  <c r="P244" i="1" s="1"/>
  <c r="F50" i="1"/>
  <c r="P50" i="1" s="1"/>
  <c r="F101" i="1"/>
  <c r="P101" i="1" s="1"/>
  <c r="F205" i="1"/>
  <c r="P205" i="1" s="1"/>
  <c r="F160" i="1"/>
  <c r="P160" i="1" s="1"/>
  <c r="F91" i="1"/>
  <c r="P91" i="1" s="1"/>
  <c r="F140" i="1"/>
  <c r="P140" i="1" s="1"/>
  <c r="F373" i="1"/>
  <c r="P373" i="1" s="1"/>
  <c r="F141" i="1"/>
  <c r="P141" i="1" s="1"/>
  <c r="F213" i="1"/>
  <c r="P213" i="1" s="1"/>
  <c r="F38" i="1"/>
  <c r="P38" i="1" s="1"/>
  <c r="F200" i="1"/>
  <c r="P200" i="1" s="1"/>
  <c r="F322" i="1"/>
  <c r="P322" i="1" s="1"/>
  <c r="F21" i="1"/>
  <c r="P21" i="1" s="1"/>
  <c r="F168" i="1"/>
  <c r="P168" i="1" s="1"/>
  <c r="F142" i="1"/>
  <c r="P142" i="1" s="1"/>
  <c r="F310" i="1"/>
  <c r="P310" i="1" s="1"/>
  <c r="F294" i="1"/>
  <c r="P294" i="1" s="1"/>
  <c r="F209" i="1"/>
  <c r="P209" i="1" s="1"/>
  <c r="F323" i="1"/>
  <c r="P323" i="1" s="1"/>
  <c r="F217" i="1"/>
  <c r="P217" i="1" s="1"/>
  <c r="F311" i="1"/>
  <c r="P311" i="1" s="1"/>
  <c r="F143" i="1"/>
  <c r="P143" i="1" s="1"/>
  <c r="F102" i="1"/>
  <c r="P102" i="1" s="1"/>
  <c r="F120" i="1"/>
  <c r="P120" i="1" s="1"/>
  <c r="F246" i="1"/>
  <c r="P246" i="1" s="1"/>
  <c r="F132" i="1"/>
  <c r="P132" i="1" s="1"/>
  <c r="F324" i="1"/>
  <c r="P324" i="1" s="1"/>
  <c r="F22" i="1"/>
  <c r="P22" i="1" s="1"/>
  <c r="F325" i="1"/>
  <c r="P325" i="1" s="1"/>
  <c r="F214" i="1"/>
  <c r="P214" i="1" s="1"/>
  <c r="F374" i="1"/>
  <c r="P374" i="1" s="1"/>
  <c r="F92" i="1"/>
  <c r="P92" i="1" s="1"/>
  <c r="F375" i="1"/>
  <c r="P375" i="1" s="1"/>
  <c r="F144" i="1"/>
  <c r="P144" i="1" s="1"/>
  <c r="F282" i="1"/>
  <c r="P282" i="1" s="1"/>
  <c r="F19" i="1"/>
  <c r="P19" i="1" s="1"/>
  <c r="F256" i="1"/>
  <c r="P256" i="1" s="1"/>
  <c r="F326" i="1"/>
  <c r="P326" i="1" s="1"/>
  <c r="F376" i="1"/>
  <c r="P376" i="1" s="1"/>
  <c r="F103" i="1"/>
  <c r="P103" i="1" s="1"/>
  <c r="F419" i="1"/>
  <c r="P419" i="1" s="1"/>
  <c r="F377" i="1"/>
  <c r="P377" i="1" s="1"/>
  <c r="F327" i="1"/>
  <c r="P327" i="1" s="1"/>
  <c r="F328" i="1"/>
  <c r="P328" i="1" s="1"/>
  <c r="F197" i="1"/>
  <c r="P197" i="1" s="1"/>
  <c r="F220" i="1"/>
  <c r="P220" i="1" s="1"/>
  <c r="F121" i="1"/>
  <c r="P121" i="1" s="1"/>
  <c r="F6" i="1"/>
  <c r="P6" i="1" s="1"/>
  <c r="F104" i="1"/>
  <c r="P104" i="1" s="1"/>
  <c r="F93" i="1"/>
  <c r="P93" i="1" s="1"/>
  <c r="F299" i="1"/>
  <c r="P299" i="1" s="1"/>
  <c r="F329" i="1"/>
  <c r="P329" i="1" s="1"/>
  <c r="F105" i="1"/>
  <c r="P105" i="1" s="1"/>
  <c r="F201" i="1"/>
  <c r="P201" i="1" s="1"/>
  <c r="F59" i="1"/>
  <c r="P59" i="1" s="1"/>
  <c r="F34" i="1"/>
  <c r="P34" i="1" s="1"/>
  <c r="F330" i="1"/>
  <c r="P330" i="1" s="1"/>
  <c r="F7" i="1"/>
  <c r="P7" i="1" s="1"/>
  <c r="F378" i="1"/>
  <c r="P378" i="1" s="1"/>
  <c r="R378" i="1" s="1"/>
  <c r="S378" i="1" s="1"/>
  <c r="F331" i="1"/>
  <c r="P331" i="1" s="1"/>
  <c r="F97" i="1"/>
  <c r="P97" i="1" s="1"/>
  <c r="F379" i="1"/>
  <c r="P379" i="1" s="1"/>
  <c r="F145" i="1"/>
  <c r="P145" i="1" s="1"/>
  <c r="F221" i="1"/>
  <c r="P221" i="1" s="1"/>
  <c r="F380" i="1"/>
  <c r="P380" i="1" s="1"/>
  <c r="F283" i="1"/>
  <c r="P283" i="1" s="1"/>
  <c r="F182" i="1"/>
  <c r="P182" i="1" s="1"/>
  <c r="F146" i="1"/>
  <c r="P146" i="1" s="1"/>
  <c r="F332" i="1"/>
  <c r="P332" i="1" s="1"/>
  <c r="F365" i="1"/>
  <c r="P365" i="1" s="1"/>
  <c r="F381" i="1"/>
  <c r="P381" i="1" s="1"/>
  <c r="F382" i="1"/>
  <c r="P382" i="1" s="1"/>
  <c r="F228" i="1"/>
  <c r="P228" i="1" s="1"/>
  <c r="F147" i="1"/>
  <c r="P147" i="1" s="1"/>
  <c r="F417" i="1"/>
  <c r="P417" i="1" s="1"/>
  <c r="F117" i="1"/>
  <c r="P117" i="1" s="1"/>
  <c r="F39" i="1"/>
  <c r="P39" i="1" s="1"/>
  <c r="F295" i="1"/>
  <c r="P295" i="1" s="1"/>
  <c r="F257" i="1"/>
  <c r="P257" i="1" s="1"/>
  <c r="F210" i="1"/>
  <c r="P210" i="1" s="1"/>
  <c r="F274" i="1"/>
  <c r="P274" i="1" s="1"/>
  <c r="F176" i="1"/>
  <c r="P176" i="1" s="1"/>
  <c r="F383" i="1"/>
  <c r="P383" i="1" s="1"/>
  <c r="F187" i="1"/>
  <c r="P187" i="1" s="1"/>
  <c r="F193" i="1"/>
  <c r="P193" i="1" s="1"/>
  <c r="F74" i="1"/>
  <c r="P74" i="1" s="1"/>
  <c r="F333" i="1"/>
  <c r="P333" i="1" s="1"/>
  <c r="F422" i="1"/>
  <c r="P422" i="1" s="1"/>
  <c r="F80" i="1"/>
  <c r="P80" i="1" s="1"/>
  <c r="F275" i="1"/>
  <c r="P275" i="1" s="1"/>
  <c r="F384" i="1"/>
  <c r="P384" i="1" s="1"/>
  <c r="F75" i="1"/>
  <c r="P75" i="1" s="1"/>
  <c r="F148" i="1"/>
  <c r="P148" i="1" s="1"/>
  <c r="F211" i="1"/>
  <c r="P211" i="1" s="1"/>
  <c r="F133" i="1"/>
  <c r="P133" i="1" s="1"/>
  <c r="F122" i="1"/>
  <c r="P122" i="1" s="1"/>
  <c r="F312" i="1"/>
  <c r="P312" i="1" s="1"/>
  <c r="F46" i="1"/>
  <c r="P46" i="1" s="1"/>
  <c r="F334" i="1"/>
  <c r="P334" i="1" s="1"/>
  <c r="F222" i="1"/>
  <c r="P222" i="1" s="1"/>
  <c r="F155" i="1"/>
  <c r="P155" i="1" s="1"/>
  <c r="F180" i="1"/>
  <c r="P180" i="1" s="1"/>
  <c r="R180" i="1" s="1"/>
  <c r="S180" i="1" s="1"/>
  <c r="F276" i="1"/>
  <c r="P276" i="1" s="1"/>
  <c r="F29" i="1"/>
  <c r="P29" i="1" s="1"/>
  <c r="F149" i="1"/>
  <c r="P149" i="1" s="1"/>
  <c r="F335" i="1"/>
  <c r="P335" i="1" s="1"/>
  <c r="F385" i="1"/>
  <c r="P385" i="1" s="1"/>
  <c r="F363" i="1"/>
  <c r="P363" i="1" s="1"/>
  <c r="F336" i="1"/>
  <c r="P336" i="1" s="1"/>
  <c r="F297" i="1"/>
  <c r="P297" i="1" s="1"/>
  <c r="F14" i="1"/>
  <c r="P14" i="1" s="1"/>
  <c r="F30" i="1"/>
  <c r="P30" i="1" s="1"/>
  <c r="F174" i="1"/>
  <c r="P174" i="1" s="1"/>
  <c r="F10" i="1"/>
  <c r="P10" i="1" s="1"/>
  <c r="F94" i="1"/>
  <c r="P94" i="1" s="1"/>
  <c r="F169" i="1"/>
  <c r="P169" i="1" s="1"/>
  <c r="F202" i="1"/>
  <c r="P202" i="1" s="1"/>
  <c r="F12" i="1"/>
  <c r="P12" i="1" s="1"/>
  <c r="F337" i="1"/>
  <c r="P337" i="1" s="1"/>
  <c r="F76" i="1"/>
  <c r="P76" i="1" s="1"/>
  <c r="R76" i="1" s="1"/>
  <c r="S76" i="1" s="1"/>
  <c r="F223" i="1"/>
  <c r="P223" i="1" s="1"/>
  <c r="F60" i="1"/>
  <c r="P60" i="1" s="1"/>
  <c r="F306" i="1"/>
  <c r="P306" i="1" s="1"/>
  <c r="F164" i="1"/>
  <c r="P164" i="1" s="1"/>
  <c r="F224" i="1"/>
  <c r="P224" i="1" s="1"/>
  <c r="F194" i="1"/>
  <c r="P194" i="1" s="1"/>
  <c r="F188" i="1"/>
  <c r="P188" i="1" s="1"/>
  <c r="F300" i="1"/>
  <c r="P300" i="1" s="1"/>
  <c r="F268" i="1"/>
  <c r="P268" i="1" s="1"/>
  <c r="F179" i="1"/>
  <c r="P179" i="1" s="1"/>
  <c r="F284" i="1"/>
  <c r="P284" i="1" s="1"/>
  <c r="F252" i="1"/>
  <c r="P252" i="1" s="1"/>
  <c r="F106" i="1"/>
  <c r="P106" i="1" s="1"/>
  <c r="F229" i="1"/>
  <c r="P229" i="1" s="1"/>
  <c r="F123" i="1"/>
  <c r="P123" i="1" s="1"/>
  <c r="F107" i="1"/>
  <c r="P107" i="1" s="1"/>
  <c r="F313" i="1"/>
  <c r="P313" i="1" s="1"/>
  <c r="F259" i="1"/>
  <c r="P259" i="1" s="1"/>
  <c r="F51" i="1"/>
  <c r="P51" i="1" s="1"/>
  <c r="F230" i="1"/>
  <c r="P230" i="1" s="1"/>
  <c r="F189" i="1"/>
  <c r="P189" i="1" s="1"/>
  <c r="F85" i="1"/>
  <c r="P85" i="1" s="1"/>
  <c r="F231" i="1"/>
  <c r="P231" i="1" s="1"/>
  <c r="F11" i="1"/>
  <c r="P11" i="1" s="1"/>
  <c r="F386" i="1"/>
  <c r="P386" i="1" s="1"/>
  <c r="F298" i="1"/>
  <c r="P298" i="1" s="1"/>
  <c r="F338" i="1"/>
  <c r="P338" i="1" s="1"/>
  <c r="F269" i="1"/>
  <c r="P269" i="1" s="1"/>
  <c r="F83" i="1"/>
  <c r="P83" i="1" s="1"/>
  <c r="F86" i="1"/>
  <c r="P86" i="1" s="1"/>
  <c r="F206" i="1"/>
  <c r="P206" i="1" s="1"/>
  <c r="F124" i="1"/>
  <c r="P124" i="1" s="1"/>
  <c r="F247" i="1"/>
  <c r="P247" i="1" s="1"/>
  <c r="F53" i="1"/>
  <c r="P53" i="1" s="1"/>
  <c r="F339" i="1"/>
  <c r="P339" i="1" s="1"/>
  <c r="F15" i="1"/>
  <c r="P15" i="1" s="1"/>
  <c r="F387" i="1"/>
  <c r="P387" i="1" s="1"/>
  <c r="F47" i="1"/>
  <c r="P47" i="1" s="1"/>
  <c r="F388" i="1"/>
  <c r="P388" i="1" s="1"/>
  <c r="F23" i="1"/>
  <c r="P23" i="1" s="1"/>
  <c r="F108" i="1"/>
  <c r="P108" i="1" s="1"/>
  <c r="F389" i="1"/>
  <c r="P389" i="1" s="1"/>
  <c r="F125" i="1"/>
  <c r="P125" i="1" s="1"/>
  <c r="F318" i="1"/>
  <c r="P318" i="1" s="1"/>
  <c r="F170" i="1"/>
  <c r="P170" i="1" s="1"/>
  <c r="F270" i="1"/>
  <c r="P270" i="1" s="1"/>
  <c r="F45" i="1"/>
  <c r="P45" i="1" s="1"/>
  <c r="F390" i="1"/>
  <c r="P390" i="1" s="1"/>
  <c r="F340" i="1"/>
  <c r="P340" i="1" s="1"/>
  <c r="F203" i="1"/>
  <c r="P203" i="1" s="1"/>
  <c r="F391" i="1"/>
  <c r="P391" i="1" s="1"/>
  <c r="F296" i="1"/>
  <c r="P296" i="1" s="1"/>
  <c r="F392" i="1"/>
  <c r="P392" i="1" s="1"/>
  <c r="F35" i="1"/>
  <c r="P35" i="1" s="1"/>
  <c r="F67" i="1"/>
  <c r="P67" i="1" s="1"/>
  <c r="F24" i="1"/>
  <c r="P24" i="1" s="1"/>
  <c r="F27" i="1"/>
  <c r="P27" i="1" s="1"/>
  <c r="F260" i="1"/>
  <c r="P260" i="1" s="1"/>
  <c r="F341" i="1"/>
  <c r="P341" i="1" s="1"/>
  <c r="F393" i="1"/>
  <c r="P393" i="1" s="1"/>
  <c r="F181" i="1"/>
  <c r="P181" i="1" s="1"/>
  <c r="F61" i="1"/>
  <c r="P61" i="1" s="1"/>
  <c r="F185" i="1"/>
  <c r="P185" i="1" s="1"/>
  <c r="F62" i="1"/>
  <c r="P62" i="1" s="1"/>
  <c r="R62" i="1" s="1"/>
  <c r="F109" i="1"/>
  <c r="P109" i="1" s="1"/>
  <c r="F52" i="1"/>
  <c r="P52" i="1" s="1"/>
  <c r="F394" i="1"/>
  <c r="P394" i="1" s="1"/>
  <c r="F265" i="1"/>
  <c r="P265" i="1" s="1"/>
  <c r="F395" i="1"/>
  <c r="P395" i="1" s="1"/>
  <c r="F285" i="1"/>
  <c r="P285" i="1" s="1"/>
  <c r="F342" i="1"/>
  <c r="P342" i="1" s="1"/>
  <c r="F343" i="1"/>
  <c r="P343" i="1" s="1"/>
  <c r="F396" i="1"/>
  <c r="P396" i="1" s="1"/>
  <c r="F36" i="1"/>
  <c r="P36" i="1" s="1"/>
  <c r="F397" i="1"/>
  <c r="P397" i="1" s="1"/>
  <c r="F277" i="1"/>
  <c r="P277" i="1" s="1"/>
  <c r="F398" i="1"/>
  <c r="P398" i="1" s="1"/>
  <c r="F63" i="1"/>
  <c r="P63" i="1" s="1"/>
  <c r="R63" i="1" s="1"/>
  <c r="S63" i="1" s="1"/>
  <c r="F110" i="1"/>
  <c r="P110" i="1" s="1"/>
  <c r="F171" i="1"/>
  <c r="P171" i="1" s="1"/>
  <c r="R171" i="1" s="1"/>
  <c r="S171" i="1" s="1"/>
  <c r="F344" i="1"/>
  <c r="P344" i="1" s="1"/>
  <c r="F178" i="1"/>
  <c r="P178" i="1" s="1"/>
  <c r="F345" i="1"/>
  <c r="P345" i="1" s="1"/>
  <c r="F126" i="1"/>
  <c r="P126" i="1" s="1"/>
  <c r="F307" i="1"/>
  <c r="P307" i="1" s="1"/>
  <c r="F261" i="1"/>
  <c r="P261" i="1" s="1"/>
  <c r="F346" i="1"/>
  <c r="P346" i="1" s="1"/>
  <c r="F77" i="1"/>
  <c r="P77" i="1" s="1"/>
  <c r="F111" i="1"/>
  <c r="P111" i="1" s="1"/>
  <c r="F347" i="1"/>
  <c r="P347" i="1" s="1"/>
  <c r="F64" i="1"/>
  <c r="P64" i="1" s="1"/>
  <c r="F232" i="1"/>
  <c r="P232" i="1" s="1"/>
  <c r="F253" i="1"/>
  <c r="P253" i="1" s="1"/>
  <c r="F195" i="1"/>
  <c r="P195" i="1" s="1"/>
  <c r="F233" i="1"/>
  <c r="P233" i="1" s="1"/>
  <c r="F150" i="1"/>
  <c r="P150" i="1" s="1"/>
  <c r="F314" i="1"/>
  <c r="P314" i="1" s="1"/>
  <c r="F127" i="1"/>
  <c r="P127" i="1" s="1"/>
  <c r="F112" i="1"/>
  <c r="P112" i="1" s="1"/>
  <c r="F151" i="1"/>
  <c r="P151" i="1" s="1"/>
  <c r="F286" i="1"/>
  <c r="P286" i="1" s="1"/>
  <c r="F348" i="1"/>
  <c r="P348" i="1" s="1"/>
  <c r="F266" i="1"/>
  <c r="P266" i="1" s="1"/>
  <c r="F349" i="1"/>
  <c r="P349" i="1" s="1"/>
  <c r="F350" i="1"/>
  <c r="P350" i="1" s="1"/>
  <c r="F157" i="1"/>
  <c r="P157" i="1" s="1"/>
  <c r="F87" i="1"/>
  <c r="P87" i="1" s="1"/>
  <c r="F351" i="1"/>
  <c r="P351" i="1" s="1"/>
  <c r="F248" i="1"/>
  <c r="F287" i="1"/>
  <c r="P287" i="1" s="1"/>
  <c r="F399" i="1"/>
  <c r="P399" i="1" s="1"/>
  <c r="F49" i="1"/>
  <c r="P49" i="1" s="1"/>
  <c r="F400" i="1"/>
  <c r="P400" i="1" s="1"/>
  <c r="F159" i="1"/>
  <c r="P159" i="1" s="1"/>
  <c r="F401" i="1"/>
  <c r="P401" i="1" s="1"/>
  <c r="F288" i="1"/>
  <c r="P288" i="1" s="1"/>
  <c r="F218" i="1"/>
  <c r="P218" i="1" s="1"/>
  <c r="F254" i="1"/>
  <c r="P254" i="1" s="1"/>
  <c r="F402" i="1"/>
  <c r="P402" i="1" s="1"/>
  <c r="F128" i="1"/>
  <c r="P128" i="1" s="1"/>
  <c r="F78" i="1"/>
  <c r="P78" i="1" s="1"/>
  <c r="F204" i="1"/>
  <c r="P204" i="1" s="1"/>
  <c r="F352" i="1"/>
  <c r="P352" i="1" s="1"/>
  <c r="F249" i="1"/>
  <c r="P249" i="1" s="1"/>
  <c r="F118" i="1"/>
  <c r="P118" i="1" s="1"/>
  <c r="F308" i="1"/>
  <c r="P308" i="1" s="1"/>
  <c r="F403" i="1"/>
  <c r="P403" i="1" s="1"/>
  <c r="F353" i="1"/>
  <c r="P353" i="1" s="1"/>
  <c r="F88" i="1"/>
  <c r="P88" i="1" s="1"/>
  <c r="F54" i="1"/>
  <c r="P54" i="1" s="1"/>
  <c r="F113" i="1"/>
  <c r="P113" i="1" s="1"/>
  <c r="F250" i="1"/>
  <c r="P250" i="1" s="1"/>
  <c r="F198" i="1"/>
  <c r="P198" i="1" s="1"/>
  <c r="F404" i="1"/>
  <c r="P404" i="1" s="1"/>
  <c r="F191" i="1"/>
  <c r="P191" i="1" s="1"/>
  <c r="F405" i="1"/>
  <c r="P405" i="1" s="1"/>
  <c r="F406" i="1"/>
  <c r="P406" i="1" s="1"/>
  <c r="F234" i="1"/>
  <c r="P234" i="1" s="1"/>
  <c r="F161" i="1"/>
  <c r="P161" i="1" s="1"/>
  <c r="F40" i="1"/>
  <c r="P40" i="1" s="1"/>
  <c r="F407" i="1"/>
  <c r="P407" i="1" s="1"/>
  <c r="F16" i="1"/>
  <c r="P16" i="1" s="1"/>
  <c r="F262" i="1"/>
  <c r="P262" i="1" s="1"/>
  <c r="F258" i="1"/>
  <c r="P258" i="1" s="1"/>
  <c r="F235" i="1"/>
  <c r="P235" i="1" s="1"/>
  <c r="F28" i="1"/>
  <c r="P28" i="1" s="1"/>
  <c r="F162" i="1"/>
  <c r="P162" i="1" s="1"/>
  <c r="F354" i="1"/>
  <c r="P354" i="1" s="1"/>
  <c r="F98" i="1"/>
  <c r="P98" i="1" s="1"/>
  <c r="F408" i="1"/>
  <c r="P408" i="1" s="1"/>
  <c r="F163" i="1"/>
  <c r="P163" i="1" s="1"/>
  <c r="F172" i="1"/>
  <c r="P172" i="1" s="1"/>
  <c r="F289" i="1"/>
  <c r="P289" i="1" s="1"/>
  <c r="F192" i="1"/>
  <c r="P192" i="1" s="1"/>
  <c r="F355" i="1"/>
  <c r="P355" i="1" s="1"/>
  <c r="F199" i="1"/>
  <c r="P199" i="1" s="1"/>
  <c r="F290" i="1"/>
  <c r="P290" i="1" s="1"/>
  <c r="F423" i="1"/>
  <c r="P423" i="1" s="1"/>
  <c r="F55" i="1"/>
  <c r="P55" i="1" s="1"/>
  <c r="F315" i="1"/>
  <c r="P315" i="1" s="1"/>
  <c r="F114" i="1"/>
  <c r="P114" i="1" s="1"/>
  <c r="F236" i="1"/>
  <c r="P236" i="1" s="1"/>
  <c r="F89" i="1"/>
  <c r="P89" i="1" s="1"/>
  <c r="F237" i="1"/>
  <c r="P237" i="1" s="1"/>
  <c r="F32" i="1"/>
  <c r="P32" i="1" s="1"/>
  <c r="F68" i="1"/>
  <c r="P68" i="1" s="1"/>
  <c r="F238" i="1"/>
  <c r="P238" i="1" s="1"/>
  <c r="F271" i="1"/>
  <c r="P271" i="1" s="1"/>
  <c r="F278" i="1"/>
  <c r="P278" i="1" s="1"/>
  <c r="F152" i="1"/>
  <c r="P152" i="1" s="1"/>
  <c r="F183" i="1"/>
  <c r="P183" i="1" s="1"/>
  <c r="F17" i="1"/>
  <c r="P17" i="1" s="1"/>
  <c r="F356" i="1"/>
  <c r="P356" i="1" s="1"/>
  <c r="F357" i="1"/>
  <c r="P357" i="1" s="1"/>
  <c r="F81" i="1"/>
  <c r="P81" i="1" s="1"/>
  <c r="F421" i="1"/>
  <c r="P421" i="1" s="1"/>
  <c r="F31" i="1"/>
  <c r="P31" i="1" s="1"/>
  <c r="F33" i="1"/>
  <c r="P33" i="1" s="1"/>
  <c r="F409" i="1"/>
  <c r="P409" i="1" s="1"/>
  <c r="F25" i="1"/>
  <c r="P25" i="1" s="1"/>
  <c r="F165" i="1"/>
  <c r="P165" i="1" s="1"/>
  <c r="F316" i="1"/>
  <c r="P316" i="1" s="1"/>
  <c r="F96" i="1"/>
  <c r="P96" i="1" s="1"/>
  <c r="F20" i="1"/>
  <c r="P20" i="1" s="1"/>
  <c r="F239" i="1"/>
  <c r="P239" i="1" s="1"/>
  <c r="F240" i="1"/>
  <c r="P240" i="1" s="1"/>
  <c r="F41" i="1"/>
  <c r="P41" i="1" s="1"/>
  <c r="F184" i="1"/>
  <c r="P184" i="1" s="1"/>
  <c r="F225" i="1"/>
  <c r="P225" i="1" s="1"/>
  <c r="F56" i="1"/>
  <c r="P56" i="1" s="1"/>
  <c r="F69" i="1"/>
  <c r="P69" i="1" s="1"/>
  <c r="F153" i="1"/>
  <c r="P153" i="1" s="1"/>
  <c r="F241" i="1"/>
  <c r="P241" i="1" s="1"/>
  <c r="F175" i="1"/>
  <c r="P175" i="1" s="1"/>
  <c r="F291" i="1"/>
  <c r="P291" i="1" s="1"/>
  <c r="F358" i="1"/>
  <c r="P358" i="1" s="1"/>
  <c r="F410" i="1"/>
  <c r="P410" i="1" s="1"/>
  <c r="F115" i="1"/>
  <c r="P115" i="1" s="1"/>
  <c r="F99" i="1"/>
  <c r="P99" i="1" s="1"/>
  <c r="F219" i="1"/>
  <c r="P219" i="1" s="1"/>
  <c r="F82" i="1"/>
  <c r="P82" i="1" s="1"/>
  <c r="F411" i="1"/>
  <c r="P411" i="1" s="1"/>
  <c r="F215" i="1"/>
  <c r="P215" i="1" s="1"/>
  <c r="F412" i="1"/>
  <c r="P412" i="1" s="1"/>
  <c r="F413" i="1"/>
  <c r="P413" i="1" s="1"/>
  <c r="F267" i="1"/>
  <c r="P267" i="1" s="1"/>
  <c r="F8" i="1"/>
  <c r="P8" i="1" s="1"/>
  <c r="F362" i="1"/>
  <c r="P362" i="1" s="1"/>
  <c r="F226" i="1"/>
  <c r="P226" i="1" s="1"/>
  <c r="F420" i="1"/>
  <c r="P420" i="1" s="1"/>
  <c r="F48" i="1"/>
  <c r="P48" i="1" s="1"/>
  <c r="F414" i="1"/>
  <c r="P414" i="1" s="1"/>
  <c r="F70" i="1"/>
  <c r="P70" i="1" s="1"/>
  <c r="F415" i="1"/>
  <c r="P415" i="1" s="1"/>
  <c r="F292" i="1"/>
  <c r="P292" i="1" s="1"/>
  <c r="F42" i="1"/>
  <c r="P42" i="1" s="1"/>
  <c r="F196" i="1"/>
  <c r="P196" i="1" s="1"/>
  <c r="F26" i="1"/>
  <c r="P26" i="1" s="1"/>
  <c r="F177" i="1"/>
  <c r="P177" i="1" s="1"/>
  <c r="F212" i="1"/>
  <c r="P212" i="1" s="1"/>
  <c r="F242" i="1"/>
  <c r="P242" i="1" s="1"/>
  <c r="F243" i="1"/>
  <c r="P243" i="1" s="1"/>
  <c r="F251" i="1"/>
  <c r="P251" i="1" s="1"/>
  <c r="F129" i="1"/>
  <c r="P129" i="1" s="1"/>
  <c r="F116" i="1"/>
  <c r="P116" i="1" s="1"/>
  <c r="F130" i="1"/>
  <c r="P130" i="1" s="1"/>
  <c r="F43" i="1"/>
  <c r="P43" i="1" s="1"/>
  <c r="F154" i="1"/>
  <c r="P154" i="1" s="1"/>
  <c r="F359" i="1"/>
  <c r="P359" i="1" s="1"/>
  <c r="F44" i="1"/>
  <c r="P44" i="1" s="1"/>
  <c r="F293" i="1"/>
  <c r="P293" i="1" s="1"/>
  <c r="F360" i="1"/>
  <c r="P360" i="1" s="1"/>
  <c r="F416" i="1"/>
  <c r="P416" i="1" s="1"/>
  <c r="F280" i="1"/>
  <c r="P280" i="1" s="1"/>
  <c r="R22" i="4"/>
  <c r="R16" i="4"/>
  <c r="R10" i="4"/>
  <c r="R7" i="4"/>
  <c r="R39" i="4"/>
  <c r="R12" i="4"/>
  <c r="R35" i="4"/>
  <c r="R25" i="4"/>
  <c r="R65" i="4"/>
  <c r="R49" i="4"/>
  <c r="R56" i="4"/>
  <c r="R63" i="4"/>
  <c r="R76" i="4"/>
  <c r="R100" i="4"/>
  <c r="R135" i="4"/>
  <c r="R87" i="4"/>
  <c r="R70" i="4"/>
  <c r="R95" i="4"/>
  <c r="R104" i="4"/>
  <c r="R96" i="4"/>
  <c r="R88" i="4"/>
  <c r="R170" i="4"/>
  <c r="R171" i="4"/>
  <c r="R120" i="4"/>
  <c r="R121" i="4"/>
  <c r="R166" i="4"/>
  <c r="R148" i="4"/>
  <c r="R154" i="4"/>
  <c r="R186" i="4"/>
  <c r="R190" i="4"/>
  <c r="R158" i="4"/>
  <c r="R136" i="4"/>
  <c r="R194" i="4"/>
  <c r="R160" i="4"/>
  <c r="R196" i="4"/>
  <c r="R130" i="4"/>
  <c r="R131" i="4"/>
  <c r="R151" i="4"/>
  <c r="R176" i="4"/>
  <c r="R133" i="4"/>
  <c r="L40" i="4"/>
  <c r="R40" i="4" s="1"/>
  <c r="L22" i="4"/>
  <c r="L16" i="4"/>
  <c r="L41" i="4"/>
  <c r="R41" i="4" s="1"/>
  <c r="L42" i="4"/>
  <c r="R42" i="4" s="1"/>
  <c r="L17" i="4"/>
  <c r="R17" i="4" s="1"/>
  <c r="L18" i="4"/>
  <c r="R18" i="4" s="1"/>
  <c r="L31" i="4"/>
  <c r="R31" i="4" s="1"/>
  <c r="L38" i="4"/>
  <c r="R38" i="4" s="1"/>
  <c r="L10" i="4"/>
  <c r="L20" i="4"/>
  <c r="R20" i="4" s="1"/>
  <c r="L9" i="4"/>
  <c r="R9" i="4" s="1"/>
  <c r="L32" i="4"/>
  <c r="R32" i="4" s="1"/>
  <c r="L47" i="4"/>
  <c r="R47" i="4" s="1"/>
  <c r="L19" i="4"/>
  <c r="R19" i="4" s="1"/>
  <c r="L6" i="4"/>
  <c r="R6" i="4" s="1"/>
  <c r="L34" i="4"/>
  <c r="R34" i="4" s="1"/>
  <c r="L7" i="4"/>
  <c r="L39" i="4"/>
  <c r="L21" i="4"/>
  <c r="R21" i="4" s="1"/>
  <c r="L13" i="4"/>
  <c r="R13" i="4" s="1"/>
  <c r="L33" i="4"/>
  <c r="R33" i="4" s="1"/>
  <c r="L8" i="4"/>
  <c r="R8" i="4" s="1"/>
  <c r="L24" i="4"/>
  <c r="R24" i="4" s="1"/>
  <c r="L26" i="4"/>
  <c r="R26" i="4" s="1"/>
  <c r="L12" i="4"/>
  <c r="L14" i="4"/>
  <c r="R14" i="4" s="1"/>
  <c r="L11" i="4"/>
  <c r="R11" i="4" s="1"/>
  <c r="L30" i="4"/>
  <c r="R30" i="4" s="1"/>
  <c r="L43" i="4"/>
  <c r="R43" i="4" s="1"/>
  <c r="L23" i="4"/>
  <c r="R23" i="4" s="1"/>
  <c r="L29" i="4"/>
  <c r="R29" i="4" s="1"/>
  <c r="L15" i="4"/>
  <c r="R15" i="4" s="1"/>
  <c r="L35" i="4"/>
  <c r="L25" i="4"/>
  <c r="L27" i="4"/>
  <c r="R27" i="4" s="1"/>
  <c r="L36" i="4"/>
  <c r="R36" i="4" s="1"/>
  <c r="L37" i="4"/>
  <c r="R37" i="4" s="1"/>
  <c r="L60" i="4"/>
  <c r="R60" i="4" s="1"/>
  <c r="L51" i="4"/>
  <c r="R51" i="4" s="1"/>
  <c r="L61" i="4"/>
  <c r="R61" i="4" s="1"/>
  <c r="L65" i="4"/>
  <c r="L48" i="4"/>
  <c r="R48" i="4" s="1"/>
  <c r="L44" i="4"/>
  <c r="R44" i="4" s="1"/>
  <c r="L53" i="4"/>
  <c r="R53" i="4" s="1"/>
  <c r="L54" i="4"/>
  <c r="R54" i="4" s="1"/>
  <c r="L55" i="4"/>
  <c r="R55" i="4" s="1"/>
  <c r="L79" i="4"/>
  <c r="R79" i="4" s="1"/>
  <c r="L45" i="4"/>
  <c r="R45" i="4" s="1"/>
  <c r="L49" i="4"/>
  <c r="L56" i="4"/>
  <c r="L46" i="4"/>
  <c r="R46" i="4" s="1"/>
  <c r="L66" i="4"/>
  <c r="R66" i="4" s="1"/>
  <c r="L62" i="4"/>
  <c r="R62" i="4" s="1"/>
  <c r="L52" i="4"/>
  <c r="R52" i="4" s="1"/>
  <c r="L57" i="4"/>
  <c r="R57" i="4" s="1"/>
  <c r="L58" i="4"/>
  <c r="R58" i="4" s="1"/>
  <c r="L63" i="4"/>
  <c r="L80" i="4"/>
  <c r="R80" i="4" s="1"/>
  <c r="L59" i="4"/>
  <c r="R59" i="4" s="1"/>
  <c r="L64" i="4"/>
  <c r="R64" i="4" s="1"/>
  <c r="L50" i="4"/>
  <c r="R50" i="4" s="1"/>
  <c r="L67" i="4"/>
  <c r="R67" i="4" s="1"/>
  <c r="L118" i="4"/>
  <c r="R118" i="4" s="1"/>
  <c r="L116" i="4"/>
  <c r="R116" i="4" s="1"/>
  <c r="L76" i="4"/>
  <c r="L100" i="4"/>
  <c r="L92" i="4"/>
  <c r="R92" i="4" s="1"/>
  <c r="L89" i="4"/>
  <c r="R89" i="4" s="1"/>
  <c r="L91" i="4"/>
  <c r="R91" i="4" s="1"/>
  <c r="L98" i="4"/>
  <c r="R98" i="4" s="1"/>
  <c r="L72" i="4"/>
  <c r="R72" i="4" s="1"/>
  <c r="L99" i="4"/>
  <c r="R99" i="4" s="1"/>
  <c r="L135" i="4"/>
  <c r="L81" i="4"/>
  <c r="R81" i="4" s="1"/>
  <c r="L73" i="4"/>
  <c r="R73" i="4" s="1"/>
  <c r="L77" i="4"/>
  <c r="R77" i="4" s="1"/>
  <c r="L117" i="4"/>
  <c r="R117" i="4" s="1"/>
  <c r="L74" i="4"/>
  <c r="R74" i="4" s="1"/>
  <c r="L114" i="4"/>
  <c r="R114" i="4" s="1"/>
  <c r="L69" i="4"/>
  <c r="R69" i="4" s="1"/>
  <c r="L87" i="4"/>
  <c r="L70" i="4"/>
  <c r="L93" i="4"/>
  <c r="R93" i="4" s="1"/>
  <c r="L90" i="4"/>
  <c r="R90" i="4" s="1"/>
  <c r="L68" i="4"/>
  <c r="R68" i="4" s="1"/>
  <c r="L71" i="4"/>
  <c r="R71" i="4" s="1"/>
  <c r="L78" i="4"/>
  <c r="R78" i="4" s="1"/>
  <c r="L101" i="4"/>
  <c r="R101" i="4" s="1"/>
  <c r="L95" i="4"/>
  <c r="L102" i="4"/>
  <c r="R102" i="4" s="1"/>
  <c r="L82" i="4"/>
  <c r="R82" i="4" s="1"/>
  <c r="L103" i="4"/>
  <c r="R103" i="4" s="1"/>
  <c r="L115" i="4"/>
  <c r="R115" i="4" s="1"/>
  <c r="L106" i="4"/>
  <c r="R106" i="4" s="1"/>
  <c r="L107" i="4"/>
  <c r="R107" i="4" s="1"/>
  <c r="L108" i="4"/>
  <c r="R108" i="4" s="1"/>
  <c r="L104" i="4"/>
  <c r="L96" i="4"/>
  <c r="L113" i="4"/>
  <c r="R113" i="4" s="1"/>
  <c r="L83" i="4"/>
  <c r="R83" i="4" s="1"/>
  <c r="L84" i="4"/>
  <c r="R84" i="4" s="1"/>
  <c r="L85" i="4"/>
  <c r="R85" i="4" s="1"/>
  <c r="L86" i="4"/>
  <c r="R86" i="4" s="1"/>
  <c r="L75" i="4"/>
  <c r="R75" i="4" s="1"/>
  <c r="L88" i="4"/>
  <c r="L105" i="4"/>
  <c r="R105" i="4" s="1"/>
  <c r="L97" i="4"/>
  <c r="R97" i="4" s="1"/>
  <c r="L94" i="4"/>
  <c r="R94" i="4" s="1"/>
  <c r="L109" i="4"/>
  <c r="R109" i="4" s="1"/>
  <c r="L110" i="4"/>
  <c r="R110" i="4" s="1"/>
  <c r="L111" i="4"/>
  <c r="R111" i="4" s="1"/>
  <c r="L112" i="4"/>
  <c r="R112" i="4" s="1"/>
  <c r="L170" i="4"/>
  <c r="L171" i="4"/>
  <c r="L177" i="4"/>
  <c r="R177" i="4" s="1"/>
  <c r="L178" i="4"/>
  <c r="R178" i="4" s="1"/>
  <c r="L145" i="4"/>
  <c r="R145" i="4" s="1"/>
  <c r="L179" i="4"/>
  <c r="R179" i="4" s="1"/>
  <c r="L138" i="4"/>
  <c r="R138" i="4" s="1"/>
  <c r="L146" i="4"/>
  <c r="R146" i="4" s="1"/>
  <c r="L120" i="4"/>
  <c r="L139" i="4"/>
  <c r="R139" i="4" s="1"/>
  <c r="L180" i="4"/>
  <c r="R180" i="4" s="1"/>
  <c r="L137" i="4"/>
  <c r="R137" i="4" s="1"/>
  <c r="L168" i="4"/>
  <c r="R168" i="4" s="1"/>
  <c r="L152" i="4"/>
  <c r="R152" i="4" s="1"/>
  <c r="L153" i="4"/>
  <c r="R153" i="4" s="1"/>
  <c r="L169" i="4"/>
  <c r="R169" i="4" s="1"/>
  <c r="L121" i="4"/>
  <c r="L166" i="4"/>
  <c r="L122" i="4"/>
  <c r="R122" i="4" s="1"/>
  <c r="L147" i="4"/>
  <c r="R147" i="4" s="1"/>
  <c r="L123" i="4"/>
  <c r="R123" i="4" s="1"/>
  <c r="L181" i="4"/>
  <c r="R181" i="4" s="1"/>
  <c r="L182" i="4"/>
  <c r="R182" i="4" s="1"/>
  <c r="L124" i="4"/>
  <c r="R124" i="4" s="1"/>
  <c r="L148" i="4"/>
  <c r="L172" i="4"/>
  <c r="R172" i="4" s="1"/>
  <c r="L183" i="4"/>
  <c r="R183" i="4" s="1"/>
  <c r="L140" i="4"/>
  <c r="R140" i="4" s="1"/>
  <c r="L184" i="4"/>
  <c r="R184" i="4" s="1"/>
  <c r="L125" i="4"/>
  <c r="R125" i="4" s="1"/>
  <c r="L185" i="4"/>
  <c r="R185" i="4" s="1"/>
  <c r="L173" i="4"/>
  <c r="R173" i="4" s="1"/>
  <c r="L154" i="4"/>
  <c r="L141" i="4"/>
  <c r="R141" i="4" s="1"/>
  <c r="L155" i="4"/>
  <c r="R155" i="4" s="1"/>
  <c r="L156" i="4"/>
  <c r="R156" i="4" s="1"/>
  <c r="L186" i="4"/>
  <c r="L187" i="4"/>
  <c r="R187" i="4" s="1"/>
  <c r="L188" i="4"/>
  <c r="R188" i="4" s="1"/>
  <c r="L189" i="4"/>
  <c r="R189" i="4" s="1"/>
  <c r="L190" i="4"/>
  <c r="L157" i="4"/>
  <c r="R157" i="4" s="1"/>
  <c r="L191" i="4"/>
  <c r="R191" i="4" s="1"/>
  <c r="L126" i="4"/>
  <c r="R126" i="4" s="1"/>
  <c r="L158" i="4"/>
  <c r="L192" i="4"/>
  <c r="R192" i="4" s="1"/>
  <c r="L127" i="4"/>
  <c r="R127" i="4" s="1"/>
  <c r="L193" i="4"/>
  <c r="R193" i="4" s="1"/>
  <c r="L136" i="4"/>
  <c r="L128" i="4"/>
  <c r="R128" i="4" s="1"/>
  <c r="L174" i="4"/>
  <c r="R174" i="4" s="1"/>
  <c r="L167" i="4"/>
  <c r="R167" i="4" s="1"/>
  <c r="L194" i="4"/>
  <c r="L129" i="4"/>
  <c r="R129" i="4" s="1"/>
  <c r="L159" i="4"/>
  <c r="R159" i="4" s="1"/>
  <c r="L150" i="4"/>
  <c r="R150" i="4" s="1"/>
  <c r="L160" i="4"/>
  <c r="L161" i="4"/>
  <c r="R161" i="4" s="1"/>
  <c r="L195" i="4"/>
  <c r="R195" i="4" s="1"/>
  <c r="L142" i="4"/>
  <c r="R142" i="4" s="1"/>
  <c r="L196" i="4"/>
  <c r="L162" i="4"/>
  <c r="R162" i="4" s="1"/>
  <c r="L119" i="4"/>
  <c r="R119" i="4" s="1"/>
  <c r="L197" i="4"/>
  <c r="R197" i="4" s="1"/>
  <c r="L130" i="4"/>
  <c r="L143" i="4"/>
  <c r="R143" i="4" s="1"/>
  <c r="L175" i="4"/>
  <c r="R175" i="4" s="1"/>
  <c r="L201" i="4"/>
  <c r="R201" i="4" s="1"/>
  <c r="L131" i="4"/>
  <c r="L132" i="4"/>
  <c r="R132" i="4" s="1"/>
  <c r="L202" i="4"/>
  <c r="R202" i="4" s="1"/>
  <c r="L163" i="4"/>
  <c r="R163" i="4" s="1"/>
  <c r="L151" i="4"/>
  <c r="L164" i="4"/>
  <c r="R164" i="4" s="1"/>
  <c r="L149" i="4"/>
  <c r="R149" i="4" s="1"/>
  <c r="L198" i="4"/>
  <c r="R198" i="4" s="1"/>
  <c r="L176" i="4"/>
  <c r="L199" i="4"/>
  <c r="R199" i="4" s="1"/>
  <c r="L144" i="4"/>
  <c r="R144" i="4" s="1"/>
  <c r="L165" i="4"/>
  <c r="R165" i="4" s="1"/>
  <c r="L133" i="4"/>
  <c r="L200" i="4"/>
  <c r="R200" i="4" s="1"/>
  <c r="L134" i="4"/>
  <c r="R134" i="4" s="1"/>
  <c r="L28" i="4"/>
  <c r="R28" i="4" s="1"/>
  <c r="G134" i="4"/>
  <c r="Q134" i="4" s="1"/>
  <c r="G200" i="4"/>
  <c r="Q200" i="4" s="1"/>
  <c r="G133" i="4"/>
  <c r="Q133" i="4" s="1"/>
  <c r="G165" i="4"/>
  <c r="Q165" i="4" s="1"/>
  <c r="G144" i="4"/>
  <c r="Q144" i="4" s="1"/>
  <c r="G199" i="4"/>
  <c r="Q199" i="4" s="1"/>
  <c r="G176" i="4"/>
  <c r="Q176" i="4" s="1"/>
  <c r="G198" i="4"/>
  <c r="Q198" i="4" s="1"/>
  <c r="G149" i="4"/>
  <c r="Q149" i="4" s="1"/>
  <c r="G164" i="4"/>
  <c r="Q164" i="4" s="1"/>
  <c r="G151" i="4"/>
  <c r="Q151" i="4" s="1"/>
  <c r="G163" i="4"/>
  <c r="Q163" i="4" s="1"/>
  <c r="G202" i="4"/>
  <c r="Q202" i="4" s="1"/>
  <c r="G132" i="4"/>
  <c r="Q132" i="4" s="1"/>
  <c r="G131" i="4"/>
  <c r="Q131" i="4" s="1"/>
  <c r="G201" i="4"/>
  <c r="Q201" i="4" s="1"/>
  <c r="G175" i="4"/>
  <c r="Q175" i="4" s="1"/>
  <c r="G143" i="4"/>
  <c r="Q143" i="4" s="1"/>
  <c r="G130" i="4"/>
  <c r="Q130" i="4" s="1"/>
  <c r="G197" i="4"/>
  <c r="Q197" i="4" s="1"/>
  <c r="G119" i="4"/>
  <c r="Q119" i="4" s="1"/>
  <c r="G162" i="4"/>
  <c r="Q162" i="4" s="1"/>
  <c r="G196" i="4"/>
  <c r="Q196" i="4" s="1"/>
  <c r="G142" i="4"/>
  <c r="Q142" i="4" s="1"/>
  <c r="G195" i="4"/>
  <c r="Q195" i="4" s="1"/>
  <c r="G161" i="4"/>
  <c r="Q161" i="4" s="1"/>
  <c r="G160" i="4"/>
  <c r="Q160" i="4" s="1"/>
  <c r="G150" i="4"/>
  <c r="Q150" i="4" s="1"/>
  <c r="G159" i="4"/>
  <c r="Q159" i="4" s="1"/>
  <c r="G129" i="4"/>
  <c r="Q129" i="4" s="1"/>
  <c r="G194" i="4"/>
  <c r="Q194" i="4" s="1"/>
  <c r="G167" i="4"/>
  <c r="Q167" i="4" s="1"/>
  <c r="G174" i="4"/>
  <c r="Q174" i="4" s="1"/>
  <c r="G128" i="4"/>
  <c r="Q128" i="4" s="1"/>
  <c r="G136" i="4"/>
  <c r="Q136" i="4" s="1"/>
  <c r="G193" i="4"/>
  <c r="Q193" i="4" s="1"/>
  <c r="G127" i="4"/>
  <c r="Q127" i="4" s="1"/>
  <c r="G192" i="4"/>
  <c r="Q192" i="4" s="1"/>
  <c r="G158" i="4"/>
  <c r="Q158" i="4" s="1"/>
  <c r="G126" i="4"/>
  <c r="Q126" i="4" s="1"/>
  <c r="G191" i="4"/>
  <c r="Q191" i="4" s="1"/>
  <c r="G157" i="4"/>
  <c r="Q157" i="4" s="1"/>
  <c r="G190" i="4"/>
  <c r="Q190" i="4" s="1"/>
  <c r="G189" i="4"/>
  <c r="Q189" i="4" s="1"/>
  <c r="G188" i="4"/>
  <c r="Q188" i="4" s="1"/>
  <c r="G187" i="4"/>
  <c r="Q187" i="4" s="1"/>
  <c r="G186" i="4"/>
  <c r="Q186" i="4" s="1"/>
  <c r="G156" i="4"/>
  <c r="Q156" i="4" s="1"/>
  <c r="G155" i="4"/>
  <c r="Q155" i="4" s="1"/>
  <c r="G141" i="4"/>
  <c r="Q141" i="4" s="1"/>
  <c r="G154" i="4"/>
  <c r="Q154" i="4" s="1"/>
  <c r="G173" i="4"/>
  <c r="Q173" i="4" s="1"/>
  <c r="G185" i="4"/>
  <c r="Q185" i="4" s="1"/>
  <c r="G125" i="4"/>
  <c r="Q125" i="4" s="1"/>
  <c r="G184" i="4"/>
  <c r="Q184" i="4" s="1"/>
  <c r="G140" i="4"/>
  <c r="Q140" i="4" s="1"/>
  <c r="G183" i="4"/>
  <c r="Q183" i="4" s="1"/>
  <c r="G172" i="4"/>
  <c r="Q172" i="4" s="1"/>
  <c r="G148" i="4"/>
  <c r="Q148" i="4" s="1"/>
  <c r="G124" i="4"/>
  <c r="Q124" i="4" s="1"/>
  <c r="G182" i="4"/>
  <c r="Q182" i="4" s="1"/>
  <c r="G181" i="4"/>
  <c r="Q181" i="4" s="1"/>
  <c r="G123" i="4"/>
  <c r="Q123" i="4" s="1"/>
  <c r="G147" i="4"/>
  <c r="Q147" i="4" s="1"/>
  <c r="G122" i="4"/>
  <c r="Q122" i="4" s="1"/>
  <c r="G166" i="4"/>
  <c r="Q166" i="4" s="1"/>
  <c r="G121" i="4"/>
  <c r="Q121" i="4" s="1"/>
  <c r="G169" i="4"/>
  <c r="Q169" i="4" s="1"/>
  <c r="G153" i="4"/>
  <c r="Q153" i="4" s="1"/>
  <c r="G152" i="4"/>
  <c r="Q152" i="4" s="1"/>
  <c r="G168" i="4"/>
  <c r="Q168" i="4" s="1"/>
  <c r="G137" i="4"/>
  <c r="Q137" i="4" s="1"/>
  <c r="G180" i="4"/>
  <c r="Q180" i="4" s="1"/>
  <c r="G139" i="4"/>
  <c r="Q139" i="4" s="1"/>
  <c r="G120" i="4"/>
  <c r="Q120" i="4" s="1"/>
  <c r="G146" i="4"/>
  <c r="Q146" i="4" s="1"/>
  <c r="G138" i="4"/>
  <c r="Q138" i="4" s="1"/>
  <c r="G179" i="4"/>
  <c r="Q179" i="4" s="1"/>
  <c r="G145" i="4"/>
  <c r="Q145" i="4" s="1"/>
  <c r="G178" i="4"/>
  <c r="Q178" i="4" s="1"/>
  <c r="G177" i="4"/>
  <c r="Q177" i="4" s="1"/>
  <c r="G171" i="4"/>
  <c r="Q171" i="4" s="1"/>
  <c r="G170" i="4"/>
  <c r="Q170" i="4" s="1"/>
  <c r="G112" i="4"/>
  <c r="Q112" i="4" s="1"/>
  <c r="G111" i="4"/>
  <c r="Q111" i="4" s="1"/>
  <c r="G110" i="4"/>
  <c r="Q110" i="4" s="1"/>
  <c r="G109" i="4"/>
  <c r="Q109" i="4" s="1"/>
  <c r="G94" i="4"/>
  <c r="Q94" i="4" s="1"/>
  <c r="G97" i="4"/>
  <c r="Q97" i="4" s="1"/>
  <c r="G105" i="4"/>
  <c r="Q105" i="4" s="1"/>
  <c r="G88" i="4"/>
  <c r="Q88" i="4" s="1"/>
  <c r="G75" i="4"/>
  <c r="Q75" i="4" s="1"/>
  <c r="G86" i="4"/>
  <c r="Q86" i="4" s="1"/>
  <c r="G85" i="4"/>
  <c r="Q85" i="4" s="1"/>
  <c r="G84" i="4"/>
  <c r="Q84" i="4" s="1"/>
  <c r="G83" i="4"/>
  <c r="Q83" i="4" s="1"/>
  <c r="G113" i="4"/>
  <c r="Q113" i="4" s="1"/>
  <c r="G96" i="4"/>
  <c r="Q96" i="4" s="1"/>
  <c r="G104" i="4"/>
  <c r="Q104" i="4" s="1"/>
  <c r="G108" i="4"/>
  <c r="Q108" i="4" s="1"/>
  <c r="G107" i="4"/>
  <c r="Q107" i="4" s="1"/>
  <c r="G106" i="4"/>
  <c r="Q106" i="4" s="1"/>
  <c r="G115" i="4"/>
  <c r="Q115" i="4" s="1"/>
  <c r="G103" i="4"/>
  <c r="Q103" i="4" s="1"/>
  <c r="G82" i="4"/>
  <c r="Q82" i="4" s="1"/>
  <c r="G102" i="4"/>
  <c r="Q102" i="4" s="1"/>
  <c r="G95" i="4"/>
  <c r="Q95" i="4" s="1"/>
  <c r="G101" i="4"/>
  <c r="Q101" i="4" s="1"/>
  <c r="G78" i="4"/>
  <c r="Q78" i="4" s="1"/>
  <c r="G71" i="4"/>
  <c r="Q71" i="4" s="1"/>
  <c r="G68" i="4"/>
  <c r="Q68" i="4" s="1"/>
  <c r="G90" i="4"/>
  <c r="Q90" i="4" s="1"/>
  <c r="G93" i="4"/>
  <c r="Q93" i="4" s="1"/>
  <c r="G70" i="4"/>
  <c r="Q70" i="4" s="1"/>
  <c r="G87" i="4"/>
  <c r="Q87" i="4" s="1"/>
  <c r="G69" i="4"/>
  <c r="Q69" i="4" s="1"/>
  <c r="G114" i="4"/>
  <c r="Q114" i="4" s="1"/>
  <c r="G74" i="4"/>
  <c r="Q74" i="4" s="1"/>
  <c r="G117" i="4"/>
  <c r="Q117" i="4" s="1"/>
  <c r="G77" i="4"/>
  <c r="Q77" i="4" s="1"/>
  <c r="G73" i="4"/>
  <c r="Q73" i="4" s="1"/>
  <c r="G81" i="4"/>
  <c r="Q81" i="4" s="1"/>
  <c r="G135" i="4"/>
  <c r="Q135" i="4" s="1"/>
  <c r="G99" i="4"/>
  <c r="Q99" i="4" s="1"/>
  <c r="G72" i="4"/>
  <c r="Q72" i="4" s="1"/>
  <c r="G98" i="4"/>
  <c r="Q98" i="4" s="1"/>
  <c r="G91" i="4"/>
  <c r="Q91" i="4" s="1"/>
  <c r="G89" i="4"/>
  <c r="Q89" i="4" s="1"/>
  <c r="G92" i="4"/>
  <c r="Q92" i="4" s="1"/>
  <c r="G100" i="4"/>
  <c r="Q100" i="4" s="1"/>
  <c r="G76" i="4"/>
  <c r="Q76" i="4" s="1"/>
  <c r="G116" i="4"/>
  <c r="Q116" i="4" s="1"/>
  <c r="G118" i="4"/>
  <c r="Q118" i="4" s="1"/>
  <c r="G67" i="4"/>
  <c r="Q67" i="4" s="1"/>
  <c r="G50" i="4"/>
  <c r="Q50" i="4" s="1"/>
  <c r="G64" i="4"/>
  <c r="Q64" i="4" s="1"/>
  <c r="G59" i="4"/>
  <c r="Q59" i="4" s="1"/>
  <c r="G80" i="4"/>
  <c r="Q80" i="4" s="1"/>
  <c r="G63" i="4"/>
  <c r="Q63" i="4" s="1"/>
  <c r="G58" i="4"/>
  <c r="Q58" i="4" s="1"/>
  <c r="G57" i="4"/>
  <c r="Q57" i="4" s="1"/>
  <c r="G52" i="4"/>
  <c r="Q52" i="4" s="1"/>
  <c r="G62" i="4"/>
  <c r="Q62" i="4" s="1"/>
  <c r="G66" i="4"/>
  <c r="Q66" i="4" s="1"/>
  <c r="G46" i="4"/>
  <c r="Q46" i="4" s="1"/>
  <c r="G56" i="4"/>
  <c r="Q56" i="4" s="1"/>
  <c r="G49" i="4"/>
  <c r="Q49" i="4" s="1"/>
  <c r="G45" i="4"/>
  <c r="Q45" i="4" s="1"/>
  <c r="G79" i="4"/>
  <c r="Q79" i="4" s="1"/>
  <c r="G55" i="4"/>
  <c r="Q55" i="4" s="1"/>
  <c r="G54" i="4"/>
  <c r="Q54" i="4" s="1"/>
  <c r="G53" i="4"/>
  <c r="Q53" i="4" s="1"/>
  <c r="G44" i="4"/>
  <c r="Q44" i="4" s="1"/>
  <c r="G48" i="4"/>
  <c r="Q48" i="4" s="1"/>
  <c r="G65" i="4"/>
  <c r="Q65" i="4" s="1"/>
  <c r="G61" i="4"/>
  <c r="Q61" i="4" s="1"/>
  <c r="G51" i="4"/>
  <c r="Q51" i="4" s="1"/>
  <c r="G60" i="4"/>
  <c r="Q60" i="4" s="1"/>
  <c r="G37" i="4"/>
  <c r="Q37" i="4" s="1"/>
  <c r="G36" i="4"/>
  <c r="Q36" i="4" s="1"/>
  <c r="G27" i="4"/>
  <c r="Q27" i="4" s="1"/>
  <c r="G25" i="4"/>
  <c r="Q25" i="4" s="1"/>
  <c r="G35" i="4"/>
  <c r="Q35" i="4" s="1"/>
  <c r="G15" i="4"/>
  <c r="Q15" i="4" s="1"/>
  <c r="G29" i="4"/>
  <c r="Q29" i="4" s="1"/>
  <c r="G23" i="4"/>
  <c r="Q23" i="4" s="1"/>
  <c r="G43" i="4"/>
  <c r="Q43" i="4" s="1"/>
  <c r="G30" i="4"/>
  <c r="Q30" i="4" s="1"/>
  <c r="G11" i="4"/>
  <c r="Q11" i="4" s="1"/>
  <c r="G14" i="4"/>
  <c r="Q14" i="4" s="1"/>
  <c r="G12" i="4"/>
  <c r="Q12" i="4" s="1"/>
  <c r="G26" i="4"/>
  <c r="Q26" i="4" s="1"/>
  <c r="G24" i="4"/>
  <c r="Q24" i="4" s="1"/>
  <c r="G8" i="4"/>
  <c r="Q8" i="4" s="1"/>
  <c r="G33" i="4"/>
  <c r="Q33" i="4" s="1"/>
  <c r="G13" i="4"/>
  <c r="Q13" i="4" s="1"/>
  <c r="G21" i="4"/>
  <c r="Q21" i="4" s="1"/>
  <c r="G39" i="4"/>
  <c r="Q39" i="4" s="1"/>
  <c r="G7" i="4"/>
  <c r="Q7" i="4" s="1"/>
  <c r="G34" i="4"/>
  <c r="Q34" i="4" s="1"/>
  <c r="G6" i="4"/>
  <c r="Q6" i="4" s="1"/>
  <c r="G19" i="4"/>
  <c r="Q19" i="4" s="1"/>
  <c r="G47" i="4"/>
  <c r="Q47" i="4" s="1"/>
  <c r="G32" i="4"/>
  <c r="Q32" i="4" s="1"/>
  <c r="G9" i="4"/>
  <c r="Q9" i="4" s="1"/>
  <c r="G20" i="4"/>
  <c r="Q20" i="4" s="1"/>
  <c r="G10" i="4"/>
  <c r="Q10" i="4" s="1"/>
  <c r="G38" i="4"/>
  <c r="Q38" i="4" s="1"/>
  <c r="G31" i="4"/>
  <c r="Q31" i="4" s="1"/>
  <c r="G18" i="4"/>
  <c r="Q18" i="4" s="1"/>
  <c r="G17" i="4"/>
  <c r="Q17" i="4" s="1"/>
  <c r="G42" i="4"/>
  <c r="Q42" i="4" s="1"/>
  <c r="G41" i="4"/>
  <c r="Q41" i="4" s="1"/>
  <c r="G16" i="4"/>
  <c r="Q16" i="4" s="1"/>
  <c r="G22" i="4"/>
  <c r="Q22" i="4" s="1"/>
  <c r="G40" i="4"/>
  <c r="Q40" i="4" s="1"/>
  <c r="G28" i="4"/>
  <c r="Q28" i="4" s="1"/>
  <c r="L6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B22" i="3" s="1"/>
  <c r="G7" i="2"/>
  <c r="G6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C17" i="3"/>
  <c r="B17" i="3"/>
  <c r="C16" i="3"/>
  <c r="B16" i="3"/>
  <c r="C15" i="3"/>
  <c r="B15" i="3"/>
  <c r="C8" i="3"/>
  <c r="B8" i="3"/>
  <c r="C7" i="3"/>
  <c r="B7" i="3"/>
  <c r="R238" i="1" l="1"/>
  <c r="S238" i="1" s="1"/>
  <c r="R89" i="1"/>
  <c r="S89" i="1" s="1"/>
  <c r="R326" i="1"/>
  <c r="S326" i="1" s="1"/>
  <c r="R209" i="1"/>
  <c r="S209" i="1" s="1"/>
  <c r="R38" i="1"/>
  <c r="S38" i="1" s="1"/>
  <c r="R116" i="1"/>
  <c r="S116" i="1" s="1"/>
  <c r="R242" i="1"/>
  <c r="S242" i="1" s="1"/>
  <c r="R413" i="1"/>
  <c r="S413" i="1" s="1"/>
  <c r="R74" i="1"/>
  <c r="S74" i="1" s="1"/>
  <c r="R362" i="1"/>
  <c r="S362" i="1" s="1"/>
  <c r="R258" i="1"/>
  <c r="S258" i="1" s="1"/>
  <c r="R405" i="1"/>
  <c r="S405" i="1" s="1"/>
  <c r="R353" i="1"/>
  <c r="S353" i="1" s="1"/>
  <c r="R128" i="1"/>
  <c r="S128" i="1" s="1"/>
  <c r="R390" i="1"/>
  <c r="S390" i="1" s="1"/>
  <c r="R90" i="1"/>
  <c r="S90" i="1" s="1"/>
  <c r="R273" i="1"/>
  <c r="S273" i="1" s="1"/>
  <c r="R199" i="1"/>
  <c r="S199" i="1" s="1"/>
  <c r="R162" i="1"/>
  <c r="S162" i="1" s="1"/>
  <c r="R161" i="1"/>
  <c r="S161" i="1" s="1"/>
  <c r="R355" i="1"/>
  <c r="S355" i="1" s="1"/>
  <c r="R287" i="1"/>
  <c r="S287" i="1" s="1"/>
  <c r="R359" i="1"/>
  <c r="S359" i="1" s="1"/>
  <c r="R31" i="1"/>
  <c r="S31" i="1" s="1"/>
  <c r="R183" i="1"/>
  <c r="S183" i="1" s="1"/>
  <c r="R385" i="1"/>
  <c r="S385" i="1" s="1"/>
  <c r="R239" i="1"/>
  <c r="S239" i="1" s="1"/>
  <c r="R41" i="1"/>
  <c r="S41" i="1" s="1"/>
  <c r="R270" i="1"/>
  <c r="S270" i="1" s="1"/>
  <c r="R86" i="1"/>
  <c r="S86" i="1" s="1"/>
  <c r="R194" i="1"/>
  <c r="S194" i="1" s="1"/>
  <c r="R278" i="1"/>
  <c r="S278" i="1" s="1"/>
  <c r="R153" i="1"/>
  <c r="S153" i="1" s="1"/>
  <c r="R351" i="1"/>
  <c r="S351" i="1" s="1"/>
  <c r="R394" i="1"/>
  <c r="S394" i="1" s="1"/>
  <c r="R195" i="1"/>
  <c r="S195" i="1" s="1"/>
  <c r="R140" i="1"/>
  <c r="S140" i="1" s="1"/>
  <c r="R129" i="1"/>
  <c r="S129" i="1" s="1"/>
  <c r="R113" i="1"/>
  <c r="S113" i="1" s="1"/>
  <c r="R150" i="1"/>
  <c r="S150" i="1" s="1"/>
  <c r="R23" i="1"/>
  <c r="S23" i="1" s="1"/>
  <c r="R124" i="1"/>
  <c r="S124" i="1" s="1"/>
  <c r="R107" i="1"/>
  <c r="S107" i="1" s="1"/>
  <c r="R252" i="1"/>
  <c r="S252" i="1" s="1"/>
  <c r="R29" i="1"/>
  <c r="S29" i="1" s="1"/>
  <c r="R422" i="1"/>
  <c r="S422" i="1" s="1"/>
  <c r="R210" i="1"/>
  <c r="S210" i="1" s="1"/>
  <c r="R34" i="1"/>
  <c r="S34" i="1" s="1"/>
  <c r="R103" i="1"/>
  <c r="S103" i="1" s="1"/>
  <c r="R19" i="1"/>
  <c r="S19" i="1" s="1"/>
  <c r="R120" i="1"/>
  <c r="S120" i="1" s="1"/>
  <c r="R217" i="1"/>
  <c r="S217" i="1" s="1"/>
  <c r="R141" i="1"/>
  <c r="S141" i="1" s="1"/>
  <c r="R160" i="1"/>
  <c r="S160" i="1" s="1"/>
  <c r="R281" i="1"/>
  <c r="S281" i="1" s="1"/>
  <c r="R66" i="1"/>
  <c r="S66" i="1" s="1"/>
  <c r="R173" i="1"/>
  <c r="S173" i="1" s="1"/>
  <c r="R166" i="1"/>
  <c r="S166" i="1" s="1"/>
  <c r="R100" i="1"/>
  <c r="S100" i="1" s="1"/>
  <c r="R8" i="1"/>
  <c r="S8" i="1" s="1"/>
  <c r="R215" i="1"/>
  <c r="S215" i="1" s="1"/>
  <c r="R82" i="1"/>
  <c r="S82" i="1" s="1"/>
  <c r="R69" i="1"/>
  <c r="S69" i="1" s="1"/>
  <c r="R234" i="1"/>
  <c r="S234" i="1" s="1"/>
  <c r="R94" i="1"/>
  <c r="S94" i="1" s="1"/>
  <c r="R147" i="1"/>
  <c r="S147" i="1" s="1"/>
  <c r="R418" i="1"/>
  <c r="S418" i="1" s="1"/>
  <c r="R212" i="1"/>
  <c r="S212" i="1" s="1"/>
  <c r="R20" i="1"/>
  <c r="S20" i="1" s="1"/>
  <c r="R25" i="1"/>
  <c r="S25" i="1" s="1"/>
  <c r="R233" i="1"/>
  <c r="S233" i="1" s="1"/>
  <c r="R338" i="1"/>
  <c r="S338" i="1" s="1"/>
  <c r="R306" i="1"/>
  <c r="S306" i="1" s="1"/>
  <c r="R365" i="1"/>
  <c r="S365" i="1" s="1"/>
  <c r="R37" i="1"/>
  <c r="S37" i="1" s="1"/>
  <c r="W9" i="4"/>
  <c r="W13" i="4"/>
  <c r="W6" i="4"/>
  <c r="W14" i="4"/>
  <c r="W7" i="4"/>
  <c r="W11" i="4"/>
  <c r="W15" i="4"/>
  <c r="W10" i="4"/>
  <c r="W8" i="4"/>
  <c r="R70" i="1"/>
  <c r="S70" i="1" s="1"/>
  <c r="R226" i="1"/>
  <c r="S226" i="1" s="1"/>
  <c r="R225" i="1"/>
  <c r="S225" i="1" s="1"/>
  <c r="R243" i="1"/>
  <c r="S243" i="1" s="1"/>
  <c r="R410" i="1"/>
  <c r="S410" i="1" s="1"/>
  <c r="R241" i="1"/>
  <c r="S241" i="1" s="1"/>
  <c r="R382" i="1"/>
  <c r="S382" i="1" s="1"/>
  <c r="R154" i="1"/>
  <c r="S154" i="1" s="1"/>
  <c r="R412" i="1"/>
  <c r="S412" i="1" s="1"/>
  <c r="R421" i="1"/>
  <c r="S421" i="1" s="1"/>
  <c r="R17" i="1"/>
  <c r="S17" i="1" s="1"/>
  <c r="R172" i="1"/>
  <c r="S172" i="1" s="1"/>
  <c r="R254" i="1"/>
  <c r="S254" i="1" s="1"/>
  <c r="R401" i="1"/>
  <c r="S401" i="1" s="1"/>
  <c r="R324" i="1"/>
  <c r="S324" i="1" s="1"/>
  <c r="R232" i="1"/>
  <c r="S232" i="1" s="1"/>
  <c r="R251" i="1"/>
  <c r="S251" i="1" s="1"/>
  <c r="R414" i="1"/>
  <c r="S414" i="1" s="1"/>
  <c r="R99" i="1"/>
  <c r="S99" i="1" s="1"/>
  <c r="R96" i="1"/>
  <c r="S96" i="1" s="1"/>
  <c r="R409" i="1"/>
  <c r="S409" i="1" s="1"/>
  <c r="R315" i="1"/>
  <c r="S315" i="1" s="1"/>
  <c r="R64" i="1"/>
  <c r="S64" i="1" s="1"/>
  <c r="R345" i="1"/>
  <c r="S345" i="1" s="1"/>
  <c r="R395" i="1"/>
  <c r="S395" i="1" s="1"/>
  <c r="R339" i="1"/>
  <c r="S339" i="1" s="1"/>
  <c r="R416" i="1"/>
  <c r="S416" i="1" s="1"/>
  <c r="R151" i="1"/>
  <c r="S151" i="1" s="1"/>
  <c r="R77" i="1"/>
  <c r="S77" i="1" s="1"/>
  <c r="R196" i="1"/>
  <c r="S196" i="1" s="1"/>
  <c r="R267" i="1"/>
  <c r="S267" i="1" s="1"/>
  <c r="R356" i="1"/>
  <c r="S356" i="1" s="1"/>
  <c r="R290" i="1"/>
  <c r="S290" i="1" s="1"/>
  <c r="R308" i="1"/>
  <c r="S308" i="1" s="1"/>
  <c r="R280" i="1"/>
  <c r="S280" i="1" s="1"/>
  <c r="R177" i="1"/>
  <c r="S177" i="1" s="1"/>
  <c r="R219" i="1"/>
  <c r="S219" i="1" s="1"/>
  <c r="R165" i="1"/>
  <c r="S165" i="1" s="1"/>
  <c r="R357" i="1"/>
  <c r="S357" i="1" s="1"/>
  <c r="R237" i="1"/>
  <c r="S237" i="1" s="1"/>
  <c r="R402" i="1"/>
  <c r="S402" i="1" s="1"/>
  <c r="R112" i="1"/>
  <c r="S112" i="1" s="1"/>
  <c r="R127" i="1"/>
  <c r="S127" i="1" s="1"/>
  <c r="R24" i="1"/>
  <c r="S24" i="1" s="1"/>
  <c r="R229" i="1"/>
  <c r="S229" i="1" s="1"/>
  <c r="R122" i="1"/>
  <c r="S122" i="1" s="1"/>
  <c r="R417" i="1"/>
  <c r="S417" i="1" s="1"/>
  <c r="R190" i="1"/>
  <c r="S190" i="1" s="1"/>
  <c r="R285" i="1"/>
  <c r="S285" i="1" s="1"/>
  <c r="R125" i="1"/>
  <c r="S125" i="1" s="1"/>
  <c r="R310" i="1"/>
  <c r="S310" i="1" s="1"/>
  <c r="R16" i="1"/>
  <c r="S16" i="1" s="1"/>
  <c r="R360" i="1"/>
  <c r="S360" i="1" s="1"/>
  <c r="R293" i="1"/>
  <c r="S293" i="1" s="1"/>
  <c r="R42" i="1"/>
  <c r="S42" i="1" s="1"/>
  <c r="R292" i="1"/>
  <c r="S292" i="1" s="1"/>
  <c r="R358" i="1"/>
  <c r="S358" i="1" s="1"/>
  <c r="R291" i="1"/>
  <c r="S291" i="1" s="1"/>
  <c r="R81" i="1"/>
  <c r="S81" i="1" s="1"/>
  <c r="R32" i="1"/>
  <c r="S32" i="1" s="1"/>
  <c r="R423" i="1"/>
  <c r="S423" i="1" s="1"/>
  <c r="R28" i="1"/>
  <c r="S28" i="1" s="1"/>
  <c r="R40" i="1"/>
  <c r="S40" i="1" s="1"/>
  <c r="R404" i="1"/>
  <c r="S404" i="1" s="1"/>
  <c r="R88" i="1"/>
  <c r="S88" i="1" s="1"/>
  <c r="R159" i="1"/>
  <c r="S159" i="1" s="1"/>
  <c r="R266" i="1"/>
  <c r="S266" i="1" s="1"/>
  <c r="R397" i="1"/>
  <c r="S397" i="1" s="1"/>
  <c r="R342" i="1"/>
  <c r="S342" i="1" s="1"/>
  <c r="R203" i="1"/>
  <c r="S203" i="1" s="1"/>
  <c r="R318" i="1"/>
  <c r="S318" i="1" s="1"/>
  <c r="R298" i="1"/>
  <c r="S298" i="1" s="1"/>
  <c r="R231" i="1"/>
  <c r="S231" i="1" s="1"/>
  <c r="R300" i="1"/>
  <c r="S300" i="1" s="1"/>
  <c r="R223" i="1"/>
  <c r="S223" i="1" s="1"/>
  <c r="R30" i="1"/>
  <c r="S30" i="1" s="1"/>
  <c r="R335" i="1"/>
  <c r="S335" i="1" s="1"/>
  <c r="R222" i="1"/>
  <c r="S222" i="1" s="1"/>
  <c r="R133" i="1"/>
  <c r="S133" i="1" s="1"/>
  <c r="R207" i="1"/>
  <c r="S207" i="1" s="1"/>
  <c r="R146" i="1"/>
  <c r="S146" i="1" s="1"/>
  <c r="R57" i="1"/>
  <c r="S57" i="1" s="1"/>
  <c r="R255" i="1"/>
  <c r="S255" i="1" s="1"/>
  <c r="R114" i="1"/>
  <c r="S114" i="1" s="1"/>
  <c r="R43" i="1"/>
  <c r="S43" i="1" s="1"/>
  <c r="R48" i="1"/>
  <c r="S48" i="1" s="1"/>
  <c r="R56" i="1"/>
  <c r="S56" i="1" s="1"/>
  <c r="R184" i="1"/>
  <c r="S184" i="1" s="1"/>
  <c r="R271" i="1"/>
  <c r="S271" i="1" s="1"/>
  <c r="R235" i="1"/>
  <c r="S235" i="1" s="1"/>
  <c r="R262" i="1"/>
  <c r="S262" i="1" s="1"/>
  <c r="R406" i="1"/>
  <c r="S406" i="1" s="1"/>
  <c r="R191" i="1"/>
  <c r="S191" i="1" s="1"/>
  <c r="R54" i="1"/>
  <c r="S54" i="1" s="1"/>
  <c r="R49" i="1"/>
  <c r="S49" i="1" s="1"/>
  <c r="R349" i="1"/>
  <c r="S349" i="1" s="1"/>
  <c r="R178" i="1"/>
  <c r="S178" i="1" s="1"/>
  <c r="R277" i="1"/>
  <c r="S277" i="1" s="1"/>
  <c r="R391" i="1"/>
  <c r="S391" i="1" s="1"/>
  <c r="R269" i="1"/>
  <c r="S269" i="1" s="1"/>
  <c r="R11" i="1"/>
  <c r="S11" i="1" s="1"/>
  <c r="R51" i="1"/>
  <c r="S51" i="1" s="1"/>
  <c r="R284" i="1"/>
  <c r="S284" i="1" s="1"/>
  <c r="R188" i="1"/>
  <c r="S188" i="1" s="1"/>
  <c r="R224" i="1"/>
  <c r="S224" i="1" s="1"/>
  <c r="R60" i="1"/>
  <c r="S60" i="1" s="1"/>
  <c r="R10" i="1"/>
  <c r="S10" i="1" s="1"/>
  <c r="R148" i="1"/>
  <c r="S148" i="1" s="1"/>
  <c r="R384" i="1"/>
  <c r="S384" i="1" s="1"/>
  <c r="R383" i="1"/>
  <c r="S383" i="1" s="1"/>
  <c r="R182" i="1"/>
  <c r="S182" i="1" s="1"/>
  <c r="R6" i="1"/>
  <c r="R163" i="1"/>
  <c r="S163" i="1" s="1"/>
  <c r="R408" i="1"/>
  <c r="S408" i="1" s="1"/>
  <c r="R249" i="1"/>
  <c r="S249" i="1" s="1"/>
  <c r="R218" i="1"/>
  <c r="S218" i="1" s="1"/>
  <c r="R87" i="1"/>
  <c r="S87" i="1" s="1"/>
  <c r="R348" i="1"/>
  <c r="S348" i="1" s="1"/>
  <c r="R344" i="1"/>
  <c r="S344" i="1" s="1"/>
  <c r="R110" i="1"/>
  <c r="S110" i="1" s="1"/>
  <c r="R61" i="1"/>
  <c r="S61" i="1" s="1"/>
  <c r="R393" i="1"/>
  <c r="S393" i="1" s="1"/>
  <c r="R67" i="1"/>
  <c r="S67" i="1" s="1"/>
  <c r="R340" i="1"/>
  <c r="S340" i="1" s="1"/>
  <c r="R45" i="1"/>
  <c r="S45" i="1" s="1"/>
  <c r="R388" i="1"/>
  <c r="S388" i="1" s="1"/>
  <c r="R53" i="1"/>
  <c r="S53" i="1" s="1"/>
  <c r="R247" i="1"/>
  <c r="S247" i="1" s="1"/>
  <c r="R259" i="1"/>
  <c r="S259" i="1" s="1"/>
  <c r="R149" i="1"/>
  <c r="S149" i="1" s="1"/>
  <c r="R276" i="1"/>
  <c r="S276" i="1" s="1"/>
  <c r="R334" i="1"/>
  <c r="S334" i="1" s="1"/>
  <c r="R275" i="1"/>
  <c r="S275" i="1" s="1"/>
  <c r="R176" i="1"/>
  <c r="S176" i="1" s="1"/>
  <c r="R201" i="1"/>
  <c r="S201" i="1" s="1"/>
  <c r="R329" i="1"/>
  <c r="S329" i="1" s="1"/>
  <c r="R121" i="1"/>
  <c r="S121" i="1" s="1"/>
  <c r="R376" i="1"/>
  <c r="S376" i="1" s="1"/>
  <c r="R132" i="1"/>
  <c r="S132" i="1" s="1"/>
  <c r="R205" i="1"/>
  <c r="S205" i="1" s="1"/>
  <c r="R139" i="1"/>
  <c r="S139" i="1" s="1"/>
  <c r="R167" i="1"/>
  <c r="S167" i="1" s="1"/>
  <c r="R303" i="1"/>
  <c r="S303" i="1" s="1"/>
  <c r="R245" i="1"/>
  <c r="S245" i="1" s="1"/>
  <c r="R55" i="1"/>
  <c r="S55" i="1" s="1"/>
  <c r="R352" i="1"/>
  <c r="S352" i="1" s="1"/>
  <c r="R346" i="1"/>
  <c r="S346" i="1" s="1"/>
  <c r="R261" i="1"/>
  <c r="S261" i="1" s="1"/>
  <c r="R343" i="1"/>
  <c r="S343" i="1" s="1"/>
  <c r="R52" i="1"/>
  <c r="S52" i="1" s="1"/>
  <c r="R109" i="1"/>
  <c r="S109" i="1" s="1"/>
  <c r="R341" i="1"/>
  <c r="S341" i="1" s="1"/>
  <c r="R260" i="1"/>
  <c r="S260" i="1" s="1"/>
  <c r="R27" i="1"/>
  <c r="S27" i="1" s="1"/>
  <c r="R47" i="1"/>
  <c r="S47" i="1" s="1"/>
  <c r="R387" i="1"/>
  <c r="S387" i="1" s="1"/>
  <c r="R313" i="1"/>
  <c r="S313" i="1" s="1"/>
  <c r="R123" i="1"/>
  <c r="S123" i="1" s="1"/>
  <c r="R12" i="1"/>
  <c r="S12" i="1" s="1"/>
  <c r="R169" i="1"/>
  <c r="S169" i="1" s="1"/>
  <c r="R14" i="1"/>
  <c r="S14" i="1" s="1"/>
  <c r="R211" i="1"/>
  <c r="S211" i="1" s="1"/>
  <c r="R80" i="1"/>
  <c r="S80" i="1" s="1"/>
  <c r="R187" i="1"/>
  <c r="S187" i="1" s="1"/>
  <c r="R257" i="1"/>
  <c r="S257" i="1" s="1"/>
  <c r="R327" i="1"/>
  <c r="S327" i="1" s="1"/>
  <c r="R143" i="1"/>
  <c r="S143" i="1" s="1"/>
  <c r="R142" i="1"/>
  <c r="S142" i="1" s="1"/>
  <c r="R309" i="1"/>
  <c r="S309" i="1" s="1"/>
  <c r="R228" i="1"/>
  <c r="S228" i="1" s="1"/>
  <c r="R381" i="1"/>
  <c r="S381" i="1" s="1"/>
  <c r="R93" i="1"/>
  <c r="S93" i="1" s="1"/>
  <c r="R419" i="1"/>
  <c r="S419" i="1" s="1"/>
  <c r="R92" i="1"/>
  <c r="S92" i="1" s="1"/>
  <c r="R323" i="1"/>
  <c r="S323" i="1" s="1"/>
  <c r="R305" i="1"/>
  <c r="S305" i="1" s="1"/>
  <c r="R119" i="1"/>
  <c r="S119" i="1" s="1"/>
  <c r="R368" i="1"/>
  <c r="S368" i="1" s="1"/>
  <c r="R319" i="1"/>
  <c r="S319" i="1" s="1"/>
  <c r="R131" i="1"/>
  <c r="S131" i="1" s="1"/>
  <c r="R145" i="1"/>
  <c r="S145" i="1" s="1"/>
  <c r="R379" i="1"/>
  <c r="S379" i="1" s="1"/>
  <c r="R97" i="1"/>
  <c r="S97" i="1" s="1"/>
  <c r="R299" i="1"/>
  <c r="S299" i="1" s="1"/>
  <c r="R377" i="1"/>
  <c r="S377" i="1" s="1"/>
  <c r="R246" i="1"/>
  <c r="S246" i="1" s="1"/>
  <c r="R244" i="1"/>
  <c r="S244" i="1" s="1"/>
  <c r="R372" i="1"/>
  <c r="S372" i="1" s="1"/>
  <c r="R58" i="1"/>
  <c r="S58" i="1" s="1"/>
  <c r="R13" i="1"/>
  <c r="S13" i="1" s="1"/>
  <c r="R369" i="1"/>
  <c r="S369" i="1" s="1"/>
  <c r="R84" i="1"/>
  <c r="S84" i="1" s="1"/>
  <c r="R213" i="1"/>
  <c r="S213" i="1" s="1"/>
  <c r="R373" i="1"/>
  <c r="S373" i="1" s="1"/>
  <c r="R216" i="1"/>
  <c r="S216" i="1" s="1"/>
  <c r="R227" i="1"/>
  <c r="S227" i="1" s="1"/>
  <c r="R264" i="1"/>
  <c r="S264" i="1" s="1"/>
  <c r="R95" i="1"/>
  <c r="S95" i="1" s="1"/>
  <c r="R72" i="1"/>
  <c r="S72" i="1" s="1"/>
  <c r="R301" i="1"/>
  <c r="S301" i="1" s="1"/>
  <c r="R366" i="1"/>
  <c r="S366" i="1" s="1"/>
  <c r="R221" i="1"/>
  <c r="S221" i="1" s="1"/>
  <c r="R7" i="1"/>
  <c r="S7" i="1" s="1"/>
  <c r="R330" i="1"/>
  <c r="S330" i="1" s="1"/>
  <c r="R282" i="1"/>
  <c r="S282" i="1" s="1"/>
  <c r="R374" i="1"/>
  <c r="S374" i="1" s="1"/>
  <c r="R214" i="1"/>
  <c r="S214" i="1" s="1"/>
  <c r="R325" i="1"/>
  <c r="S325" i="1" s="1"/>
  <c r="R200" i="1"/>
  <c r="S200" i="1" s="1"/>
  <c r="R321" i="1"/>
  <c r="S321" i="1" s="1"/>
  <c r="R364" i="1"/>
  <c r="S364" i="1" s="1"/>
  <c r="R186" i="1"/>
  <c r="S186" i="1" s="1"/>
  <c r="R317" i="1"/>
  <c r="S317" i="1" s="1"/>
  <c r="R9" i="1"/>
  <c r="S9" i="1" s="1"/>
  <c r="R135" i="1"/>
  <c r="S135" i="1" s="1"/>
  <c r="R136" i="1"/>
  <c r="S136" i="1" s="1"/>
  <c r="R354" i="1"/>
  <c r="S354" i="1" s="1"/>
  <c r="R204" i="1"/>
  <c r="S204" i="1" s="1"/>
  <c r="R126" i="1"/>
  <c r="S126" i="1" s="1"/>
  <c r="R117" i="1"/>
  <c r="S117" i="1" s="1"/>
  <c r="R130" i="1"/>
  <c r="S130" i="1" s="1"/>
  <c r="R420" i="1"/>
  <c r="S420" i="1" s="1"/>
  <c r="R175" i="1"/>
  <c r="S175" i="1" s="1"/>
  <c r="R33" i="1"/>
  <c r="S33" i="1" s="1"/>
  <c r="R236" i="1"/>
  <c r="S236" i="1" s="1"/>
  <c r="R78" i="1"/>
  <c r="S78" i="1" s="1"/>
  <c r="R286" i="1"/>
  <c r="S286" i="1" s="1"/>
  <c r="R296" i="1"/>
  <c r="S296" i="1" s="1"/>
  <c r="R230" i="1"/>
  <c r="S230" i="1" s="1"/>
  <c r="R363" i="1"/>
  <c r="S363" i="1" s="1"/>
  <c r="R328" i="1"/>
  <c r="S328" i="1" s="1"/>
  <c r="R322" i="1"/>
  <c r="S322" i="1" s="1"/>
  <c r="R18" i="1"/>
  <c r="S18" i="1" s="1"/>
  <c r="R71" i="1"/>
  <c r="S71" i="1" s="1"/>
  <c r="R44" i="1"/>
  <c r="S44" i="1" s="1"/>
  <c r="R415" i="1"/>
  <c r="S415" i="1" s="1"/>
  <c r="R115" i="1"/>
  <c r="S115" i="1" s="1"/>
  <c r="R316" i="1"/>
  <c r="S316" i="1" s="1"/>
  <c r="R68" i="1"/>
  <c r="S68" i="1" s="1"/>
  <c r="R98" i="1"/>
  <c r="S98" i="1" s="1"/>
  <c r="R250" i="1"/>
  <c r="S250" i="1" s="1"/>
  <c r="R403" i="1"/>
  <c r="S403" i="1" s="1"/>
  <c r="R400" i="1"/>
  <c r="S400" i="1" s="1"/>
  <c r="R157" i="1"/>
  <c r="S157" i="1" s="1"/>
  <c r="R350" i="1"/>
  <c r="S350" i="1" s="1"/>
  <c r="R307" i="1"/>
  <c r="S307" i="1" s="1"/>
  <c r="R36" i="1"/>
  <c r="S36" i="1" s="1"/>
  <c r="R185" i="1"/>
  <c r="S185" i="1" s="1"/>
  <c r="R35" i="1"/>
  <c r="S35" i="1" s="1"/>
  <c r="R392" i="1"/>
  <c r="S392" i="1" s="1"/>
  <c r="R389" i="1"/>
  <c r="S389" i="1" s="1"/>
  <c r="R206" i="1"/>
  <c r="S206" i="1" s="1"/>
  <c r="R85" i="1"/>
  <c r="S85" i="1" s="1"/>
  <c r="R189" i="1"/>
  <c r="S189" i="1" s="1"/>
  <c r="R179" i="1"/>
  <c r="S179" i="1" s="1"/>
  <c r="R337" i="1"/>
  <c r="S337" i="1" s="1"/>
  <c r="R297" i="1"/>
  <c r="S297" i="1" s="1"/>
  <c r="R336" i="1"/>
  <c r="S336" i="1" s="1"/>
  <c r="R46" i="1"/>
  <c r="S46" i="1" s="1"/>
  <c r="R333" i="1"/>
  <c r="S333" i="1" s="1"/>
  <c r="R295" i="1"/>
  <c r="S295" i="1" s="1"/>
  <c r="R39" i="1"/>
  <c r="S39" i="1" s="1"/>
  <c r="R283" i="1"/>
  <c r="S283" i="1" s="1"/>
  <c r="R59" i="1"/>
  <c r="S59" i="1" s="1"/>
  <c r="R220" i="1"/>
  <c r="S220" i="1" s="1"/>
  <c r="R197" i="1"/>
  <c r="S197" i="1" s="1"/>
  <c r="R144" i="1"/>
  <c r="S144" i="1" s="1"/>
  <c r="R102" i="1"/>
  <c r="S102" i="1" s="1"/>
  <c r="R168" i="1"/>
  <c r="S168" i="1" s="1"/>
  <c r="R21" i="1"/>
  <c r="S21" i="1" s="1"/>
  <c r="R101" i="1"/>
  <c r="S101" i="1" s="1"/>
  <c r="R361" i="1"/>
  <c r="S361" i="1" s="1"/>
  <c r="R208" i="1"/>
  <c r="S208" i="1" s="1"/>
  <c r="R371" i="1"/>
  <c r="S371" i="1" s="1"/>
  <c r="R156" i="1"/>
  <c r="S156" i="1" s="1"/>
  <c r="R263" i="1"/>
  <c r="S263" i="1" s="1"/>
  <c r="R65" i="1"/>
  <c r="S65" i="1" s="1"/>
  <c r="R279" i="1"/>
  <c r="S279" i="1" s="1"/>
  <c r="R272" i="1"/>
  <c r="S272" i="1" s="1"/>
  <c r="R26" i="1"/>
  <c r="S26" i="1" s="1"/>
  <c r="R411" i="1"/>
  <c r="S411" i="1" s="1"/>
  <c r="R240" i="1"/>
  <c r="S240" i="1" s="1"/>
  <c r="R152" i="1"/>
  <c r="S152" i="1" s="1"/>
  <c r="R192" i="1"/>
  <c r="S192" i="1" s="1"/>
  <c r="R289" i="1"/>
  <c r="S289" i="1" s="1"/>
  <c r="R198" i="1"/>
  <c r="S198" i="1" s="1"/>
  <c r="R288" i="1"/>
  <c r="S288" i="1" s="1"/>
  <c r="R399" i="1"/>
  <c r="S399" i="1" s="1"/>
  <c r="R314" i="1"/>
  <c r="S314" i="1" s="1"/>
  <c r="R347" i="1"/>
  <c r="S347" i="1" s="1"/>
  <c r="R111" i="1"/>
  <c r="S111" i="1" s="1"/>
  <c r="R265" i="1"/>
  <c r="S265" i="1" s="1"/>
  <c r="R15" i="1"/>
  <c r="S15" i="1" s="1"/>
  <c r="R164" i="1"/>
  <c r="S164" i="1" s="1"/>
  <c r="R75" i="1"/>
  <c r="S75" i="1" s="1"/>
  <c r="R331" i="1"/>
  <c r="S331" i="1" s="1"/>
  <c r="R22" i="1"/>
  <c r="S22" i="1" s="1"/>
  <c r="R304" i="1"/>
  <c r="S304" i="1" s="1"/>
  <c r="R158" i="1"/>
  <c r="S158" i="1" s="1"/>
  <c r="R396" i="1"/>
  <c r="S396" i="1" s="1"/>
  <c r="R108" i="1"/>
  <c r="S108" i="1" s="1"/>
  <c r="R386" i="1"/>
  <c r="S386" i="1" s="1"/>
  <c r="R268" i="1"/>
  <c r="S268" i="1" s="1"/>
  <c r="R174" i="1"/>
  <c r="S174" i="1" s="1"/>
  <c r="R312" i="1"/>
  <c r="S312" i="1" s="1"/>
  <c r="R274" i="1"/>
  <c r="S274" i="1" s="1"/>
  <c r="R380" i="1"/>
  <c r="S380" i="1" s="1"/>
  <c r="R104" i="1"/>
  <c r="S104" i="1" s="1"/>
  <c r="R375" i="1"/>
  <c r="S375" i="1" s="1"/>
  <c r="R294" i="1"/>
  <c r="S294" i="1" s="1"/>
  <c r="R50" i="1"/>
  <c r="S50" i="1" s="1"/>
  <c r="R79" i="1"/>
  <c r="S79" i="1" s="1"/>
  <c r="R137" i="1"/>
  <c r="S137" i="1" s="1"/>
  <c r="R367" i="1"/>
  <c r="S367" i="1" s="1"/>
  <c r="R134" i="1"/>
  <c r="S134" i="1" s="1"/>
  <c r="R407" i="1"/>
  <c r="S407" i="1" s="1"/>
  <c r="R118" i="1"/>
  <c r="S118" i="1" s="1"/>
  <c r="R248" i="1"/>
  <c r="S248" i="1" s="1"/>
  <c r="R253" i="1"/>
  <c r="S253" i="1" s="1"/>
  <c r="R398" i="1"/>
  <c r="S398" i="1" s="1"/>
  <c r="R181" i="1"/>
  <c r="S181" i="1" s="1"/>
  <c r="R170" i="1"/>
  <c r="S170" i="1" s="1"/>
  <c r="R83" i="1"/>
  <c r="S83" i="1" s="1"/>
  <c r="R106" i="1"/>
  <c r="S106" i="1" s="1"/>
  <c r="R202" i="1"/>
  <c r="S202" i="1" s="1"/>
  <c r="R155" i="1"/>
  <c r="S155" i="1" s="1"/>
  <c r="R193" i="1"/>
  <c r="S193" i="1" s="1"/>
  <c r="R332" i="1"/>
  <c r="S332" i="1" s="1"/>
  <c r="R105" i="1"/>
  <c r="S105" i="1" s="1"/>
  <c r="R256" i="1"/>
  <c r="S256" i="1" s="1"/>
  <c r="R311" i="1"/>
  <c r="S311" i="1" s="1"/>
  <c r="R91" i="1"/>
  <c r="S91" i="1" s="1"/>
  <c r="R73" i="1"/>
  <c r="S73" i="1" s="1"/>
  <c r="R138" i="1"/>
  <c r="S138" i="1" s="1"/>
  <c r="R320" i="1"/>
  <c r="S320" i="1" s="1"/>
  <c r="R302" i="1"/>
  <c r="S302" i="1" s="1"/>
  <c r="C22" i="3"/>
  <c r="D22" i="3" s="1"/>
  <c r="E22" i="3" s="1"/>
  <c r="C33" i="3"/>
  <c r="D17" i="3"/>
  <c r="E17" i="3" s="1"/>
  <c r="P174" i="4" s="1"/>
  <c r="B33" i="3"/>
  <c r="C39" i="3"/>
  <c r="C38" i="3"/>
  <c r="C36" i="3"/>
  <c r="C34" i="3"/>
  <c r="B38" i="3"/>
  <c r="B36" i="3"/>
  <c r="B34" i="3"/>
  <c r="C26" i="3"/>
  <c r="B35" i="3"/>
  <c r="B37" i="3"/>
  <c r="B39" i="3"/>
  <c r="C35" i="3"/>
  <c r="C37" i="3"/>
  <c r="C27" i="3"/>
  <c r="C25" i="3"/>
  <c r="B28" i="3"/>
  <c r="C28" i="3"/>
  <c r="B26" i="3"/>
  <c r="B23" i="3"/>
  <c r="B27" i="3"/>
  <c r="B25" i="3"/>
  <c r="C24" i="3"/>
  <c r="B24" i="3"/>
  <c r="C23" i="3"/>
  <c r="P140" i="4"/>
  <c r="P133" i="4"/>
  <c r="P63" i="4"/>
  <c r="P46" i="4"/>
  <c r="P182" i="4"/>
  <c r="P190" i="4"/>
  <c r="P134" i="4"/>
  <c r="P195" i="4"/>
  <c r="P129" i="4"/>
  <c r="P54" i="4"/>
  <c r="P52" i="4"/>
  <c r="P161" i="4"/>
  <c r="P119" i="4"/>
  <c r="P197" i="4"/>
  <c r="P130" i="4"/>
  <c r="P201" i="4"/>
  <c r="P202" i="4"/>
  <c r="P163" i="4"/>
  <c r="P198" i="4"/>
  <c r="P59" i="4"/>
  <c r="P165" i="4"/>
  <c r="P67" i="4"/>
  <c r="P51" i="4"/>
  <c r="P146" i="4"/>
  <c r="P152" i="4"/>
  <c r="P166" i="4"/>
  <c r="P124" i="4"/>
  <c r="P183" i="4"/>
  <c r="P185" i="4"/>
  <c r="P156" i="4"/>
  <c r="P55" i="4"/>
  <c r="P157" i="4"/>
  <c r="P191" i="4"/>
  <c r="P126" i="4"/>
  <c r="P162" i="4"/>
  <c r="P175" i="4"/>
  <c r="P149" i="4"/>
  <c r="P144" i="4"/>
  <c r="P50" i="4"/>
  <c r="P171" i="4"/>
  <c r="P177" i="4"/>
  <c r="P138" i="4"/>
  <c r="P120" i="4"/>
  <c r="P61" i="4"/>
  <c r="P137" i="4"/>
  <c r="P168" i="4"/>
  <c r="P153" i="4"/>
  <c r="P169" i="4"/>
  <c r="P147" i="4"/>
  <c r="P44" i="4"/>
  <c r="P173" i="4"/>
  <c r="P141" i="4"/>
  <c r="P186" i="4"/>
  <c r="P189" i="4"/>
  <c r="P49" i="4"/>
  <c r="P158" i="4"/>
  <c r="P56" i="4"/>
  <c r="P136" i="4"/>
  <c r="P167" i="4"/>
  <c r="P62" i="4"/>
  <c r="P160" i="4"/>
  <c r="P188" i="4"/>
  <c r="P53" i="4"/>
  <c r="P125" i="4"/>
  <c r="P172" i="4"/>
  <c r="P181" i="4"/>
  <c r="P65" i="4"/>
  <c r="P139" i="4"/>
  <c r="P179" i="4"/>
  <c r="P60" i="4"/>
  <c r="P199" i="4"/>
  <c r="P151" i="4"/>
  <c r="P58" i="4"/>
  <c r="P143" i="4"/>
  <c r="P150" i="4"/>
  <c r="P194" i="4"/>
  <c r="P66" i="4"/>
  <c r="P193" i="4"/>
  <c r="P127" i="4"/>
  <c r="P79" i="4"/>
  <c r="P187" i="4"/>
  <c r="P155" i="4"/>
  <c r="P184" i="4"/>
  <c r="P148" i="4"/>
  <c r="P123" i="4"/>
  <c r="P121" i="4"/>
  <c r="P48" i="4"/>
  <c r="P178" i="4"/>
  <c r="P170" i="4"/>
  <c r="P64" i="4"/>
  <c r="P176" i="4"/>
  <c r="P132" i="4"/>
  <c r="P142" i="4"/>
  <c r="P159" i="4"/>
  <c r="P128" i="4"/>
  <c r="P192" i="4"/>
  <c r="P45" i="4"/>
  <c r="P154" i="4"/>
  <c r="P122" i="4"/>
  <c r="P180" i="4"/>
  <c r="P145" i="4"/>
  <c r="P200" i="4"/>
  <c r="P164" i="4"/>
  <c r="P80" i="4"/>
  <c r="P57" i="4"/>
  <c r="P131" i="4"/>
  <c r="P196" i="4"/>
  <c r="C9" i="3"/>
  <c r="B9" i="3"/>
  <c r="D8" i="3"/>
  <c r="E8" i="3" s="1"/>
  <c r="C18" i="3"/>
  <c r="D16" i="3"/>
  <c r="E16" i="3" s="1"/>
  <c r="D15" i="3"/>
  <c r="E15" i="3" s="1"/>
  <c r="B18" i="3"/>
  <c r="D7" i="3"/>
  <c r="E7" i="3" s="1"/>
  <c r="O24" i="4" s="1"/>
  <c r="D33" i="3" l="1"/>
  <c r="E33" i="3" s="1"/>
  <c r="D38" i="3"/>
  <c r="E38" i="3" s="1"/>
  <c r="D36" i="3"/>
  <c r="E36" i="3" s="1"/>
  <c r="D37" i="3"/>
  <c r="E37" i="3" s="1"/>
  <c r="D39" i="3"/>
  <c r="E39" i="3" s="1"/>
  <c r="B40" i="3"/>
  <c r="D35" i="3"/>
  <c r="E35" i="3" s="1"/>
  <c r="D24" i="3"/>
  <c r="E24" i="3" s="1"/>
  <c r="D25" i="3"/>
  <c r="E25" i="3" s="1"/>
  <c r="D34" i="3"/>
  <c r="E34" i="3" s="1"/>
  <c r="D26" i="3"/>
  <c r="E26" i="3" s="1"/>
  <c r="D27" i="3"/>
  <c r="E27" i="3" s="1"/>
  <c r="D28" i="3"/>
  <c r="E28" i="3" s="1"/>
  <c r="C40" i="3"/>
  <c r="D23" i="3"/>
  <c r="E23" i="3" s="1"/>
  <c r="C29" i="3"/>
  <c r="B29" i="3"/>
  <c r="O57" i="4"/>
  <c r="O28" i="4"/>
  <c r="O40" i="4"/>
  <c r="O16" i="4"/>
  <c r="O79" i="4"/>
  <c r="O20" i="4"/>
  <c r="O66" i="4"/>
  <c r="O32" i="4"/>
  <c r="O19" i="4"/>
  <c r="O58" i="4"/>
  <c r="O80" i="4"/>
  <c r="O13" i="4"/>
  <c r="O59" i="4"/>
  <c r="O33" i="4"/>
  <c r="O8" i="4"/>
  <c r="O61" i="4"/>
  <c r="O11" i="4"/>
  <c r="O17" i="4"/>
  <c r="O18" i="4"/>
  <c r="O44" i="4"/>
  <c r="O38" i="4"/>
  <c r="O49" i="4"/>
  <c r="O56" i="4"/>
  <c r="O62" i="4"/>
  <c r="O39" i="4"/>
  <c r="O37" i="4"/>
  <c r="O67" i="4"/>
  <c r="O12" i="4"/>
  <c r="O48" i="4"/>
  <c r="O23" i="4"/>
  <c r="O54" i="4"/>
  <c r="O47" i="4"/>
  <c r="O34" i="4"/>
  <c r="O7" i="4"/>
  <c r="O25" i="4"/>
  <c r="O50" i="4"/>
  <c r="O35" i="4"/>
  <c r="O41" i="4"/>
  <c r="O43" i="4"/>
  <c r="O55" i="4"/>
  <c r="O6" i="4"/>
  <c r="O63" i="4"/>
  <c r="O36" i="4"/>
  <c r="O26" i="4"/>
  <c r="O31" i="4"/>
  <c r="O10" i="4"/>
  <c r="O45" i="4"/>
  <c r="O46" i="4"/>
  <c r="O52" i="4"/>
  <c r="O21" i="4"/>
  <c r="O51" i="4"/>
  <c r="O22" i="4"/>
  <c r="O14" i="4"/>
  <c r="O42" i="4"/>
  <c r="O30" i="4"/>
  <c r="O29" i="4"/>
  <c r="O27" i="4"/>
  <c r="O64" i="4"/>
  <c r="O60" i="4"/>
  <c r="O65" i="4"/>
  <c r="O53" i="4"/>
  <c r="O15" i="4"/>
  <c r="O9" i="4"/>
  <c r="O161" i="4"/>
  <c r="O196" i="4"/>
  <c r="O197" i="4"/>
  <c r="O94" i="4"/>
  <c r="O151" i="4"/>
  <c r="O164" i="4"/>
  <c r="O199" i="4"/>
  <c r="O200" i="4"/>
  <c r="O91" i="4"/>
  <c r="O106" i="4"/>
  <c r="O72" i="4"/>
  <c r="O81" i="4"/>
  <c r="O182" i="4"/>
  <c r="O184" i="4"/>
  <c r="O187" i="4"/>
  <c r="O190" i="4"/>
  <c r="O84" i="4"/>
  <c r="O192" i="4"/>
  <c r="O85" i="4"/>
  <c r="O86" i="4"/>
  <c r="O129" i="4"/>
  <c r="O160" i="4"/>
  <c r="O105" i="4"/>
  <c r="O93" i="4"/>
  <c r="O130" i="4"/>
  <c r="O131" i="4"/>
  <c r="O202" i="4"/>
  <c r="O163" i="4"/>
  <c r="O68" i="4"/>
  <c r="O111" i="4"/>
  <c r="O101" i="4"/>
  <c r="O171" i="4"/>
  <c r="O177" i="4"/>
  <c r="O100" i="4"/>
  <c r="O92" i="4"/>
  <c r="O138" i="4"/>
  <c r="O120" i="4"/>
  <c r="O103" i="4"/>
  <c r="O137" i="4"/>
  <c r="O168" i="4"/>
  <c r="O153" i="4"/>
  <c r="O169" i="4"/>
  <c r="O147" i="4"/>
  <c r="O104" i="4"/>
  <c r="O173" i="4"/>
  <c r="O141" i="4"/>
  <c r="O186" i="4"/>
  <c r="O189" i="4"/>
  <c r="O113" i="4"/>
  <c r="O83" i="4"/>
  <c r="O158" i="4"/>
  <c r="O136" i="4"/>
  <c r="O87" i="4"/>
  <c r="O167" i="4"/>
  <c r="O88" i="4"/>
  <c r="O143" i="4"/>
  <c r="O110" i="4"/>
  <c r="O71" i="4"/>
  <c r="O170" i="4"/>
  <c r="O178" i="4"/>
  <c r="O89" i="4"/>
  <c r="O115" i="4"/>
  <c r="O121" i="4"/>
  <c r="O123" i="4"/>
  <c r="O148" i="4"/>
  <c r="O140" i="4"/>
  <c r="O155" i="4"/>
  <c r="O195" i="4"/>
  <c r="O162" i="4"/>
  <c r="O97" i="4"/>
  <c r="O175" i="4"/>
  <c r="O90" i="4"/>
  <c r="O109" i="4"/>
  <c r="O149" i="4"/>
  <c r="O176" i="4"/>
  <c r="O144" i="4"/>
  <c r="O133" i="4"/>
  <c r="O119" i="4"/>
  <c r="O198" i="4"/>
  <c r="O112" i="4"/>
  <c r="O116" i="4"/>
  <c r="O102" i="4"/>
  <c r="O82" i="4"/>
  <c r="O152" i="4"/>
  <c r="O166" i="4"/>
  <c r="O183" i="4"/>
  <c r="O185" i="4"/>
  <c r="O156" i="4"/>
  <c r="O191" i="4"/>
  <c r="O114" i="4"/>
  <c r="O193" i="4"/>
  <c r="O174" i="4"/>
  <c r="O150" i="4"/>
  <c r="O78" i="4"/>
  <c r="O76" i="4"/>
  <c r="O145" i="4"/>
  <c r="O180" i="4"/>
  <c r="O107" i="4"/>
  <c r="O99" i="4"/>
  <c r="O122" i="4"/>
  <c r="O96" i="4"/>
  <c r="O154" i="4"/>
  <c r="O117" i="4"/>
  <c r="O127" i="4"/>
  <c r="O194" i="4"/>
  <c r="O118" i="4"/>
  <c r="O201" i="4"/>
  <c r="O165" i="4"/>
  <c r="O134" i="4"/>
  <c r="O146" i="4"/>
  <c r="O108" i="4"/>
  <c r="O124" i="4"/>
  <c r="O73" i="4"/>
  <c r="O77" i="4"/>
  <c r="O157" i="4"/>
  <c r="O126" i="4"/>
  <c r="O69" i="4"/>
  <c r="O128" i="4"/>
  <c r="O70" i="4"/>
  <c r="O142" i="4"/>
  <c r="O132" i="4"/>
  <c r="O95" i="4"/>
  <c r="O179" i="4"/>
  <c r="O139" i="4"/>
  <c r="O98" i="4"/>
  <c r="O135" i="4"/>
  <c r="O181" i="4"/>
  <c r="O172" i="4"/>
  <c r="O125" i="4"/>
  <c r="O188" i="4"/>
  <c r="O74" i="4"/>
  <c r="O75" i="4"/>
  <c r="O159" i="4"/>
  <c r="P94" i="4"/>
  <c r="P35" i="4"/>
  <c r="P110" i="4"/>
  <c r="P37" i="4"/>
  <c r="P111" i="4"/>
  <c r="P112" i="4"/>
  <c r="P24" i="4"/>
  <c r="P102" i="4"/>
  <c r="P82" i="4"/>
  <c r="P14" i="4"/>
  <c r="P108" i="4"/>
  <c r="P30" i="4"/>
  <c r="P43" i="4"/>
  <c r="P29" i="4"/>
  <c r="P109" i="4"/>
  <c r="P101" i="4"/>
  <c r="P103" i="4"/>
  <c r="P11" i="4"/>
  <c r="P104" i="4"/>
  <c r="P113" i="4"/>
  <c r="P83" i="4"/>
  <c r="P88" i="4"/>
  <c r="P105" i="4"/>
  <c r="P26" i="4"/>
  <c r="P107" i="4"/>
  <c r="P96" i="4"/>
  <c r="P36" i="4"/>
  <c r="P23" i="4"/>
  <c r="P97" i="4"/>
  <c r="P27" i="4"/>
  <c r="P12" i="4"/>
  <c r="P115" i="4"/>
  <c r="P84" i="4"/>
  <c r="P95" i="4"/>
  <c r="P15" i="4"/>
  <c r="P86" i="4"/>
  <c r="P75" i="4"/>
  <c r="P25" i="4"/>
  <c r="P106" i="4"/>
  <c r="P85" i="4"/>
  <c r="P19" i="4"/>
  <c r="P39" i="4"/>
  <c r="P21" i="4"/>
  <c r="P68" i="4"/>
  <c r="P71" i="4"/>
  <c r="P116" i="4"/>
  <c r="P22" i="4"/>
  <c r="P41" i="4"/>
  <c r="P42" i="4"/>
  <c r="P73" i="4"/>
  <c r="P77" i="4"/>
  <c r="P47" i="4"/>
  <c r="P7" i="4"/>
  <c r="P100" i="4"/>
  <c r="P92" i="4"/>
  <c r="P17" i="4"/>
  <c r="P18" i="4"/>
  <c r="P38" i="4"/>
  <c r="P87" i="4"/>
  <c r="P33" i="4"/>
  <c r="P76" i="4"/>
  <c r="P99" i="4"/>
  <c r="P31" i="4"/>
  <c r="P10" i="4"/>
  <c r="P117" i="4"/>
  <c r="P9" i="4"/>
  <c r="P32" i="4"/>
  <c r="P6" i="4"/>
  <c r="P40" i="4"/>
  <c r="P91" i="4"/>
  <c r="P72" i="4"/>
  <c r="P114" i="4"/>
  <c r="P90" i="4"/>
  <c r="P78" i="4"/>
  <c r="P89" i="4"/>
  <c r="P93" i="4"/>
  <c r="P13" i="4"/>
  <c r="P8" i="4"/>
  <c r="P98" i="4"/>
  <c r="P135" i="4"/>
  <c r="P74" i="4"/>
  <c r="P69" i="4"/>
  <c r="P70" i="4"/>
  <c r="P34" i="4"/>
  <c r="P28" i="4"/>
  <c r="P16" i="4"/>
  <c r="P81" i="4"/>
  <c r="P20" i="4"/>
  <c r="P118" i="4"/>
  <c r="D9" i="3"/>
  <c r="E9" i="3" s="1"/>
  <c r="D18" i="3"/>
  <c r="E18" i="3" s="1"/>
  <c r="D40" i="3" l="1"/>
  <c r="E40" i="3" s="1"/>
  <c r="D29" i="3"/>
  <c r="E29" i="3" s="1"/>
</calcChain>
</file>

<file path=xl/sharedStrings.xml><?xml version="1.0" encoding="utf-8"?>
<sst xmlns="http://schemas.openxmlformats.org/spreadsheetml/2006/main" count="4660" uniqueCount="1751">
  <si>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</si>
  <si>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</si>
  <si>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</si>
  <si>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</si>
  <si>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</si>
  <si>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</si>
  <si>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</si>
  <si>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</si>
  <si>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</si>
  <si>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</si>
  <si>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</si>
  <si>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</si>
  <si>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</si>
  <si>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</si>
  <si>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</si>
  <si>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</si>
  <si>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</si>
  <si>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</si>
  <si>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</si>
  <si>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</si>
  <si>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</si>
  <si>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</si>
  <si>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</si>
  <si>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</si>
  <si>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</si>
  <si>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</si>
  <si>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</si>
  <si>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</si>
  <si>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</si>
  <si>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</si>
  <si>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</si>
  <si>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</si>
  <si>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</si>
  <si>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</si>
  <si>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</si>
  <si>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</si>
  <si>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</si>
  <si>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</si>
  <si>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</si>
  <si>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</si>
  <si>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</si>
  <si>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</si>
  <si>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</si>
  <si>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</si>
  <si>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</si>
  <si>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</si>
  <si>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</si>
  <si>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</si>
  <si>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</si>
  <si>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</si>
  <si>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</si>
  <si>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</si>
  <si>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</si>
  <si>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</si>
  <si>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</si>
  <si>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</si>
  <si>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</si>
  <si>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</si>
  <si>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</si>
  <si>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</si>
  <si>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</si>
  <si>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</si>
  <si>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</si>
  <si>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</si>
  <si>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</si>
  <si>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</si>
  <si>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</si>
  <si>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</si>
  <si>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</si>
  <si>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</si>
  <si>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</si>
  <si>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</si>
  <si>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</si>
  <si>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</si>
  <si>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</si>
  <si>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</si>
  <si>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</si>
  <si>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</si>
  <si>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</si>
  <si>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</si>
  <si>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</si>
  <si>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</si>
  <si>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</si>
  <si>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</si>
  <si>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</si>
  <si>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</si>
  <si>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</si>
  <si>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</si>
  <si>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</si>
  <si>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</si>
  <si>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</si>
  <si>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</si>
  <si>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</si>
  <si>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</si>
  <si>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</si>
  <si>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</si>
  <si>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</si>
  <si>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</si>
  <si>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</si>
  <si>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</si>
  <si>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</si>
  <si>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</si>
  <si>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</si>
  <si>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</si>
  <si>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</si>
  <si>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</si>
  <si>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</si>
  <si>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</si>
  <si>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</si>
  <si>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</si>
  <si>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</si>
  <si>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</si>
  <si>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</si>
  <si>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</si>
  <si>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</si>
  <si>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</si>
  <si>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</si>
  <si>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</si>
  <si>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</si>
  <si>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</si>
  <si>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</si>
  <si>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</si>
  <si>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</si>
  <si>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</si>
  <si>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</si>
  <si>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</si>
  <si>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</si>
  <si>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</si>
  <si>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</si>
  <si>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</si>
  <si>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</si>
  <si>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</si>
  <si>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</si>
  <si>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</si>
  <si>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</si>
  <si>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</si>
  <si>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</si>
  <si>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</si>
  <si>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</si>
  <si>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</si>
  <si>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</si>
  <si>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</si>
  <si>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</si>
  <si>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</si>
  <si>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</si>
  <si>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</si>
  <si>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</si>
  <si>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</si>
  <si>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</si>
  <si>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</si>
  <si>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</si>
  <si>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</si>
  <si>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</si>
  <si>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</si>
  <si>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</si>
  <si>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</si>
  <si>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</si>
  <si>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</si>
  <si>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</si>
  <si>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</si>
  <si>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</si>
  <si>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</si>
  <si>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</si>
  <si>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</si>
  <si>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</si>
  <si>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</si>
  <si>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</si>
  <si>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</si>
  <si>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</si>
  <si>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</si>
  <si>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</si>
  <si>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</si>
  <si>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</si>
  <si>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</si>
  <si>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</si>
  <si>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</si>
  <si>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</si>
  <si>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</si>
  <si>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</si>
  <si>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</si>
  <si>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</si>
  <si>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</si>
  <si>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</si>
  <si>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</si>
  <si>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</si>
  <si>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</si>
  <si>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</si>
  <si>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</si>
  <si>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</si>
  <si>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</si>
  <si>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</si>
  <si>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</si>
  <si>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</si>
  <si>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</si>
  <si>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</si>
  <si>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</si>
  <si>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</si>
  <si>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</si>
  <si>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</si>
  <si>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</si>
  <si>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</si>
  <si>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</si>
  <si>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</si>
  <si>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</si>
  <si>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</si>
  <si>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</si>
  <si>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</si>
  <si>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</si>
  <si>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</si>
  <si>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</si>
  <si>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</si>
  <si>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</si>
  <si>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</si>
  <si>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</si>
  <si>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</si>
  <si>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</si>
  <si>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</si>
  <si>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</si>
  <si>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</si>
  <si>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</si>
  <si>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</si>
  <si>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</si>
  <si>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</si>
  <si>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</si>
  <si>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</si>
  <si>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</si>
  <si>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</si>
  <si>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</si>
  <si>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</si>
  <si>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</si>
  <si>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</si>
  <si>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</si>
  <si>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</si>
  <si>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</si>
  <si>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</si>
  <si>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</si>
  <si>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</si>
  <si>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</si>
  <si>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</si>
  <si>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</si>
  <si>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</si>
  <si>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</si>
  <si>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</si>
  <si>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</si>
  <si>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</si>
  <si>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</si>
  <si>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</si>
  <si>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</si>
  <si>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</si>
  <si>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</si>
  <si>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</si>
  <si>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</si>
  <si>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</si>
  <si>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</si>
  <si>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</si>
  <si>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</si>
  <si>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</si>
  <si>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</si>
  <si>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</si>
  <si>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</si>
  <si>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</si>
  <si>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</si>
  <si>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</si>
  <si>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</si>
  <si>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</si>
  <si>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</si>
  <si>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</si>
  <si>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</si>
  <si>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</si>
  <si>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</si>
  <si>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</si>
  <si>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</si>
  <si>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</si>
  <si>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</si>
  <si>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</si>
  <si>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</si>
  <si>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</si>
  <si>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</si>
  <si>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</si>
  <si>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</si>
  <si>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</si>
  <si>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</si>
  <si>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</si>
  <si>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</si>
  <si>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</si>
  <si>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</si>
  <si>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</si>
  <si>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</si>
  <si>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</si>
  <si>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</si>
  <si>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</si>
  <si>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</si>
  <si>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</si>
  <si>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</si>
  <si>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</si>
  <si>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</si>
  <si>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</si>
  <si>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</si>
  <si>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</si>
  <si>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</si>
  <si>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</si>
  <si>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</si>
  <si>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</si>
  <si>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</si>
  <si>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</si>
  <si>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</si>
  <si>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</si>
  <si>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</si>
  <si>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</si>
  <si>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</si>
  <si>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</si>
  <si>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</si>
  <si>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</si>
  <si>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</si>
  <si>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</si>
  <si>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</si>
  <si>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</si>
  <si>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</si>
  <si>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</si>
  <si>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</si>
  <si>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</si>
  <si>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</si>
  <si>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</si>
  <si>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</si>
  <si>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</si>
  <si>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</si>
  <si>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</si>
  <si>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</si>
  <si>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</si>
  <si>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</si>
  <si>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</si>
  <si>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</si>
  <si>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</si>
  <si>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</si>
  <si>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</si>
  <si>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</si>
  <si>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</si>
  <si>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</si>
  <si>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</si>
  <si>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</si>
  <si>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</si>
  <si>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</si>
  <si>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</si>
  <si>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</si>
  <si>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</si>
  <si>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</si>
  <si>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</si>
  <si>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</si>
  <si>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</si>
  <si>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</si>
  <si>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</si>
  <si>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</si>
  <si>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</si>
  <si>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</si>
  <si>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</si>
  <si>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</si>
  <si>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</si>
  <si>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</si>
  <si>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</si>
  <si>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</si>
  <si>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</si>
  <si>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</si>
  <si>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</si>
  <si>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</si>
  <si>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</si>
  <si>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</si>
  <si>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</si>
  <si>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</si>
  <si>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</si>
  <si>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</si>
  <si>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</si>
  <si>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</si>
  <si>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</si>
  <si>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</si>
  <si>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</si>
  <si>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</si>
  <si>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</si>
  <si>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</si>
  <si>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</si>
  <si>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</si>
  <si>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</si>
  <si>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</si>
  <si>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</si>
  <si>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</si>
  <si>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</si>
  <si>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</si>
  <si>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</si>
  <si>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</si>
  <si>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</si>
  <si>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</si>
  <si>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</si>
  <si>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</si>
  <si>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</si>
  <si>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</si>
  <si>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</si>
  <si>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</si>
  <si>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</si>
  <si>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</si>
  <si>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</si>
  <si>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</si>
  <si>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</si>
  <si>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</si>
  <si>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</si>
  <si>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</si>
  <si>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</si>
  <si>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</si>
  <si>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</si>
  <si>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</si>
  <si>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</si>
  <si>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</si>
  <si>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</si>
  <si>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</si>
  <si>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</si>
  <si>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</si>
  <si>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</si>
  <si>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</si>
  <si>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</si>
  <si>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</si>
  <si>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</si>
  <si>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</si>
  <si>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</si>
  <si>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</si>
  <si>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</si>
  <si>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</si>
  <si>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</si>
  <si>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</si>
  <si>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</si>
  <si>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</si>
  <si>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</si>
  <si>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</si>
  <si>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</si>
  <si>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</si>
  <si>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</si>
  <si>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</si>
  <si>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</si>
  <si>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</si>
  <si>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</si>
  <si>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</si>
  <si>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</si>
  <si>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</si>
  <si>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</si>
  <si>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</si>
  <si>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</si>
  <si>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</si>
  <si>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</si>
  <si>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</si>
  <si>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</si>
  <si>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</si>
  <si>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</si>
  <si>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</si>
  <si>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</si>
  <si>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</si>
  <si>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</si>
  <si>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</si>
  <si>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</si>
  <si>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</si>
  <si>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</si>
  <si>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</si>
  <si>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</si>
  <si>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</si>
  <si>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</si>
  <si>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</si>
  <si>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</si>
  <si>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</si>
  <si>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</si>
  <si>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</si>
  <si>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</si>
  <si>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</si>
  <si>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</si>
  <si>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</si>
  <si>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</si>
  <si>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</si>
  <si>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</si>
  <si>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</si>
  <si>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</si>
  <si>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</si>
  <si>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</si>
  <si>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</si>
  <si>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</si>
  <si>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</si>
  <si>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</si>
  <si>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</si>
  <si>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</si>
  <si>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</si>
  <si>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</si>
  <si>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</si>
  <si>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</si>
  <si>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</si>
  <si>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</si>
  <si>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</si>
  <si>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</si>
  <si>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</si>
  <si>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</si>
  <si>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</si>
  <si>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</si>
  <si>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</si>
  <si>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</si>
  <si>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</si>
  <si>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</si>
  <si>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</si>
  <si>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</si>
  <si>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</si>
  <si>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</si>
  <si>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</si>
  <si>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</si>
  <si>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</si>
  <si>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</si>
  <si>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</si>
  <si>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</si>
  <si>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</si>
  <si>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</si>
  <si>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</si>
  <si>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</si>
  <si>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</si>
  <si>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</si>
  <si>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</si>
  <si>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</si>
  <si>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</si>
  <si>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</si>
  <si>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</si>
  <si>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</si>
  <si>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</si>
  <si>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</si>
  <si>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</si>
  <si>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</si>
  <si>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</si>
  <si>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</si>
  <si>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</si>
  <si>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</si>
  <si>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</si>
  <si>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</si>
  <si>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</si>
  <si>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</si>
  <si>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</si>
  <si>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</si>
  <si>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</si>
  <si>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</si>
  <si>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</si>
  <si>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</si>
  <si>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</si>
  <si>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</si>
  <si>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</si>
  <si>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</si>
  <si>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</si>
  <si>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</si>
  <si>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</si>
  <si>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</si>
  <si>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</si>
  <si>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</si>
  <si>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</si>
  <si>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</si>
  <si>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</si>
  <si>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</si>
  <si>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</si>
  <si>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</si>
  <si>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</si>
  <si>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</si>
  <si>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</si>
  <si>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</si>
  <si>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</si>
  <si>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</si>
  <si>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</si>
  <si>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</si>
  <si>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</si>
  <si>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</si>
  <si>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</si>
  <si>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</si>
  <si>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</si>
  <si>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</si>
  <si>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</si>
  <si>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</si>
  <si>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</si>
  <si>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</si>
  <si>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</si>
  <si>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</si>
  <si>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</si>
  <si>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</si>
  <si>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</si>
  <si>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</si>
  <si>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</si>
  <si>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</si>
  <si>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</si>
  <si>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</si>
  <si>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</si>
  <si>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</si>
  <si>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</si>
  <si>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</si>
  <si>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</si>
  <si>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</si>
  <si>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</si>
  <si>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</si>
  <si>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</si>
  <si>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</si>
  <si>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</si>
  <si>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</si>
  <si>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</si>
  <si>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</si>
  <si>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</si>
  <si>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</si>
  <si>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</si>
  <si>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</si>
  <si>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</si>
  <si>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</si>
  <si>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</si>
  <si>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</si>
  <si>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</si>
  <si>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</si>
  <si>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</si>
  <si>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Dooley, Mr. Patrick</t>
  </si>
  <si>
    <t>C148</t>
  </si>
  <si>
    <t>Behr, Mr. Karl Howell</t>
  </si>
  <si>
    <t>Johnston, Miss. Catherine Helen "Carrie"</t>
  </si>
  <si>
    <t>B42</t>
  </si>
  <si>
    <t>Graham, Miss. Margaret Edith</t>
  </si>
  <si>
    <t>Montvila, Rev. Juozas</t>
  </si>
  <si>
    <t>Rice, Mrs. William (Margaret Norton)</t>
  </si>
  <si>
    <t>SOTON/OQ 392076</t>
  </si>
  <si>
    <t>Sutehall, Mr. Henry Jr</t>
  </si>
  <si>
    <t>C.A./SOTON 34068</t>
  </si>
  <si>
    <t>Banfield, Mr. Frederick James</t>
  </si>
  <si>
    <t>Dahlberg, Miss. Gerda Ulrika</t>
  </si>
  <si>
    <t>Markun, Mr. Johann</t>
  </si>
  <si>
    <t>Shelley, Mrs. William (Imanita Parrish Hall)</t>
  </si>
  <si>
    <t>C50</t>
  </si>
  <si>
    <t>Potter, Mrs. Thomas Jr (Lily Alexenia Wilson)</t>
  </si>
  <si>
    <t>Laleff, Mr. Kristo</t>
  </si>
  <si>
    <t>Petroff, Mr. Nedelio</t>
  </si>
  <si>
    <t>Gustafsson, Mr. Alfred Ossian</t>
  </si>
  <si>
    <t>Najib, Miss. Adele Kiamie "Jane"</t>
  </si>
  <si>
    <t>P/PP 3381</t>
  </si>
  <si>
    <t>Abelson, Mrs. Samuel (Hannah Wizosky)</t>
  </si>
  <si>
    <t>Vander Cruyssen, Mr. Victor</t>
  </si>
  <si>
    <t>Carlsson, Mr. Frans Olof</t>
  </si>
  <si>
    <t>D35</t>
  </si>
  <si>
    <t>Beckwith, Mrs. Richard Leonard (Sallie Monypeny)</t>
  </si>
  <si>
    <t>Balkic, Mr. Cerin</t>
  </si>
  <si>
    <t>Johnson, Master. Harold Theodor</t>
  </si>
  <si>
    <t>van Melkebeke, Mr. Philemon</t>
  </si>
  <si>
    <t>A24</t>
  </si>
  <si>
    <t>PC 17590</t>
  </si>
  <si>
    <t>Roebling, Mr. Washington Augustus II</t>
  </si>
  <si>
    <t>SC/PARIS 2149</t>
  </si>
  <si>
    <t>Duran y More, Miss. Asuncion</t>
  </si>
  <si>
    <t>Bystrom, Mrs. (Karolina)</t>
  </si>
  <si>
    <t>Gill, Mr. John William</t>
  </si>
  <si>
    <t>Sage, Miss. Dorothy Edith "Dolly"</t>
  </si>
  <si>
    <t>D17</t>
  </si>
  <si>
    <t>Swift, Mrs. Frederick Joel (Margaret Welles Barron)</t>
  </si>
  <si>
    <t>Giles, Mr. Frederick Edward</t>
  </si>
  <si>
    <t>Hansen, Mr. Claus Peter</t>
  </si>
  <si>
    <t>Razi, Mr. Raihed</t>
  </si>
  <si>
    <t>Baclini, Mrs. Solomon (Latifa Qurban)</t>
  </si>
  <si>
    <t>E17</t>
  </si>
  <si>
    <t xml:space="preserve">Daly, Mr. Peter Denis </t>
  </si>
  <si>
    <t>Wick, Mrs. George Dennick (Mary Hitchcock)</t>
  </si>
  <si>
    <t>Aks, Mrs. Sam (Leah Rosen)</t>
  </si>
  <si>
    <t>Carter, Mrs. Ernest Courtenay (Lilian Hughes)</t>
  </si>
  <si>
    <t>Lines, Miss. Mary Conover</t>
  </si>
  <si>
    <t>Boulos, Miss. Nourelain</t>
  </si>
  <si>
    <t>Svensson, Mr. Johan</t>
  </si>
  <si>
    <t>Andersson, Master. Sigvard Harald Elias</t>
  </si>
  <si>
    <t>C92</t>
  </si>
  <si>
    <t>Goldenberg, Mrs. Samuel L (Edwiga Grabowska)</t>
  </si>
  <si>
    <t>Harper, Rev. John</t>
  </si>
  <si>
    <t>Markoff, Mr. Marin</t>
  </si>
  <si>
    <t>Sage, Mr. Douglas Bullen</t>
  </si>
  <si>
    <t>C.A. 5547</t>
  </si>
  <si>
    <t>Abbing, Mr. Anthony</t>
  </si>
  <si>
    <t>Culumovic, Mr. Jeso</t>
  </si>
  <si>
    <t>Lemberopolous, Mr. Peter L</t>
  </si>
  <si>
    <t>Serepeca, Miss. Augusta</t>
  </si>
  <si>
    <t>S.O./P.P. 3</t>
  </si>
  <si>
    <t>Mudd, Mr. Thomas Charles</t>
  </si>
  <si>
    <t>SOTON/O2 3101287</t>
  </si>
  <si>
    <t>Alhomaki, Mr. Ilmari Rudolf</t>
  </si>
  <si>
    <t>C47</t>
  </si>
  <si>
    <t>Marechal, Mr. Pierre</t>
  </si>
  <si>
    <t>Chip, Mr. Chang</t>
  </si>
  <si>
    <t>Sirota, Mr. Maurice</t>
  </si>
  <si>
    <t>Pasic, Mr. Jakob</t>
  </si>
  <si>
    <t>E49</t>
  </si>
  <si>
    <t>Compton, Miss. Sara Rebecca</t>
  </si>
  <si>
    <t>Allum, Mr. Owen George</t>
  </si>
  <si>
    <t>Augustsson, Mr. Albert</t>
  </si>
  <si>
    <t>Saad, Mr. Amin</t>
  </si>
  <si>
    <t>Richards, Master. George Sibley</t>
  </si>
  <si>
    <t>Yasbeck, Mrs. Antoni (Selini Alexander)</t>
  </si>
  <si>
    <t>B28</t>
  </si>
  <si>
    <t>Stone, Mrs. George Nelson (Martha Evelyn)</t>
  </si>
  <si>
    <t>McCormack, Mr. Thomas Joseph</t>
  </si>
  <si>
    <t>Mallet, Master. Andre</t>
  </si>
  <si>
    <t>Lam, Mr. Len</t>
  </si>
  <si>
    <t>Flynn, Mr. John</t>
  </si>
  <si>
    <t>Panula, Master. Urho Abraham</t>
  </si>
  <si>
    <t>E121</t>
  </si>
  <si>
    <t>Moor, Mrs. (Beila)</t>
  </si>
  <si>
    <t>Reuchlin, Jonkheer. John George</t>
  </si>
  <si>
    <t>Lulic, Mr. Nikola</t>
  </si>
  <si>
    <t>Hays, Mrs. Charles Melville (Clara Jennings Gregg)</t>
  </si>
  <si>
    <t>Skoog, Master. Karl Thorsten</t>
  </si>
  <si>
    <t>C 7075</t>
  </si>
  <si>
    <t>Holm, Mr. John Fredrik Alexander</t>
  </si>
  <si>
    <t>Mallet, Mr. Albert</t>
  </si>
  <si>
    <t>STON/O2. 3101290</t>
  </si>
  <si>
    <t>Heininen, Miss. Wendla Maria</t>
  </si>
  <si>
    <t>B102</t>
  </si>
  <si>
    <t>Fry, Mr. Richard</t>
  </si>
  <si>
    <t>Tomlin, Mr. Ernest Portage</t>
  </si>
  <si>
    <t>Andersson, Miss. Ebba Iris Alfrida</t>
  </si>
  <si>
    <t>Slemen, Mr. Richard James</t>
  </si>
  <si>
    <t>Lester, Mr. James</t>
  </si>
  <si>
    <t>Alexander, Mr. William</t>
  </si>
  <si>
    <t>E8</t>
  </si>
  <si>
    <t>Chambers, Mrs. Norman Campbell (Bertha Griggs)</t>
  </si>
  <si>
    <t>Meyer, Mr. August</t>
  </si>
  <si>
    <t>Pettersson, Miss. Ellen Natalia</t>
  </si>
  <si>
    <t>A36</t>
  </si>
  <si>
    <t>Andrews, Mr. Thomas Jr</t>
  </si>
  <si>
    <t>Johansson, Mr. Karl Johan</t>
  </si>
  <si>
    <t>Hedman, Mr. Oskar Arvid</t>
  </si>
  <si>
    <t>Thomas, Master. Assad Alexander</t>
  </si>
  <si>
    <t>B96 B98</t>
  </si>
  <si>
    <t>Carter, Master. William Thornton II</t>
  </si>
  <si>
    <t>C.A. 31921</t>
  </si>
  <si>
    <t>Collyer, Mrs. Harvey (Charlotte Annie Tate)</t>
  </si>
  <si>
    <t>Ponesell, Mr. Martin</t>
  </si>
  <si>
    <t>Van Impe, Mrs. Jean Baptiste (Rosalie Paula Govaert)</t>
  </si>
  <si>
    <t>Ibrahim Shawah, Mr. Yousseff</t>
  </si>
  <si>
    <t>Osman, Mrs. Mara</t>
  </si>
  <si>
    <t>Leader, Dr. Alice (Farnham)</t>
  </si>
  <si>
    <t>Otter, Mr. Richard</t>
  </si>
  <si>
    <t>Dantcheff, Mr. Ristiu</t>
  </si>
  <si>
    <t>PC 17600</t>
  </si>
  <si>
    <t>Hoyt, Mr. William Fisher</t>
  </si>
  <si>
    <t>Sage, Miss. Stella Anna</t>
  </si>
  <si>
    <t>Gaskell, Mr. Alfred</t>
  </si>
  <si>
    <t>Keane, Mr. Andrew "Andy"</t>
  </si>
  <si>
    <t>B82 B84</t>
  </si>
  <si>
    <t>PC 17593</t>
  </si>
  <si>
    <t>Guggenheim, Mr. Benjamin</t>
  </si>
  <si>
    <t>Dean, Master. Bertram Vere</t>
  </si>
  <si>
    <t>Rice, Master. George Hugh</t>
  </si>
  <si>
    <t>Sjoblom, Miss. Anna Sofia</t>
  </si>
  <si>
    <t>Harmer, Mr. Abraham (David Lishin)</t>
  </si>
  <si>
    <t>SOTON/O.Q. 3101312</t>
  </si>
  <si>
    <t>Ali, Mr. William</t>
  </si>
  <si>
    <t>Johnston, Mr. Andrew G</t>
  </si>
  <si>
    <t>D6</t>
  </si>
  <si>
    <t>Long, Mr. Milton Clyde</t>
  </si>
  <si>
    <t>B20</t>
  </si>
  <si>
    <t>Dick, Mrs. Albert Adrian (Vera Gillespie)</t>
  </si>
  <si>
    <t>Ayoub, Miss. Banoura</t>
  </si>
  <si>
    <t>B3</t>
  </si>
  <si>
    <t>Robert, Mrs. Edward Scott (Elisabeth Walton McMillan)</t>
  </si>
  <si>
    <t>Kilgannon, Mr. Thomas J</t>
  </si>
  <si>
    <t>Emanuel, Miss. Virginia Ethel</t>
  </si>
  <si>
    <t>F38</t>
  </si>
  <si>
    <t>Tobin, Mr. Roger</t>
  </si>
  <si>
    <t>Myhrman, Mr. Pehr Fabian Oliver Malkolm</t>
  </si>
  <si>
    <t>Hocking, Mrs. Elizabeth (Eliza Needs)</t>
  </si>
  <si>
    <t>Elias, Mr. Dibo</t>
  </si>
  <si>
    <t>E77</t>
  </si>
  <si>
    <t>Mack, Mrs. (Mary)</t>
  </si>
  <si>
    <t>Jensen, Mr. Niels Peder</t>
  </si>
  <si>
    <t>Lievens, Mr. Rene Aime</t>
  </si>
  <si>
    <t>Gronnestad, Mr. Daniel Danielsen</t>
  </si>
  <si>
    <t>Moran, Mr. Daniel J</t>
  </si>
  <si>
    <t>Mangan, Miss. Mary</t>
  </si>
  <si>
    <t>Brewe, Dr. Arthur Jackson</t>
  </si>
  <si>
    <t>D11</t>
  </si>
  <si>
    <t>Hogeboom, Mrs. John C (Anna Andrews)</t>
  </si>
  <si>
    <t>Eklund, Mr. Hans Linus</t>
  </si>
  <si>
    <t>Carter, Mrs. William Ernest (Lucile Polk)</t>
  </si>
  <si>
    <t>Barah, Mr. Hanna Assi</t>
  </si>
  <si>
    <t>SOTON/O2 3101272</t>
  </si>
  <si>
    <t>Nirva, Mr. Iisakki Antino Aijo</t>
  </si>
  <si>
    <t>Garfirth, Mr. John</t>
  </si>
  <si>
    <t>B77</t>
  </si>
  <si>
    <t>Rothes, the Countess. of (Lucy Noel Martha Dyer-Edwards)</t>
  </si>
  <si>
    <t>Theobald, Mr. Thomas Leonard</t>
  </si>
  <si>
    <t>Bailey, Mr. Percy Andrew</t>
  </si>
  <si>
    <t>Carlsson, Mr. August Sigfrid</t>
  </si>
  <si>
    <t>Hamalainen, Master. Viljo</t>
  </si>
  <si>
    <t>Herman, Mrs. Samuel (Jane Laver)</t>
  </si>
  <si>
    <t>Jonkoff, Mr. Lalio</t>
  </si>
  <si>
    <t>Vande Velde, Mr. Johannes Joseph</t>
  </si>
  <si>
    <t>Moor, Master. Meier</t>
  </si>
  <si>
    <t>Wells, Miss. Joan</t>
  </si>
  <si>
    <t>Connaghton, Mr. Michael</t>
  </si>
  <si>
    <t>Marvin, Mr. Daniel Warner</t>
  </si>
  <si>
    <t>Sinkkonen, Miss. Anna</t>
  </si>
  <si>
    <t>Abbott, Mr. Rossmore Edward</t>
  </si>
  <si>
    <t>B22</t>
  </si>
  <si>
    <t>WE/P 5735</t>
  </si>
  <si>
    <t>Crosby, Capt. Edward Gifford</t>
  </si>
  <si>
    <t>STON/O 2. 3101288</t>
  </si>
  <si>
    <t>Stranden, Mr. Juho</t>
  </si>
  <si>
    <t>McNamee, Mr. Neal</t>
  </si>
  <si>
    <t>Ryerson, Miss. Susan Parker "Suzette"</t>
  </si>
  <si>
    <t>Cavendish, Mr. Tyrell William</t>
  </si>
  <si>
    <t>D45</t>
  </si>
  <si>
    <t>Hawksford, Mr. Walter James</t>
  </si>
  <si>
    <t>Nankoff, Mr. Minko</t>
  </si>
  <si>
    <t>Ivanoff, Mr. Kanio</t>
  </si>
  <si>
    <t>B101</t>
  </si>
  <si>
    <t>Lesurer, Mr. Gustave J</t>
  </si>
  <si>
    <t>Ford, Mrs. Edward (Margaret Ann Watson)</t>
  </si>
  <si>
    <t>Williams, Mr. Leslie</t>
  </si>
  <si>
    <t>Troupiansky, Mr. Moses Aaron</t>
  </si>
  <si>
    <t>Berriman, Mr. William John</t>
  </si>
  <si>
    <t>Knight, Mr. Robert J</t>
  </si>
  <si>
    <t>Hassan, Mr. Houssein G N</t>
  </si>
  <si>
    <t>B5</t>
  </si>
  <si>
    <t>Allen, Miss. Elisabeth Walton</t>
  </si>
  <si>
    <t>STON/O2. 3101271</t>
  </si>
  <si>
    <t>Ilmakangas, Miss. Pieta Sofia</t>
  </si>
  <si>
    <t>Bryhl, Mr. Kurt Arnold Gottfrid</t>
  </si>
  <si>
    <t>Mannion, Miss. Margareth</t>
  </si>
  <si>
    <t>Renouf, Mrs. Peter Henry (Lillian Jefferys)</t>
  </si>
  <si>
    <t>Oreskovic, Mr. Luka</t>
  </si>
  <si>
    <t>Chambers, Mr. Norman Campbell</t>
  </si>
  <si>
    <t>Hodges, Mr. Henry Price</t>
  </si>
  <si>
    <t>Gillespie, Mr. William Henry</t>
  </si>
  <si>
    <t>Jensen, Mr. Svend Lauritz</t>
  </si>
  <si>
    <t>Harper, Miss. Annie Jessie "Nina"</t>
  </si>
  <si>
    <t>Johnson, Mr. Malkolm Joackim</t>
  </si>
  <si>
    <t>McEvoy, Mr. Michael</t>
  </si>
  <si>
    <t>E101</t>
  </si>
  <si>
    <t>Troutt, Miss. Edwina Celia "Winnie"</t>
  </si>
  <si>
    <t>C45</t>
  </si>
  <si>
    <t>Endres, Miss. Caroline Louise</t>
  </si>
  <si>
    <t>F G73</t>
  </si>
  <si>
    <t>Soholt, Mr. Peter Andreas Lauritz Andersen</t>
  </si>
  <si>
    <t>Greenberg, Mr. Samuel</t>
  </si>
  <si>
    <t>Larsson, Mr. August Viktor</t>
  </si>
  <si>
    <t>C126</t>
  </si>
  <si>
    <t>Taylor, Mr. Elmer Zebley</t>
  </si>
  <si>
    <t>C124</t>
  </si>
  <si>
    <t>Klaber, Mr. Herman</t>
  </si>
  <si>
    <t>C90</t>
  </si>
  <si>
    <t>PC 17482</t>
  </si>
  <si>
    <t>Mayne, Mlle. Berthe Antonine ("Mrs de Villiers")</t>
  </si>
  <si>
    <t>Moubarek, Master. Halim Gonios ("William George")</t>
  </si>
  <si>
    <t>Cleaver, Miss. Alice</t>
  </si>
  <si>
    <t>E24</t>
  </si>
  <si>
    <t>PC 17476</t>
  </si>
  <si>
    <t>Calderhead, Mr. Edward Pennington</t>
  </si>
  <si>
    <t>Kelly, Mrs. Florence "Fannie"</t>
  </si>
  <si>
    <t>Morley, Mr. Henry Samuel ("Mr Henry Marshall")</t>
  </si>
  <si>
    <t>Hansen, Mr. Henrik Juul</t>
  </si>
  <si>
    <t>Gallagher, Mr. Martin</t>
  </si>
  <si>
    <t>Barbara, Miss. Saiide</t>
  </si>
  <si>
    <t>PC 17475</t>
  </si>
  <si>
    <t>Silverthorne, Mr. Spencer Victor</t>
  </si>
  <si>
    <t>Astor, Mrs. John Jacob (Madeleine Talmadge Force)</t>
  </si>
  <si>
    <t>Humblen, Mr. Adolf Mathias Nicolai Olsen</t>
  </si>
  <si>
    <t>C68</t>
  </si>
  <si>
    <t>Thayer, Mr. John Borland</t>
  </si>
  <si>
    <t>Mullens, Miss. Katherine "Katie"</t>
  </si>
  <si>
    <t>Chapman, Mr. Charles Henry</t>
  </si>
  <si>
    <t>Weir, Col. John</t>
  </si>
  <si>
    <t>Saad, Mr. Khalil</t>
  </si>
  <si>
    <t>Lam, Mr. Ali</t>
  </si>
  <si>
    <t>Karun, Miss. Manca</t>
  </si>
  <si>
    <t>Dick, Mr. Albert Adrian</t>
  </si>
  <si>
    <t>Madill, Miss. Georgette Alexandra</t>
  </si>
  <si>
    <t>Fischer, Mr. Eberhard Thelander</t>
  </si>
  <si>
    <t>Dakic, Mr. Branko</t>
  </si>
  <si>
    <t>Panula, Mr. Jaako Arnold</t>
  </si>
  <si>
    <t>Laroche, Mr. Joseph Philippe Lemercier</t>
  </si>
  <si>
    <t>Brown, Mr. Thomas William Solomon</t>
  </si>
  <si>
    <t>Goodwin, Mr. Charles Edward</t>
  </si>
  <si>
    <t>Olsvigen, Mr. Thor Anderson</t>
  </si>
  <si>
    <t>D49</t>
  </si>
  <si>
    <t>PC 17572</t>
  </si>
  <si>
    <t>Hassab, Mr. Hammad</t>
  </si>
  <si>
    <t>Peters, Miss. Katie</t>
  </si>
  <si>
    <t>Cardeza, Mr. Thomas Drake Martinez</t>
  </si>
  <si>
    <t>Goodwin, Mrs. Frederick (Augusta Tyler)</t>
  </si>
  <si>
    <t>Turja, Miss. Anna Sofia</t>
  </si>
  <si>
    <t>Sawyer, Mr. Frederick Charles</t>
  </si>
  <si>
    <t>Edvardsson, Mr. Gustaf Hjalmar</t>
  </si>
  <si>
    <t>Watson, Mr. Ennis Hastings</t>
  </si>
  <si>
    <t>Wilhelms, Mr. Charles</t>
  </si>
  <si>
    <t>C.A. 24580</t>
  </si>
  <si>
    <t>Mitchell, Mr. Henry Michael</t>
  </si>
  <si>
    <t>Davidson, Mr. Thornton</t>
  </si>
  <si>
    <t>Brown, Mrs. Thomas William Solomon (Elizabeth Catherine Ford)</t>
  </si>
  <si>
    <t>Taylor, Mrs. Elmer Zebley (Juliet Cummins Wright)</t>
  </si>
  <si>
    <t>A/5 3536</t>
  </si>
  <si>
    <t>Cook, Mr. Jacob</t>
  </si>
  <si>
    <t>Rommetvedt, Mr. Knud Paust</t>
  </si>
  <si>
    <t>Butler, Mr. Reginald Fenton</t>
  </si>
  <si>
    <t>Hickman, Mr. Lewis</t>
  </si>
  <si>
    <t>STON/O 2. 3101285</t>
  </si>
  <si>
    <t>Lindqvist, Mr. Eino William</t>
  </si>
  <si>
    <t>Coleff, Mr. Peju</t>
  </si>
  <si>
    <t>E58</t>
  </si>
  <si>
    <t>Colley, Mr. Edward Pomeroy</t>
  </si>
  <si>
    <t>Badt, Mr. Mohamed</t>
  </si>
  <si>
    <t>PC 17611</t>
  </si>
  <si>
    <t>Frauenthal, Dr. Henry William</t>
  </si>
  <si>
    <t>D48</t>
  </si>
  <si>
    <t>Newell, Mr. Arthur Webster</t>
  </si>
  <si>
    <t>Eitemiller, Mr. George Floyd</t>
  </si>
  <si>
    <t>Bourke, Mrs. John (Catherine)</t>
  </si>
  <si>
    <t>Radeff, Mr. Alexander</t>
  </si>
  <si>
    <t>Hickman, Mr. Leonard Mark</t>
  </si>
  <si>
    <t>Hegarty, Miss. Hanora "Nora"</t>
  </si>
  <si>
    <t>O'Leary, Miss. Hanora "Norah"</t>
  </si>
  <si>
    <t>Kalvik, Mr. Johannes Halvorsen</t>
  </si>
  <si>
    <t>Doling, Miss. Elsie</t>
  </si>
  <si>
    <t>Mitkoff, Mr. Mito</t>
  </si>
  <si>
    <t>CA. 2314</t>
  </si>
  <si>
    <t>Stanley, Miss. Amy Zillah Elsie</t>
  </si>
  <si>
    <t>S.O./P.P. 751</t>
  </si>
  <si>
    <t>Willey, Mr. Edward</t>
  </si>
  <si>
    <t>A26</t>
  </si>
  <si>
    <t>Simonius-Blumer, Col. Oberst Alfons</t>
  </si>
  <si>
    <t>Cor, Mr. Liudevit</t>
  </si>
  <si>
    <t>D33</t>
  </si>
  <si>
    <t>Harper, Mr. Henry Sleeper</t>
  </si>
  <si>
    <t>Baclini, Miss. Eugenie</t>
  </si>
  <si>
    <t>Foo, Mr. Choong</t>
  </si>
  <si>
    <t>Skoog, Miss. Margit Elizabeth</t>
  </si>
  <si>
    <t>B35</t>
  </si>
  <si>
    <t>PC 17477</t>
  </si>
  <si>
    <t>Sagesser, Mlle. Emma</t>
  </si>
  <si>
    <t>Jensen, Mr. Hans Peder</t>
  </si>
  <si>
    <t>Thorneycroft, Mr. Percival</t>
  </si>
  <si>
    <t>Panula, Mrs. Juha (Maria Emilia Ojala)</t>
  </si>
  <si>
    <t>Collyer, Mr. Harvey</t>
  </si>
  <si>
    <t>STON/O 2. 3101292</t>
  </si>
  <si>
    <t>Leinonen, Mr. Antti Gustaf</t>
  </si>
  <si>
    <t>Davis, Miss. Mary</t>
  </si>
  <si>
    <t>Skoog, Miss. Mabel</t>
  </si>
  <si>
    <t>Parr, Mr. William Henry Marsh</t>
  </si>
  <si>
    <t>B50</t>
  </si>
  <si>
    <t>Stahelin-Maeglin, Dr. Max</t>
  </si>
  <si>
    <t>Lundahl, Mr. Johan Svensson</t>
  </si>
  <si>
    <t>A23</t>
  </si>
  <si>
    <t>Barkworth, Mr. Algernon Henry Wilson</t>
  </si>
  <si>
    <t>O'Connell, Mr. Patrick D</t>
  </si>
  <si>
    <t>Bostandyeff, Mr. Guentcho</t>
  </si>
  <si>
    <t>D9</t>
  </si>
  <si>
    <t>Longley, Miss. Gretchen Fiske</t>
  </si>
  <si>
    <t>Kirkland, Rev. Charles Leonard</t>
  </si>
  <si>
    <t>D50</t>
  </si>
  <si>
    <t>Sutton, Mr. Frederick</t>
  </si>
  <si>
    <t>Bowen, Mr. David John "Dai"</t>
  </si>
  <si>
    <t>Hansen, Mr. Henry Damsgaard</t>
  </si>
  <si>
    <t>Nakid, Mr. Sahid</t>
  </si>
  <si>
    <t>Kimball, Mr. Edwin Nelson Jr</t>
  </si>
  <si>
    <t>Yasbeck, Mr. Antoni</t>
  </si>
  <si>
    <t>Gavey, Mr. Lawrence</t>
  </si>
  <si>
    <t>Becker, Miss. Marion Louise</t>
  </si>
  <si>
    <t>A/5. 3336</t>
  </si>
  <si>
    <t>Lobb, Mrs. William Arthur (Cordelia K Stanlick)</t>
  </si>
  <si>
    <t>Danbom, Mr. Ernst Gilbert</t>
  </si>
  <si>
    <t>Herman, Miss. Alice</t>
  </si>
  <si>
    <t>Brocklebank, Mr. William Alfred</t>
  </si>
  <si>
    <t>Horgan, Mr. John</t>
  </si>
  <si>
    <t>Murphy, Miss. Margaret Jane</t>
  </si>
  <si>
    <t>SOTON/O.Q. 3101305</t>
  </si>
  <si>
    <t>Jardin, Mr. Jose Neto</t>
  </si>
  <si>
    <t>Andersson, Mrs. Anders Johan (Alfrida Konstantia Brogren)</t>
  </si>
  <si>
    <t>C125</t>
  </si>
  <si>
    <t>PC 17582</t>
  </si>
  <si>
    <t>Shutes, Miss. Elizabeth W</t>
  </si>
  <si>
    <t>Laroche, Mrs. Joseph (Juliette Marie Louise Lafargue)</t>
  </si>
  <si>
    <t>Daniel, Mr. Robert Williams</t>
  </si>
  <si>
    <t>Karaic, Mr. Milan</t>
  </si>
  <si>
    <t>Lindell, Mr. Edvard Bengtsson</t>
  </si>
  <si>
    <t>Homer, Mr. Harry ("Mr E Haven")</t>
  </si>
  <si>
    <t>Torber, Mr. Ernst William</t>
  </si>
  <si>
    <t>Harrington, Mr. Charles H</t>
  </si>
  <si>
    <t>Slabenoff, Mr. Petco</t>
  </si>
  <si>
    <t>Jacobsohn, Mrs. Sidney Samuel (Amy Frances Christy)</t>
  </si>
  <si>
    <t>A20</t>
  </si>
  <si>
    <t>PC 17485</t>
  </si>
  <si>
    <t>Duff Gordon, Sir. Cosmo Edmund ("Mr Morgan")</t>
  </si>
  <si>
    <t>Boulos, Mr. Hanna</t>
  </si>
  <si>
    <t>LINE</t>
  </si>
  <si>
    <t>Johnson, Mr. Alfred</t>
  </si>
  <si>
    <t>Leitch, Miss. Jessie Wills</t>
  </si>
  <si>
    <t>Van Impe, Mr. Jean Baptiste</t>
  </si>
  <si>
    <t>Chapman, Mr. John Henry</t>
  </si>
  <si>
    <t>Bourke, Miss. Mary</t>
  </si>
  <si>
    <t>A/5 3902</t>
  </si>
  <si>
    <t>Elsbury, Mr. William James</t>
  </si>
  <si>
    <t>D20</t>
  </si>
  <si>
    <t>Stephenson, Mrs. Walter Bertram (Martha Eustis)</t>
  </si>
  <si>
    <t>STON/O 2. 3101273</t>
  </si>
  <si>
    <t>Rintamaki, Mr. Matti</t>
  </si>
  <si>
    <t>A./5. 3235</t>
  </si>
  <si>
    <t>Murdlin, Mr. Joseph</t>
  </si>
  <si>
    <t>Gilinski, Mr. Eliezer</t>
  </si>
  <si>
    <t>Frolicher-Stehli, Mr. Maxmillian</t>
  </si>
  <si>
    <t>Jarvis, Mr. John Denzil</t>
  </si>
  <si>
    <t>E68</t>
  </si>
  <si>
    <t>Taussig, Miss. Ruth</t>
  </si>
  <si>
    <t>Paulner, Mr. Uscher</t>
  </si>
  <si>
    <t>A10</t>
  </si>
  <si>
    <t>Ross, Mr. John Hugo</t>
  </si>
  <si>
    <t>Downton, Mr. William James</t>
  </si>
  <si>
    <t>Thayer, Mrs. John Borland (Marian Longstreth Morris)</t>
  </si>
  <si>
    <t>Christy, Miss. Julie Rachel</t>
  </si>
  <si>
    <t>STON/O 2. 3101286</t>
  </si>
  <si>
    <t>Jussila, Mr. Eiriik</t>
  </si>
  <si>
    <t>Caram, Mrs. Joseph (Maria Elias)</t>
  </si>
  <si>
    <t>E44</t>
  </si>
  <si>
    <t>Silvey, Mrs. William Baird (Alice Munger)</t>
  </si>
  <si>
    <t>Garside, Miss. Ethel</t>
  </si>
  <si>
    <t>Patchett, Mr. George</t>
  </si>
  <si>
    <t>A/4. 20589</t>
  </si>
  <si>
    <t>Rush, Mr. Alfred George John</t>
  </si>
  <si>
    <t>Kelly, Miss. Mary</t>
  </si>
  <si>
    <t>E25</t>
  </si>
  <si>
    <t>PC 17474</t>
  </si>
  <si>
    <t>Flynn, Mr. John Irwin ("Irving")</t>
  </si>
  <si>
    <t>Appleton, Mrs. Edward Dale (Charlotte Lamson)</t>
  </si>
  <si>
    <t>S.W./PP 752</t>
  </si>
  <si>
    <t>Harris, Mr. George</t>
  </si>
  <si>
    <t>Jonsson, Mr. Carl</t>
  </si>
  <si>
    <t>Doharr, Mr. Tannous</t>
  </si>
  <si>
    <t>Palsson, Mrs. Nils (Alma Cornelia Berglund)</t>
  </si>
  <si>
    <t>Stoytcheff, Mr. Ilia</t>
  </si>
  <si>
    <t>Davies, Mr. Alfred J</t>
  </si>
  <si>
    <t>SOTON/O.Q. 392087</t>
  </si>
  <si>
    <t>Meanwell, Miss. (Marion Ogden)</t>
  </si>
  <si>
    <t>SOTON/OQ 392082</t>
  </si>
  <si>
    <t>Simmons, Mr. John</t>
  </si>
  <si>
    <t>Norman, Mr. Robert Douglas</t>
  </si>
  <si>
    <t>Sivic, Mr. Husein</t>
  </si>
  <si>
    <t>Morrow, Mr. Thomas Rowan</t>
  </si>
  <si>
    <t>de Messemaeker, Mrs. Guillaume Joseph (Emma)</t>
  </si>
  <si>
    <t>E67</t>
  </si>
  <si>
    <t>Taussig, Mrs. Emil (Tillie Mandelbaum)</t>
  </si>
  <si>
    <t>Robbins, Mr. Victor</t>
  </si>
  <si>
    <t>A16</t>
  </si>
  <si>
    <t>Duff Gordon, Lady. (Lucille Christiana Sutherland) ("Mrs Morgan")</t>
  </si>
  <si>
    <t>Wright, Mr. George</t>
  </si>
  <si>
    <t>Ohman, Miss. Velin</t>
  </si>
  <si>
    <t>Leeni, Mr. Fahim ("Philip Zenni")</t>
  </si>
  <si>
    <t>O'Brien, Mr. Timothy</t>
  </si>
  <si>
    <t>Sharp, Mr. Percival James R</t>
  </si>
  <si>
    <t>C70</t>
  </si>
  <si>
    <t>Thayer, Mr. John Borland Jr</t>
  </si>
  <si>
    <t>Davies, Master. John Morgan Jr</t>
  </si>
  <si>
    <t>Goldsmith, Mr. Frank John</t>
  </si>
  <si>
    <t>SC/PARIS 2146</t>
  </si>
  <si>
    <t>Padro y Manent, Mr. Julian</t>
  </si>
  <si>
    <t>Beane, Mrs. Edward (Ethel Clarke)</t>
  </si>
  <si>
    <t>Nicholson, Mr. Arthur Ernest</t>
  </si>
  <si>
    <t>Douglas, Mr. Walter Donald</t>
  </si>
  <si>
    <t>Beane, Mr. Edward</t>
  </si>
  <si>
    <t>Andersson, Miss. Sigrid Elisabeth</t>
  </si>
  <si>
    <t>Andersson, Miss. Ingeborg Constanzia</t>
  </si>
  <si>
    <t>Crosby, Miss. Harriet R</t>
  </si>
  <si>
    <t>B39</t>
  </si>
  <si>
    <t>Frolicher, Miss. Hedwig Margaritha</t>
  </si>
  <si>
    <t>Risien, Mr. Samuel Beard</t>
  </si>
  <si>
    <t>LeRoy, Miss. Bertha</t>
  </si>
  <si>
    <t>B38</t>
  </si>
  <si>
    <t>Butt, Major. Archibald Willingham</t>
  </si>
  <si>
    <t>F.C.C. 13529</t>
  </si>
  <si>
    <t>Hart, Miss. Eva Miriam</t>
  </si>
  <si>
    <t>Cacic, Miss. Marija</t>
  </si>
  <si>
    <t>Peter, Mrs. Catherine (Catherine Rizk)</t>
  </si>
  <si>
    <t>Elias, Mr. Joseph Jr</t>
  </si>
  <si>
    <t>Toufik, Mr. Nakli</t>
  </si>
  <si>
    <t>Quick, Miss. Phyllis May</t>
  </si>
  <si>
    <t>Hocking, Mr. Richard George</t>
  </si>
  <si>
    <t>Salonen, Mr. Johan Werner</t>
  </si>
  <si>
    <t>C95</t>
  </si>
  <si>
    <t>Farthing, Mr. John</t>
  </si>
  <si>
    <t>W./C. 14258</t>
  </si>
  <si>
    <t>Ridsdale, Miss. Lucy</t>
  </si>
  <si>
    <t>Farrell, Mr. James</t>
  </si>
  <si>
    <t>Kassem, Mr. Fared</t>
  </si>
  <si>
    <t>B18</t>
  </si>
  <si>
    <t>Hippach, Mrs. Louis Albert (Ida Sophia Fischer)</t>
  </si>
  <si>
    <t>Lahoud, Mr. Sarkis</t>
  </si>
  <si>
    <t>Vovk, Mr. Janko</t>
  </si>
  <si>
    <t>B73</t>
  </si>
  <si>
    <t>Perreault, Miss. Anne</t>
  </si>
  <si>
    <t>Pavlovic, Mr. Stefo</t>
  </si>
  <si>
    <t>Angle, Mrs. William A (Florence "Mary" Agnes Hughes)</t>
  </si>
  <si>
    <t>Ryan, Mr. Patrick</t>
  </si>
  <si>
    <t>C.A. 34260</t>
  </si>
  <si>
    <t>Lemore, Mrs. (Amelia Milley)</t>
  </si>
  <si>
    <t>D46</t>
  </si>
  <si>
    <t>Walker, Mr. William Anderson</t>
  </si>
  <si>
    <t>Coleff, Mr. Satio</t>
  </si>
  <si>
    <t>Rothschild, Mrs. Martin (Elizabeth L. Barrett)</t>
  </si>
  <si>
    <t>PC 17473</t>
  </si>
  <si>
    <t>McGough, Mr. James Robert</t>
  </si>
  <si>
    <t>SOTON/OQ 3101316</t>
  </si>
  <si>
    <t>Webber, Mr. James</t>
  </si>
  <si>
    <t>Daly, Mr. Eugene Patrick</t>
  </si>
  <si>
    <t>Lang, Mr. Fang</t>
  </si>
  <si>
    <t>Olsen, Mr. Henry Margido</t>
  </si>
  <si>
    <t>Bradley, Mr. George ("George Arthur Brayton")</t>
  </si>
  <si>
    <t>Quick, Mrs. Frederick Charles (Jane Richards)</t>
  </si>
  <si>
    <t>C65</t>
  </si>
  <si>
    <t>Penasco y Castellana, Mr. Victor de Satode</t>
  </si>
  <si>
    <t>B79</t>
  </si>
  <si>
    <t>Maioni, Miss. Roberta</t>
  </si>
  <si>
    <t>Laitinen, Miss. Kristina Sofia</t>
  </si>
  <si>
    <t>O'Sullivan, Miss. Bridget Mary</t>
  </si>
  <si>
    <t>Canavan, Miss. Mary</t>
  </si>
  <si>
    <t>Calic, Mr. Petar</t>
  </si>
  <si>
    <t>Svensson, Mr. Olof</t>
  </si>
  <si>
    <t>Allison, Mrs. Hudson J C (Bessie Waldo Daniels)</t>
  </si>
  <si>
    <t>Shellard, Mr. Frederick William</t>
  </si>
  <si>
    <t>Eustis, Miss. Elizabeth Mussey</t>
  </si>
  <si>
    <t>Yousseff, Mr. Gerious</t>
  </si>
  <si>
    <t>A/4 45380</t>
  </si>
  <si>
    <t>Stanley, Mr. Edward Roland</t>
  </si>
  <si>
    <t>PC 17609</t>
  </si>
  <si>
    <t>Artagaveytia, Mr. Ramon</t>
  </si>
  <si>
    <t>C30</t>
  </si>
  <si>
    <t>Molson, Mr. Harry Markland</t>
  </si>
  <si>
    <t>SOTON/OQ 3101317</t>
  </si>
  <si>
    <t>Windelov, Mr. Einar</t>
  </si>
  <si>
    <t>Hagland, Mr. Konrad Mathias Reiersen</t>
  </si>
  <si>
    <t>Coutts, Master. Eden Leslie "Neville"</t>
  </si>
  <si>
    <t>A.5. 18509</t>
  </si>
  <si>
    <t>Somerton, Mr. Francis William</t>
  </si>
  <si>
    <t>B37</t>
  </si>
  <si>
    <t>Kent, Mr. Edward Austin</t>
  </si>
  <si>
    <t>C93</t>
  </si>
  <si>
    <t>Hoyt, Mrs. Frederick Maxfield (Jane Anne Forby)</t>
  </si>
  <si>
    <t>Lefebre, Miss. Jeannie</t>
  </si>
  <si>
    <t>B49</t>
  </si>
  <si>
    <t>Bishop, Mr. Dickinson H</t>
  </si>
  <si>
    <t>Turkula, Mrs. (Hedwig)</t>
  </si>
  <si>
    <t>A/5 3594</t>
  </si>
  <si>
    <t>Rouse, Mr. Richard Henry</t>
  </si>
  <si>
    <t>Frost, Mr. Anthony Wood "Archie"</t>
  </si>
  <si>
    <t>Goodwin, Master. Harold Victor</t>
  </si>
  <si>
    <t>Hirvonen, Miss. Hildur E</t>
  </si>
  <si>
    <t>Karlsson, Mr. Nils August</t>
  </si>
  <si>
    <t>Braund, Mr. Lewis Richard</t>
  </si>
  <si>
    <t>Renouf, Mr. Peter Henry</t>
  </si>
  <si>
    <t>A14</t>
  </si>
  <si>
    <t>Clifford, Mr. George Quincy</t>
  </si>
  <si>
    <t>Strandberg, Miss. Ida Sofia</t>
  </si>
  <si>
    <t>SC/AH Basle 541</t>
  </si>
  <si>
    <t>Jerwan, Mrs. Amin S (Marie Marthe Thuillard)</t>
  </si>
  <si>
    <t>West, Mrs. Edwy Arthur (Ada Mary Worth)</t>
  </si>
  <si>
    <t>Cacic, Mr. Luka</t>
  </si>
  <si>
    <t>Keefe, Mr. Arthur</t>
  </si>
  <si>
    <t>Baclini, Miss. Helene Barbara</t>
  </si>
  <si>
    <t>Scanlan, Mr. James</t>
  </si>
  <si>
    <t>Smart, Mr. John Montgomery</t>
  </si>
  <si>
    <t>Campbell, Mr. William</t>
  </si>
  <si>
    <t>SOTON/O.Q. 3101306</t>
  </si>
  <si>
    <t>Goncalves, Mr. Manuel Estanslas</t>
  </si>
  <si>
    <t>A/S 2816</t>
  </si>
  <si>
    <t>Maisner, Mr. Simon</t>
  </si>
  <si>
    <t>Milling, Mr. Jacob Christian</t>
  </si>
  <si>
    <t>E63</t>
  </si>
  <si>
    <t>Gee, Mr. Arthur H</t>
  </si>
  <si>
    <t>Morley, Mr. William</t>
  </si>
  <si>
    <t>E12</t>
  </si>
  <si>
    <t>Anderson, Mr. Harry</t>
  </si>
  <si>
    <t>O'Connor, Mr. Maurice</t>
  </si>
  <si>
    <t>F.C.C. 13531</t>
  </si>
  <si>
    <t>Toomey, Miss. Ellen</t>
  </si>
  <si>
    <t>Kenyon, Mrs. Frederick R (Marion)</t>
  </si>
  <si>
    <t>E38</t>
  </si>
  <si>
    <t>Millet, Mr. Francis Davis</t>
  </si>
  <si>
    <t>Jalsevac, Mr. Ivan</t>
  </si>
  <si>
    <t>A/5 2817</t>
  </si>
  <si>
    <t>Peduzzi, Mr. Joseph</t>
  </si>
  <si>
    <t>Goldenberg, Mr. Samuel L</t>
  </si>
  <si>
    <t>C111</t>
  </si>
  <si>
    <t>Foreman, Mr. Benjamin Laventall</t>
  </si>
  <si>
    <t>Hagland, Mr. Ingvald Olai Olsen</t>
  </si>
  <si>
    <t>West, Mr. Edwy Arthur</t>
  </si>
  <si>
    <t>C104</t>
  </si>
  <si>
    <t>Peuchen, Major. Arthur Godfrey</t>
  </si>
  <si>
    <t>Baclini, Miss. Marie Catherine</t>
  </si>
  <si>
    <t>Seward, Mr. Frederic Kimber</t>
  </si>
  <si>
    <t>Mellinger, Miss. Madeleine Violet</t>
  </si>
  <si>
    <t>Dodge, Master. Washington</t>
  </si>
  <si>
    <t>Johannesen-Bratthammer, Mr. Bernt</t>
  </si>
  <si>
    <t>Reynaldo, Ms. Encarnacion</t>
  </si>
  <si>
    <t>Petterson, Mr. Johan Emil</t>
  </si>
  <si>
    <t>Hampe, Mr. Leon</t>
  </si>
  <si>
    <t>Hart, Mrs. Benjamin (Esther Ada Bloomfield)</t>
  </si>
  <si>
    <t>C.A. 18723</t>
  </si>
  <si>
    <t>Kvillner, Mr. Johan Henrik Johannesson</t>
  </si>
  <si>
    <t>Fortune, Mr. Mark</t>
  </si>
  <si>
    <t>Richards, Mrs. Sidney (Emily Hocking)</t>
  </si>
  <si>
    <t>Ford, Miss. Doolina Margaret "Daisy"</t>
  </si>
  <si>
    <t>Carter, Miss. Lucile Polk</t>
  </si>
  <si>
    <t>Silvey, Mr. William Baird</t>
  </si>
  <si>
    <t>STON/O 2. 3101274</t>
  </si>
  <si>
    <t>Kallio, Mr. Nikolai Erland</t>
  </si>
  <si>
    <t>Louch, Mrs. Charles Alexander (Alice Adelaide Slow)</t>
  </si>
  <si>
    <t>Thorneycroft, Mrs. Percival (Florence Kate White)</t>
  </si>
  <si>
    <t>C52</t>
  </si>
  <si>
    <t>Bjornstrom-Steffansson, Mr. Mauritz Hakan</t>
  </si>
  <si>
    <t>E10</t>
  </si>
  <si>
    <t>SOTON/O.Q. 392078</t>
  </si>
  <si>
    <t>Pickard, Mr. Berk (Berk Trembisky)</t>
  </si>
  <si>
    <t>Flynn, Mr. James</t>
  </si>
  <si>
    <t>Phillips, Miss. Kate Florence ("Mrs Kate Louise Phillips Marshall")</t>
  </si>
  <si>
    <t>Clarke, Mrs. Charles V (Ada Maria Winfield)</t>
  </si>
  <si>
    <t>A/4. 34244</t>
  </si>
  <si>
    <t>Wiseman, Mr. Phillippe</t>
  </si>
  <si>
    <t>Rosblom, Mr. Viktor Richard</t>
  </si>
  <si>
    <t>Danbom, Mrs. Ernst Gilbert (Anna Sigrid Maria Brogren)</t>
  </si>
  <si>
    <t>Zimmerman, Mr. Leo</t>
  </si>
  <si>
    <t>A/5. 13032</t>
  </si>
  <si>
    <t>Charters, Mr. David</t>
  </si>
  <si>
    <t>Gheorgheff, Mr. Stanio</t>
  </si>
  <si>
    <t>Van Impe, Miss. Catharina</t>
  </si>
  <si>
    <t>Matthews, Mr. William John</t>
  </si>
  <si>
    <t>Silven, Miss. Lyyli Karoliina</t>
  </si>
  <si>
    <t>Drew, Mrs. James Vivian (Lulu Thorne Christian)</t>
  </si>
  <si>
    <t>Meek, Mrs. Thomas (Annie Louise Rowley)</t>
  </si>
  <si>
    <t>STON/O 2. 3101269</t>
  </si>
  <si>
    <t>Sundman, Mr. Johan Julian</t>
  </si>
  <si>
    <t>Cunningham, Mr. Alfred Fleming</t>
  </si>
  <si>
    <t>Minahan, Miss. Daisy E</t>
  </si>
  <si>
    <t>Hart, Mr. Henry</t>
  </si>
  <si>
    <t>Sdycoff, Mr. Todor</t>
  </si>
  <si>
    <t>Lefebre, Miss. Ida</t>
  </si>
  <si>
    <t>Birkeland, Mr. Hans Martin Monsen</t>
  </si>
  <si>
    <t>Richards, Master. William Rowe</t>
  </si>
  <si>
    <t>Widegren, Mr. Carl/Charles Peter</t>
  </si>
  <si>
    <t>Gale, Mr. Shadrach</t>
  </si>
  <si>
    <t>Oreskovic, Miss. Marija</t>
  </si>
  <si>
    <t>STON/O2. 3101279</t>
  </si>
  <si>
    <t>Hakkarainen, Mr. Pekka Pietari</t>
  </si>
  <si>
    <t>Jussila, Miss. Mari Aina</t>
  </si>
  <si>
    <t>Adams, Mr. John</t>
  </si>
  <si>
    <t>STON/O 2. 3101289</t>
  </si>
  <si>
    <t>Niskanen, Mr. Juha</t>
  </si>
  <si>
    <t>Trout, Mrs. William H (Jessie L)</t>
  </si>
  <si>
    <t>Pain, Dr. Alfred</t>
  </si>
  <si>
    <t>McKane, Mr. Peter David</t>
  </si>
  <si>
    <t>Olsson, Miss. Elina</t>
  </si>
  <si>
    <t>Johansson, Mr. Erik</t>
  </si>
  <si>
    <t>Sandstrom, Mrs. Hjalmar (Agnes Charlotta Bengtsson)</t>
  </si>
  <si>
    <t>D36</t>
  </si>
  <si>
    <t>Newell, Miss. Marjorie</t>
  </si>
  <si>
    <t>Gustafsson, Mr. Johan Birger</t>
  </si>
  <si>
    <t>Jansson, Mr. Carl Olof</t>
  </si>
  <si>
    <t>Carter, Mr. William Ernest</t>
  </si>
  <si>
    <t>SC 1748</t>
  </si>
  <si>
    <t>Lehmann, Miss. Bertha</t>
  </si>
  <si>
    <t>Sadlier, Mr. Matthew</t>
  </si>
  <si>
    <t>Buss, Miss. Kate</t>
  </si>
  <si>
    <t>Goodwin, Master. Sidney Leonard</t>
  </si>
  <si>
    <t>Davies, Mr. Charles Henry</t>
  </si>
  <si>
    <t>Plotcharsky, Mr. Vasil</t>
  </si>
  <si>
    <t>Holverson, Mrs. Alexander Oskar (Mary Aline Towner)</t>
  </si>
  <si>
    <t>STON/O 2. 3101293</t>
  </si>
  <si>
    <t>Tikkanen, Mr. Juho</t>
  </si>
  <si>
    <t>Nakid, Miss. Maria ("Mary")</t>
  </si>
  <si>
    <t>Bidois, Miss. Rosalie</t>
  </si>
  <si>
    <t>Gustafsson, Mr. Karl Gideon</t>
  </si>
  <si>
    <t>Betros, Mr. Tannous</t>
  </si>
  <si>
    <t>C82</t>
  </si>
  <si>
    <t>Widener, Mr. Harry Elkins</t>
  </si>
  <si>
    <t>C 7077</t>
  </si>
  <si>
    <t>Landergren, Miss. Aurora Adelia</t>
  </si>
  <si>
    <t>PC 17604</t>
  </si>
  <si>
    <t>Meyer, Mrs. Edgar Joseph (Leila Saks)</t>
  </si>
  <si>
    <t>Palsson, Miss. Stina Viola</t>
  </si>
  <si>
    <t>Ringhini, Mr. Sante</t>
  </si>
  <si>
    <t>Beavan, Mr. William Thomas</t>
  </si>
  <si>
    <t>Wiklund, Mr. Jakob Alfred</t>
  </si>
  <si>
    <t>Harder, Mr. George Achilles</t>
  </si>
  <si>
    <t>Aubart, Mme. Leontine Pauline</t>
  </si>
  <si>
    <t>Jermyn, Miss. Annie</t>
  </si>
  <si>
    <t>Moussa, Mrs. (Mantoura Boulos)</t>
  </si>
  <si>
    <t>Warren, Mrs. Frank Manley (Anna Sophia Atkinson)</t>
  </si>
  <si>
    <t>C 7076</t>
  </si>
  <si>
    <t>Adahl, Mr. Mauritz Nils Martin</t>
  </si>
  <si>
    <t>O'Brien, Mr. Thomas</t>
  </si>
  <si>
    <t>SOTON/O.Q. 3101310</t>
  </si>
  <si>
    <t>Asim, Mr. Adola</t>
  </si>
  <si>
    <t>Barbara, Mrs. (Catherine David)</t>
  </si>
  <si>
    <t>del Carlo, Mr. Sebastiano</t>
  </si>
  <si>
    <t>Skoog, Mr. Wilhelm</t>
  </si>
  <si>
    <t>Mockler, Miss. Helen Mary "Ellie"</t>
  </si>
  <si>
    <t>McGovern, Miss. Mary</t>
  </si>
  <si>
    <t>Funk, Miss. Annie Clemmer</t>
  </si>
  <si>
    <t>E33</t>
  </si>
  <si>
    <t>Bowerman, Miss. Elsie Edith</t>
  </si>
  <si>
    <t>Vanden Steen, Mr. Leo Peter</t>
  </si>
  <si>
    <t>Yousif, Mr. Wazli</t>
  </si>
  <si>
    <t>Arnold-Franchi, Mr. Josef</t>
  </si>
  <si>
    <t>Elias, Mr. Tannous</t>
  </si>
  <si>
    <t>C128</t>
  </si>
  <si>
    <t>Williams-Lambert, Mr. Fletcher Fellows</t>
  </si>
  <si>
    <t>Odahl, Mr. Nils Martin</t>
  </si>
  <si>
    <t>Dimic, Mr. Jovan</t>
  </si>
  <si>
    <t>Coutts, Master. William Loch "William"</t>
  </si>
  <si>
    <t>Davison, Mrs. Thomas Henry (Mary E Finck)</t>
  </si>
  <si>
    <t>Smith, Miss. Marion Elsie</t>
  </si>
  <si>
    <t>Brown, Miss. Amelia "Mildred"</t>
  </si>
  <si>
    <t>Fox, Mr. Stanley Hubert</t>
  </si>
  <si>
    <t>Sedgwick, Mr. Charles Frederick Waddington</t>
  </si>
  <si>
    <t>Collander, Mr. Erik Gustaf</t>
  </si>
  <si>
    <t>Fortune, Miss. Alice Elizabeth</t>
  </si>
  <si>
    <t>Navratil, Master. Edmond Roger</t>
  </si>
  <si>
    <t>T</t>
  </si>
  <si>
    <t>Blackwell, Mr. Stephen Weart</t>
  </si>
  <si>
    <t>Dahl, Mr. Karl Edwart</t>
  </si>
  <si>
    <t>E40</t>
  </si>
  <si>
    <t>Burns, Miss. Elizabeth Margaret</t>
  </si>
  <si>
    <t>C2</t>
  </si>
  <si>
    <t>Pears, Mr. Thomas Clinton</t>
  </si>
  <si>
    <t>Denkoff, Mr. Mitto</t>
  </si>
  <si>
    <t>Frauenthal, Mrs. Henry William (Clara Heinsheimer)</t>
  </si>
  <si>
    <t>Vander Planke, Mr. Leo Edmondus</t>
  </si>
  <si>
    <t>C91</t>
  </si>
  <si>
    <t>Graham, Mr. George Edward</t>
  </si>
  <si>
    <t>Partner, Mr. Austen</t>
  </si>
  <si>
    <t>McCoy, Miss. Agnes</t>
  </si>
  <si>
    <t>Hippach, Miss. Jean Gertrude</t>
  </si>
  <si>
    <t>Goldsmith, Mrs. Frank John (Emily Alice Brown)</t>
  </si>
  <si>
    <t>Ball, Mrs. (Ada E Hall)</t>
  </si>
  <si>
    <t>Nysveen, Mr. Johan Hansen</t>
  </si>
  <si>
    <t>Young, Miss. Marie Grice</t>
  </si>
  <si>
    <t>Sage, Mr. George John Jr</t>
  </si>
  <si>
    <t>Caldwell, Mrs. Albert Francis (Sylvia Mae Harbaugh)</t>
  </si>
  <si>
    <t>Slayter, Miss. Hilda Mary</t>
  </si>
  <si>
    <t>Danoff, Mr. Yoto</t>
  </si>
  <si>
    <t>A/5 21172</t>
  </si>
  <si>
    <t>Dennis, Mr. Samuel</t>
  </si>
  <si>
    <t>Spedden, Mrs. Frederic Oakley (Margaretta Corning Stone)</t>
  </si>
  <si>
    <t>Wick, Miss. Mary Natalie</t>
  </si>
  <si>
    <t>Moraweck, Dr. Ernest</t>
  </si>
  <si>
    <t>Kantor, Mrs. Sinai (Miriam Sternin)</t>
  </si>
  <si>
    <t>Nilsson, Miss. Helmina Josefina</t>
  </si>
  <si>
    <t>Hart, Mr. Benjamin</t>
  </si>
  <si>
    <t>Hendekovic, Mr. Ignjac</t>
  </si>
  <si>
    <t>Lahtinen, Mrs. William (Anna Sylfven)</t>
  </si>
  <si>
    <t>Ryerson, Miss. Emily Borie</t>
  </si>
  <si>
    <t>Hays, Miss. Margaret Bechstein</t>
  </si>
  <si>
    <t>E36</t>
  </si>
  <si>
    <t>Francatelli, Miss. Laura Mabel</t>
  </si>
  <si>
    <t>Abelson, Mr. Samuel</t>
  </si>
  <si>
    <t>Penasco y Castellana, Mrs. Victor de Satode (Maria Josefa Perez de Soto y Vallejo)</t>
  </si>
  <si>
    <t>Fleming, Miss. Margaret</t>
  </si>
  <si>
    <t>Allison, Master. Hudson Trevor</t>
  </si>
  <si>
    <t>A/5 2466</t>
  </si>
  <si>
    <t>Williams, Mr. Howard Hugh "Harry"</t>
  </si>
  <si>
    <t>Keane, Miss. Nora A</t>
  </si>
  <si>
    <t>Johnson, Mr. William Cahoone Jr</t>
  </si>
  <si>
    <t>McCoy, Mr. Bernard</t>
  </si>
  <si>
    <t>Kelly, Miss. Anna Katherine "Annie Kate"</t>
  </si>
  <si>
    <t>Baxter, Mrs. James (Helene DeLaudeniere Chaput)</t>
  </si>
  <si>
    <t>Saalfeld, Mr. Adolphe</t>
  </si>
  <si>
    <t>Allison, Miss. Helen Loraine</t>
  </si>
  <si>
    <t>Hanna, Mr. Mansour</t>
  </si>
  <si>
    <t>PC 17612</t>
  </si>
  <si>
    <t>Lewy, Mr. Ervin G</t>
  </si>
  <si>
    <t>Mineff, Mr. Ivan</t>
  </si>
  <si>
    <t>Haas, Miss. Aloisia</t>
  </si>
  <si>
    <t>SC/Paris 2163</t>
  </si>
  <si>
    <t>Levy, Mr. Rene Jacques</t>
  </si>
  <si>
    <t>Bishop, Mrs. Dickinson H (Helen Walton)</t>
  </si>
  <si>
    <t>Barber, Miss. Ellen "Nellie"</t>
  </si>
  <si>
    <t>Hosono, Mr. Masabumi</t>
  </si>
  <si>
    <t>Naidenoff, Mr. Penko</t>
  </si>
  <si>
    <t>de Mulder, Mr. Theodore</t>
  </si>
  <si>
    <t>Stankovic, Mr. Ivan</t>
  </si>
  <si>
    <t>A19</t>
  </si>
  <si>
    <t>Smith, Mr. Richard William</t>
  </si>
  <si>
    <t>A/5. 10482</t>
  </si>
  <si>
    <t>Dorking, Mr. Edward Arthur</t>
  </si>
  <si>
    <t>de Pelsmaeker, Mr. Alfons</t>
  </si>
  <si>
    <t>Olsson, Mr. Nils Johan Goransson</t>
  </si>
  <si>
    <t>Duane, Mr. Frank</t>
  </si>
  <si>
    <t>Abbott, Mrs. Stanton (Rosa Hunt)</t>
  </si>
  <si>
    <t>Rice, Master. Eric</t>
  </si>
  <si>
    <t>Parkes, Mr. Francis "Frank"</t>
  </si>
  <si>
    <t>Lindblom, Miss. Augusta Charlotta</t>
  </si>
  <si>
    <t>D7</t>
  </si>
  <si>
    <t>Andrews, Miss. Kornelia Theodosia</t>
  </si>
  <si>
    <t>Healy, Miss. Hanora "Nora"</t>
  </si>
  <si>
    <t>C118</t>
  </si>
  <si>
    <t>PC 17596</t>
  </si>
  <si>
    <t>Natsch, Mr. Charles H</t>
  </si>
  <si>
    <t>Mellinger, Mrs. (Elizabeth Anne Maidment)</t>
  </si>
  <si>
    <t>Tornquist, Mr. William Henry</t>
  </si>
  <si>
    <t>Cairns, Mr. Alexander</t>
  </si>
  <si>
    <t>C99</t>
  </si>
  <si>
    <t>Bissette, Miss. Amelia</t>
  </si>
  <si>
    <t>Graham, Mrs. William Thompson (Edith Junkins)</t>
  </si>
  <si>
    <t>Persson, Mr. Ernst Ulrik</t>
  </si>
  <si>
    <t>Panula, Mr. Ernesti Arvid</t>
  </si>
  <si>
    <t>C.A. 17248</t>
  </si>
  <si>
    <t>Reeves, Mr. David</t>
  </si>
  <si>
    <t>Henry, Miss. Delia</t>
  </si>
  <si>
    <t>B94</t>
  </si>
  <si>
    <t>Harrison, Mr. William</t>
  </si>
  <si>
    <t>Taussig, Mr. Emil</t>
  </si>
  <si>
    <t>Asplund, Master. Edvin Rojj Felix</t>
  </si>
  <si>
    <t>Smith, Mr. Thomas</t>
  </si>
  <si>
    <t>Parrish, Mrs. (Lutie Davis)</t>
  </si>
  <si>
    <t>Ward, Miss. Anna</t>
  </si>
  <si>
    <t>Cherry, Miss. Gladys</t>
  </si>
  <si>
    <t>Thorne, Mrs. Gertrude Maybelle</t>
  </si>
  <si>
    <t>Touma, Mrs. Darwis (Hanne Youssef Razi)</t>
  </si>
  <si>
    <t>Rosblom, Mrs. Viktor (Helena Wilhelmina)</t>
  </si>
  <si>
    <t>Lobb, Mr. William Arthur</t>
  </si>
  <si>
    <t>C87</t>
  </si>
  <si>
    <t>Stead, Mr. William Thomas</t>
  </si>
  <si>
    <t>Strom, Mrs. Wilhelm (Elna Matilda Persson)</t>
  </si>
  <si>
    <t>Reed, Mr. James George</t>
  </si>
  <si>
    <t>Carter, Rev. Ernest Courtenay</t>
  </si>
  <si>
    <t>Beckwith, Mr. Richard Leonard</t>
  </si>
  <si>
    <t>Hamalainen, Mrs. William (Anna)</t>
  </si>
  <si>
    <t>Lindahl, Miss. Agda Thorilda Viktoria</t>
  </si>
  <si>
    <t>Minahan, Dr. William Edward</t>
  </si>
  <si>
    <t>Attalah, Mr. Sleiman</t>
  </si>
  <si>
    <t>STON/O 2. 3101275</t>
  </si>
  <si>
    <t>Maenpaa, Mr. Matti Alexanteri</t>
  </si>
  <si>
    <t>W./C. 14263</t>
  </si>
  <si>
    <t>Coleridge, Mr. Reginald Charles</t>
  </si>
  <si>
    <t>Murphy, Miss. Katherine "Kate"</t>
  </si>
  <si>
    <t>Zabour, Miss. Thamine</t>
  </si>
  <si>
    <t>SCO/W 1585</t>
  </si>
  <si>
    <t>Hunt, Mr. George Henry</t>
  </si>
  <si>
    <t>Pengelly, Mr. Frederick William</t>
  </si>
  <si>
    <t>Collyer, Miss. Marjorie "Lottie"</t>
  </si>
  <si>
    <t>Hold, Mr. Stephen</t>
  </si>
  <si>
    <t>W./C. 6609</t>
  </si>
  <si>
    <t>Harknett, Miss. Alice Phoebe</t>
  </si>
  <si>
    <t>C.A. 29566</t>
  </si>
  <si>
    <t>Leyson, Mr. Robert William Norman</t>
  </si>
  <si>
    <t>Asplund, Miss. Lillian Gertrud</t>
  </si>
  <si>
    <t>Sjostedt, Mr. Ernst Adolf</t>
  </si>
  <si>
    <t>Larsson, Mr. Bengt Edvin</t>
  </si>
  <si>
    <t>C83</t>
  </si>
  <si>
    <t>Harris, Mrs. Henry Birkhardt (Irene Wallach)</t>
  </si>
  <si>
    <t>Lefebre, Miss. Mathilde</t>
  </si>
  <si>
    <t>Fahlstrom, Mr. Arne Jonas</t>
  </si>
  <si>
    <t>A/5 21173</t>
  </si>
  <si>
    <t>Lovell, Mr. John Hall ("Henry")</t>
  </si>
  <si>
    <t>SW/PP 751</t>
  </si>
  <si>
    <t>Mellors, Mr. William John</t>
  </si>
  <si>
    <t>PP 4348</t>
  </si>
  <si>
    <t>Berglund, Mr. Karl Ivar Sven</t>
  </si>
  <si>
    <t>Hoyt, Mr. Frederick Maxfield</t>
  </si>
  <si>
    <t>Nenkoff, Mr. Christo</t>
  </si>
  <si>
    <t>Green, Mr. George Henry</t>
  </si>
  <si>
    <t>Bracken, Mr. James H</t>
  </si>
  <si>
    <t>SOTON/OQ 392089</t>
  </si>
  <si>
    <t>Sunderland, Mr. Victor Francis</t>
  </si>
  <si>
    <t>W/C 14208</t>
  </si>
  <si>
    <t>Harris, Mr. Walter</t>
  </si>
  <si>
    <t>Bazzani, Miss. Albina</t>
  </si>
  <si>
    <t>Jacobsohn, Mr. Sidney Samuel</t>
  </si>
  <si>
    <t>STON/O2. 3101283</t>
  </si>
  <si>
    <t>Honkanen, Miss. Eliina</t>
  </si>
  <si>
    <t>Newell, Miss. Madeleine</t>
  </si>
  <si>
    <t>Kiernan, Mr. Philip</t>
  </si>
  <si>
    <t>Givard, Mr. Hans Kristensen</t>
  </si>
  <si>
    <t>A/5 21174</t>
  </si>
  <si>
    <t>Perkin, Mr. John Henry</t>
  </si>
  <si>
    <t>Cameron, Miss. Clear Annie</t>
  </si>
  <si>
    <t>SOTON/O.Q. 3101311</t>
  </si>
  <si>
    <t>Ali, Mr. Ahmed</t>
  </si>
  <si>
    <t>A31</t>
  </si>
  <si>
    <t>Blank, Mr. Henry</t>
  </si>
  <si>
    <t>Carr, Miss. Helen "Ellen"</t>
  </si>
  <si>
    <t>Albimona, Mr. Nassef Cassem</t>
  </si>
  <si>
    <t>Backstrom, Mr. Karl Alfred</t>
  </si>
  <si>
    <t>Strom, Miss. Telma Matilda</t>
  </si>
  <si>
    <t>A/5 3540</t>
  </si>
  <si>
    <t>Cohen, Mr. Gurshon "Gus"</t>
  </si>
  <si>
    <t>Youseff, Mr. Gerious</t>
  </si>
  <si>
    <t>Johanson, Mr. Jakob Alfred</t>
  </si>
  <si>
    <t>Sage, Mr. Frederick</t>
  </si>
  <si>
    <t>Vande Walle, Mr. Nestor Cyriel</t>
  </si>
  <si>
    <t>Yrois, Miss. Henriette ("Mrs Harbeck")</t>
  </si>
  <si>
    <t>Madigan, Miss. Margaret "Maggie"</t>
  </si>
  <si>
    <t>Olsen, Mr. Karl Siegwart Andreas</t>
  </si>
  <si>
    <t>Mernagh, Mr. Robert</t>
  </si>
  <si>
    <t>B80</t>
  </si>
  <si>
    <t>Lurette, Miss. Elise</t>
  </si>
  <si>
    <t>B4</t>
  </si>
  <si>
    <t>PC 17610</t>
  </si>
  <si>
    <t>Brown, Mrs. James Joseph (Margaret Tobin)</t>
  </si>
  <si>
    <t>Navratil, Master. Michel M</t>
  </si>
  <si>
    <t>Andersen-Jensen, Miss. Carla Christine Nielsine</t>
  </si>
  <si>
    <t>Carbines, Mr. William</t>
  </si>
  <si>
    <t>Pinsky, Mrs. (Rosa)</t>
  </si>
  <si>
    <t>Turcin, Mr. Stjepan</t>
  </si>
  <si>
    <t>Bourke, Mr. John</t>
  </si>
  <si>
    <t>Romaine, Mr. Charles Hallace ("Mr C Rolmane")</t>
  </si>
  <si>
    <t>O'Brien, Mrs. Thomas (Johanna "Hannah" Godfrey)</t>
  </si>
  <si>
    <t>A32</t>
  </si>
  <si>
    <t>Rood, Mr. Hugh Roscoe</t>
  </si>
  <si>
    <t>Kink-Heilmann, Miss. Luise Gretchen</t>
  </si>
  <si>
    <t>Becker, Master. Richard F</t>
  </si>
  <si>
    <t>Asplund, Master. Clarence Gustaf Hugo</t>
  </si>
  <si>
    <t>SC/PARIS 2131</t>
  </si>
  <si>
    <t>Pernot, Mr. Rene</t>
  </si>
  <si>
    <t>Sage, Miss. Constance Gladys</t>
  </si>
  <si>
    <t>Leonard, Mr. Lionel</t>
  </si>
  <si>
    <t>Hale, Mr. Reginald</t>
  </si>
  <si>
    <t>C49</t>
  </si>
  <si>
    <t>PC 17595</t>
  </si>
  <si>
    <t>Isham, Miss. Ann Elizabeth</t>
  </si>
  <si>
    <t>Lefebre, Master. Henry Forbes</t>
  </si>
  <si>
    <t>Klasen, Mr. Klas Albin</t>
  </si>
  <si>
    <t>A7</t>
  </si>
  <si>
    <t>Smith, Mr. James Clinch</t>
  </si>
  <si>
    <t>STON/O 2. 3101280</t>
  </si>
  <si>
    <t>Sivola, Mr. Antti Wilhelm</t>
  </si>
  <si>
    <t>Johnson, Miss. Eleanor Ileen</t>
  </si>
  <si>
    <t>Rice, Master. Arthur</t>
  </si>
  <si>
    <t>B19</t>
  </si>
  <si>
    <t>Van der hoef, Mr. Wyckoff</t>
  </si>
  <si>
    <t>Ling, Mr. Lee</t>
  </si>
  <si>
    <t>PC 17318</t>
  </si>
  <si>
    <t>Baumann, Mr. John D</t>
  </si>
  <si>
    <t>Skoog, Mrs. William (Anna Bernhardina Karlsson)</t>
  </si>
  <si>
    <t>Chibnall, Mrs. (Edith Martha Bowerman)</t>
  </si>
  <si>
    <t>Goldsmith, Master. Frank John William "Frankie"</t>
  </si>
  <si>
    <t>Panula, Master. Eino Viljami</t>
  </si>
  <si>
    <t>Calic, Mr. Jovo</t>
  </si>
  <si>
    <t>Bengtsson, Mr. John Viktor</t>
  </si>
  <si>
    <t>Watt, Mrs. James (Elizabeth "Bessie" Inglis Milne)</t>
  </si>
  <si>
    <t>Cribb, Mr. John Hatfield</t>
  </si>
  <si>
    <t>Sage, Master. Thomas Henry</t>
  </si>
  <si>
    <t>Smiljanic, Mr. Mile</t>
  </si>
  <si>
    <t>SOTON/OQ 392090</t>
  </si>
  <si>
    <t>Corn, Mr. Harry</t>
  </si>
  <si>
    <t>Gilnagh, Miss. Katherine "Katie"</t>
  </si>
  <si>
    <t>Williams, Mr. Charles Duane</t>
  </si>
  <si>
    <t>Fa 265302</t>
  </si>
  <si>
    <t>Olsen, Mr. Ole Martin</t>
  </si>
  <si>
    <t>van Billiard, Mr. Austin Blyler</t>
  </si>
  <si>
    <t>A.5. 11206</t>
  </si>
  <si>
    <t>Meo, Mr. Alfonzo</t>
  </si>
  <si>
    <t>Pears, Mrs. Thomas (Edith Wearne)</t>
  </si>
  <si>
    <t>S.O.P. 1166</t>
  </si>
  <si>
    <t>Bateman, Rev. Robert James</t>
  </si>
  <si>
    <t>Byles, Rev. Thomas Roussel Davids</t>
  </si>
  <si>
    <t>Navratil, Mr. Michel ("Louis M Hoffman")</t>
  </si>
  <si>
    <t>Ford, Miss. Robina Maggie "Ruby"</t>
  </si>
  <si>
    <t>Andersson, Mr. August Edvard ("Wennerstrom")</t>
  </si>
  <si>
    <t>Nicholls, Mr. Joseph Charles</t>
  </si>
  <si>
    <t>Andrew, Mr. Edgardo Samuel</t>
  </si>
  <si>
    <t>Burke, Mr. Jeremiah</t>
  </si>
  <si>
    <t>Hakkarainen, Mrs. Pekka Pietari (Elin Matilda Dolck)</t>
  </si>
  <si>
    <t>Nysten, Miss. Anna Sofia</t>
  </si>
  <si>
    <t>Boulos, Mrs. Joseph (Sultana)</t>
  </si>
  <si>
    <t>B86</t>
  </si>
  <si>
    <t>Giglio, Mr. Victor</t>
  </si>
  <si>
    <t>Osen, Mr. Olaf Elon</t>
  </si>
  <si>
    <t>C123</t>
  </si>
  <si>
    <t>Futrelle, Mr. Jacques Heath</t>
  </si>
  <si>
    <t>D47</t>
  </si>
  <si>
    <t>Newsom, Miss. Helen Monypeny</t>
  </si>
  <si>
    <t>SC/PARIS 2133</t>
  </si>
  <si>
    <t>Richard, Mr. Emile</t>
  </si>
  <si>
    <t>C.A. 29178</t>
  </si>
  <si>
    <t>Sobey, Mr. Samuel James Hayden</t>
  </si>
  <si>
    <t>Weisz, Mrs. Leopold (Mathilde Francoise Pede)</t>
  </si>
  <si>
    <t>Robins, Mrs. Alexander A (Grace Charity Laury)</t>
  </si>
  <si>
    <t>SOTON/O.Q. 3101307</t>
  </si>
  <si>
    <t>Coelho, Mr. Domingos Fernandeo</t>
  </si>
  <si>
    <t>Drazenoic, Mr. Jozef</t>
  </si>
  <si>
    <t>Ekstrom, Mr. Johan</t>
  </si>
  <si>
    <t>F E69</t>
  </si>
  <si>
    <t>Peter, Miss. Anna</t>
  </si>
  <si>
    <t>C 17369</t>
  </si>
  <si>
    <t>Madsen, Mr. Fridtjof Arne</t>
  </si>
  <si>
    <t>McMahon, Mr. Martin</t>
  </si>
  <si>
    <t>Nicola-Yarred, Master. Elias</t>
  </si>
  <si>
    <t>D26</t>
  </si>
  <si>
    <t>White, Mr. Percival Wayland</t>
  </si>
  <si>
    <t>Webber, Miss. Susan</t>
  </si>
  <si>
    <t>Nasser, Mr. Nicholas</t>
  </si>
  <si>
    <t>A4. 54510</t>
  </si>
  <si>
    <t>Moore, Mr. Leonard Charles</t>
  </si>
  <si>
    <t>Hickman, Mr. Stanley George</t>
  </si>
  <si>
    <t>Andersson, Miss. Ellis Anna Maria</t>
  </si>
  <si>
    <t>Baxter, Mr. Quigg Edmond</t>
  </si>
  <si>
    <t>Turpin, Mr. William John Robert</t>
  </si>
  <si>
    <t>Connors, Mr. Patrick</t>
  </si>
  <si>
    <t>STON/O 2. 3101294</t>
  </si>
  <si>
    <t>Pekoniemi, Mr. Edvard</t>
  </si>
  <si>
    <t>Attalah, Miss. Malake</t>
  </si>
  <si>
    <t>Jussila, Miss. Katriina</t>
  </si>
  <si>
    <t>Barton, Mr. David John</t>
  </si>
  <si>
    <t>Zabour, Miss. Hileni</t>
  </si>
  <si>
    <t>C110</t>
  </si>
  <si>
    <t>Porter, Mr. Walter Chamberlain</t>
  </si>
  <si>
    <t>Moran, Miss. Bertha</t>
  </si>
  <si>
    <t>Rekic, Mr. Tido</t>
  </si>
  <si>
    <t>Moss, Mr. Albert Johan</t>
  </si>
  <si>
    <t>Salkjelsvik, Miss. Anna Kristine</t>
  </si>
  <si>
    <t>Mionoff, Mr. Stoytcho</t>
  </si>
  <si>
    <t>Gustafsson, Mr. Anders Vilhelm</t>
  </si>
  <si>
    <t>Johansson, Mr. Gustaf Joel</t>
  </si>
  <si>
    <t>White, Mr. Richard Frasar</t>
  </si>
  <si>
    <t>Petroff, Mr. Pastcho ("Pentcho")</t>
  </si>
  <si>
    <t>Petranec, Miss. Matilda</t>
  </si>
  <si>
    <t>Kantor, Mr. Sinai</t>
  </si>
  <si>
    <t>Doling, Mrs. John T (Ada Julia Bone)</t>
  </si>
  <si>
    <t>Greenfield, Mr. William Bertram</t>
  </si>
  <si>
    <t>A5</t>
  </si>
  <si>
    <t>PC 17754</t>
  </si>
  <si>
    <t>Goldschmidt, Mr. George B</t>
  </si>
  <si>
    <t>Shorney, Mr. Charles Joseph</t>
  </si>
  <si>
    <t>Coxon, Mr. Daniel</t>
  </si>
  <si>
    <t>Dean, Mr. Bertram Frank</t>
  </si>
  <si>
    <t>Chaffee, Mr. Herbert Fuller</t>
  </si>
  <si>
    <t>Andreasson, Mr. Paul Edvin</t>
  </si>
  <si>
    <t>Christmann, Mr. Emil</t>
  </si>
  <si>
    <t>Celotti, Mr. Francesco</t>
  </si>
  <si>
    <t>Fortune, Miss. Mabel Helen</t>
  </si>
  <si>
    <t>SOTON/OQ 392086</t>
  </si>
  <si>
    <t>Slocovski, Mr. Selman Francis</t>
  </si>
  <si>
    <t>Ford, Mr. William Neal</t>
  </si>
  <si>
    <t>Backstrom, Mrs. Karl Alfred (Maria Mathilda Gustafsson)</t>
  </si>
  <si>
    <t>SO/C 14885</t>
  </si>
  <si>
    <t>Ilett, Miss. Bertha</t>
  </si>
  <si>
    <t>Carrau, Mr. Francisco M</t>
  </si>
  <si>
    <t>McDermott, Miss. Brigdet Delia</t>
  </si>
  <si>
    <t>Sheerlinck, Mr. Jan Baptist</t>
  </si>
  <si>
    <t>Waelens, Mr. Achille</t>
  </si>
  <si>
    <t>Dowdell, Miss. Elizabeth</t>
  </si>
  <si>
    <t>Caldwell, Master. Alden Gates</t>
  </si>
  <si>
    <t>Moutal, Mr. Rahamin Haim</t>
  </si>
  <si>
    <t>Staneff, Mr. Ivan</t>
  </si>
  <si>
    <t>Moen, Mr. Sigurd Hansen</t>
  </si>
  <si>
    <t>Bing, Mr. Lee</t>
  </si>
  <si>
    <t>Chronopoulos, Mr. Apostolos</t>
  </si>
  <si>
    <t>Hood, Mr. Ambrose Jr</t>
  </si>
  <si>
    <t>Goodwin, Miss. Lillian Amy</t>
  </si>
  <si>
    <t>C.A. 33111</t>
  </si>
  <si>
    <t>Jenkin, Mr. Stephen Curnow</t>
  </si>
  <si>
    <t>Kink, Mr. Vincenz</t>
  </si>
  <si>
    <t>Andersson, Miss. Erna Alexandra</t>
  </si>
  <si>
    <t>S.P. 3464</t>
  </si>
  <si>
    <t>Crease, Mr. Ernest James</t>
  </si>
  <si>
    <t>C.A. 29395</t>
  </si>
  <si>
    <t>Nye, Mrs. (Elizabeth Ramell)</t>
  </si>
  <si>
    <t>Moubarek, Master. Gerios</t>
  </si>
  <si>
    <t>PC 17605</t>
  </si>
  <si>
    <t>Stewart, Mr. Albert A</t>
  </si>
  <si>
    <t>Skoog, Master. Harald</t>
  </si>
  <si>
    <t>Harris, Mr. Henry Birkhardt</t>
  </si>
  <si>
    <t>Icard, Miss. Amelie</t>
  </si>
  <si>
    <t>Sirayanian, Mr. Orsen</t>
  </si>
  <si>
    <t>Goodwin, Master. William Frederick</t>
  </si>
  <si>
    <t>West, Miss. Constance Mirium</t>
  </si>
  <si>
    <t>Novel, Mr. Mansouer</t>
  </si>
  <si>
    <t>C.A. 31026</t>
  </si>
  <si>
    <t>Rugg, Miss. Emily</t>
  </si>
  <si>
    <t>Woolner, Mr. Hugh</t>
  </si>
  <si>
    <t>B30</t>
  </si>
  <si>
    <t>Ostby, Mr. Engelhart Cornelius</t>
  </si>
  <si>
    <t>Faunthorpe, Mrs. Lizzie (Elizabeth Anne Wilkinson)</t>
  </si>
  <si>
    <t>Harper, Mrs. Henry Sleeper (Myna Haxtun)</t>
  </si>
  <si>
    <t>A/4. 39886</t>
  </si>
  <si>
    <t>Nosworthy, Mr. Richard Cater</t>
  </si>
  <si>
    <t>Panula, Master. Juha Niilo</t>
  </si>
  <si>
    <t>Arnold-Franchi, Mrs. Josef (Josefine Franchi)</t>
  </si>
  <si>
    <t>Samaan, Mr. Youssef</t>
  </si>
  <si>
    <t>O'Driscoll, Miss. Bridget</t>
  </si>
  <si>
    <t>Lennon, Mr. Denis</t>
  </si>
  <si>
    <t>S.C./A.4. 23567</t>
  </si>
  <si>
    <t>Rogers, Mr. William John</t>
  </si>
  <si>
    <t>Devaney, Miss. Margaret Delia</t>
  </si>
  <si>
    <t>Laroche, Miss. Simonne Marie Anne Andree</t>
  </si>
  <si>
    <t>Kraeff, Mr. Theodor</t>
  </si>
  <si>
    <t>Turpin, Mrs. William John Robert (Dorothy Ann Wonnacott)</t>
  </si>
  <si>
    <t>Ahlin, Mrs. Johan (Johanna Persdotter Larsson)</t>
  </si>
  <si>
    <t>Nicola-Yarred, Miss. Jamila</t>
  </si>
  <si>
    <t>Vander Planke, Miss. Augusta Maria</t>
  </si>
  <si>
    <t>A./5. 2152</t>
  </si>
  <si>
    <t>Cann, Mr. Ernest Charles</t>
  </si>
  <si>
    <t>Mamee, Mr. Hanna</t>
  </si>
  <si>
    <t>Holverson, Mr. Alexander Oskar</t>
  </si>
  <si>
    <t>Meyer, Mr. Edgar Joseph</t>
  </si>
  <si>
    <t>C.A. 24579</t>
  </si>
  <si>
    <t>Wheadon, Mr. Edward H</t>
  </si>
  <si>
    <t>Glynn, Miss. Mary Agatha</t>
  </si>
  <si>
    <t>Spencer, Mrs. William Augustus (Marie Eugenie)</t>
  </si>
  <si>
    <t>PC 17601</t>
  </si>
  <si>
    <t>Uruchurtu, Don. Manuel E</t>
  </si>
  <si>
    <t>Todoroff, Mr. Lalio</t>
  </si>
  <si>
    <t>O'Dwyer, Miss. Ellen "Nellie"</t>
  </si>
  <si>
    <t>Fortune, Mr. Charles Alexander</t>
  </si>
  <si>
    <t>Emir, Mr. Farred Chehab</t>
  </si>
  <si>
    <t>Asplund, Mrs. Carl Oscar (Selma Augusta Emilia Johansson)</t>
  </si>
  <si>
    <t>Palsson, Miss. Torborg Danira</t>
  </si>
  <si>
    <t>A6</t>
  </si>
  <si>
    <t>Sloper, Mr. William Thompson</t>
  </si>
  <si>
    <t>McGowan, Miss. Anna "Annie"</t>
  </si>
  <si>
    <t>D56</t>
  </si>
  <si>
    <t>Beesley, Mr. Lawrence</t>
  </si>
  <si>
    <t>Fynney, Mr. Joseph J</t>
  </si>
  <si>
    <t>Masselmani, Mrs. Fatima</t>
  </si>
  <si>
    <t>Vander Planke, Mrs. Julius (Emelia Maria Vandemoortele)</t>
  </si>
  <si>
    <t>Williams, Mr. Charles Eugene</t>
  </si>
  <si>
    <t>Rice, Master. Eugene</t>
  </si>
  <si>
    <t xml:space="preserve">Hewlett, Mrs. (Mary D Kingcome) </t>
  </si>
  <si>
    <t>Vestrom, Miss. Hulda Amanda Adolfina</t>
  </si>
  <si>
    <t>Andersson, Mr. Anders Johan</t>
  </si>
  <si>
    <t>A/5. 2151</t>
  </si>
  <si>
    <t>Saundercock, Mr. William Henry</t>
  </si>
  <si>
    <t>C103</t>
  </si>
  <si>
    <t>Bonnell, Miss. Elizabeth</t>
  </si>
  <si>
    <t>Sandstrom, Miss. Marguerite Rut</t>
  </si>
  <si>
    <t>Nasser, Mrs. Nicholas (Adele Achem)</t>
  </si>
  <si>
    <t>Johnson, Mrs. Oscar W (Elisabeth Vilhelmina Berg)</t>
  </si>
  <si>
    <t>Palsson, Master. Gosta Leonard</t>
  </si>
  <si>
    <t>McCarthy, Mr. Timothy J</t>
  </si>
  <si>
    <t>Moran, Mr. James</t>
  </si>
  <si>
    <t>Allen, Mr. William Henry</t>
  </si>
  <si>
    <t>Futrelle, Mrs. Jacques Heath (Lily May Peel)</t>
  </si>
  <si>
    <t>STON/O2. 3101282</t>
  </si>
  <si>
    <t>Heikkinen, Miss. Laina</t>
  </si>
  <si>
    <t>Cumings, Mrs. John Bradley (Florence Briggs Thayer)</t>
  </si>
  <si>
    <t>A/5 21171</t>
  </si>
  <si>
    <t>Braund, Mr. Owen Harris</t>
  </si>
  <si>
    <t>Survived</t>
  </si>
  <si>
    <t>Summary</t>
  </si>
  <si>
    <t>Train</t>
  </si>
  <si>
    <t>Test</t>
  </si>
  <si>
    <t>Gender</t>
  </si>
  <si>
    <t>Female</t>
  </si>
  <si>
    <t>Male</t>
  </si>
  <si>
    <t>Total</t>
  </si>
  <si>
    <t>% Survived</t>
  </si>
  <si>
    <t>Class</t>
  </si>
  <si>
    <t>Test 2</t>
  </si>
  <si>
    <t>Model</t>
  </si>
  <si>
    <t>Survived?</t>
  </si>
  <si>
    <t>Not Survived</t>
  </si>
  <si>
    <t>Age Group</t>
  </si>
  <si>
    <t>Fare Group</t>
  </si>
  <si>
    <t>%</t>
  </si>
  <si>
    <t>Survived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</si>
</sst>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;\(#,##0\);&quot;-&quot;_)"/>
    <numFmt numFmtId="167" formatCode="&quot;$&quot;#,##0_);\(&quot;$&quot;#,##0\);&quot;-&quot;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0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164" fontId="20" fillId="0" borderId="0" xfId="0" applyNumberFormat="1" applyFont="1" applyAlignment="1"/>
    <xf numFmtId="0" fontId="0" fillId="0" borderId="0" xfId="0" applyFont="1" applyBorder="1" applyAlignment="1">
      <alignment horizontal="centerContinuous"/>
    </xf>
    <xf numFmtId="0" fontId="0" fillId="0" borderId="13" xfId="0" applyFont="1" applyBorder="1" applyAlignment="1">
      <alignment horizontal="centerContinuous"/>
    </xf>
    <xf numFmtId="0" fontId="0" fillId="0" borderId="14" xfId="0" applyFont="1" applyBorder="1" applyAlignment="1">
      <alignment horizontal="centerContinuous"/>
    </xf>
    <xf numFmtId="0" fontId="0" fillId="0" borderId="15" xfId="0" applyFont="1" applyBorder="1" applyAlignment="1">
      <alignment horizontal="centerContinuous"/>
    </xf>
    <xf numFmtId="0" fontId="0" fillId="0" borderId="12" xfId="0" applyFont="1" applyBorder="1" applyAlignment="1"/>
    <xf numFmtId="164" fontId="0" fillId="0" borderId="12" xfId="0" applyNumberFormat="1" applyFont="1" applyBorder="1" applyAlignment="1"/>
    <xf numFmtId="0" fontId="0" fillId="0" borderId="10" xfId="0" applyFont="1" applyBorder="1" applyAlignment="1"/>
    <xf numFmtId="164" fontId="0" fillId="0" borderId="10" xfId="0" applyNumberFormat="1" applyFont="1" applyBorder="1" applyAlignment="1"/>
    <xf numFmtId="164" fontId="0" fillId="0" borderId="11" xfId="0" applyNumberFormat="1" applyFont="1" applyBorder="1" applyAlignment="1"/>
    <xf numFmtId="9" fontId="0" fillId="0" borderId="0" xfId="1" applyFont="1" applyAlignment="1"/>
    <xf numFmtId="9" fontId="0" fillId="0" borderId="12" xfId="1" applyFont="1" applyBorder="1" applyAlignment="1"/>
    <xf numFmtId="0" fontId="0" fillId="0" borderId="13" xfId="0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167" fontId="0" fillId="0" borderId="0" xfId="0" applyNumberFormat="1" applyFont="1" applyAlignment="1"/>
    <xf numFmtId="0" fontId="0" fillId="0" borderId="0" xfId="0" applyFont="1" applyFill="1" applyBorder="1" applyAlignment="1"/>
    <xf numFmtId="9" fontId="0" fillId="0" borderId="0" xfId="1" applyFont="1"/>
    <xf numFmtId="10" fontId="0" fillId="0" borderId="0" xfId="0" applyNumberFormat="1"/>
    <xf numFmtId="2" fontId="0" fillId="0" borderId="0" xfId="0" applyNumberFormat="1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80" zoomScaleNormal="80" workbookViewId="0">
      <selection activeCell="H45" sqref="H45"/>
    </sheetView>
  </sheetViews>
  <sheetFormatPr defaultRowHeight="15" x14ac:dyDescent="0.25"/>
  <cols>
    <col min="1" max="4" width="9.140625" style="2"/>
    <col min="5" max="5" width="11.42578125" style="2" bestFit="1" customWidth="1"/>
    <col min="6" max="16384" width="9.140625" style="2"/>
  </cols>
  <sheetData>
    <row r="1" spans="1:5" ht="21" x14ac:dyDescent="0.35">
      <c r="A1" s="4" t="s">
        <v>1734</v>
      </c>
    </row>
    <row r="4" spans="1:5" x14ac:dyDescent="0.25">
      <c r="A4" s="7" t="s">
        <v>1737</v>
      </c>
      <c r="B4" s="8"/>
      <c r="C4" s="8"/>
      <c r="D4" s="8"/>
      <c r="E4" s="9"/>
    </row>
    <row r="6" spans="1:5" x14ac:dyDescent="0.25">
      <c r="A6" s="2" t="s">
        <v>1737</v>
      </c>
      <c r="B6" s="2">
        <v>1</v>
      </c>
      <c r="C6" s="2">
        <v>0</v>
      </c>
      <c r="D6" s="12" t="s">
        <v>1740</v>
      </c>
      <c r="E6" s="2" t="s">
        <v>1741</v>
      </c>
    </row>
    <row r="7" spans="1:5" x14ac:dyDescent="0.25">
      <c r="A7" s="2" t="s">
        <v>1738</v>
      </c>
      <c r="B7" s="5">
        <f>COUNTIFS(train!$E$6:$E$699,Summary!$A7,train!$B$6:$B$699,Summary!B$6)</f>
        <v>185</v>
      </c>
      <c r="C7" s="5">
        <f>COUNTIFS(train!$E$6:$E$699,Summary!$A7,train!$B$6:$B$699,Summary!C$6)</f>
        <v>65</v>
      </c>
      <c r="D7" s="13">
        <f>SUM(B7:C7)</f>
        <v>250</v>
      </c>
      <c r="E7" s="15">
        <f>B7/D7</f>
        <v>0.74</v>
      </c>
    </row>
    <row r="8" spans="1:5" x14ac:dyDescent="0.25">
      <c r="A8" s="2" t="s">
        <v>1739</v>
      </c>
      <c r="B8" s="5">
        <f>COUNTIFS(train!$E$6:$E$699,Summary!$A8,train!$B$6:$B$699,Summary!B$6)</f>
        <v>85</v>
      </c>
      <c r="C8" s="5">
        <f>COUNTIFS(train!$E$6:$E$699,Summary!$A8,train!$B$6:$B$699,Summary!C$6)</f>
        <v>359</v>
      </c>
      <c r="D8" s="13">
        <f t="shared" ref="D8:D9" si="0">SUM(B8:C8)</f>
        <v>444</v>
      </c>
      <c r="E8" s="15">
        <f>B8/D8</f>
        <v>0.19144144144144143</v>
      </c>
    </row>
    <row r="9" spans="1:5" x14ac:dyDescent="0.25">
      <c r="A9" s="10" t="s">
        <v>1740</v>
      </c>
      <c r="B9" s="11">
        <f>SUM(B7:B8)</f>
        <v>270</v>
      </c>
      <c r="C9" s="11">
        <f>SUM(C7:C8)</f>
        <v>424</v>
      </c>
      <c r="D9" s="14">
        <f t="shared" si="0"/>
        <v>694</v>
      </c>
      <c r="E9" s="16">
        <f>B9/D9</f>
        <v>0.38904899135446686</v>
      </c>
    </row>
    <row r="12" spans="1:5" x14ac:dyDescent="0.25">
      <c r="A12" s="7" t="s">
        <v>1742</v>
      </c>
      <c r="B12" s="8"/>
      <c r="C12" s="8"/>
      <c r="D12" s="8"/>
      <c r="E12" s="9"/>
    </row>
    <row r="13" spans="1:5" x14ac:dyDescent="0.25">
      <c r="A13" s="6"/>
      <c r="B13" s="6"/>
      <c r="C13" s="6"/>
      <c r="D13" s="6"/>
      <c r="E13" s="6"/>
    </row>
    <row r="14" spans="1:5" x14ac:dyDescent="0.25">
      <c r="A14" s="2" t="s">
        <v>1742</v>
      </c>
      <c r="B14" s="2" t="s">
        <v>1733</v>
      </c>
      <c r="C14" s="2" t="s">
        <v>1746</v>
      </c>
      <c r="D14" s="12" t="s">
        <v>1740</v>
      </c>
      <c r="E14" s="2" t="s">
        <v>1741</v>
      </c>
    </row>
    <row r="15" spans="1:5" x14ac:dyDescent="0.25">
      <c r="A15" s="2">
        <v>1</v>
      </c>
      <c r="B15" s="5">
        <f>COUNTIFS(train!$C$6:$C$699,Summary!$A15,train!$B$6:$B$699,B$6)</f>
        <v>102</v>
      </c>
      <c r="C15" s="5">
        <f>COUNTIFS(train!$C$6:$C$699,Summary!$A15,train!$B$6:$B$699,C$6)</f>
        <v>65</v>
      </c>
      <c r="D15" s="13">
        <f>SUM(B15:C15)</f>
        <v>167</v>
      </c>
      <c r="E15" s="15">
        <f>B15/D15</f>
        <v>0.6107784431137725</v>
      </c>
    </row>
    <row r="16" spans="1:5" x14ac:dyDescent="0.25">
      <c r="A16" s="2">
        <v>2</v>
      </c>
      <c r="B16" s="5">
        <f>COUNTIFS(train!$C$6:$C$699,Summary!$A16,train!$B$6:$B$699,B$6)</f>
        <v>71</v>
      </c>
      <c r="C16" s="5">
        <f>COUNTIFS(train!$C$6:$C$699,Summary!$A16,train!$B$6:$B$699,C$6)</f>
        <v>73</v>
      </c>
      <c r="D16" s="13">
        <f t="shared" ref="D16:D17" si="1">SUM(B16:C16)</f>
        <v>144</v>
      </c>
      <c r="E16" s="15">
        <f t="shared" ref="E16:E17" si="2">B16/D16</f>
        <v>0.49305555555555558</v>
      </c>
    </row>
    <row r="17" spans="1:5" x14ac:dyDescent="0.25">
      <c r="A17" s="2">
        <v>3</v>
      </c>
      <c r="B17" s="5">
        <f>COUNTIFS(train!$C$6:$C$699,Summary!$A17,train!$B$6:$B$699,B$6)</f>
        <v>97</v>
      </c>
      <c r="C17" s="5">
        <f>COUNTIFS(train!$C$6:$C$699,Summary!$A17,train!$B$6:$B$699,C$6)</f>
        <v>286</v>
      </c>
      <c r="D17" s="13">
        <f t="shared" si="1"/>
        <v>383</v>
      </c>
      <c r="E17" s="15">
        <f t="shared" si="2"/>
        <v>0.25326370757180156</v>
      </c>
    </row>
    <row r="18" spans="1:5" x14ac:dyDescent="0.25">
      <c r="A18" s="10" t="s">
        <v>1740</v>
      </c>
      <c r="B18" s="11">
        <f>SUM(B15:B17)</f>
        <v>270</v>
      </c>
      <c r="C18" s="11">
        <f>SUM(C15:C17)</f>
        <v>424</v>
      </c>
      <c r="D18" s="14">
        <f>SUM(B18:C18)</f>
        <v>694</v>
      </c>
      <c r="E18" s="16">
        <f>B18/D18</f>
        <v>0.38904899135446686</v>
      </c>
    </row>
    <row r="20" spans="1:5" x14ac:dyDescent="0.25">
      <c r="A20" s="7" t="s">
        <v>4</v>
      </c>
      <c r="B20" s="8"/>
      <c r="C20" s="8"/>
      <c r="D20" s="8"/>
      <c r="E20" s="9"/>
    </row>
    <row r="21" spans="1:5" x14ac:dyDescent="0.25">
      <c r="B21" s="2" t="s">
        <v>1733</v>
      </c>
      <c r="C21" s="2" t="s">
        <v>1746</v>
      </c>
      <c r="D21" s="12" t="s">
        <v>1740</v>
      </c>
      <c r="E21" s="2" t="s">
        <v>1741</v>
      </c>
    </row>
    <row r="22" spans="1:5" x14ac:dyDescent="0.25">
      <c r="A22" s="2">
        <v>0</v>
      </c>
      <c r="B22" s="5">
        <f>COUNTIFS(train!$G$6:$G$699,$A22,train!$B$6:$B$699,B$6)</f>
        <v>73</v>
      </c>
      <c r="C22" s="5">
        <f>COUNTIFS(train!$G$6:$G$699,$A22,train!$B$6:$B$699,C$6)</f>
        <v>118</v>
      </c>
      <c r="D22" s="13">
        <f>SUM(B22:C22)</f>
        <v>191</v>
      </c>
      <c r="E22" s="15">
        <f>B22/D22</f>
        <v>0.38219895287958117</v>
      </c>
    </row>
    <row r="23" spans="1:5" x14ac:dyDescent="0.25">
      <c r="A23" s="2">
        <v>10</v>
      </c>
      <c r="B23" s="5">
        <f>COUNTIFS(train!$G$6:$G$699,$A23,train!$B$6:$B$699,B$6)</f>
        <v>31</v>
      </c>
      <c r="C23" s="5">
        <f>COUNTIFS(train!$G$6:$G$699,$A23,train!$B$6:$B$699,C$6)</f>
        <v>45</v>
      </c>
      <c r="D23" s="13">
        <f>SUM(B23:C23)</f>
        <v>76</v>
      </c>
      <c r="E23" s="15">
        <f>B23/D23</f>
        <v>0.40789473684210525</v>
      </c>
    </row>
    <row r="24" spans="1:5" x14ac:dyDescent="0.25">
      <c r="A24" s="2">
        <v>20</v>
      </c>
      <c r="B24" s="5">
        <f>COUNTIFS(train!$G$6:$G$699,$A24,train!$B$6:$B$699,B$6)</f>
        <v>62</v>
      </c>
      <c r="C24" s="5">
        <f>COUNTIFS(train!$G$6:$G$699,$A24,train!$B$6:$B$699,C$6)</f>
        <v>112</v>
      </c>
      <c r="D24" s="13">
        <f t="shared" ref="D24:D27" si="3">SUM(B24:C24)</f>
        <v>174</v>
      </c>
      <c r="E24" s="15">
        <f t="shared" ref="E24:E27" si="4">B24/D24</f>
        <v>0.35632183908045978</v>
      </c>
    </row>
    <row r="25" spans="1:5" x14ac:dyDescent="0.25">
      <c r="A25" s="2">
        <v>30</v>
      </c>
      <c r="B25" s="5">
        <f>COUNTIFS(train!$G$6:$G$699,$A25,train!$B$6:$B$699,B$6)</f>
        <v>59</v>
      </c>
      <c r="C25" s="5">
        <f>COUNTIFS(train!$G$6:$G$699,$A25,train!$B$6:$B$699,C$6)</f>
        <v>66</v>
      </c>
      <c r="D25" s="13">
        <f t="shared" si="3"/>
        <v>125</v>
      </c>
      <c r="E25" s="15">
        <f t="shared" si="4"/>
        <v>0.47199999999999998</v>
      </c>
    </row>
    <row r="26" spans="1:5" x14ac:dyDescent="0.25">
      <c r="A26" s="21">
        <v>40</v>
      </c>
      <c r="B26" s="5">
        <f>COUNTIFS(train!$G$6:$G$699,$A26,train!$B$6:$B$699,B$6)</f>
        <v>24</v>
      </c>
      <c r="C26" s="5">
        <f>COUNTIFS(train!$G$6:$G$699,$A26,train!$B$6:$B$699,C$6)</f>
        <v>43</v>
      </c>
      <c r="D26" s="13">
        <f t="shared" si="3"/>
        <v>67</v>
      </c>
      <c r="E26" s="15">
        <f t="shared" si="4"/>
        <v>0.35820895522388058</v>
      </c>
    </row>
    <row r="27" spans="1:5" x14ac:dyDescent="0.25">
      <c r="A27" s="21">
        <v>50</v>
      </c>
      <c r="B27" s="5">
        <f>COUNTIFS(train!$G$6:$G$699,$A27,train!$B$6:$B$699,B$6)</f>
        <v>15</v>
      </c>
      <c r="C27" s="5">
        <f>COUNTIFS(train!$G$6:$G$699,$A27,train!$B$6:$B$699,C$6)</f>
        <v>24</v>
      </c>
      <c r="D27" s="13">
        <f t="shared" si="3"/>
        <v>39</v>
      </c>
      <c r="E27" s="15">
        <f t="shared" si="4"/>
        <v>0.38461538461538464</v>
      </c>
    </row>
    <row r="28" spans="1:5" x14ac:dyDescent="0.25">
      <c r="A28" s="21">
        <v>60</v>
      </c>
      <c r="B28" s="5">
        <f>COUNTIFS(train!$G$6:$G$699,$A28,train!$B$6:$B$699,B$6)</f>
        <v>6</v>
      </c>
      <c r="C28" s="5">
        <f>COUNTIFS(train!$G$6:$G$699,$A28,train!$B$6:$B$699,C$6)</f>
        <v>16</v>
      </c>
      <c r="D28" s="13">
        <f t="shared" ref="D28" si="5">SUM(B28:C28)</f>
        <v>22</v>
      </c>
      <c r="E28" s="15">
        <f t="shared" ref="E28" si="6">B28/D28</f>
        <v>0.27272727272727271</v>
      </c>
    </row>
    <row r="29" spans="1:5" x14ac:dyDescent="0.25">
      <c r="A29" s="10" t="s">
        <v>1740</v>
      </c>
      <c r="B29" s="11">
        <f>SUM(B23:B27)</f>
        <v>191</v>
      </c>
      <c r="C29" s="11">
        <f>SUM(C23:C27)</f>
        <v>290</v>
      </c>
      <c r="D29" s="14">
        <f>SUM(B29:C29)</f>
        <v>481</v>
      </c>
      <c r="E29" s="16">
        <f>B29/D29</f>
        <v>0.39708939708939711</v>
      </c>
    </row>
    <row r="31" spans="1:5" x14ac:dyDescent="0.25">
      <c r="A31" s="7" t="s">
        <v>8</v>
      </c>
      <c r="B31" s="8"/>
      <c r="C31" s="8"/>
      <c r="D31" s="8"/>
      <c r="E31" s="9"/>
    </row>
    <row r="32" spans="1:5" x14ac:dyDescent="0.25">
      <c r="B32" s="2" t="s">
        <v>1733</v>
      </c>
      <c r="C32" s="2" t="s">
        <v>1746</v>
      </c>
      <c r="D32" s="12" t="s">
        <v>1740</v>
      </c>
      <c r="E32" s="2" t="s">
        <v>1741</v>
      </c>
    </row>
    <row r="33" spans="1:5" x14ac:dyDescent="0.25">
      <c r="A33" s="2">
        <v>0</v>
      </c>
      <c r="B33" s="5">
        <f>COUNTIFS(train!$G$6:$G$699,$A33,train!$B$6:$B$699,B$6)</f>
        <v>73</v>
      </c>
      <c r="C33" s="5">
        <f>COUNTIFS(train!$G$6:$G$699,$A33,train!$B$6:$B$699,C$6)</f>
        <v>118</v>
      </c>
      <c r="D33" s="13">
        <f>SUM(B33:C33)</f>
        <v>191</v>
      </c>
      <c r="E33" s="15">
        <f>B33/D33</f>
        <v>0.38219895287958117</v>
      </c>
    </row>
    <row r="34" spans="1:5" x14ac:dyDescent="0.25">
      <c r="A34" s="2">
        <v>10</v>
      </c>
      <c r="B34" s="5">
        <f>COUNTIFS(train!$G$6:$G$699,$A34,train!$B$6:$B$699,B$6)</f>
        <v>31</v>
      </c>
      <c r="C34" s="5">
        <f>COUNTIFS(train!$G$6:$G$699,$A34,train!$B$6:$B$699,C$6)</f>
        <v>45</v>
      </c>
      <c r="D34" s="13">
        <f>SUM(B34:C34)</f>
        <v>76</v>
      </c>
      <c r="E34" s="15">
        <f>B34/D34</f>
        <v>0.40789473684210525</v>
      </c>
    </row>
    <row r="35" spans="1:5" x14ac:dyDescent="0.25">
      <c r="A35" s="2">
        <v>20</v>
      </c>
      <c r="B35" s="5">
        <f>COUNTIFS(train!$G$6:$G$699,$A35,train!$B$6:$B$699,B$6)</f>
        <v>62</v>
      </c>
      <c r="C35" s="5">
        <f>COUNTIFS(train!$G$6:$G$699,$A35,train!$B$6:$B$699,C$6)</f>
        <v>112</v>
      </c>
      <c r="D35" s="13">
        <f t="shared" ref="D35:D39" si="7">SUM(B35:C35)</f>
        <v>174</v>
      </c>
      <c r="E35" s="15">
        <f t="shared" ref="E35:E39" si="8">B35/D35</f>
        <v>0.35632183908045978</v>
      </c>
    </row>
    <row r="36" spans="1:5" x14ac:dyDescent="0.25">
      <c r="A36" s="2">
        <v>30</v>
      </c>
      <c r="B36" s="5">
        <f>COUNTIFS(train!$G$6:$G$699,$A36,train!$B$6:$B$699,B$6)</f>
        <v>59</v>
      </c>
      <c r="C36" s="5">
        <f>COUNTIFS(train!$G$6:$G$699,$A36,train!$B$6:$B$699,C$6)</f>
        <v>66</v>
      </c>
      <c r="D36" s="13">
        <f t="shared" si="7"/>
        <v>125</v>
      </c>
      <c r="E36" s="15">
        <f t="shared" si="8"/>
        <v>0.47199999999999998</v>
      </c>
    </row>
    <row r="37" spans="1:5" x14ac:dyDescent="0.25">
      <c r="A37" s="21">
        <v>40</v>
      </c>
      <c r="B37" s="5">
        <f>COUNTIFS(train!$G$6:$G$699,$A37,train!$B$6:$B$699,B$6)</f>
        <v>24</v>
      </c>
      <c r="C37" s="5">
        <f>COUNTIFS(train!$G$6:$G$699,$A37,train!$B$6:$B$699,C$6)</f>
        <v>43</v>
      </c>
      <c r="D37" s="13">
        <f t="shared" si="7"/>
        <v>67</v>
      </c>
      <c r="E37" s="15">
        <f t="shared" si="8"/>
        <v>0.35820895522388058</v>
      </c>
    </row>
    <row r="38" spans="1:5" x14ac:dyDescent="0.25">
      <c r="A38" s="21">
        <v>50</v>
      </c>
      <c r="B38" s="5">
        <f>COUNTIFS(train!$G$6:$G$699,$A38,train!$B$6:$B$699,B$6)</f>
        <v>15</v>
      </c>
      <c r="C38" s="5">
        <f>COUNTIFS(train!$G$6:$G$699,$A38,train!$B$6:$B$699,C$6)</f>
        <v>24</v>
      </c>
      <c r="D38" s="13">
        <f t="shared" si="7"/>
        <v>39</v>
      </c>
      <c r="E38" s="15">
        <f t="shared" si="8"/>
        <v>0.38461538461538464</v>
      </c>
    </row>
    <row r="39" spans="1:5" x14ac:dyDescent="0.25">
      <c r="A39" s="21">
        <v>60</v>
      </c>
      <c r="B39" s="5">
        <f>COUNTIFS(train!$G$6:$G$699,$A39,train!$B$6:$B$699,B$6)</f>
        <v>6</v>
      </c>
      <c r="C39" s="5">
        <f>COUNTIFS(train!$G$6:$G$699,$A39,train!$B$6:$B$699,C$6)</f>
        <v>16</v>
      </c>
      <c r="D39" s="13">
        <f t="shared" si="7"/>
        <v>22</v>
      </c>
      <c r="E39" s="15">
        <f t="shared" si="8"/>
        <v>0.27272727272727271</v>
      </c>
    </row>
    <row r="40" spans="1:5" x14ac:dyDescent="0.25">
      <c r="A40" s="10" t="s">
        <v>1740</v>
      </c>
      <c r="B40" s="11">
        <f>SUM(B34:B38)</f>
        <v>191</v>
      </c>
      <c r="C40" s="11">
        <f>SUM(C34:C38)</f>
        <v>290</v>
      </c>
      <c r="D40" s="14">
        <f>SUM(B40:C40)</f>
        <v>481</v>
      </c>
      <c r="E40" s="16">
        <f>B40/D40</f>
        <v>0.39708939708939711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9"/>
  <sheetViews>
    <sheetView tabSelected="1" zoomScale="80" zoomScaleNormal="80" workbookViewId="0">
      <pane ySplit="5" topLeftCell="A6" activePane="bottomLeft" state="frozen"/>
      <selection pane="bottomLeft"/>
    </sheetView>
  </sheetViews>
  <sheetFormatPr defaultRowHeight="15" x14ac:dyDescent="0.25"/>
  <cols>
    <col min="1" max="16384" width="9.140625" style="2"/>
  </cols>
  <sheetData>
    <row r="1" spans="1:14" ht="18.75" x14ac:dyDescent="0.3">
      <c r="A1" s="3" t="s">
        <v>1735</v>
      </c>
    </row>
    <row r="5" spans="1:14" x14ac:dyDescent="0.25">
      <c r="A5" s="2" t="s">
        <v>0</v>
      </c>
      <c r="B5" s="2" t="s">
        <v>1733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1747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1748</v>
      </c>
      <c r="M5" s="2" t="s">
        <v>9</v>
      </c>
      <c r="N5" s="2" t="s">
        <v>10</v>
      </c>
    </row>
    <row r="6" spans="1:14" x14ac:dyDescent="0.25">
      <c r="A6" s="2">
        <v>1</v>
      </c>
      <c r="B6" s="2">
        <v>0</v>
      </c>
      <c r="C6" s="2">
        <v>3</v>
      </c>
      <c r="D6" s="2" t="s">
        <v>1732</v>
      </c>
      <c r="E6" s="2" t="s">
        <v>12</v>
      </c>
      <c r="F6" s="2">
        <v>22</v>
      </c>
      <c r="G6" s="2">
        <f>VLOOKUP($F6,Summary!$A$22:$A$28,1,1)</f>
        <v>20</v>
      </c>
      <c r="H6" s="2">
        <v>1</v>
      </c>
      <c r="I6" s="2">
        <v>0</v>
      </c>
      <c r="J6" s="2" t="s">
        <v>1731</v>
      </c>
      <c r="K6" s="20">
        <v>7.25</v>
      </c>
      <c r="L6" s="20">
        <f>VLOOKUP($K6,Summary!$A$33:$E$39,1,1)</f>
        <v>0</v>
      </c>
      <c r="N6" s="2" t="s">
        <v>16</v>
      </c>
    </row>
    <row r="7" spans="1:14" x14ac:dyDescent="0.25">
      <c r="A7" s="2">
        <v>2</v>
      </c>
      <c r="B7" s="2">
        <v>1</v>
      </c>
      <c r="C7" s="2">
        <v>1</v>
      </c>
      <c r="D7" s="2" t="s">
        <v>1730</v>
      </c>
      <c r="E7" s="2" t="s">
        <v>15</v>
      </c>
      <c r="F7" s="2">
        <v>38</v>
      </c>
      <c r="G7" s="2">
        <f>VLOOKUP($F7,Summary!$A$22:$A$28,1,1)</f>
        <v>30</v>
      </c>
      <c r="H7" s="2">
        <v>1</v>
      </c>
      <c r="I7" s="2">
        <v>0</v>
      </c>
      <c r="J7" s="2" t="s">
        <v>355</v>
      </c>
      <c r="K7" s="20">
        <v>71.283299999999997</v>
      </c>
      <c r="L7" s="20">
        <f>VLOOKUP($K7,Summary!$A$33:$E$39,1,1)</f>
        <v>60</v>
      </c>
      <c r="M7" s="2" t="s">
        <v>356</v>
      </c>
      <c r="N7" s="2" t="s">
        <v>24</v>
      </c>
    </row>
    <row r="8" spans="1:14" x14ac:dyDescent="0.25">
      <c r="A8" s="2">
        <v>3</v>
      </c>
      <c r="B8" s="2">
        <v>1</v>
      </c>
      <c r="C8" s="2">
        <v>3</v>
      </c>
      <c r="D8" s="2" t="s">
        <v>1729</v>
      </c>
      <c r="E8" s="2" t="s">
        <v>15</v>
      </c>
      <c r="F8" s="2">
        <v>26</v>
      </c>
      <c r="G8" s="2">
        <f>VLOOKUP($F8,Summary!$A$22:$A$28,1,1)</f>
        <v>20</v>
      </c>
      <c r="H8" s="2">
        <v>0</v>
      </c>
      <c r="I8" s="2">
        <v>0</v>
      </c>
      <c r="J8" s="2" t="s">
        <v>1728</v>
      </c>
      <c r="K8" s="20">
        <v>7.9249999999999998</v>
      </c>
      <c r="L8" s="20">
        <f>VLOOKUP($K8,Summary!$A$33:$E$39,1,1)</f>
        <v>0</v>
      </c>
      <c r="N8" s="2" t="s">
        <v>16</v>
      </c>
    </row>
    <row r="9" spans="1:14" x14ac:dyDescent="0.25">
      <c r="A9" s="2">
        <v>4</v>
      </c>
      <c r="B9" s="2">
        <v>1</v>
      </c>
      <c r="C9" s="2">
        <v>1</v>
      </c>
      <c r="D9" s="2" t="s">
        <v>1727</v>
      </c>
      <c r="E9" s="2" t="s">
        <v>15</v>
      </c>
      <c r="F9" s="2">
        <v>35</v>
      </c>
      <c r="G9" s="2">
        <f>VLOOKUP($F9,Summary!$A$22:$A$28,1,1)</f>
        <v>30</v>
      </c>
      <c r="H9" s="2">
        <v>1</v>
      </c>
      <c r="I9" s="2">
        <v>0</v>
      </c>
      <c r="J9" s="2">
        <v>113803</v>
      </c>
      <c r="K9" s="20">
        <v>53.1</v>
      </c>
      <c r="L9" s="20">
        <f>VLOOKUP($K9,Summary!$A$33:$E$39,1,1)</f>
        <v>50</v>
      </c>
      <c r="M9" s="2" t="s">
        <v>1563</v>
      </c>
      <c r="N9" s="2" t="s">
        <v>16</v>
      </c>
    </row>
    <row r="10" spans="1:14" x14ac:dyDescent="0.25">
      <c r="A10" s="2">
        <v>5</v>
      </c>
      <c r="B10" s="2">
        <v>0</v>
      </c>
      <c r="C10" s="2">
        <v>3</v>
      </c>
      <c r="D10" s="2" t="s">
        <v>1726</v>
      </c>
      <c r="E10" s="2" t="s">
        <v>12</v>
      </c>
      <c r="F10" s="2">
        <v>35</v>
      </c>
      <c r="G10" s="2">
        <f>VLOOKUP($F10,Summary!$A$22:$A$28,1,1)</f>
        <v>30</v>
      </c>
      <c r="H10" s="2">
        <v>0</v>
      </c>
      <c r="I10" s="2">
        <v>0</v>
      </c>
      <c r="J10" s="2">
        <v>373450</v>
      </c>
      <c r="K10" s="20">
        <v>8.0500000000000007</v>
      </c>
      <c r="L10" s="20">
        <f>VLOOKUP($K10,Summary!$A$33:$E$39,1,1)</f>
        <v>0</v>
      </c>
      <c r="N10" s="2" t="s">
        <v>16</v>
      </c>
    </row>
    <row r="11" spans="1:14" x14ac:dyDescent="0.25">
      <c r="A11" s="2">
        <v>6</v>
      </c>
      <c r="B11" s="2">
        <v>0</v>
      </c>
      <c r="C11" s="2">
        <v>3</v>
      </c>
      <c r="D11" s="2" t="s">
        <v>1725</v>
      </c>
      <c r="E11" s="2" t="s">
        <v>12</v>
      </c>
      <c r="G11" s="2">
        <f>VLOOKUP($F11,Summary!$A$22:$A$28,1,1)</f>
        <v>0</v>
      </c>
      <c r="H11" s="2">
        <v>0</v>
      </c>
      <c r="I11" s="2">
        <v>0</v>
      </c>
      <c r="J11" s="2">
        <v>330877</v>
      </c>
      <c r="K11" s="20">
        <v>8.4582999999999995</v>
      </c>
      <c r="L11" s="20">
        <f>VLOOKUP($K11,Summary!$A$33:$E$39,1,1)</f>
        <v>0</v>
      </c>
      <c r="N11" s="2" t="s">
        <v>13</v>
      </c>
    </row>
    <row r="12" spans="1:14" x14ac:dyDescent="0.25">
      <c r="A12" s="2">
        <v>7</v>
      </c>
      <c r="B12" s="2">
        <v>0</v>
      </c>
      <c r="C12" s="2">
        <v>1</v>
      </c>
      <c r="D12" s="2" t="s">
        <v>1724</v>
      </c>
      <c r="E12" s="2" t="s">
        <v>12</v>
      </c>
      <c r="F12" s="2">
        <v>54</v>
      </c>
      <c r="G12" s="2">
        <f>VLOOKUP($F12,Summary!$A$22:$A$28,1,1)</f>
        <v>50</v>
      </c>
      <c r="H12" s="2">
        <v>0</v>
      </c>
      <c r="I12" s="2">
        <v>0</v>
      </c>
      <c r="J12" s="2">
        <v>17463</v>
      </c>
      <c r="K12" s="20">
        <v>51.862499999999997</v>
      </c>
      <c r="L12" s="20">
        <f>VLOOKUP($K12,Summary!$A$33:$E$39,1,1)</f>
        <v>50</v>
      </c>
      <c r="M12" s="2" t="s">
        <v>227</v>
      </c>
      <c r="N12" s="2" t="s">
        <v>16</v>
      </c>
    </row>
    <row r="13" spans="1:14" x14ac:dyDescent="0.25">
      <c r="A13" s="2">
        <v>8</v>
      </c>
      <c r="B13" s="2">
        <v>0</v>
      </c>
      <c r="C13" s="2">
        <v>3</v>
      </c>
      <c r="D13" s="2" t="s">
        <v>1723</v>
      </c>
      <c r="E13" s="2" t="s">
        <v>12</v>
      </c>
      <c r="F13" s="2">
        <v>2</v>
      </c>
      <c r="G13" s="2">
        <f>VLOOKUP($F13,Summary!$A$22:$A$28,1,1)</f>
        <v>0</v>
      </c>
      <c r="H13" s="2">
        <v>3</v>
      </c>
      <c r="I13" s="2">
        <v>1</v>
      </c>
      <c r="J13" s="2">
        <v>349909</v>
      </c>
      <c r="K13" s="20">
        <v>21.074999999999999</v>
      </c>
      <c r="L13" s="20">
        <f>VLOOKUP($K13,Summary!$A$33:$E$39,1,1)</f>
        <v>20</v>
      </c>
      <c r="N13" s="2" t="s">
        <v>16</v>
      </c>
    </row>
    <row r="14" spans="1:14" x14ac:dyDescent="0.25">
      <c r="A14" s="2">
        <v>9</v>
      </c>
      <c r="B14" s="2">
        <v>1</v>
      </c>
      <c r="C14" s="2">
        <v>3</v>
      </c>
      <c r="D14" s="2" t="s">
        <v>1722</v>
      </c>
      <c r="E14" s="2" t="s">
        <v>15</v>
      </c>
      <c r="F14" s="2">
        <v>27</v>
      </c>
      <c r="G14" s="2">
        <f>VLOOKUP($F14,Summary!$A$22:$A$28,1,1)</f>
        <v>20</v>
      </c>
      <c r="H14" s="2">
        <v>0</v>
      </c>
      <c r="I14" s="2">
        <v>2</v>
      </c>
      <c r="J14" s="2">
        <v>347742</v>
      </c>
      <c r="K14" s="20">
        <v>11.1333</v>
      </c>
      <c r="L14" s="20">
        <f>VLOOKUP($K14,Summary!$A$33:$E$39,1,1)</f>
        <v>10</v>
      </c>
      <c r="N14" s="2" t="s">
        <v>16</v>
      </c>
    </row>
    <row r="15" spans="1:14" x14ac:dyDescent="0.25">
      <c r="A15" s="2">
        <v>10</v>
      </c>
      <c r="B15" s="2">
        <v>1</v>
      </c>
      <c r="C15" s="2">
        <v>2</v>
      </c>
      <c r="D15" s="2" t="s">
        <v>1721</v>
      </c>
      <c r="E15" s="2" t="s">
        <v>15</v>
      </c>
      <c r="F15" s="2">
        <v>14</v>
      </c>
      <c r="G15" s="2">
        <f>VLOOKUP($F15,Summary!$A$22:$A$28,1,1)</f>
        <v>10</v>
      </c>
      <c r="H15" s="2">
        <v>1</v>
      </c>
      <c r="I15" s="2">
        <v>0</v>
      </c>
      <c r="J15" s="2">
        <v>237736</v>
      </c>
      <c r="K15" s="20">
        <v>30.070799999999998</v>
      </c>
      <c r="L15" s="20">
        <f>VLOOKUP($K15,Summary!$A$33:$E$39,1,1)</f>
        <v>30</v>
      </c>
      <c r="N15" s="2" t="s">
        <v>24</v>
      </c>
    </row>
    <row r="16" spans="1:14" x14ac:dyDescent="0.25">
      <c r="A16" s="2">
        <v>11</v>
      </c>
      <c r="B16" s="2">
        <v>1</v>
      </c>
      <c r="C16" s="2">
        <v>3</v>
      </c>
      <c r="D16" s="2" t="s">
        <v>1720</v>
      </c>
      <c r="E16" s="2" t="s">
        <v>15</v>
      </c>
      <c r="F16" s="2">
        <v>4</v>
      </c>
      <c r="G16" s="2">
        <f>VLOOKUP($F16,Summary!$A$22:$A$28,1,1)</f>
        <v>0</v>
      </c>
      <c r="H16" s="2">
        <v>1</v>
      </c>
      <c r="I16" s="2">
        <v>1</v>
      </c>
      <c r="J16" s="2" t="s">
        <v>188</v>
      </c>
      <c r="K16" s="20">
        <v>16.7</v>
      </c>
      <c r="L16" s="20">
        <f>VLOOKUP($K16,Summary!$A$33:$E$39,1,1)</f>
        <v>10</v>
      </c>
      <c r="M16" s="2" t="s">
        <v>189</v>
      </c>
      <c r="N16" s="2" t="s">
        <v>16</v>
      </c>
    </row>
    <row r="17" spans="1:14" x14ac:dyDescent="0.25">
      <c r="A17" s="2">
        <v>12</v>
      </c>
      <c r="B17" s="2">
        <v>1</v>
      </c>
      <c r="C17" s="2">
        <v>1</v>
      </c>
      <c r="D17" s="2" t="s">
        <v>1719</v>
      </c>
      <c r="E17" s="2" t="s">
        <v>15</v>
      </c>
      <c r="F17" s="2">
        <v>58</v>
      </c>
      <c r="G17" s="2">
        <f>VLOOKUP($F17,Summary!$A$22:$A$28,1,1)</f>
        <v>50</v>
      </c>
      <c r="H17" s="2">
        <v>0</v>
      </c>
      <c r="I17" s="2">
        <v>0</v>
      </c>
      <c r="J17" s="2">
        <v>113783</v>
      </c>
      <c r="K17" s="20">
        <v>26.55</v>
      </c>
      <c r="L17" s="20">
        <f>VLOOKUP($K17,Summary!$A$33:$E$39,1,1)</f>
        <v>20</v>
      </c>
      <c r="M17" s="2" t="s">
        <v>1718</v>
      </c>
      <c r="N17" s="2" t="s">
        <v>16</v>
      </c>
    </row>
    <row r="18" spans="1:14" x14ac:dyDescent="0.25">
      <c r="A18" s="2">
        <v>13</v>
      </c>
      <c r="B18" s="2">
        <v>0</v>
      </c>
      <c r="C18" s="2">
        <v>3</v>
      </c>
      <c r="D18" s="2" t="s">
        <v>1717</v>
      </c>
      <c r="E18" s="2" t="s">
        <v>12</v>
      </c>
      <c r="F18" s="2">
        <v>20</v>
      </c>
      <c r="G18" s="2">
        <f>VLOOKUP($F18,Summary!$A$22:$A$28,1,1)</f>
        <v>20</v>
      </c>
      <c r="H18" s="2">
        <v>0</v>
      </c>
      <c r="I18" s="2">
        <v>0</v>
      </c>
      <c r="J18" s="2" t="s">
        <v>1716</v>
      </c>
      <c r="K18" s="20">
        <v>8.0500000000000007</v>
      </c>
      <c r="L18" s="20">
        <f>VLOOKUP($K18,Summary!$A$33:$E$39,1,1)</f>
        <v>0</v>
      </c>
      <c r="N18" s="2" t="s">
        <v>16</v>
      </c>
    </row>
    <row r="19" spans="1:14" x14ac:dyDescent="0.25">
      <c r="A19" s="2">
        <v>14</v>
      </c>
      <c r="B19" s="2">
        <v>0</v>
      </c>
      <c r="C19" s="2">
        <v>3</v>
      </c>
      <c r="D19" s="2" t="s">
        <v>1715</v>
      </c>
      <c r="E19" s="2" t="s">
        <v>12</v>
      </c>
      <c r="F19" s="2">
        <v>39</v>
      </c>
      <c r="G19" s="2">
        <f>VLOOKUP($F19,Summary!$A$22:$A$28,1,1)</f>
        <v>30</v>
      </c>
      <c r="H19" s="2">
        <v>1</v>
      </c>
      <c r="I19" s="2">
        <v>5</v>
      </c>
      <c r="J19" s="2">
        <v>347082</v>
      </c>
      <c r="K19" s="20">
        <v>31.274999999999999</v>
      </c>
      <c r="L19" s="20">
        <f>VLOOKUP($K19,Summary!$A$33:$E$39,1,1)</f>
        <v>30</v>
      </c>
      <c r="N19" s="2" t="s">
        <v>16</v>
      </c>
    </row>
    <row r="20" spans="1:14" x14ac:dyDescent="0.25">
      <c r="A20" s="2">
        <v>15</v>
      </c>
      <c r="B20" s="2">
        <v>0</v>
      </c>
      <c r="C20" s="2">
        <v>3</v>
      </c>
      <c r="D20" s="2" t="s">
        <v>1714</v>
      </c>
      <c r="E20" s="2" t="s">
        <v>15</v>
      </c>
      <c r="F20" s="2">
        <v>14</v>
      </c>
      <c r="G20" s="2">
        <f>VLOOKUP($F20,Summary!$A$22:$A$28,1,1)</f>
        <v>10</v>
      </c>
      <c r="H20" s="2">
        <v>0</v>
      </c>
      <c r="I20" s="2">
        <v>0</v>
      </c>
      <c r="J20" s="2">
        <v>350406</v>
      </c>
      <c r="K20" s="20">
        <v>7.8541999999999996</v>
      </c>
      <c r="L20" s="20">
        <f>VLOOKUP($K20,Summary!$A$33:$E$39,1,1)</f>
        <v>0</v>
      </c>
      <c r="N20" s="2" t="s">
        <v>16</v>
      </c>
    </row>
    <row r="21" spans="1:14" x14ac:dyDescent="0.25">
      <c r="A21" s="2">
        <v>16</v>
      </c>
      <c r="B21" s="2">
        <v>1</v>
      </c>
      <c r="C21" s="2">
        <v>2</v>
      </c>
      <c r="D21" s="2" t="s">
        <v>1713</v>
      </c>
      <c r="E21" s="2" t="s">
        <v>15</v>
      </c>
      <c r="F21" s="2">
        <v>55</v>
      </c>
      <c r="G21" s="2">
        <f>VLOOKUP($F21,Summary!$A$22:$A$28,1,1)</f>
        <v>50</v>
      </c>
      <c r="H21" s="2">
        <v>0</v>
      </c>
      <c r="I21" s="2">
        <v>0</v>
      </c>
      <c r="J21" s="2">
        <v>248706</v>
      </c>
      <c r="K21" s="20">
        <v>16</v>
      </c>
      <c r="L21" s="20">
        <f>VLOOKUP($K21,Summary!$A$33:$E$39,1,1)</f>
        <v>10</v>
      </c>
      <c r="N21" s="2" t="s">
        <v>16</v>
      </c>
    </row>
    <row r="22" spans="1:14" x14ac:dyDescent="0.25">
      <c r="A22" s="2">
        <v>17</v>
      </c>
      <c r="B22" s="2">
        <v>0</v>
      </c>
      <c r="C22" s="2">
        <v>3</v>
      </c>
      <c r="D22" s="2" t="s">
        <v>1712</v>
      </c>
      <c r="E22" s="2" t="s">
        <v>12</v>
      </c>
      <c r="F22" s="2">
        <v>2</v>
      </c>
      <c r="G22" s="2">
        <f>VLOOKUP($F22,Summary!$A$22:$A$28,1,1)</f>
        <v>0</v>
      </c>
      <c r="H22" s="2">
        <v>4</v>
      </c>
      <c r="I22" s="2">
        <v>1</v>
      </c>
      <c r="J22" s="2">
        <v>382652</v>
      </c>
      <c r="K22" s="20">
        <v>29.125</v>
      </c>
      <c r="L22" s="20">
        <f>VLOOKUP($K22,Summary!$A$33:$E$39,1,1)</f>
        <v>20</v>
      </c>
      <c r="N22" s="2" t="s">
        <v>13</v>
      </c>
    </row>
    <row r="23" spans="1:14" x14ac:dyDescent="0.25">
      <c r="A23" s="2">
        <v>18</v>
      </c>
      <c r="B23" s="2">
        <v>1</v>
      </c>
      <c r="C23" s="2">
        <v>2</v>
      </c>
      <c r="D23" s="2" t="s">
        <v>1711</v>
      </c>
      <c r="E23" s="2" t="s">
        <v>12</v>
      </c>
      <c r="G23" s="2">
        <f>VLOOKUP($F23,Summary!$A$22:$A$28,1,1)</f>
        <v>0</v>
      </c>
      <c r="H23" s="2">
        <v>0</v>
      </c>
      <c r="I23" s="2">
        <v>0</v>
      </c>
      <c r="J23" s="2">
        <v>244373</v>
      </c>
      <c r="K23" s="20">
        <v>13</v>
      </c>
      <c r="L23" s="20">
        <f>VLOOKUP($K23,Summary!$A$33:$E$39,1,1)</f>
        <v>10</v>
      </c>
      <c r="N23" s="2" t="s">
        <v>16</v>
      </c>
    </row>
    <row r="24" spans="1:14" x14ac:dyDescent="0.25">
      <c r="A24" s="2">
        <v>19</v>
      </c>
      <c r="B24" s="2">
        <v>0</v>
      </c>
      <c r="C24" s="2">
        <v>3</v>
      </c>
      <c r="D24" s="2" t="s">
        <v>1710</v>
      </c>
      <c r="E24" s="2" t="s">
        <v>15</v>
      </c>
      <c r="F24" s="2">
        <v>31</v>
      </c>
      <c r="G24" s="2">
        <f>VLOOKUP($F24,Summary!$A$22:$A$28,1,1)</f>
        <v>30</v>
      </c>
      <c r="H24" s="2">
        <v>1</v>
      </c>
      <c r="I24" s="2">
        <v>0</v>
      </c>
      <c r="J24" s="2">
        <v>345763</v>
      </c>
      <c r="K24" s="20">
        <v>18</v>
      </c>
      <c r="L24" s="20">
        <f>VLOOKUP($K24,Summary!$A$33:$E$39,1,1)</f>
        <v>10</v>
      </c>
      <c r="N24" s="2" t="s">
        <v>16</v>
      </c>
    </row>
    <row r="25" spans="1:14" x14ac:dyDescent="0.25">
      <c r="A25" s="2">
        <v>20</v>
      </c>
      <c r="B25" s="2">
        <v>1</v>
      </c>
      <c r="C25" s="2">
        <v>3</v>
      </c>
      <c r="D25" s="2" t="s">
        <v>1709</v>
      </c>
      <c r="E25" s="2" t="s">
        <v>15</v>
      </c>
      <c r="G25" s="2">
        <f>VLOOKUP($F25,Summary!$A$22:$A$28,1,1)</f>
        <v>0</v>
      </c>
      <c r="H25" s="2">
        <v>0</v>
      </c>
      <c r="I25" s="2">
        <v>0</v>
      </c>
      <c r="J25" s="2">
        <v>2649</v>
      </c>
      <c r="K25" s="20">
        <v>7.2249999999999996</v>
      </c>
      <c r="L25" s="20">
        <f>VLOOKUP($K25,Summary!$A$33:$E$39,1,1)</f>
        <v>0</v>
      </c>
      <c r="N25" s="2" t="s">
        <v>24</v>
      </c>
    </row>
    <row r="26" spans="1:14" x14ac:dyDescent="0.25">
      <c r="A26" s="2">
        <v>21</v>
      </c>
      <c r="B26" s="2">
        <v>0</v>
      </c>
      <c r="C26" s="2">
        <v>2</v>
      </c>
      <c r="D26" s="2" t="s">
        <v>1708</v>
      </c>
      <c r="E26" s="2" t="s">
        <v>12</v>
      </c>
      <c r="F26" s="2">
        <v>35</v>
      </c>
      <c r="G26" s="2">
        <f>VLOOKUP($F26,Summary!$A$22:$A$28,1,1)</f>
        <v>30</v>
      </c>
      <c r="H26" s="2">
        <v>0</v>
      </c>
      <c r="I26" s="2">
        <v>0</v>
      </c>
      <c r="J26" s="2">
        <v>239865</v>
      </c>
      <c r="K26" s="20">
        <v>26</v>
      </c>
      <c r="L26" s="20">
        <f>VLOOKUP($K26,Summary!$A$33:$E$39,1,1)</f>
        <v>20</v>
      </c>
      <c r="N26" s="2" t="s">
        <v>16</v>
      </c>
    </row>
    <row r="27" spans="1:14" x14ac:dyDescent="0.25">
      <c r="A27" s="2">
        <v>22</v>
      </c>
      <c r="B27" s="2">
        <v>1</v>
      </c>
      <c r="C27" s="2">
        <v>2</v>
      </c>
      <c r="D27" s="2" t="s">
        <v>1707</v>
      </c>
      <c r="E27" s="2" t="s">
        <v>12</v>
      </c>
      <c r="F27" s="2">
        <v>34</v>
      </c>
      <c r="G27" s="2">
        <f>VLOOKUP($F27,Summary!$A$22:$A$28,1,1)</f>
        <v>30</v>
      </c>
      <c r="H27" s="2">
        <v>0</v>
      </c>
      <c r="I27" s="2">
        <v>0</v>
      </c>
      <c r="J27" s="2">
        <v>248698</v>
      </c>
      <c r="K27" s="20">
        <v>13</v>
      </c>
      <c r="L27" s="20">
        <f>VLOOKUP($K27,Summary!$A$33:$E$39,1,1)</f>
        <v>10</v>
      </c>
      <c r="M27" s="2" t="s">
        <v>1706</v>
      </c>
      <c r="N27" s="2" t="s">
        <v>16</v>
      </c>
    </row>
    <row r="28" spans="1:14" x14ac:dyDescent="0.25">
      <c r="A28" s="2">
        <v>23</v>
      </c>
      <c r="B28" s="2">
        <v>1</v>
      </c>
      <c r="C28" s="2">
        <v>3</v>
      </c>
      <c r="D28" s="2" t="s">
        <v>1705</v>
      </c>
      <c r="E28" s="2" t="s">
        <v>15</v>
      </c>
      <c r="F28" s="2">
        <v>15</v>
      </c>
      <c r="G28" s="2">
        <f>VLOOKUP($F28,Summary!$A$22:$A$28,1,1)</f>
        <v>10</v>
      </c>
      <c r="H28" s="2">
        <v>0</v>
      </c>
      <c r="I28" s="2">
        <v>0</v>
      </c>
      <c r="J28" s="2">
        <v>330923</v>
      </c>
      <c r="K28" s="20">
        <v>8.0291999999999994</v>
      </c>
      <c r="L28" s="20">
        <f>VLOOKUP($K28,Summary!$A$33:$E$39,1,1)</f>
        <v>0</v>
      </c>
      <c r="N28" s="2" t="s">
        <v>13</v>
      </c>
    </row>
    <row r="29" spans="1:14" x14ac:dyDescent="0.25">
      <c r="A29" s="2">
        <v>24</v>
      </c>
      <c r="B29" s="2">
        <v>1</v>
      </c>
      <c r="C29" s="2">
        <v>1</v>
      </c>
      <c r="D29" s="2" t="s">
        <v>1704</v>
      </c>
      <c r="E29" s="2" t="s">
        <v>12</v>
      </c>
      <c r="F29" s="2">
        <v>28</v>
      </c>
      <c r="G29" s="2">
        <f>VLOOKUP($F29,Summary!$A$22:$A$28,1,1)</f>
        <v>20</v>
      </c>
      <c r="H29" s="2">
        <v>0</v>
      </c>
      <c r="I29" s="2">
        <v>0</v>
      </c>
      <c r="J29" s="2">
        <v>113788</v>
      </c>
      <c r="K29" s="20">
        <v>35.5</v>
      </c>
      <c r="L29" s="20">
        <f>VLOOKUP($K29,Summary!$A$33:$E$39,1,1)</f>
        <v>30</v>
      </c>
      <c r="M29" s="2" t="s">
        <v>1703</v>
      </c>
      <c r="N29" s="2" t="s">
        <v>16</v>
      </c>
    </row>
    <row r="30" spans="1:14" x14ac:dyDescent="0.25">
      <c r="A30" s="2">
        <v>25</v>
      </c>
      <c r="B30" s="2">
        <v>0</v>
      </c>
      <c r="C30" s="2">
        <v>3</v>
      </c>
      <c r="D30" s="2" t="s">
        <v>1702</v>
      </c>
      <c r="E30" s="2" t="s">
        <v>15</v>
      </c>
      <c r="F30" s="2">
        <v>8</v>
      </c>
      <c r="G30" s="2">
        <f>VLOOKUP($F30,Summary!$A$22:$A$28,1,1)</f>
        <v>0</v>
      </c>
      <c r="H30" s="2">
        <v>3</v>
      </c>
      <c r="I30" s="2">
        <v>1</v>
      </c>
      <c r="J30" s="2">
        <v>349909</v>
      </c>
      <c r="K30" s="20">
        <v>21.074999999999999</v>
      </c>
      <c r="L30" s="20">
        <f>VLOOKUP($K30,Summary!$A$33:$E$39,1,1)</f>
        <v>20</v>
      </c>
      <c r="N30" s="2" t="s">
        <v>16</v>
      </c>
    </row>
    <row r="31" spans="1:14" x14ac:dyDescent="0.25">
      <c r="A31" s="2">
        <v>26</v>
      </c>
      <c r="B31" s="2">
        <v>1</v>
      </c>
      <c r="C31" s="2">
        <v>3</v>
      </c>
      <c r="D31" s="2" t="s">
        <v>1701</v>
      </c>
      <c r="E31" s="2" t="s">
        <v>15</v>
      </c>
      <c r="F31" s="2">
        <v>38</v>
      </c>
      <c r="G31" s="2">
        <f>VLOOKUP($F31,Summary!$A$22:$A$28,1,1)</f>
        <v>30</v>
      </c>
      <c r="H31" s="2">
        <v>1</v>
      </c>
      <c r="I31" s="2">
        <v>5</v>
      </c>
      <c r="J31" s="2">
        <v>347077</v>
      </c>
      <c r="K31" s="20">
        <v>31.387499999999999</v>
      </c>
      <c r="L31" s="20">
        <f>VLOOKUP($K31,Summary!$A$33:$E$39,1,1)</f>
        <v>30</v>
      </c>
      <c r="N31" s="2" t="s">
        <v>16</v>
      </c>
    </row>
    <row r="32" spans="1:14" x14ac:dyDescent="0.25">
      <c r="A32" s="2">
        <v>27</v>
      </c>
      <c r="B32" s="2">
        <v>0</v>
      </c>
      <c r="C32" s="2">
        <v>3</v>
      </c>
      <c r="D32" s="2" t="s">
        <v>1700</v>
      </c>
      <c r="E32" s="2" t="s">
        <v>12</v>
      </c>
      <c r="G32" s="2">
        <f>VLOOKUP($F32,Summary!$A$22:$A$28,1,1)</f>
        <v>0</v>
      </c>
      <c r="H32" s="2">
        <v>0</v>
      </c>
      <c r="I32" s="2">
        <v>0</v>
      </c>
      <c r="J32" s="2">
        <v>2631</v>
      </c>
      <c r="K32" s="20">
        <v>7.2249999999999996</v>
      </c>
      <c r="L32" s="20">
        <f>VLOOKUP($K32,Summary!$A$33:$E$39,1,1)</f>
        <v>0</v>
      </c>
      <c r="N32" s="2" t="s">
        <v>24</v>
      </c>
    </row>
    <row r="33" spans="1:14" x14ac:dyDescent="0.25">
      <c r="A33" s="2">
        <v>28</v>
      </c>
      <c r="B33" s="2">
        <v>0</v>
      </c>
      <c r="C33" s="2">
        <v>1</v>
      </c>
      <c r="D33" s="2" t="s">
        <v>1699</v>
      </c>
      <c r="E33" s="2" t="s">
        <v>12</v>
      </c>
      <c r="F33" s="2">
        <v>19</v>
      </c>
      <c r="G33" s="2">
        <f>VLOOKUP($F33,Summary!$A$22:$A$28,1,1)</f>
        <v>10</v>
      </c>
      <c r="H33" s="2">
        <v>3</v>
      </c>
      <c r="I33" s="2">
        <v>2</v>
      </c>
      <c r="J33" s="2">
        <v>19950</v>
      </c>
      <c r="K33" s="20">
        <v>263</v>
      </c>
      <c r="L33" s="20">
        <f>VLOOKUP($K33,Summary!$A$33:$E$39,1,1)</f>
        <v>60</v>
      </c>
      <c r="M33" s="2" t="s">
        <v>100</v>
      </c>
      <c r="N33" s="2" t="s">
        <v>16</v>
      </c>
    </row>
    <row r="34" spans="1:14" x14ac:dyDescent="0.25">
      <c r="A34" s="2">
        <v>29</v>
      </c>
      <c r="B34" s="2">
        <v>1</v>
      </c>
      <c r="C34" s="2">
        <v>3</v>
      </c>
      <c r="D34" s="2" t="s">
        <v>1698</v>
      </c>
      <c r="E34" s="2" t="s">
        <v>15</v>
      </c>
      <c r="G34" s="2">
        <f>VLOOKUP($F34,Summary!$A$22:$A$28,1,1)</f>
        <v>0</v>
      </c>
      <c r="H34" s="2">
        <v>0</v>
      </c>
      <c r="I34" s="2">
        <v>0</v>
      </c>
      <c r="J34" s="2">
        <v>330959</v>
      </c>
      <c r="K34" s="20">
        <v>7.8792</v>
      </c>
      <c r="L34" s="20">
        <f>VLOOKUP($K34,Summary!$A$33:$E$39,1,1)</f>
        <v>0</v>
      </c>
      <c r="N34" s="2" t="s">
        <v>13</v>
      </c>
    </row>
    <row r="35" spans="1:14" x14ac:dyDescent="0.25">
      <c r="A35" s="2">
        <v>30</v>
      </c>
      <c r="B35" s="2">
        <v>0</v>
      </c>
      <c r="C35" s="2">
        <v>3</v>
      </c>
      <c r="D35" s="2" t="s">
        <v>1697</v>
      </c>
      <c r="E35" s="2" t="s">
        <v>12</v>
      </c>
      <c r="G35" s="2">
        <f>VLOOKUP($F35,Summary!$A$22:$A$28,1,1)</f>
        <v>0</v>
      </c>
      <c r="H35" s="2">
        <v>0</v>
      </c>
      <c r="I35" s="2">
        <v>0</v>
      </c>
      <c r="J35" s="2">
        <v>349216</v>
      </c>
      <c r="K35" s="20">
        <v>7.8958000000000004</v>
      </c>
      <c r="L35" s="20">
        <f>VLOOKUP($K35,Summary!$A$33:$E$39,1,1)</f>
        <v>0</v>
      </c>
      <c r="N35" s="2" t="s">
        <v>16</v>
      </c>
    </row>
    <row r="36" spans="1:14" x14ac:dyDescent="0.25">
      <c r="A36" s="2">
        <v>31</v>
      </c>
      <c r="B36" s="2">
        <v>0</v>
      </c>
      <c r="C36" s="2">
        <v>1</v>
      </c>
      <c r="D36" s="2" t="s">
        <v>1696</v>
      </c>
      <c r="E36" s="2" t="s">
        <v>12</v>
      </c>
      <c r="F36" s="2">
        <v>40</v>
      </c>
      <c r="G36" s="2">
        <f>VLOOKUP($F36,Summary!$A$22:$A$28,1,1)</f>
        <v>40</v>
      </c>
      <c r="H36" s="2">
        <v>0</v>
      </c>
      <c r="I36" s="2">
        <v>0</v>
      </c>
      <c r="J36" s="2" t="s">
        <v>1695</v>
      </c>
      <c r="K36" s="20">
        <v>27.720800000000001</v>
      </c>
      <c r="L36" s="20">
        <f>VLOOKUP($K36,Summary!$A$33:$E$39,1,1)</f>
        <v>20</v>
      </c>
      <c r="N36" s="2" t="s">
        <v>24</v>
      </c>
    </row>
    <row r="37" spans="1:14" x14ac:dyDescent="0.25">
      <c r="A37" s="2">
        <v>32</v>
      </c>
      <c r="B37" s="2">
        <v>1</v>
      </c>
      <c r="C37" s="2">
        <v>1</v>
      </c>
      <c r="D37" s="2" t="s">
        <v>1694</v>
      </c>
      <c r="E37" s="2" t="s">
        <v>15</v>
      </c>
      <c r="G37" s="2">
        <f>VLOOKUP($F37,Summary!$A$22:$A$28,1,1)</f>
        <v>0</v>
      </c>
      <c r="H37" s="2">
        <v>1</v>
      </c>
      <c r="I37" s="2">
        <v>0</v>
      </c>
      <c r="J37" s="2" t="s">
        <v>469</v>
      </c>
      <c r="K37" s="20">
        <v>146.52080000000001</v>
      </c>
      <c r="L37" s="20">
        <f>VLOOKUP($K37,Summary!$A$33:$E$39,1,1)</f>
        <v>60</v>
      </c>
      <c r="M37" s="2" t="s">
        <v>470</v>
      </c>
      <c r="N37" s="2" t="s">
        <v>24</v>
      </c>
    </row>
    <row r="38" spans="1:14" x14ac:dyDescent="0.25">
      <c r="A38" s="2">
        <v>33</v>
      </c>
      <c r="B38" s="2">
        <v>1</v>
      </c>
      <c r="C38" s="2">
        <v>3</v>
      </c>
      <c r="D38" s="2" t="s">
        <v>1693</v>
      </c>
      <c r="E38" s="2" t="s">
        <v>15</v>
      </c>
      <c r="G38" s="2">
        <f>VLOOKUP($F38,Summary!$A$22:$A$28,1,1)</f>
        <v>0</v>
      </c>
      <c r="H38" s="2">
        <v>0</v>
      </c>
      <c r="I38" s="2">
        <v>0</v>
      </c>
      <c r="J38" s="2">
        <v>335677</v>
      </c>
      <c r="K38" s="20">
        <v>7.75</v>
      </c>
      <c r="L38" s="20">
        <f>VLOOKUP($K38,Summary!$A$33:$E$39,1,1)</f>
        <v>0</v>
      </c>
      <c r="N38" s="2" t="s">
        <v>13</v>
      </c>
    </row>
    <row r="39" spans="1:14" x14ac:dyDescent="0.25">
      <c r="A39" s="2">
        <v>34</v>
      </c>
      <c r="B39" s="2">
        <v>0</v>
      </c>
      <c r="C39" s="2">
        <v>2</v>
      </c>
      <c r="D39" s="2" t="s">
        <v>1692</v>
      </c>
      <c r="E39" s="2" t="s">
        <v>12</v>
      </c>
      <c r="F39" s="2">
        <v>66</v>
      </c>
      <c r="G39" s="2">
        <f>VLOOKUP($F39,Summary!$A$22:$A$28,1,1)</f>
        <v>60</v>
      </c>
      <c r="H39" s="2">
        <v>0</v>
      </c>
      <c r="I39" s="2">
        <v>0</v>
      </c>
      <c r="J39" s="2" t="s">
        <v>1691</v>
      </c>
      <c r="K39" s="20">
        <v>10.5</v>
      </c>
      <c r="L39" s="20">
        <f>VLOOKUP($K39,Summary!$A$33:$E$39,1,1)</f>
        <v>10</v>
      </c>
      <c r="N39" s="2" t="s">
        <v>16</v>
      </c>
    </row>
    <row r="40" spans="1:14" x14ac:dyDescent="0.25">
      <c r="A40" s="2">
        <v>35</v>
      </c>
      <c r="B40" s="2">
        <v>0</v>
      </c>
      <c r="C40" s="2">
        <v>1</v>
      </c>
      <c r="D40" s="2" t="s">
        <v>1690</v>
      </c>
      <c r="E40" s="2" t="s">
        <v>12</v>
      </c>
      <c r="F40" s="2">
        <v>28</v>
      </c>
      <c r="G40" s="2">
        <f>VLOOKUP($F40,Summary!$A$22:$A$28,1,1)</f>
        <v>20</v>
      </c>
      <c r="H40" s="2">
        <v>1</v>
      </c>
      <c r="I40" s="2">
        <v>0</v>
      </c>
      <c r="J40" s="2" t="s">
        <v>1271</v>
      </c>
      <c r="K40" s="20">
        <v>82.1708</v>
      </c>
      <c r="L40" s="20">
        <f>VLOOKUP($K40,Summary!$A$33:$E$39,1,1)</f>
        <v>60</v>
      </c>
      <c r="N40" s="2" t="s">
        <v>24</v>
      </c>
    </row>
    <row r="41" spans="1:14" x14ac:dyDescent="0.25">
      <c r="A41" s="2">
        <v>36</v>
      </c>
      <c r="B41" s="2">
        <v>0</v>
      </c>
      <c r="C41" s="2">
        <v>1</v>
      </c>
      <c r="D41" s="2" t="s">
        <v>1689</v>
      </c>
      <c r="E41" s="2" t="s">
        <v>12</v>
      </c>
      <c r="F41" s="2">
        <v>42</v>
      </c>
      <c r="G41" s="2">
        <f>VLOOKUP($F41,Summary!$A$22:$A$28,1,1)</f>
        <v>40</v>
      </c>
      <c r="H41" s="2">
        <v>1</v>
      </c>
      <c r="I41" s="2">
        <v>0</v>
      </c>
      <c r="J41" s="2">
        <v>113789</v>
      </c>
      <c r="K41" s="20">
        <v>52</v>
      </c>
      <c r="L41" s="20">
        <f>VLOOKUP($K41,Summary!$A$33:$E$39,1,1)</f>
        <v>50</v>
      </c>
      <c r="N41" s="2" t="s">
        <v>16</v>
      </c>
    </row>
    <row r="42" spans="1:14" x14ac:dyDescent="0.25">
      <c r="A42" s="2">
        <v>37</v>
      </c>
      <c r="B42" s="2">
        <v>1</v>
      </c>
      <c r="C42" s="2">
        <v>3</v>
      </c>
      <c r="D42" s="2" t="s">
        <v>1688</v>
      </c>
      <c r="E42" s="2" t="s">
        <v>12</v>
      </c>
      <c r="G42" s="2">
        <f>VLOOKUP($F42,Summary!$A$22:$A$28,1,1)</f>
        <v>0</v>
      </c>
      <c r="H42" s="2">
        <v>0</v>
      </c>
      <c r="I42" s="2">
        <v>0</v>
      </c>
      <c r="J42" s="2">
        <v>2677</v>
      </c>
      <c r="K42" s="20">
        <v>7.2291999999999996</v>
      </c>
      <c r="L42" s="20">
        <f>VLOOKUP($K42,Summary!$A$33:$E$39,1,1)</f>
        <v>0</v>
      </c>
      <c r="N42" s="2" t="s">
        <v>24</v>
      </c>
    </row>
    <row r="43" spans="1:14" x14ac:dyDescent="0.25">
      <c r="A43" s="2">
        <v>38</v>
      </c>
      <c r="B43" s="2">
        <v>0</v>
      </c>
      <c r="C43" s="2">
        <v>3</v>
      </c>
      <c r="D43" s="2" t="s">
        <v>1687</v>
      </c>
      <c r="E43" s="2" t="s">
        <v>12</v>
      </c>
      <c r="F43" s="2">
        <v>21</v>
      </c>
      <c r="G43" s="2">
        <f>VLOOKUP($F43,Summary!$A$22:$A$28,1,1)</f>
        <v>20</v>
      </c>
      <c r="H43" s="2">
        <v>0</v>
      </c>
      <c r="I43" s="2">
        <v>0</v>
      </c>
      <c r="J43" s="2" t="s">
        <v>1686</v>
      </c>
      <c r="K43" s="20">
        <v>8.0500000000000007</v>
      </c>
      <c r="L43" s="20">
        <f>VLOOKUP($K43,Summary!$A$33:$E$39,1,1)</f>
        <v>0</v>
      </c>
      <c r="N43" s="2" t="s">
        <v>16</v>
      </c>
    </row>
    <row r="44" spans="1:14" x14ac:dyDescent="0.25">
      <c r="A44" s="2">
        <v>39</v>
      </c>
      <c r="B44" s="2">
        <v>0</v>
      </c>
      <c r="C44" s="2">
        <v>3</v>
      </c>
      <c r="D44" s="2" t="s">
        <v>1685</v>
      </c>
      <c r="E44" s="2" t="s">
        <v>15</v>
      </c>
      <c r="F44" s="2">
        <v>18</v>
      </c>
      <c r="G44" s="2">
        <f>VLOOKUP($F44,Summary!$A$22:$A$28,1,1)</f>
        <v>10</v>
      </c>
      <c r="H44" s="2">
        <v>2</v>
      </c>
      <c r="I44" s="2">
        <v>0</v>
      </c>
      <c r="J44" s="2">
        <v>345764</v>
      </c>
      <c r="K44" s="20">
        <v>18</v>
      </c>
      <c r="L44" s="20">
        <f>VLOOKUP($K44,Summary!$A$33:$E$39,1,1)</f>
        <v>10</v>
      </c>
      <c r="N44" s="2" t="s">
        <v>16</v>
      </c>
    </row>
    <row r="45" spans="1:14" x14ac:dyDescent="0.25">
      <c r="A45" s="2">
        <v>40</v>
      </c>
      <c r="B45" s="2">
        <v>1</v>
      </c>
      <c r="C45" s="2">
        <v>3</v>
      </c>
      <c r="D45" s="2" t="s">
        <v>1684</v>
      </c>
      <c r="E45" s="2" t="s">
        <v>15</v>
      </c>
      <c r="F45" s="2">
        <v>14</v>
      </c>
      <c r="G45" s="2">
        <f>VLOOKUP($F45,Summary!$A$22:$A$28,1,1)</f>
        <v>10</v>
      </c>
      <c r="H45" s="2">
        <v>1</v>
      </c>
      <c r="I45" s="2">
        <v>0</v>
      </c>
      <c r="J45" s="2">
        <v>2651</v>
      </c>
      <c r="K45" s="20">
        <v>11.2417</v>
      </c>
      <c r="L45" s="20">
        <f>VLOOKUP($K45,Summary!$A$33:$E$39,1,1)</f>
        <v>10</v>
      </c>
      <c r="N45" s="2" t="s">
        <v>24</v>
      </c>
    </row>
    <row r="46" spans="1:14" x14ac:dyDescent="0.25">
      <c r="A46" s="2">
        <v>41</v>
      </c>
      <c r="B46" s="2">
        <v>0</v>
      </c>
      <c r="C46" s="2">
        <v>3</v>
      </c>
      <c r="D46" s="2" t="s">
        <v>1683</v>
      </c>
      <c r="E46" s="2" t="s">
        <v>15</v>
      </c>
      <c r="F46" s="2">
        <v>40</v>
      </c>
      <c r="G46" s="2">
        <f>VLOOKUP($F46,Summary!$A$22:$A$28,1,1)</f>
        <v>40</v>
      </c>
      <c r="H46" s="2">
        <v>1</v>
      </c>
      <c r="I46" s="2">
        <v>0</v>
      </c>
      <c r="J46" s="2">
        <v>7546</v>
      </c>
      <c r="K46" s="20">
        <v>9.4749999999999996</v>
      </c>
      <c r="L46" s="20">
        <f>VLOOKUP($K46,Summary!$A$33:$E$39,1,1)</f>
        <v>0</v>
      </c>
      <c r="N46" s="2" t="s">
        <v>16</v>
      </c>
    </row>
    <row r="47" spans="1:14" x14ac:dyDescent="0.25">
      <c r="A47" s="2">
        <v>42</v>
      </c>
      <c r="B47" s="2">
        <v>0</v>
      </c>
      <c r="C47" s="2">
        <v>2</v>
      </c>
      <c r="D47" s="2" t="s">
        <v>1682</v>
      </c>
      <c r="E47" s="2" t="s">
        <v>15</v>
      </c>
      <c r="F47" s="2">
        <v>27</v>
      </c>
      <c r="G47" s="2">
        <f>VLOOKUP($F47,Summary!$A$22:$A$28,1,1)</f>
        <v>20</v>
      </c>
      <c r="H47" s="2">
        <v>1</v>
      </c>
      <c r="I47" s="2">
        <v>0</v>
      </c>
      <c r="J47" s="2">
        <v>11668</v>
      </c>
      <c r="K47" s="20">
        <v>21</v>
      </c>
      <c r="L47" s="20">
        <f>VLOOKUP($K47,Summary!$A$33:$E$39,1,1)</f>
        <v>20</v>
      </c>
      <c r="N47" s="2" t="s">
        <v>16</v>
      </c>
    </row>
    <row r="48" spans="1:14" x14ac:dyDescent="0.25">
      <c r="A48" s="2">
        <v>43</v>
      </c>
      <c r="B48" s="2">
        <v>0</v>
      </c>
      <c r="C48" s="2">
        <v>3</v>
      </c>
      <c r="D48" s="2" t="s">
        <v>1681</v>
      </c>
      <c r="E48" s="2" t="s">
        <v>12</v>
      </c>
      <c r="G48" s="2">
        <f>VLOOKUP($F48,Summary!$A$22:$A$28,1,1)</f>
        <v>0</v>
      </c>
      <c r="H48" s="2">
        <v>0</v>
      </c>
      <c r="I48" s="2">
        <v>0</v>
      </c>
      <c r="J48" s="2">
        <v>349253</v>
      </c>
      <c r="K48" s="20">
        <v>7.8958000000000004</v>
      </c>
      <c r="L48" s="20">
        <f>VLOOKUP($K48,Summary!$A$33:$E$39,1,1)</f>
        <v>0</v>
      </c>
      <c r="N48" s="2" t="s">
        <v>24</v>
      </c>
    </row>
    <row r="49" spans="1:14" x14ac:dyDescent="0.25">
      <c r="A49" s="2">
        <v>44</v>
      </c>
      <c r="B49" s="2">
        <v>1</v>
      </c>
      <c r="C49" s="2">
        <v>2</v>
      </c>
      <c r="D49" s="2" t="s">
        <v>1680</v>
      </c>
      <c r="E49" s="2" t="s">
        <v>15</v>
      </c>
      <c r="F49" s="2">
        <v>3</v>
      </c>
      <c r="G49" s="2">
        <f>VLOOKUP($F49,Summary!$A$22:$A$28,1,1)</f>
        <v>0</v>
      </c>
      <c r="H49" s="2">
        <v>1</v>
      </c>
      <c r="I49" s="2">
        <v>2</v>
      </c>
      <c r="J49" s="2" t="s">
        <v>440</v>
      </c>
      <c r="K49" s="20">
        <v>41.5792</v>
      </c>
      <c r="L49" s="20">
        <f>VLOOKUP($K49,Summary!$A$33:$E$39,1,1)</f>
        <v>40</v>
      </c>
      <c r="N49" s="2" t="s">
        <v>24</v>
      </c>
    </row>
    <row r="50" spans="1:14" x14ac:dyDescent="0.25">
      <c r="A50" s="2">
        <v>45</v>
      </c>
      <c r="B50" s="2">
        <v>1</v>
      </c>
      <c r="C50" s="2">
        <v>3</v>
      </c>
      <c r="D50" s="2" t="s">
        <v>1679</v>
      </c>
      <c r="E50" s="2" t="s">
        <v>15</v>
      </c>
      <c r="F50" s="2">
        <v>19</v>
      </c>
      <c r="G50" s="2">
        <f>VLOOKUP($F50,Summary!$A$22:$A$28,1,1)</f>
        <v>10</v>
      </c>
      <c r="H50" s="2">
        <v>0</v>
      </c>
      <c r="I50" s="2">
        <v>0</v>
      </c>
      <c r="J50" s="2">
        <v>330958</v>
      </c>
      <c r="K50" s="20">
        <v>7.8792</v>
      </c>
      <c r="L50" s="20">
        <f>VLOOKUP($K50,Summary!$A$33:$E$39,1,1)</f>
        <v>0</v>
      </c>
      <c r="N50" s="2" t="s">
        <v>13</v>
      </c>
    </row>
    <row r="51" spans="1:14" x14ac:dyDescent="0.25">
      <c r="A51" s="2">
        <v>46</v>
      </c>
      <c r="B51" s="2">
        <v>0</v>
      </c>
      <c r="C51" s="2">
        <v>3</v>
      </c>
      <c r="D51" s="2" t="s">
        <v>1678</v>
      </c>
      <c r="E51" s="2" t="s">
        <v>12</v>
      </c>
      <c r="G51" s="2">
        <f>VLOOKUP($F51,Summary!$A$22:$A$28,1,1)</f>
        <v>0</v>
      </c>
      <c r="H51" s="2">
        <v>0</v>
      </c>
      <c r="I51" s="2">
        <v>0</v>
      </c>
      <c r="J51" s="2" t="s">
        <v>1677</v>
      </c>
      <c r="K51" s="20">
        <v>8.0500000000000007</v>
      </c>
      <c r="L51" s="20">
        <f>VLOOKUP($K51,Summary!$A$33:$E$39,1,1)</f>
        <v>0</v>
      </c>
      <c r="N51" s="2" t="s">
        <v>16</v>
      </c>
    </row>
    <row r="52" spans="1:14" x14ac:dyDescent="0.25">
      <c r="A52" s="2">
        <v>47</v>
      </c>
      <c r="B52" s="2">
        <v>0</v>
      </c>
      <c r="C52" s="2">
        <v>3</v>
      </c>
      <c r="D52" s="2" t="s">
        <v>1676</v>
      </c>
      <c r="E52" s="2" t="s">
        <v>12</v>
      </c>
      <c r="G52" s="2">
        <f>VLOOKUP($F52,Summary!$A$22:$A$28,1,1)</f>
        <v>0</v>
      </c>
      <c r="H52" s="2">
        <v>1</v>
      </c>
      <c r="I52" s="2">
        <v>0</v>
      </c>
      <c r="J52" s="2">
        <v>370371</v>
      </c>
      <c r="K52" s="20">
        <v>15.5</v>
      </c>
      <c r="L52" s="20">
        <f>VLOOKUP($K52,Summary!$A$33:$E$39,1,1)</f>
        <v>10</v>
      </c>
      <c r="N52" s="2" t="s">
        <v>13</v>
      </c>
    </row>
    <row r="53" spans="1:14" x14ac:dyDescent="0.25">
      <c r="A53" s="2">
        <v>48</v>
      </c>
      <c r="B53" s="2">
        <v>1</v>
      </c>
      <c r="C53" s="2">
        <v>3</v>
      </c>
      <c r="D53" s="2" t="s">
        <v>1675</v>
      </c>
      <c r="E53" s="2" t="s">
        <v>15</v>
      </c>
      <c r="G53" s="2">
        <f>VLOOKUP($F53,Summary!$A$22:$A$28,1,1)</f>
        <v>0</v>
      </c>
      <c r="H53" s="2">
        <v>0</v>
      </c>
      <c r="I53" s="2">
        <v>0</v>
      </c>
      <c r="J53" s="2">
        <v>14311</v>
      </c>
      <c r="K53" s="20">
        <v>7.75</v>
      </c>
      <c r="L53" s="20">
        <f>VLOOKUP($K53,Summary!$A$33:$E$39,1,1)</f>
        <v>0</v>
      </c>
      <c r="N53" s="2" t="s">
        <v>13</v>
      </c>
    </row>
    <row r="54" spans="1:14" x14ac:dyDescent="0.25">
      <c r="A54" s="2">
        <v>49</v>
      </c>
      <c r="B54" s="2">
        <v>0</v>
      </c>
      <c r="C54" s="2">
        <v>3</v>
      </c>
      <c r="D54" s="2" t="s">
        <v>1674</v>
      </c>
      <c r="E54" s="2" t="s">
        <v>12</v>
      </c>
      <c r="G54" s="2">
        <f>VLOOKUP($F54,Summary!$A$22:$A$28,1,1)</f>
        <v>0</v>
      </c>
      <c r="H54" s="2">
        <v>2</v>
      </c>
      <c r="I54" s="2">
        <v>0</v>
      </c>
      <c r="J54" s="2">
        <v>2662</v>
      </c>
      <c r="K54" s="20">
        <v>21.679200000000002</v>
      </c>
      <c r="L54" s="20">
        <f>VLOOKUP($K54,Summary!$A$33:$E$39,1,1)</f>
        <v>20</v>
      </c>
      <c r="N54" s="2" t="s">
        <v>24</v>
      </c>
    </row>
    <row r="55" spans="1:14" x14ac:dyDescent="0.25">
      <c r="A55" s="2">
        <v>50</v>
      </c>
      <c r="B55" s="2">
        <v>0</v>
      </c>
      <c r="C55" s="2">
        <v>3</v>
      </c>
      <c r="D55" s="2" t="s">
        <v>1673</v>
      </c>
      <c r="E55" s="2" t="s">
        <v>15</v>
      </c>
      <c r="F55" s="2">
        <v>18</v>
      </c>
      <c r="G55" s="2">
        <f>VLOOKUP($F55,Summary!$A$22:$A$28,1,1)</f>
        <v>10</v>
      </c>
      <c r="H55" s="2">
        <v>1</v>
      </c>
      <c r="I55" s="2">
        <v>0</v>
      </c>
      <c r="J55" s="2">
        <v>349237</v>
      </c>
      <c r="K55" s="20">
        <v>17.8</v>
      </c>
      <c r="L55" s="20">
        <f>VLOOKUP($K55,Summary!$A$33:$E$39,1,1)</f>
        <v>10</v>
      </c>
      <c r="N55" s="2" t="s">
        <v>16</v>
      </c>
    </row>
    <row r="56" spans="1:14" x14ac:dyDescent="0.25">
      <c r="A56" s="2">
        <v>51</v>
      </c>
      <c r="B56" s="2">
        <v>0</v>
      </c>
      <c r="C56" s="2">
        <v>3</v>
      </c>
      <c r="D56" s="2" t="s">
        <v>1672</v>
      </c>
      <c r="E56" s="2" t="s">
        <v>12</v>
      </c>
      <c r="F56" s="2">
        <v>7</v>
      </c>
      <c r="G56" s="2">
        <f>VLOOKUP($F56,Summary!$A$22:$A$28,1,1)</f>
        <v>0</v>
      </c>
      <c r="H56" s="2">
        <v>4</v>
      </c>
      <c r="I56" s="2">
        <v>1</v>
      </c>
      <c r="J56" s="2">
        <v>3101295</v>
      </c>
      <c r="K56" s="20">
        <v>39.6875</v>
      </c>
      <c r="L56" s="20">
        <f>VLOOKUP($K56,Summary!$A$33:$E$39,1,1)</f>
        <v>30</v>
      </c>
      <c r="N56" s="2" t="s">
        <v>16</v>
      </c>
    </row>
    <row r="57" spans="1:14" x14ac:dyDescent="0.25">
      <c r="A57" s="2">
        <v>52</v>
      </c>
      <c r="B57" s="2">
        <v>0</v>
      </c>
      <c r="C57" s="2">
        <v>3</v>
      </c>
      <c r="D57" s="2" t="s">
        <v>1671</v>
      </c>
      <c r="E57" s="2" t="s">
        <v>12</v>
      </c>
      <c r="F57" s="2">
        <v>21</v>
      </c>
      <c r="G57" s="2">
        <f>VLOOKUP($F57,Summary!$A$22:$A$28,1,1)</f>
        <v>20</v>
      </c>
      <c r="H57" s="2">
        <v>0</v>
      </c>
      <c r="I57" s="2">
        <v>0</v>
      </c>
      <c r="J57" s="2" t="s">
        <v>1670</v>
      </c>
      <c r="K57" s="20">
        <v>7.8</v>
      </c>
      <c r="L57" s="20">
        <f>VLOOKUP($K57,Summary!$A$33:$E$39,1,1)</f>
        <v>0</v>
      </c>
      <c r="N57" s="2" t="s">
        <v>16</v>
      </c>
    </row>
    <row r="58" spans="1:14" x14ac:dyDescent="0.25">
      <c r="A58" s="2">
        <v>53</v>
      </c>
      <c r="B58" s="2">
        <v>1</v>
      </c>
      <c r="C58" s="2">
        <v>1</v>
      </c>
      <c r="D58" s="2" t="s">
        <v>1669</v>
      </c>
      <c r="E58" s="2" t="s">
        <v>15</v>
      </c>
      <c r="F58" s="2">
        <v>49</v>
      </c>
      <c r="G58" s="2">
        <f>VLOOKUP($F58,Summary!$A$22:$A$28,1,1)</f>
        <v>40</v>
      </c>
      <c r="H58" s="2">
        <v>1</v>
      </c>
      <c r="I58" s="2">
        <v>0</v>
      </c>
      <c r="J58" s="2" t="s">
        <v>874</v>
      </c>
      <c r="K58" s="20">
        <v>76.729200000000006</v>
      </c>
      <c r="L58" s="20">
        <f>VLOOKUP($K58,Summary!$A$33:$E$39,1,1)</f>
        <v>60</v>
      </c>
      <c r="M58" s="2" t="s">
        <v>920</v>
      </c>
      <c r="N58" s="2" t="s">
        <v>24</v>
      </c>
    </row>
    <row r="59" spans="1:14" x14ac:dyDescent="0.25">
      <c r="A59" s="2">
        <v>54</v>
      </c>
      <c r="B59" s="2">
        <v>1</v>
      </c>
      <c r="C59" s="2">
        <v>2</v>
      </c>
      <c r="D59" s="2" t="s">
        <v>1668</v>
      </c>
      <c r="E59" s="2" t="s">
        <v>15</v>
      </c>
      <c r="F59" s="2">
        <v>29</v>
      </c>
      <c r="G59" s="2">
        <f>VLOOKUP($F59,Summary!$A$22:$A$28,1,1)</f>
        <v>20</v>
      </c>
      <c r="H59" s="2">
        <v>1</v>
      </c>
      <c r="I59" s="2">
        <v>0</v>
      </c>
      <c r="J59" s="2">
        <v>2926</v>
      </c>
      <c r="K59" s="20">
        <v>26</v>
      </c>
      <c r="L59" s="20">
        <f>VLOOKUP($K59,Summary!$A$33:$E$39,1,1)</f>
        <v>20</v>
      </c>
      <c r="N59" s="2" t="s">
        <v>16</v>
      </c>
    </row>
    <row r="60" spans="1:14" x14ac:dyDescent="0.25">
      <c r="A60" s="2">
        <v>55</v>
      </c>
      <c r="B60" s="2">
        <v>0</v>
      </c>
      <c r="C60" s="2">
        <v>1</v>
      </c>
      <c r="D60" s="2" t="s">
        <v>1667</v>
      </c>
      <c r="E60" s="2" t="s">
        <v>12</v>
      </c>
      <c r="F60" s="2">
        <v>65</v>
      </c>
      <c r="G60" s="2">
        <f>VLOOKUP($F60,Summary!$A$22:$A$28,1,1)</f>
        <v>60</v>
      </c>
      <c r="H60" s="2">
        <v>0</v>
      </c>
      <c r="I60" s="2">
        <v>1</v>
      </c>
      <c r="J60" s="2">
        <v>113509</v>
      </c>
      <c r="K60" s="20">
        <v>61.979199999999999</v>
      </c>
      <c r="L60" s="20">
        <f>VLOOKUP($K60,Summary!$A$33:$E$39,1,1)</f>
        <v>60</v>
      </c>
      <c r="M60" s="2" t="s">
        <v>1666</v>
      </c>
      <c r="N60" s="2" t="s">
        <v>24</v>
      </c>
    </row>
    <row r="61" spans="1:14" x14ac:dyDescent="0.25">
      <c r="A61" s="2">
        <v>56</v>
      </c>
      <c r="B61" s="2">
        <v>1</v>
      </c>
      <c r="C61" s="2">
        <v>1</v>
      </c>
      <c r="D61" s="2" t="s">
        <v>1665</v>
      </c>
      <c r="E61" s="2" t="s">
        <v>12</v>
      </c>
      <c r="G61" s="2">
        <f>VLOOKUP($F61,Summary!$A$22:$A$28,1,1)</f>
        <v>0</v>
      </c>
      <c r="H61" s="2">
        <v>0</v>
      </c>
      <c r="I61" s="2">
        <v>0</v>
      </c>
      <c r="J61" s="2">
        <v>19947</v>
      </c>
      <c r="K61" s="20">
        <v>35.5</v>
      </c>
      <c r="L61" s="20">
        <f>VLOOKUP($K61,Summary!$A$33:$E$39,1,1)</f>
        <v>30</v>
      </c>
      <c r="M61" s="2" t="s">
        <v>1203</v>
      </c>
      <c r="N61" s="2" t="s">
        <v>16</v>
      </c>
    </row>
    <row r="62" spans="1:14" x14ac:dyDescent="0.25">
      <c r="A62" s="2">
        <v>57</v>
      </c>
      <c r="B62" s="2">
        <v>1</v>
      </c>
      <c r="C62" s="2">
        <v>2</v>
      </c>
      <c r="D62" s="2" t="s">
        <v>1664</v>
      </c>
      <c r="E62" s="2" t="s">
        <v>15</v>
      </c>
      <c r="F62" s="2">
        <v>21</v>
      </c>
      <c r="G62" s="2">
        <f>VLOOKUP($F62,Summary!$A$22:$A$28,1,1)</f>
        <v>20</v>
      </c>
      <c r="H62" s="2">
        <v>0</v>
      </c>
      <c r="I62" s="2">
        <v>0</v>
      </c>
      <c r="J62" s="2" t="s">
        <v>1663</v>
      </c>
      <c r="K62" s="20">
        <v>10.5</v>
      </c>
      <c r="L62" s="20">
        <f>VLOOKUP($K62,Summary!$A$33:$E$39,1,1)</f>
        <v>10</v>
      </c>
      <c r="N62" s="2" t="s">
        <v>16</v>
      </c>
    </row>
    <row r="63" spans="1:14" x14ac:dyDescent="0.25">
      <c r="A63" s="2">
        <v>58</v>
      </c>
      <c r="B63" s="2">
        <v>0</v>
      </c>
      <c r="C63" s="2">
        <v>3</v>
      </c>
      <c r="D63" s="2" t="s">
        <v>1662</v>
      </c>
      <c r="E63" s="2" t="s">
        <v>12</v>
      </c>
      <c r="F63" s="2">
        <v>28.5</v>
      </c>
      <c r="G63" s="2">
        <f>VLOOKUP($F63,Summary!$A$22:$A$28,1,1)</f>
        <v>20</v>
      </c>
      <c r="H63" s="2">
        <v>0</v>
      </c>
      <c r="I63" s="2">
        <v>0</v>
      </c>
      <c r="J63" s="2">
        <v>2697</v>
      </c>
      <c r="K63" s="20">
        <v>7.2291999999999996</v>
      </c>
      <c r="L63" s="20">
        <f>VLOOKUP($K63,Summary!$A$33:$E$39,1,1)</f>
        <v>0</v>
      </c>
      <c r="N63" s="2" t="s">
        <v>24</v>
      </c>
    </row>
    <row r="64" spans="1:14" x14ac:dyDescent="0.25">
      <c r="A64" s="2">
        <v>59</v>
      </c>
      <c r="B64" s="2">
        <v>1</v>
      </c>
      <c r="C64" s="2">
        <v>2</v>
      </c>
      <c r="D64" s="2" t="s">
        <v>1661</v>
      </c>
      <c r="E64" s="2" t="s">
        <v>15</v>
      </c>
      <c r="F64" s="2">
        <v>5</v>
      </c>
      <c r="G64" s="2">
        <f>VLOOKUP($F64,Summary!$A$22:$A$28,1,1)</f>
        <v>0</v>
      </c>
      <c r="H64" s="2">
        <v>1</v>
      </c>
      <c r="I64" s="2">
        <v>2</v>
      </c>
      <c r="J64" s="2" t="s">
        <v>377</v>
      </c>
      <c r="K64" s="20">
        <v>27.75</v>
      </c>
      <c r="L64" s="20">
        <f>VLOOKUP($K64,Summary!$A$33:$E$39,1,1)</f>
        <v>20</v>
      </c>
      <c r="N64" s="2" t="s">
        <v>16</v>
      </c>
    </row>
    <row r="65" spans="1:14" x14ac:dyDescent="0.25">
      <c r="A65" s="2">
        <v>60</v>
      </c>
      <c r="B65" s="2">
        <v>0</v>
      </c>
      <c r="C65" s="2">
        <v>3</v>
      </c>
      <c r="D65" s="2" t="s">
        <v>1660</v>
      </c>
      <c r="E65" s="2" t="s">
        <v>12</v>
      </c>
      <c r="F65" s="2">
        <v>11</v>
      </c>
      <c r="G65" s="2">
        <f>VLOOKUP($F65,Summary!$A$22:$A$28,1,1)</f>
        <v>10</v>
      </c>
      <c r="H65" s="2">
        <v>5</v>
      </c>
      <c r="I65" s="2">
        <v>2</v>
      </c>
      <c r="J65" s="2" t="s">
        <v>219</v>
      </c>
      <c r="K65" s="20">
        <v>46.9</v>
      </c>
      <c r="L65" s="20">
        <f>VLOOKUP($K65,Summary!$A$33:$E$39,1,1)</f>
        <v>40</v>
      </c>
      <c r="N65" s="2" t="s">
        <v>16</v>
      </c>
    </row>
    <row r="66" spans="1:14" x14ac:dyDescent="0.25">
      <c r="A66" s="2">
        <v>61</v>
      </c>
      <c r="B66" s="2">
        <v>0</v>
      </c>
      <c r="C66" s="2">
        <v>3</v>
      </c>
      <c r="D66" s="2" t="s">
        <v>1659</v>
      </c>
      <c r="E66" s="2" t="s">
        <v>12</v>
      </c>
      <c r="F66" s="2">
        <v>22</v>
      </c>
      <c r="G66" s="2">
        <f>VLOOKUP($F66,Summary!$A$22:$A$28,1,1)</f>
        <v>20</v>
      </c>
      <c r="H66" s="2">
        <v>0</v>
      </c>
      <c r="I66" s="2">
        <v>0</v>
      </c>
      <c r="J66" s="2">
        <v>2669</v>
      </c>
      <c r="K66" s="20">
        <v>7.2291999999999996</v>
      </c>
      <c r="L66" s="20">
        <f>VLOOKUP($K66,Summary!$A$33:$E$39,1,1)</f>
        <v>0</v>
      </c>
      <c r="N66" s="2" t="s">
        <v>24</v>
      </c>
    </row>
    <row r="67" spans="1:14" x14ac:dyDescent="0.25">
      <c r="A67" s="2">
        <v>62</v>
      </c>
      <c r="B67" s="2">
        <v>1</v>
      </c>
      <c r="C67" s="2">
        <v>1</v>
      </c>
      <c r="D67" s="2" t="s">
        <v>1658</v>
      </c>
      <c r="E67" s="2" t="s">
        <v>15</v>
      </c>
      <c r="F67" s="2">
        <v>38</v>
      </c>
      <c r="G67" s="2">
        <f>VLOOKUP($F67,Summary!$A$22:$A$28,1,1)</f>
        <v>30</v>
      </c>
      <c r="H67" s="2">
        <v>0</v>
      </c>
      <c r="I67" s="2">
        <v>0</v>
      </c>
      <c r="J67" s="2">
        <v>113572</v>
      </c>
      <c r="K67" s="20">
        <v>80</v>
      </c>
      <c r="L67" s="20">
        <f>VLOOKUP($K67,Summary!$A$33:$E$39,1,1)</f>
        <v>60</v>
      </c>
      <c r="M67" s="2" t="s">
        <v>687</v>
      </c>
    </row>
    <row r="68" spans="1:14" x14ac:dyDescent="0.25">
      <c r="A68" s="2">
        <v>63</v>
      </c>
      <c r="B68" s="2">
        <v>0</v>
      </c>
      <c r="C68" s="2">
        <v>1</v>
      </c>
      <c r="D68" s="2" t="s">
        <v>1657</v>
      </c>
      <c r="E68" s="2" t="s">
        <v>12</v>
      </c>
      <c r="F68" s="2">
        <v>45</v>
      </c>
      <c r="G68" s="2">
        <f>VLOOKUP($F68,Summary!$A$22:$A$28,1,1)</f>
        <v>40</v>
      </c>
      <c r="H68" s="2">
        <v>1</v>
      </c>
      <c r="I68" s="2">
        <v>0</v>
      </c>
      <c r="J68" s="2">
        <v>36973</v>
      </c>
      <c r="K68" s="20">
        <v>83.474999999999994</v>
      </c>
      <c r="L68" s="20">
        <f>VLOOKUP($K68,Summary!$A$33:$E$39,1,1)</f>
        <v>60</v>
      </c>
      <c r="M68" s="2" t="s">
        <v>1443</v>
      </c>
      <c r="N68" s="2" t="s">
        <v>16</v>
      </c>
    </row>
    <row r="69" spans="1:14" x14ac:dyDescent="0.25">
      <c r="A69" s="2">
        <v>64</v>
      </c>
      <c r="B69" s="2">
        <v>0</v>
      </c>
      <c r="C69" s="2">
        <v>3</v>
      </c>
      <c r="D69" s="2" t="s">
        <v>1656</v>
      </c>
      <c r="E69" s="2" t="s">
        <v>12</v>
      </c>
      <c r="F69" s="2">
        <v>4</v>
      </c>
      <c r="G69" s="2">
        <f>VLOOKUP($F69,Summary!$A$22:$A$28,1,1)</f>
        <v>0</v>
      </c>
      <c r="H69" s="2">
        <v>3</v>
      </c>
      <c r="I69" s="2">
        <v>2</v>
      </c>
      <c r="J69" s="2">
        <v>347088</v>
      </c>
      <c r="K69" s="20">
        <v>27.9</v>
      </c>
      <c r="L69" s="20">
        <f>VLOOKUP($K69,Summary!$A$33:$E$39,1,1)</f>
        <v>20</v>
      </c>
      <c r="N69" s="2" t="s">
        <v>16</v>
      </c>
    </row>
    <row r="70" spans="1:14" x14ac:dyDescent="0.25">
      <c r="A70" s="2">
        <v>65</v>
      </c>
      <c r="B70" s="2">
        <v>0</v>
      </c>
      <c r="C70" s="2">
        <v>1</v>
      </c>
      <c r="D70" s="2" t="s">
        <v>1655</v>
      </c>
      <c r="E70" s="2" t="s">
        <v>12</v>
      </c>
      <c r="G70" s="2">
        <f>VLOOKUP($F70,Summary!$A$22:$A$28,1,1)</f>
        <v>0</v>
      </c>
      <c r="H70" s="2">
        <v>0</v>
      </c>
      <c r="I70" s="2">
        <v>0</v>
      </c>
      <c r="J70" s="2" t="s">
        <v>1654</v>
      </c>
      <c r="K70" s="20">
        <v>27.720800000000001</v>
      </c>
      <c r="L70" s="20">
        <f>VLOOKUP($K70,Summary!$A$33:$E$39,1,1)</f>
        <v>20</v>
      </c>
      <c r="N70" s="2" t="s">
        <v>24</v>
      </c>
    </row>
    <row r="71" spans="1:14" x14ac:dyDescent="0.25">
      <c r="A71" s="2">
        <v>66</v>
      </c>
      <c r="B71" s="2">
        <v>1</v>
      </c>
      <c r="C71" s="2">
        <v>3</v>
      </c>
      <c r="D71" s="2" t="s">
        <v>1653</v>
      </c>
      <c r="E71" s="2" t="s">
        <v>12</v>
      </c>
      <c r="G71" s="2">
        <f>VLOOKUP($F71,Summary!$A$22:$A$28,1,1)</f>
        <v>0</v>
      </c>
      <c r="H71" s="2">
        <v>1</v>
      </c>
      <c r="I71" s="2">
        <v>1</v>
      </c>
      <c r="J71" s="2">
        <v>2661</v>
      </c>
      <c r="K71" s="20">
        <v>15.245799999999999</v>
      </c>
      <c r="L71" s="20">
        <f>VLOOKUP($K71,Summary!$A$33:$E$39,1,1)</f>
        <v>10</v>
      </c>
      <c r="N71" s="2" t="s">
        <v>24</v>
      </c>
    </row>
    <row r="72" spans="1:14" x14ac:dyDescent="0.25">
      <c r="A72" s="2">
        <v>67</v>
      </c>
      <c r="B72" s="2">
        <v>1</v>
      </c>
      <c r="C72" s="2">
        <v>2</v>
      </c>
      <c r="D72" s="2" t="s">
        <v>1652</v>
      </c>
      <c r="E72" s="2" t="s">
        <v>15</v>
      </c>
      <c r="F72" s="2">
        <v>29</v>
      </c>
      <c r="G72" s="2">
        <f>VLOOKUP($F72,Summary!$A$22:$A$28,1,1)</f>
        <v>20</v>
      </c>
      <c r="H72" s="2">
        <v>0</v>
      </c>
      <c r="I72" s="2">
        <v>0</v>
      </c>
      <c r="J72" s="2" t="s">
        <v>1651</v>
      </c>
      <c r="K72" s="20">
        <v>10.5</v>
      </c>
      <c r="L72" s="20">
        <f>VLOOKUP($K72,Summary!$A$33:$E$39,1,1)</f>
        <v>10</v>
      </c>
      <c r="M72" s="2" t="s">
        <v>340</v>
      </c>
      <c r="N72" s="2" t="s">
        <v>16</v>
      </c>
    </row>
    <row r="73" spans="1:14" x14ac:dyDescent="0.25">
      <c r="A73" s="2">
        <v>68</v>
      </c>
      <c r="B73" s="2">
        <v>0</v>
      </c>
      <c r="C73" s="2">
        <v>3</v>
      </c>
      <c r="D73" s="2" t="s">
        <v>1650</v>
      </c>
      <c r="E73" s="2" t="s">
        <v>12</v>
      </c>
      <c r="F73" s="2">
        <v>19</v>
      </c>
      <c r="G73" s="2">
        <f>VLOOKUP($F73,Summary!$A$22:$A$28,1,1)</f>
        <v>10</v>
      </c>
      <c r="H73" s="2">
        <v>0</v>
      </c>
      <c r="I73" s="2">
        <v>0</v>
      </c>
      <c r="J73" s="2" t="s">
        <v>1649</v>
      </c>
      <c r="K73" s="20">
        <v>8.1583000000000006</v>
      </c>
      <c r="L73" s="20">
        <f>VLOOKUP($K73,Summary!$A$33:$E$39,1,1)</f>
        <v>0</v>
      </c>
      <c r="N73" s="2" t="s">
        <v>16</v>
      </c>
    </row>
    <row r="74" spans="1:14" x14ac:dyDescent="0.25">
      <c r="A74" s="2">
        <v>69</v>
      </c>
      <c r="B74" s="2">
        <v>1</v>
      </c>
      <c r="C74" s="2">
        <v>3</v>
      </c>
      <c r="D74" s="2" t="s">
        <v>1648</v>
      </c>
      <c r="E74" s="2" t="s">
        <v>15</v>
      </c>
      <c r="F74" s="2">
        <v>17</v>
      </c>
      <c r="G74" s="2">
        <f>VLOOKUP($F74,Summary!$A$22:$A$28,1,1)</f>
        <v>10</v>
      </c>
      <c r="H74" s="2">
        <v>4</v>
      </c>
      <c r="I74" s="2">
        <v>2</v>
      </c>
      <c r="J74" s="2">
        <v>3101281</v>
      </c>
      <c r="K74" s="20">
        <v>7.9249999999999998</v>
      </c>
      <c r="L74" s="20">
        <f>VLOOKUP($K74,Summary!$A$33:$E$39,1,1)</f>
        <v>0</v>
      </c>
      <c r="N74" s="2" t="s">
        <v>16</v>
      </c>
    </row>
    <row r="75" spans="1:14" x14ac:dyDescent="0.25">
      <c r="A75" s="2">
        <v>70</v>
      </c>
      <c r="B75" s="2">
        <v>0</v>
      </c>
      <c r="C75" s="2">
        <v>3</v>
      </c>
      <c r="D75" s="2" t="s">
        <v>1647</v>
      </c>
      <c r="E75" s="2" t="s">
        <v>12</v>
      </c>
      <c r="F75" s="2">
        <v>26</v>
      </c>
      <c r="G75" s="2">
        <f>VLOOKUP($F75,Summary!$A$22:$A$28,1,1)</f>
        <v>20</v>
      </c>
      <c r="H75" s="2">
        <v>2</v>
      </c>
      <c r="I75" s="2">
        <v>0</v>
      </c>
      <c r="J75" s="2">
        <v>315151</v>
      </c>
      <c r="K75" s="20">
        <v>8.6624999999999996</v>
      </c>
      <c r="L75" s="20">
        <f>VLOOKUP($K75,Summary!$A$33:$E$39,1,1)</f>
        <v>0</v>
      </c>
      <c r="N75" s="2" t="s">
        <v>16</v>
      </c>
    </row>
    <row r="76" spans="1:14" x14ac:dyDescent="0.25">
      <c r="A76" s="2">
        <v>71</v>
      </c>
      <c r="B76" s="2">
        <v>0</v>
      </c>
      <c r="C76" s="2">
        <v>2</v>
      </c>
      <c r="D76" s="2" t="s">
        <v>1646</v>
      </c>
      <c r="E76" s="2" t="s">
        <v>12</v>
      </c>
      <c r="F76" s="2">
        <v>32</v>
      </c>
      <c r="G76" s="2">
        <f>VLOOKUP($F76,Summary!$A$22:$A$28,1,1)</f>
        <v>30</v>
      </c>
      <c r="H76" s="2">
        <v>0</v>
      </c>
      <c r="I76" s="2">
        <v>0</v>
      </c>
      <c r="J76" s="2" t="s">
        <v>1645</v>
      </c>
      <c r="K76" s="20">
        <v>10.5</v>
      </c>
      <c r="L76" s="20">
        <f>VLOOKUP($K76,Summary!$A$33:$E$39,1,1)</f>
        <v>10</v>
      </c>
      <c r="N76" s="2" t="s">
        <v>16</v>
      </c>
    </row>
    <row r="77" spans="1:14" x14ac:dyDescent="0.25">
      <c r="A77" s="2">
        <v>72</v>
      </c>
      <c r="B77" s="2">
        <v>0</v>
      </c>
      <c r="C77" s="2">
        <v>3</v>
      </c>
      <c r="D77" s="2" t="s">
        <v>1644</v>
      </c>
      <c r="E77" s="2" t="s">
        <v>15</v>
      </c>
      <c r="F77" s="2">
        <v>16</v>
      </c>
      <c r="G77" s="2">
        <f>VLOOKUP($F77,Summary!$A$22:$A$28,1,1)</f>
        <v>10</v>
      </c>
      <c r="H77" s="2">
        <v>5</v>
      </c>
      <c r="I77" s="2">
        <v>2</v>
      </c>
      <c r="J77" s="2" t="s">
        <v>219</v>
      </c>
      <c r="K77" s="20">
        <v>46.9</v>
      </c>
      <c r="L77" s="20">
        <f>VLOOKUP($K77,Summary!$A$33:$E$39,1,1)</f>
        <v>40</v>
      </c>
      <c r="N77" s="2" t="s">
        <v>16</v>
      </c>
    </row>
    <row r="78" spans="1:14" x14ac:dyDescent="0.25">
      <c r="A78" s="2">
        <v>73</v>
      </c>
      <c r="B78" s="2">
        <v>0</v>
      </c>
      <c r="C78" s="2">
        <v>2</v>
      </c>
      <c r="D78" s="2" t="s">
        <v>1643</v>
      </c>
      <c r="E78" s="2" t="s">
        <v>12</v>
      </c>
      <c r="F78" s="2">
        <v>21</v>
      </c>
      <c r="G78" s="2">
        <f>VLOOKUP($F78,Summary!$A$22:$A$28,1,1)</f>
        <v>20</v>
      </c>
      <c r="H78" s="2">
        <v>0</v>
      </c>
      <c r="I78" s="2">
        <v>0</v>
      </c>
      <c r="J78" s="2" t="s">
        <v>325</v>
      </c>
      <c r="K78" s="20">
        <v>73.5</v>
      </c>
      <c r="L78" s="20">
        <f>VLOOKUP($K78,Summary!$A$33:$E$39,1,1)</f>
        <v>60</v>
      </c>
      <c r="N78" s="2" t="s">
        <v>16</v>
      </c>
    </row>
    <row r="79" spans="1:14" x14ac:dyDescent="0.25">
      <c r="A79" s="2">
        <v>74</v>
      </c>
      <c r="B79" s="2">
        <v>0</v>
      </c>
      <c r="C79" s="2">
        <v>3</v>
      </c>
      <c r="D79" s="2" t="s">
        <v>1642</v>
      </c>
      <c r="E79" s="2" t="s">
        <v>12</v>
      </c>
      <c r="F79" s="2">
        <v>26</v>
      </c>
      <c r="G79" s="2">
        <f>VLOOKUP($F79,Summary!$A$22:$A$28,1,1)</f>
        <v>20</v>
      </c>
      <c r="H79" s="2">
        <v>1</v>
      </c>
      <c r="I79" s="2">
        <v>0</v>
      </c>
      <c r="J79" s="2">
        <v>2680</v>
      </c>
      <c r="K79" s="20">
        <v>14.4542</v>
      </c>
      <c r="L79" s="20">
        <f>VLOOKUP($K79,Summary!$A$33:$E$39,1,1)</f>
        <v>10</v>
      </c>
      <c r="N79" s="2" t="s">
        <v>24</v>
      </c>
    </row>
    <row r="80" spans="1:14" x14ac:dyDescent="0.25">
      <c r="A80" s="2">
        <v>75</v>
      </c>
      <c r="B80" s="2">
        <v>1</v>
      </c>
      <c r="C80" s="2">
        <v>3</v>
      </c>
      <c r="D80" s="2" t="s">
        <v>1641</v>
      </c>
      <c r="E80" s="2" t="s">
        <v>12</v>
      </c>
      <c r="F80" s="2">
        <v>32</v>
      </c>
      <c r="G80" s="2">
        <f>VLOOKUP($F80,Summary!$A$22:$A$28,1,1)</f>
        <v>30</v>
      </c>
      <c r="H80" s="2">
        <v>0</v>
      </c>
      <c r="I80" s="2">
        <v>0</v>
      </c>
      <c r="J80" s="2">
        <v>1601</v>
      </c>
      <c r="K80" s="20">
        <v>56.495800000000003</v>
      </c>
      <c r="L80" s="20">
        <f>VLOOKUP($K80,Summary!$A$33:$E$39,1,1)</f>
        <v>50</v>
      </c>
      <c r="N80" s="2" t="s">
        <v>16</v>
      </c>
    </row>
    <row r="81" spans="1:14" x14ac:dyDescent="0.25">
      <c r="A81" s="2">
        <v>76</v>
      </c>
      <c r="B81" s="2">
        <v>0</v>
      </c>
      <c r="C81" s="2">
        <v>3</v>
      </c>
      <c r="D81" s="2" t="s">
        <v>1640</v>
      </c>
      <c r="E81" s="2" t="s">
        <v>12</v>
      </c>
      <c r="F81" s="2">
        <v>25</v>
      </c>
      <c r="G81" s="2">
        <f>VLOOKUP($F81,Summary!$A$22:$A$28,1,1)</f>
        <v>20</v>
      </c>
      <c r="H81" s="2">
        <v>0</v>
      </c>
      <c r="I81" s="2">
        <v>0</v>
      </c>
      <c r="J81" s="2">
        <v>348123</v>
      </c>
      <c r="K81" s="20">
        <v>7.65</v>
      </c>
      <c r="L81" s="20">
        <f>VLOOKUP($K81,Summary!$A$33:$E$39,1,1)</f>
        <v>0</v>
      </c>
      <c r="M81" s="2" t="s">
        <v>831</v>
      </c>
      <c r="N81" s="2" t="s">
        <v>16</v>
      </c>
    </row>
    <row r="82" spans="1:14" x14ac:dyDescent="0.25">
      <c r="A82" s="2">
        <v>77</v>
      </c>
      <c r="B82" s="2">
        <v>0</v>
      </c>
      <c r="C82" s="2">
        <v>3</v>
      </c>
      <c r="D82" s="2" t="s">
        <v>1639</v>
      </c>
      <c r="E82" s="2" t="s">
        <v>12</v>
      </c>
      <c r="G82" s="2">
        <f>VLOOKUP($F82,Summary!$A$22:$A$28,1,1)</f>
        <v>0</v>
      </c>
      <c r="H82" s="2">
        <v>0</v>
      </c>
      <c r="I82" s="2">
        <v>0</v>
      </c>
      <c r="J82" s="2">
        <v>349208</v>
      </c>
      <c r="K82" s="20">
        <v>7.8958000000000004</v>
      </c>
      <c r="L82" s="20">
        <f>VLOOKUP($K82,Summary!$A$33:$E$39,1,1)</f>
        <v>0</v>
      </c>
      <c r="N82" s="2" t="s">
        <v>16</v>
      </c>
    </row>
    <row r="83" spans="1:14" x14ac:dyDescent="0.25">
      <c r="A83" s="2">
        <v>78</v>
      </c>
      <c r="B83" s="2">
        <v>0</v>
      </c>
      <c r="C83" s="2">
        <v>3</v>
      </c>
      <c r="D83" s="2" t="s">
        <v>1638</v>
      </c>
      <c r="E83" s="2" t="s">
        <v>12</v>
      </c>
      <c r="G83" s="2">
        <f>VLOOKUP($F83,Summary!$A$22:$A$28,1,1)</f>
        <v>0</v>
      </c>
      <c r="H83" s="2">
        <v>0</v>
      </c>
      <c r="I83" s="2">
        <v>0</v>
      </c>
      <c r="J83" s="2">
        <v>374746</v>
      </c>
      <c r="K83" s="20">
        <v>8.0500000000000007</v>
      </c>
      <c r="L83" s="20">
        <f>VLOOKUP($K83,Summary!$A$33:$E$39,1,1)</f>
        <v>0</v>
      </c>
      <c r="N83" s="2" t="s">
        <v>16</v>
      </c>
    </row>
    <row r="84" spans="1:14" x14ac:dyDescent="0.25">
      <c r="A84" s="2">
        <v>79</v>
      </c>
      <c r="B84" s="2">
        <v>1</v>
      </c>
      <c r="C84" s="2">
        <v>2</v>
      </c>
      <c r="D84" s="2" t="s">
        <v>1637</v>
      </c>
      <c r="E84" s="2" t="s">
        <v>12</v>
      </c>
      <c r="F84" s="2">
        <v>0.83</v>
      </c>
      <c r="G84" s="2">
        <f>VLOOKUP($F84,Summary!$A$22:$A$28,1,1)</f>
        <v>0</v>
      </c>
      <c r="H84" s="2">
        <v>0</v>
      </c>
      <c r="I84" s="2">
        <v>2</v>
      </c>
      <c r="J84" s="2">
        <v>248738</v>
      </c>
      <c r="K84" s="20">
        <v>29</v>
      </c>
      <c r="L84" s="20">
        <f>VLOOKUP($K84,Summary!$A$33:$E$39,1,1)</f>
        <v>20</v>
      </c>
      <c r="N84" s="2" t="s">
        <v>16</v>
      </c>
    </row>
    <row r="85" spans="1:14" x14ac:dyDescent="0.25">
      <c r="A85" s="2">
        <v>80</v>
      </c>
      <c r="B85" s="2">
        <v>1</v>
      </c>
      <c r="C85" s="2">
        <v>3</v>
      </c>
      <c r="D85" s="2" t="s">
        <v>1636</v>
      </c>
      <c r="E85" s="2" t="s">
        <v>15</v>
      </c>
      <c r="F85" s="2">
        <v>30</v>
      </c>
      <c r="G85" s="2">
        <f>VLOOKUP($F85,Summary!$A$22:$A$28,1,1)</f>
        <v>30</v>
      </c>
      <c r="H85" s="2">
        <v>0</v>
      </c>
      <c r="I85" s="2">
        <v>0</v>
      </c>
      <c r="J85" s="2">
        <v>364516</v>
      </c>
      <c r="K85" s="20">
        <v>12.475</v>
      </c>
      <c r="L85" s="20">
        <f>VLOOKUP($K85,Summary!$A$33:$E$39,1,1)</f>
        <v>10</v>
      </c>
      <c r="N85" s="2" t="s">
        <v>16</v>
      </c>
    </row>
    <row r="86" spans="1:14" x14ac:dyDescent="0.25">
      <c r="A86" s="2">
        <v>81</v>
      </c>
      <c r="B86" s="2">
        <v>0</v>
      </c>
      <c r="C86" s="2">
        <v>3</v>
      </c>
      <c r="D86" s="2" t="s">
        <v>1635</v>
      </c>
      <c r="E86" s="2" t="s">
        <v>12</v>
      </c>
      <c r="F86" s="2">
        <v>22</v>
      </c>
      <c r="G86" s="2">
        <f>VLOOKUP($F86,Summary!$A$22:$A$28,1,1)</f>
        <v>20</v>
      </c>
      <c r="H86" s="2">
        <v>0</v>
      </c>
      <c r="I86" s="2">
        <v>0</v>
      </c>
      <c r="J86" s="2">
        <v>345767</v>
      </c>
      <c r="K86" s="20">
        <v>9</v>
      </c>
      <c r="L86" s="20">
        <f>VLOOKUP($K86,Summary!$A$33:$E$39,1,1)</f>
        <v>0</v>
      </c>
      <c r="N86" s="2" t="s">
        <v>16</v>
      </c>
    </row>
    <row r="87" spans="1:14" x14ac:dyDescent="0.25">
      <c r="A87" s="2">
        <v>82</v>
      </c>
      <c r="B87" s="2">
        <v>1</v>
      </c>
      <c r="C87" s="2">
        <v>3</v>
      </c>
      <c r="D87" s="2" t="s">
        <v>1634</v>
      </c>
      <c r="E87" s="2" t="s">
        <v>12</v>
      </c>
      <c r="F87" s="2">
        <v>29</v>
      </c>
      <c r="G87" s="2">
        <f>VLOOKUP($F87,Summary!$A$22:$A$28,1,1)</f>
        <v>20</v>
      </c>
      <c r="H87" s="2">
        <v>0</v>
      </c>
      <c r="I87" s="2">
        <v>0</v>
      </c>
      <c r="J87" s="2">
        <v>345779</v>
      </c>
      <c r="K87" s="20">
        <v>9.5</v>
      </c>
      <c r="L87" s="20">
        <f>VLOOKUP($K87,Summary!$A$33:$E$39,1,1)</f>
        <v>0</v>
      </c>
      <c r="N87" s="2" t="s">
        <v>16</v>
      </c>
    </row>
    <row r="88" spans="1:14" x14ac:dyDescent="0.25">
      <c r="A88" s="2">
        <v>83</v>
      </c>
      <c r="B88" s="2">
        <v>1</v>
      </c>
      <c r="C88" s="2">
        <v>3</v>
      </c>
      <c r="D88" s="2" t="s">
        <v>1633</v>
      </c>
      <c r="E88" s="2" t="s">
        <v>15</v>
      </c>
      <c r="G88" s="2">
        <f>VLOOKUP($F88,Summary!$A$22:$A$28,1,1)</f>
        <v>0</v>
      </c>
      <c r="H88" s="2">
        <v>0</v>
      </c>
      <c r="I88" s="2">
        <v>0</v>
      </c>
      <c r="J88" s="2">
        <v>330932</v>
      </c>
      <c r="K88" s="20">
        <v>7.7874999999999996</v>
      </c>
      <c r="L88" s="20">
        <f>VLOOKUP($K88,Summary!$A$33:$E$39,1,1)</f>
        <v>0</v>
      </c>
      <c r="N88" s="2" t="s">
        <v>13</v>
      </c>
    </row>
    <row r="89" spans="1:14" x14ac:dyDescent="0.25">
      <c r="A89" s="2">
        <v>84</v>
      </c>
      <c r="B89" s="2">
        <v>0</v>
      </c>
      <c r="C89" s="2">
        <v>1</v>
      </c>
      <c r="D89" s="2" t="s">
        <v>1632</v>
      </c>
      <c r="E89" s="2" t="s">
        <v>12</v>
      </c>
      <c r="F89" s="2">
        <v>28</v>
      </c>
      <c r="G89" s="2">
        <f>VLOOKUP($F89,Summary!$A$22:$A$28,1,1)</f>
        <v>20</v>
      </c>
      <c r="H89" s="2">
        <v>0</v>
      </c>
      <c r="I89" s="2">
        <v>0</v>
      </c>
      <c r="J89" s="2">
        <v>113059</v>
      </c>
      <c r="K89" s="20">
        <v>47.1</v>
      </c>
      <c r="L89" s="20">
        <f>VLOOKUP($K89,Summary!$A$33:$E$39,1,1)</f>
        <v>40</v>
      </c>
      <c r="N89" s="2" t="s">
        <v>16</v>
      </c>
    </row>
    <row r="90" spans="1:14" x14ac:dyDescent="0.25">
      <c r="A90" s="2">
        <v>85</v>
      </c>
      <c r="B90" s="2">
        <v>1</v>
      </c>
      <c r="C90" s="2">
        <v>2</v>
      </c>
      <c r="D90" s="2" t="s">
        <v>1631</v>
      </c>
      <c r="E90" s="2" t="s">
        <v>15</v>
      </c>
      <c r="F90" s="2">
        <v>17</v>
      </c>
      <c r="G90" s="2">
        <f>VLOOKUP($F90,Summary!$A$22:$A$28,1,1)</f>
        <v>10</v>
      </c>
      <c r="H90" s="2">
        <v>0</v>
      </c>
      <c r="I90" s="2">
        <v>0</v>
      </c>
      <c r="J90" s="2" t="s">
        <v>1630</v>
      </c>
      <c r="K90" s="20">
        <v>10.5</v>
      </c>
      <c r="L90" s="20">
        <f>VLOOKUP($K90,Summary!$A$33:$E$39,1,1)</f>
        <v>10</v>
      </c>
      <c r="N90" s="2" t="s">
        <v>16</v>
      </c>
    </row>
    <row r="91" spans="1:14" x14ac:dyDescent="0.25">
      <c r="A91" s="2">
        <v>86</v>
      </c>
      <c r="B91" s="2">
        <v>1</v>
      </c>
      <c r="C91" s="2">
        <v>3</v>
      </c>
      <c r="D91" s="2" t="s">
        <v>1629</v>
      </c>
      <c r="E91" s="2" t="s">
        <v>15</v>
      </c>
      <c r="F91" s="2">
        <v>33</v>
      </c>
      <c r="G91" s="2">
        <f>VLOOKUP($F91,Summary!$A$22:$A$28,1,1)</f>
        <v>30</v>
      </c>
      <c r="H91" s="2">
        <v>3</v>
      </c>
      <c r="I91" s="2">
        <v>0</v>
      </c>
      <c r="J91" s="2">
        <v>3101278</v>
      </c>
      <c r="K91" s="20">
        <v>15.85</v>
      </c>
      <c r="L91" s="20">
        <f>VLOOKUP($K91,Summary!$A$33:$E$39,1,1)</f>
        <v>10</v>
      </c>
      <c r="N91" s="2" t="s">
        <v>16</v>
      </c>
    </row>
    <row r="92" spans="1:14" x14ac:dyDescent="0.25">
      <c r="A92" s="2">
        <v>87</v>
      </c>
      <c r="B92" s="2">
        <v>0</v>
      </c>
      <c r="C92" s="2">
        <v>3</v>
      </c>
      <c r="D92" s="2" t="s">
        <v>1628</v>
      </c>
      <c r="E92" s="2" t="s">
        <v>12</v>
      </c>
      <c r="F92" s="2">
        <v>16</v>
      </c>
      <c r="G92" s="2">
        <f>VLOOKUP($F92,Summary!$A$22:$A$28,1,1)</f>
        <v>10</v>
      </c>
      <c r="H92" s="2">
        <v>1</v>
      </c>
      <c r="I92" s="2">
        <v>3</v>
      </c>
      <c r="J92" s="2" t="s">
        <v>257</v>
      </c>
      <c r="K92" s="20">
        <v>34.375</v>
      </c>
      <c r="L92" s="20">
        <f>VLOOKUP($K92,Summary!$A$33:$E$39,1,1)</f>
        <v>30</v>
      </c>
      <c r="N92" s="2" t="s">
        <v>16</v>
      </c>
    </row>
    <row r="93" spans="1:14" x14ac:dyDescent="0.25">
      <c r="A93" s="2">
        <v>88</v>
      </c>
      <c r="B93" s="2">
        <v>0</v>
      </c>
      <c r="C93" s="2">
        <v>3</v>
      </c>
      <c r="D93" s="2" t="s">
        <v>1627</v>
      </c>
      <c r="E93" s="2" t="s">
        <v>12</v>
      </c>
      <c r="G93" s="2">
        <f>VLOOKUP($F93,Summary!$A$22:$A$28,1,1)</f>
        <v>0</v>
      </c>
      <c r="H93" s="2">
        <v>0</v>
      </c>
      <c r="I93" s="2">
        <v>0</v>
      </c>
      <c r="J93" s="2" t="s">
        <v>1626</v>
      </c>
      <c r="K93" s="20">
        <v>8.0500000000000007</v>
      </c>
      <c r="L93" s="20">
        <f>VLOOKUP($K93,Summary!$A$33:$E$39,1,1)</f>
        <v>0</v>
      </c>
      <c r="N93" s="2" t="s">
        <v>16</v>
      </c>
    </row>
    <row r="94" spans="1:14" x14ac:dyDescent="0.25">
      <c r="A94" s="2">
        <v>89</v>
      </c>
      <c r="B94" s="2">
        <v>1</v>
      </c>
      <c r="C94" s="2">
        <v>1</v>
      </c>
      <c r="D94" s="2" t="s">
        <v>1625</v>
      </c>
      <c r="E94" s="2" t="s">
        <v>15</v>
      </c>
      <c r="F94" s="2">
        <v>23</v>
      </c>
      <c r="G94" s="2">
        <f>VLOOKUP($F94,Summary!$A$22:$A$28,1,1)</f>
        <v>20</v>
      </c>
      <c r="H94" s="2">
        <v>3</v>
      </c>
      <c r="I94" s="2">
        <v>2</v>
      </c>
      <c r="J94" s="2">
        <v>19950</v>
      </c>
      <c r="K94" s="20">
        <v>263</v>
      </c>
      <c r="L94" s="20">
        <f>VLOOKUP($K94,Summary!$A$33:$E$39,1,1)</f>
        <v>60</v>
      </c>
      <c r="M94" s="2" t="s">
        <v>100</v>
      </c>
      <c r="N94" s="2" t="s">
        <v>16</v>
      </c>
    </row>
    <row r="95" spans="1:14" x14ac:dyDescent="0.25">
      <c r="A95" s="2">
        <v>90</v>
      </c>
      <c r="B95" s="2">
        <v>0</v>
      </c>
      <c r="C95" s="2">
        <v>3</v>
      </c>
      <c r="D95" s="2" t="s">
        <v>1624</v>
      </c>
      <c r="E95" s="2" t="s">
        <v>12</v>
      </c>
      <c r="F95" s="2">
        <v>24</v>
      </c>
      <c r="G95" s="2">
        <f>VLOOKUP($F95,Summary!$A$22:$A$28,1,1)</f>
        <v>20</v>
      </c>
      <c r="H95" s="2">
        <v>0</v>
      </c>
      <c r="I95" s="2">
        <v>0</v>
      </c>
      <c r="J95" s="2">
        <v>343275</v>
      </c>
      <c r="K95" s="20">
        <v>8.0500000000000007</v>
      </c>
      <c r="L95" s="20">
        <f>VLOOKUP($K95,Summary!$A$33:$E$39,1,1)</f>
        <v>0</v>
      </c>
      <c r="N95" s="2" t="s">
        <v>16</v>
      </c>
    </row>
    <row r="96" spans="1:14" x14ac:dyDescent="0.25">
      <c r="A96" s="2">
        <v>91</v>
      </c>
      <c r="B96" s="2">
        <v>0</v>
      </c>
      <c r="C96" s="2">
        <v>3</v>
      </c>
      <c r="D96" s="2" t="s">
        <v>1623</v>
      </c>
      <c r="E96" s="2" t="s">
        <v>12</v>
      </c>
      <c r="F96" s="2">
        <v>29</v>
      </c>
      <c r="G96" s="2">
        <f>VLOOKUP($F96,Summary!$A$22:$A$28,1,1)</f>
        <v>20</v>
      </c>
      <c r="H96" s="2">
        <v>0</v>
      </c>
      <c r="I96" s="2">
        <v>0</v>
      </c>
      <c r="J96" s="2">
        <v>343276</v>
      </c>
      <c r="K96" s="20">
        <v>8.0500000000000007</v>
      </c>
      <c r="L96" s="20">
        <f>VLOOKUP($K96,Summary!$A$33:$E$39,1,1)</f>
        <v>0</v>
      </c>
      <c r="N96" s="2" t="s">
        <v>16</v>
      </c>
    </row>
    <row r="97" spans="1:14" x14ac:dyDescent="0.25">
      <c r="A97" s="2">
        <v>92</v>
      </c>
      <c r="B97" s="2">
        <v>0</v>
      </c>
      <c r="C97" s="2">
        <v>3</v>
      </c>
      <c r="D97" s="2" t="s">
        <v>1622</v>
      </c>
      <c r="E97" s="2" t="s">
        <v>12</v>
      </c>
      <c r="F97" s="2">
        <v>20</v>
      </c>
      <c r="G97" s="2">
        <f>VLOOKUP($F97,Summary!$A$22:$A$28,1,1)</f>
        <v>20</v>
      </c>
      <c r="H97" s="2">
        <v>0</v>
      </c>
      <c r="I97" s="2">
        <v>0</v>
      </c>
      <c r="J97" s="2">
        <v>347466</v>
      </c>
      <c r="K97" s="20">
        <v>7.8541999999999996</v>
      </c>
      <c r="L97" s="20">
        <f>VLOOKUP($K97,Summary!$A$33:$E$39,1,1)</f>
        <v>0</v>
      </c>
      <c r="N97" s="2" t="s">
        <v>16</v>
      </c>
    </row>
    <row r="98" spans="1:14" x14ac:dyDescent="0.25">
      <c r="A98" s="2">
        <v>93</v>
      </c>
      <c r="B98" s="2">
        <v>0</v>
      </c>
      <c r="C98" s="2">
        <v>1</v>
      </c>
      <c r="D98" s="2" t="s">
        <v>1621</v>
      </c>
      <c r="E98" s="2" t="s">
        <v>12</v>
      </c>
      <c r="F98" s="2">
        <v>46</v>
      </c>
      <c r="G98" s="2">
        <f>VLOOKUP($F98,Summary!$A$22:$A$28,1,1)</f>
        <v>40</v>
      </c>
      <c r="H98" s="2">
        <v>1</v>
      </c>
      <c r="I98" s="2">
        <v>0</v>
      </c>
      <c r="J98" s="2" t="s">
        <v>33</v>
      </c>
      <c r="K98" s="20">
        <v>61.174999999999997</v>
      </c>
      <c r="L98" s="20">
        <f>VLOOKUP($K98,Summary!$A$33:$E$39,1,1)</f>
        <v>60</v>
      </c>
      <c r="M98" s="2" t="s">
        <v>34</v>
      </c>
      <c r="N98" s="2" t="s">
        <v>16</v>
      </c>
    </row>
    <row r="99" spans="1:14" x14ac:dyDescent="0.25">
      <c r="A99" s="2">
        <v>94</v>
      </c>
      <c r="B99" s="2">
        <v>0</v>
      </c>
      <c r="C99" s="2">
        <v>3</v>
      </c>
      <c r="D99" s="2" t="s">
        <v>1620</v>
      </c>
      <c r="E99" s="2" t="s">
        <v>12</v>
      </c>
      <c r="F99" s="2">
        <v>26</v>
      </c>
      <c r="G99" s="2">
        <f>VLOOKUP($F99,Summary!$A$22:$A$28,1,1)</f>
        <v>20</v>
      </c>
      <c r="H99" s="2">
        <v>1</v>
      </c>
      <c r="I99" s="2">
        <v>2</v>
      </c>
      <c r="J99" s="2" t="s">
        <v>66</v>
      </c>
      <c r="K99" s="20">
        <v>20.574999999999999</v>
      </c>
      <c r="L99" s="20">
        <f>VLOOKUP($K99,Summary!$A$33:$E$39,1,1)</f>
        <v>20</v>
      </c>
      <c r="N99" s="2" t="s">
        <v>16</v>
      </c>
    </row>
    <row r="100" spans="1:14" x14ac:dyDescent="0.25">
      <c r="A100" s="2">
        <v>95</v>
      </c>
      <c r="B100" s="2">
        <v>0</v>
      </c>
      <c r="C100" s="2">
        <v>3</v>
      </c>
      <c r="D100" s="2" t="s">
        <v>1619</v>
      </c>
      <c r="E100" s="2" t="s">
        <v>12</v>
      </c>
      <c r="F100" s="2">
        <v>59</v>
      </c>
      <c r="G100" s="2">
        <f>VLOOKUP($F100,Summary!$A$22:$A$28,1,1)</f>
        <v>50</v>
      </c>
      <c r="H100" s="2">
        <v>0</v>
      </c>
      <c r="I100" s="2">
        <v>0</v>
      </c>
      <c r="J100" s="2">
        <v>364500</v>
      </c>
      <c r="K100" s="20">
        <v>7.25</v>
      </c>
      <c r="L100" s="20">
        <f>VLOOKUP($K100,Summary!$A$33:$E$39,1,1)</f>
        <v>0</v>
      </c>
      <c r="N100" s="2" t="s">
        <v>16</v>
      </c>
    </row>
    <row r="101" spans="1:14" x14ac:dyDescent="0.25">
      <c r="A101" s="2">
        <v>96</v>
      </c>
      <c r="B101" s="2">
        <v>0</v>
      </c>
      <c r="C101" s="2">
        <v>3</v>
      </c>
      <c r="D101" s="2" t="s">
        <v>1618</v>
      </c>
      <c r="E101" s="2" t="s">
        <v>12</v>
      </c>
      <c r="G101" s="2">
        <f>VLOOKUP($F101,Summary!$A$22:$A$28,1,1)</f>
        <v>0</v>
      </c>
      <c r="H101" s="2">
        <v>0</v>
      </c>
      <c r="I101" s="2">
        <v>0</v>
      </c>
      <c r="J101" s="2">
        <v>374910</v>
      </c>
      <c r="K101" s="20">
        <v>8.0500000000000007</v>
      </c>
      <c r="L101" s="20">
        <f>VLOOKUP($K101,Summary!$A$33:$E$39,1,1)</f>
        <v>0</v>
      </c>
      <c r="N101" s="2" t="s">
        <v>16</v>
      </c>
    </row>
    <row r="102" spans="1:14" x14ac:dyDescent="0.25">
      <c r="A102" s="2">
        <v>97</v>
      </c>
      <c r="B102" s="2">
        <v>0</v>
      </c>
      <c r="C102" s="2">
        <v>1</v>
      </c>
      <c r="D102" s="2" t="s">
        <v>1617</v>
      </c>
      <c r="E102" s="2" t="s">
        <v>12</v>
      </c>
      <c r="F102" s="2">
        <v>71</v>
      </c>
      <c r="G102" s="2">
        <f>VLOOKUP($F102,Summary!$A$22:$A$28,1,1)</f>
        <v>60</v>
      </c>
      <c r="H102" s="2">
        <v>0</v>
      </c>
      <c r="I102" s="2">
        <v>0</v>
      </c>
      <c r="J102" s="2" t="s">
        <v>1616</v>
      </c>
      <c r="K102" s="20">
        <v>34.654200000000003</v>
      </c>
      <c r="L102" s="20">
        <f>VLOOKUP($K102,Summary!$A$33:$E$39,1,1)</f>
        <v>30</v>
      </c>
      <c r="M102" s="2" t="s">
        <v>1615</v>
      </c>
      <c r="N102" s="2" t="s">
        <v>24</v>
      </c>
    </row>
    <row r="103" spans="1:14" x14ac:dyDescent="0.25">
      <c r="A103" s="2">
        <v>98</v>
      </c>
      <c r="B103" s="2">
        <v>1</v>
      </c>
      <c r="C103" s="2">
        <v>1</v>
      </c>
      <c r="D103" s="2" t="s">
        <v>1614</v>
      </c>
      <c r="E103" s="2" t="s">
        <v>12</v>
      </c>
      <c r="F103" s="2">
        <v>23</v>
      </c>
      <c r="G103" s="2">
        <f>VLOOKUP($F103,Summary!$A$22:$A$28,1,1)</f>
        <v>20</v>
      </c>
      <c r="H103" s="2">
        <v>0</v>
      </c>
      <c r="I103" s="2">
        <v>1</v>
      </c>
      <c r="J103" s="2" t="s">
        <v>516</v>
      </c>
      <c r="K103" s="20">
        <v>63.3583</v>
      </c>
      <c r="L103" s="20">
        <f>VLOOKUP($K103,Summary!$A$33:$E$39,1,1)</f>
        <v>60</v>
      </c>
      <c r="M103" s="2" t="s">
        <v>517</v>
      </c>
      <c r="N103" s="2" t="s">
        <v>24</v>
      </c>
    </row>
    <row r="104" spans="1:14" x14ac:dyDescent="0.25">
      <c r="A104" s="2">
        <v>99</v>
      </c>
      <c r="B104" s="2">
        <v>1</v>
      </c>
      <c r="C104" s="2">
        <v>2</v>
      </c>
      <c r="D104" s="2" t="s">
        <v>1613</v>
      </c>
      <c r="E104" s="2" t="s">
        <v>15</v>
      </c>
      <c r="F104" s="2">
        <v>34</v>
      </c>
      <c r="G104" s="2">
        <f>VLOOKUP($F104,Summary!$A$22:$A$28,1,1)</f>
        <v>30</v>
      </c>
      <c r="H104" s="2">
        <v>0</v>
      </c>
      <c r="I104" s="2">
        <v>1</v>
      </c>
      <c r="J104" s="2">
        <v>231919</v>
      </c>
      <c r="K104" s="20">
        <v>23</v>
      </c>
      <c r="L104" s="20">
        <f>VLOOKUP($K104,Summary!$A$33:$E$39,1,1)</f>
        <v>20</v>
      </c>
      <c r="N104" s="2" t="s">
        <v>16</v>
      </c>
    </row>
    <row r="105" spans="1:14" x14ac:dyDescent="0.25">
      <c r="A105" s="2">
        <v>100</v>
      </c>
      <c r="B105" s="2">
        <v>0</v>
      </c>
      <c r="C105" s="2">
        <v>2</v>
      </c>
      <c r="D105" s="2" t="s">
        <v>1612</v>
      </c>
      <c r="E105" s="2" t="s">
        <v>12</v>
      </c>
      <c r="F105" s="2">
        <v>34</v>
      </c>
      <c r="G105" s="2">
        <f>VLOOKUP($F105,Summary!$A$22:$A$28,1,1)</f>
        <v>30</v>
      </c>
      <c r="H105" s="2">
        <v>1</v>
      </c>
      <c r="I105" s="2">
        <v>0</v>
      </c>
      <c r="J105" s="2">
        <v>244367</v>
      </c>
      <c r="K105" s="20">
        <v>26</v>
      </c>
      <c r="L105" s="20">
        <f>VLOOKUP($K105,Summary!$A$33:$E$39,1,1)</f>
        <v>20</v>
      </c>
      <c r="N105" s="2" t="s">
        <v>16</v>
      </c>
    </row>
    <row r="106" spans="1:14" x14ac:dyDescent="0.25">
      <c r="A106" s="2">
        <v>101</v>
      </c>
      <c r="B106" s="2">
        <v>0</v>
      </c>
      <c r="C106" s="2">
        <v>3</v>
      </c>
      <c r="D106" s="2" t="s">
        <v>1611</v>
      </c>
      <c r="E106" s="2" t="s">
        <v>15</v>
      </c>
      <c r="F106" s="2">
        <v>28</v>
      </c>
      <c r="G106" s="2">
        <f>VLOOKUP($F106,Summary!$A$22:$A$28,1,1)</f>
        <v>20</v>
      </c>
      <c r="H106" s="2">
        <v>0</v>
      </c>
      <c r="I106" s="2">
        <v>0</v>
      </c>
      <c r="J106" s="2">
        <v>349245</v>
      </c>
      <c r="K106" s="20">
        <v>7.8958000000000004</v>
      </c>
      <c r="L106" s="20">
        <f>VLOOKUP($K106,Summary!$A$33:$E$39,1,1)</f>
        <v>0</v>
      </c>
      <c r="N106" s="2" t="s">
        <v>16</v>
      </c>
    </row>
    <row r="107" spans="1:14" x14ac:dyDescent="0.25">
      <c r="A107" s="2">
        <v>102</v>
      </c>
      <c r="B107" s="2">
        <v>0</v>
      </c>
      <c r="C107" s="2">
        <v>3</v>
      </c>
      <c r="D107" s="2" t="s">
        <v>1610</v>
      </c>
      <c r="E107" s="2" t="s">
        <v>12</v>
      </c>
      <c r="G107" s="2">
        <f>VLOOKUP($F107,Summary!$A$22:$A$28,1,1)</f>
        <v>0</v>
      </c>
      <c r="H107" s="2">
        <v>0</v>
      </c>
      <c r="I107" s="2">
        <v>0</v>
      </c>
      <c r="J107" s="2">
        <v>349215</v>
      </c>
      <c r="K107" s="20">
        <v>7.8958000000000004</v>
      </c>
      <c r="L107" s="20">
        <f>VLOOKUP($K107,Summary!$A$33:$E$39,1,1)</f>
        <v>0</v>
      </c>
      <c r="N107" s="2" t="s">
        <v>16</v>
      </c>
    </row>
    <row r="108" spans="1:14" x14ac:dyDescent="0.25">
      <c r="A108" s="2">
        <v>103</v>
      </c>
      <c r="B108" s="2">
        <v>0</v>
      </c>
      <c r="C108" s="2">
        <v>1</v>
      </c>
      <c r="D108" s="2" t="s">
        <v>1609</v>
      </c>
      <c r="E108" s="2" t="s">
        <v>12</v>
      </c>
      <c r="F108" s="2">
        <v>21</v>
      </c>
      <c r="G108" s="2">
        <f>VLOOKUP($F108,Summary!$A$22:$A$28,1,1)</f>
        <v>20</v>
      </c>
      <c r="H108" s="2">
        <v>0</v>
      </c>
      <c r="I108" s="2">
        <v>1</v>
      </c>
      <c r="J108" s="2">
        <v>35281</v>
      </c>
      <c r="K108" s="20">
        <v>77.287499999999994</v>
      </c>
      <c r="L108" s="20">
        <f>VLOOKUP($K108,Summary!$A$33:$E$39,1,1)</f>
        <v>60</v>
      </c>
      <c r="M108" s="2" t="s">
        <v>1583</v>
      </c>
      <c r="N108" s="2" t="s">
        <v>16</v>
      </c>
    </row>
    <row r="109" spans="1:14" x14ac:dyDescent="0.25">
      <c r="A109" s="2">
        <v>104</v>
      </c>
      <c r="B109" s="2">
        <v>0</v>
      </c>
      <c r="C109" s="2">
        <v>3</v>
      </c>
      <c r="D109" s="2" t="s">
        <v>1608</v>
      </c>
      <c r="E109" s="2" t="s">
        <v>12</v>
      </c>
      <c r="F109" s="2">
        <v>33</v>
      </c>
      <c r="G109" s="2">
        <f>VLOOKUP($F109,Summary!$A$22:$A$28,1,1)</f>
        <v>30</v>
      </c>
      <c r="H109" s="2">
        <v>0</v>
      </c>
      <c r="I109" s="2">
        <v>0</v>
      </c>
      <c r="J109" s="2">
        <v>7540</v>
      </c>
      <c r="K109" s="20">
        <v>8.6541999999999994</v>
      </c>
      <c r="L109" s="20">
        <f>VLOOKUP($K109,Summary!$A$33:$E$39,1,1)</f>
        <v>0</v>
      </c>
      <c r="N109" s="2" t="s">
        <v>16</v>
      </c>
    </row>
    <row r="110" spans="1:14" x14ac:dyDescent="0.25">
      <c r="A110" s="2">
        <v>105</v>
      </c>
      <c r="B110" s="2">
        <v>0</v>
      </c>
      <c r="C110" s="2">
        <v>3</v>
      </c>
      <c r="D110" s="2" t="s">
        <v>1607</v>
      </c>
      <c r="E110" s="2" t="s">
        <v>12</v>
      </c>
      <c r="F110" s="2">
        <v>37</v>
      </c>
      <c r="G110" s="2">
        <f>VLOOKUP($F110,Summary!$A$22:$A$28,1,1)</f>
        <v>30</v>
      </c>
      <c r="H110" s="2">
        <v>2</v>
      </c>
      <c r="I110" s="2">
        <v>0</v>
      </c>
      <c r="J110" s="2">
        <v>3101276</v>
      </c>
      <c r="K110" s="20">
        <v>7.9249999999999998</v>
      </c>
      <c r="L110" s="20">
        <f>VLOOKUP($K110,Summary!$A$33:$E$39,1,1)</f>
        <v>0</v>
      </c>
      <c r="N110" s="2" t="s">
        <v>16</v>
      </c>
    </row>
    <row r="111" spans="1:14" x14ac:dyDescent="0.25">
      <c r="A111" s="2">
        <v>106</v>
      </c>
      <c r="B111" s="2">
        <v>0</v>
      </c>
      <c r="C111" s="2">
        <v>3</v>
      </c>
      <c r="D111" s="2" t="s">
        <v>1606</v>
      </c>
      <c r="E111" s="2" t="s">
        <v>12</v>
      </c>
      <c r="F111" s="2">
        <v>28</v>
      </c>
      <c r="G111" s="2">
        <f>VLOOKUP($F111,Summary!$A$22:$A$28,1,1)</f>
        <v>20</v>
      </c>
      <c r="H111" s="2">
        <v>0</v>
      </c>
      <c r="I111" s="2">
        <v>0</v>
      </c>
      <c r="J111" s="2">
        <v>349207</v>
      </c>
      <c r="K111" s="20">
        <v>7.8958000000000004</v>
      </c>
      <c r="L111" s="20">
        <f>VLOOKUP($K111,Summary!$A$33:$E$39,1,1)</f>
        <v>0</v>
      </c>
      <c r="N111" s="2" t="s">
        <v>16</v>
      </c>
    </row>
    <row r="112" spans="1:14" x14ac:dyDescent="0.25">
      <c r="A112" s="2">
        <v>107</v>
      </c>
      <c r="B112" s="2">
        <v>1</v>
      </c>
      <c r="C112" s="2">
        <v>3</v>
      </c>
      <c r="D112" s="2" t="s">
        <v>1605</v>
      </c>
      <c r="E112" s="2" t="s">
        <v>15</v>
      </c>
      <c r="F112" s="2">
        <v>21</v>
      </c>
      <c r="G112" s="2">
        <f>VLOOKUP($F112,Summary!$A$22:$A$28,1,1)</f>
        <v>20</v>
      </c>
      <c r="H112" s="2">
        <v>0</v>
      </c>
      <c r="I112" s="2">
        <v>0</v>
      </c>
      <c r="J112" s="2">
        <v>343120</v>
      </c>
      <c r="K112" s="20">
        <v>7.65</v>
      </c>
      <c r="L112" s="20">
        <f>VLOOKUP($K112,Summary!$A$33:$E$39,1,1)</f>
        <v>0</v>
      </c>
      <c r="N112" s="2" t="s">
        <v>16</v>
      </c>
    </row>
    <row r="113" spans="1:14" x14ac:dyDescent="0.25">
      <c r="A113" s="2">
        <v>108</v>
      </c>
      <c r="B113" s="2">
        <v>1</v>
      </c>
      <c r="C113" s="2">
        <v>3</v>
      </c>
      <c r="D113" s="2" t="s">
        <v>1604</v>
      </c>
      <c r="E113" s="2" t="s">
        <v>12</v>
      </c>
      <c r="G113" s="2">
        <f>VLOOKUP($F113,Summary!$A$22:$A$28,1,1)</f>
        <v>0</v>
      </c>
      <c r="H113" s="2">
        <v>0</v>
      </c>
      <c r="I113" s="2">
        <v>0</v>
      </c>
      <c r="J113" s="2">
        <v>312991</v>
      </c>
      <c r="K113" s="20">
        <v>7.7750000000000004</v>
      </c>
      <c r="L113" s="20">
        <f>VLOOKUP($K113,Summary!$A$33:$E$39,1,1)</f>
        <v>0</v>
      </c>
      <c r="N113" s="2" t="s">
        <v>16</v>
      </c>
    </row>
    <row r="114" spans="1:14" x14ac:dyDescent="0.25">
      <c r="A114" s="2">
        <v>109</v>
      </c>
      <c r="B114" s="2">
        <v>0</v>
      </c>
      <c r="C114" s="2">
        <v>3</v>
      </c>
      <c r="D114" s="2" t="s">
        <v>1603</v>
      </c>
      <c r="E114" s="2" t="s">
        <v>12</v>
      </c>
      <c r="F114" s="2">
        <v>38</v>
      </c>
      <c r="G114" s="2">
        <f>VLOOKUP($F114,Summary!$A$22:$A$28,1,1)</f>
        <v>30</v>
      </c>
      <c r="H114" s="2">
        <v>0</v>
      </c>
      <c r="I114" s="2">
        <v>0</v>
      </c>
      <c r="J114" s="2">
        <v>349249</v>
      </c>
      <c r="K114" s="20">
        <v>7.8958000000000004</v>
      </c>
      <c r="L114" s="20">
        <f>VLOOKUP($K114,Summary!$A$33:$E$39,1,1)</f>
        <v>0</v>
      </c>
      <c r="N114" s="2" t="s">
        <v>16</v>
      </c>
    </row>
    <row r="115" spans="1:14" x14ac:dyDescent="0.25">
      <c r="A115" s="2">
        <v>110</v>
      </c>
      <c r="B115" s="2">
        <v>1</v>
      </c>
      <c r="C115" s="2">
        <v>3</v>
      </c>
      <c r="D115" s="2" t="s">
        <v>1602</v>
      </c>
      <c r="E115" s="2" t="s">
        <v>15</v>
      </c>
      <c r="G115" s="2">
        <f>VLOOKUP($F115,Summary!$A$22:$A$28,1,1)</f>
        <v>0</v>
      </c>
      <c r="H115" s="2">
        <v>1</v>
      </c>
      <c r="I115" s="2">
        <v>0</v>
      </c>
      <c r="J115" s="2">
        <v>371110</v>
      </c>
      <c r="K115" s="20">
        <v>24.15</v>
      </c>
      <c r="L115" s="20">
        <f>VLOOKUP($K115,Summary!$A$33:$E$39,1,1)</f>
        <v>20</v>
      </c>
      <c r="N115" s="2" t="s">
        <v>13</v>
      </c>
    </row>
    <row r="116" spans="1:14" x14ac:dyDescent="0.25">
      <c r="A116" s="2">
        <v>111</v>
      </c>
      <c r="B116" s="2">
        <v>0</v>
      </c>
      <c r="C116" s="2">
        <v>1</v>
      </c>
      <c r="D116" s="2" t="s">
        <v>1601</v>
      </c>
      <c r="E116" s="2" t="s">
        <v>12</v>
      </c>
      <c r="F116" s="2">
        <v>47</v>
      </c>
      <c r="G116" s="2">
        <f>VLOOKUP($F116,Summary!$A$22:$A$28,1,1)</f>
        <v>40</v>
      </c>
      <c r="H116" s="2">
        <v>0</v>
      </c>
      <c r="I116" s="2">
        <v>0</v>
      </c>
      <c r="J116" s="2">
        <v>110465</v>
      </c>
      <c r="K116" s="20">
        <v>52</v>
      </c>
      <c r="L116" s="20">
        <f>VLOOKUP($K116,Summary!$A$33:$E$39,1,1)</f>
        <v>50</v>
      </c>
      <c r="M116" s="2" t="s">
        <v>1600</v>
      </c>
      <c r="N116" s="2" t="s">
        <v>16</v>
      </c>
    </row>
    <row r="117" spans="1:14" x14ac:dyDescent="0.25">
      <c r="A117" s="2">
        <v>112</v>
      </c>
      <c r="B117" s="2">
        <v>0</v>
      </c>
      <c r="C117" s="2">
        <v>3</v>
      </c>
      <c r="D117" s="2" t="s">
        <v>1599</v>
      </c>
      <c r="E117" s="2" t="s">
        <v>15</v>
      </c>
      <c r="F117" s="2">
        <v>14.5</v>
      </c>
      <c r="G117" s="2">
        <f>VLOOKUP($F117,Summary!$A$22:$A$28,1,1)</f>
        <v>10</v>
      </c>
      <c r="H117" s="2">
        <v>1</v>
      </c>
      <c r="I117" s="2">
        <v>0</v>
      </c>
      <c r="J117" s="2">
        <v>2665</v>
      </c>
      <c r="K117" s="20">
        <v>14.4542</v>
      </c>
      <c r="L117" s="20">
        <f>VLOOKUP($K117,Summary!$A$33:$E$39,1,1)</f>
        <v>10</v>
      </c>
      <c r="N117" s="2" t="s">
        <v>24</v>
      </c>
    </row>
    <row r="118" spans="1:14" x14ac:dyDescent="0.25">
      <c r="A118" s="2">
        <v>113</v>
      </c>
      <c r="B118" s="2">
        <v>0</v>
      </c>
      <c r="C118" s="2">
        <v>3</v>
      </c>
      <c r="D118" s="2" t="s">
        <v>1598</v>
      </c>
      <c r="E118" s="2" t="s">
        <v>12</v>
      </c>
      <c r="F118" s="2">
        <v>22</v>
      </c>
      <c r="G118" s="2">
        <f>VLOOKUP($F118,Summary!$A$22:$A$28,1,1)</f>
        <v>20</v>
      </c>
      <c r="H118" s="2">
        <v>0</v>
      </c>
      <c r="I118" s="2">
        <v>0</v>
      </c>
      <c r="J118" s="2">
        <v>324669</v>
      </c>
      <c r="K118" s="20">
        <v>8.0500000000000007</v>
      </c>
      <c r="L118" s="20">
        <f>VLOOKUP($K118,Summary!$A$33:$E$39,1,1)</f>
        <v>0</v>
      </c>
      <c r="N118" s="2" t="s">
        <v>16</v>
      </c>
    </row>
    <row r="119" spans="1:14" x14ac:dyDescent="0.25">
      <c r="A119" s="2">
        <v>114</v>
      </c>
      <c r="B119" s="2">
        <v>0</v>
      </c>
      <c r="C119" s="2">
        <v>3</v>
      </c>
      <c r="D119" s="2" t="s">
        <v>1597</v>
      </c>
      <c r="E119" s="2" t="s">
        <v>15</v>
      </c>
      <c r="F119" s="2">
        <v>20</v>
      </c>
      <c r="G119" s="2">
        <f>VLOOKUP($F119,Summary!$A$22:$A$28,1,1)</f>
        <v>20</v>
      </c>
      <c r="H119" s="2">
        <v>1</v>
      </c>
      <c r="I119" s="2">
        <v>0</v>
      </c>
      <c r="J119" s="2">
        <v>4136</v>
      </c>
      <c r="K119" s="20">
        <v>9.8249999999999993</v>
      </c>
      <c r="L119" s="20">
        <f>VLOOKUP($K119,Summary!$A$33:$E$39,1,1)</f>
        <v>0</v>
      </c>
      <c r="N119" s="2" t="s">
        <v>16</v>
      </c>
    </row>
    <row r="120" spans="1:14" x14ac:dyDescent="0.25">
      <c r="A120" s="2">
        <v>115</v>
      </c>
      <c r="B120" s="2">
        <v>0</v>
      </c>
      <c r="C120" s="2">
        <v>3</v>
      </c>
      <c r="D120" s="2" t="s">
        <v>1596</v>
      </c>
      <c r="E120" s="2" t="s">
        <v>15</v>
      </c>
      <c r="F120" s="2">
        <v>17</v>
      </c>
      <c r="G120" s="2">
        <f>VLOOKUP($F120,Summary!$A$22:$A$28,1,1)</f>
        <v>10</v>
      </c>
      <c r="H120" s="2">
        <v>0</v>
      </c>
      <c r="I120" s="2">
        <v>0</v>
      </c>
      <c r="J120" s="2">
        <v>2627</v>
      </c>
      <c r="K120" s="20">
        <v>14.458299999999999</v>
      </c>
      <c r="L120" s="20">
        <f>VLOOKUP($K120,Summary!$A$33:$E$39,1,1)</f>
        <v>10</v>
      </c>
      <c r="N120" s="2" t="s">
        <v>24</v>
      </c>
    </row>
    <row r="121" spans="1:14" x14ac:dyDescent="0.25">
      <c r="A121" s="2">
        <v>116</v>
      </c>
      <c r="B121" s="2">
        <v>0</v>
      </c>
      <c r="C121" s="2">
        <v>3</v>
      </c>
      <c r="D121" s="2" t="s">
        <v>1595</v>
      </c>
      <c r="E121" s="2" t="s">
        <v>12</v>
      </c>
      <c r="F121" s="2">
        <v>21</v>
      </c>
      <c r="G121" s="2">
        <f>VLOOKUP($F121,Summary!$A$22:$A$28,1,1)</f>
        <v>20</v>
      </c>
      <c r="H121" s="2">
        <v>0</v>
      </c>
      <c r="I121" s="2">
        <v>0</v>
      </c>
      <c r="J121" s="2" t="s">
        <v>1594</v>
      </c>
      <c r="K121" s="20">
        <v>7.9249999999999998</v>
      </c>
      <c r="L121" s="20">
        <f>VLOOKUP($K121,Summary!$A$33:$E$39,1,1)</f>
        <v>0</v>
      </c>
      <c r="N121" s="2" t="s">
        <v>16</v>
      </c>
    </row>
    <row r="122" spans="1:14" x14ac:dyDescent="0.25">
      <c r="A122" s="2">
        <v>117</v>
      </c>
      <c r="B122" s="2">
        <v>0</v>
      </c>
      <c r="C122" s="2">
        <v>3</v>
      </c>
      <c r="D122" s="2" t="s">
        <v>1593</v>
      </c>
      <c r="E122" s="2" t="s">
        <v>12</v>
      </c>
      <c r="F122" s="2">
        <v>70.5</v>
      </c>
      <c r="G122" s="2">
        <f>VLOOKUP($F122,Summary!$A$22:$A$28,1,1)</f>
        <v>60</v>
      </c>
      <c r="H122" s="2">
        <v>0</v>
      </c>
      <c r="I122" s="2">
        <v>0</v>
      </c>
      <c r="J122" s="2">
        <v>370369</v>
      </c>
      <c r="K122" s="20">
        <v>7.75</v>
      </c>
      <c r="L122" s="20">
        <f>VLOOKUP($K122,Summary!$A$33:$E$39,1,1)</f>
        <v>0</v>
      </c>
      <c r="N122" s="2" t="s">
        <v>13</v>
      </c>
    </row>
    <row r="123" spans="1:14" x14ac:dyDescent="0.25">
      <c r="A123" s="2">
        <v>118</v>
      </c>
      <c r="B123" s="2">
        <v>0</v>
      </c>
      <c r="C123" s="2">
        <v>2</v>
      </c>
      <c r="D123" s="2" t="s">
        <v>1592</v>
      </c>
      <c r="E123" s="2" t="s">
        <v>12</v>
      </c>
      <c r="F123" s="2">
        <v>29</v>
      </c>
      <c r="G123" s="2">
        <f>VLOOKUP($F123,Summary!$A$22:$A$28,1,1)</f>
        <v>20</v>
      </c>
      <c r="H123" s="2">
        <v>1</v>
      </c>
      <c r="I123" s="2">
        <v>0</v>
      </c>
      <c r="J123" s="2">
        <v>11668</v>
      </c>
      <c r="K123" s="20">
        <v>21</v>
      </c>
      <c r="L123" s="20">
        <f>VLOOKUP($K123,Summary!$A$33:$E$39,1,1)</f>
        <v>20</v>
      </c>
      <c r="N123" s="2" t="s">
        <v>16</v>
      </c>
    </row>
    <row r="124" spans="1:14" x14ac:dyDescent="0.25">
      <c r="A124" s="2">
        <v>119</v>
      </c>
      <c r="B124" s="2">
        <v>0</v>
      </c>
      <c r="C124" s="2">
        <v>1</v>
      </c>
      <c r="D124" s="2" t="s">
        <v>1591</v>
      </c>
      <c r="E124" s="2" t="s">
        <v>12</v>
      </c>
      <c r="F124" s="2">
        <v>24</v>
      </c>
      <c r="G124" s="2">
        <f>VLOOKUP($F124,Summary!$A$22:$A$28,1,1)</f>
        <v>20</v>
      </c>
      <c r="H124" s="2">
        <v>0</v>
      </c>
      <c r="I124" s="2">
        <v>1</v>
      </c>
      <c r="J124" s="2" t="s">
        <v>282</v>
      </c>
      <c r="K124" s="20">
        <v>247.52080000000001</v>
      </c>
      <c r="L124" s="20">
        <f>VLOOKUP($K124,Summary!$A$33:$E$39,1,1)</f>
        <v>60</v>
      </c>
      <c r="M124" s="2" t="s">
        <v>283</v>
      </c>
      <c r="N124" s="2" t="s">
        <v>24</v>
      </c>
    </row>
    <row r="125" spans="1:14" x14ac:dyDescent="0.25">
      <c r="A125" s="2">
        <v>120</v>
      </c>
      <c r="B125" s="2">
        <v>0</v>
      </c>
      <c r="C125" s="2">
        <v>3</v>
      </c>
      <c r="D125" s="2" t="s">
        <v>1590</v>
      </c>
      <c r="E125" s="2" t="s">
        <v>15</v>
      </c>
      <c r="F125" s="2">
        <v>2</v>
      </c>
      <c r="G125" s="2">
        <f>VLOOKUP($F125,Summary!$A$22:$A$28,1,1)</f>
        <v>0</v>
      </c>
      <c r="H125" s="2">
        <v>4</v>
      </c>
      <c r="I125" s="2">
        <v>2</v>
      </c>
      <c r="J125" s="2">
        <v>347082</v>
      </c>
      <c r="K125" s="20">
        <v>31.274999999999999</v>
      </c>
      <c r="L125" s="20">
        <f>VLOOKUP($K125,Summary!$A$33:$E$39,1,1)</f>
        <v>30</v>
      </c>
      <c r="N125" s="2" t="s">
        <v>16</v>
      </c>
    </row>
    <row r="126" spans="1:14" x14ac:dyDescent="0.25">
      <c r="A126" s="2">
        <v>121</v>
      </c>
      <c r="B126" s="2">
        <v>0</v>
      </c>
      <c r="C126" s="2">
        <v>2</v>
      </c>
      <c r="D126" s="2" t="s">
        <v>1589</v>
      </c>
      <c r="E126" s="2" t="s">
        <v>12</v>
      </c>
      <c r="F126" s="2">
        <v>21</v>
      </c>
      <c r="G126" s="2">
        <f>VLOOKUP($F126,Summary!$A$22:$A$28,1,1)</f>
        <v>20</v>
      </c>
      <c r="H126" s="2">
        <v>2</v>
      </c>
      <c r="I126" s="2">
        <v>0</v>
      </c>
      <c r="J126" s="2" t="s">
        <v>325</v>
      </c>
      <c r="K126" s="20">
        <v>73.5</v>
      </c>
      <c r="L126" s="20">
        <f>VLOOKUP($K126,Summary!$A$33:$E$39,1,1)</f>
        <v>60</v>
      </c>
      <c r="N126" s="2" t="s">
        <v>16</v>
      </c>
    </row>
    <row r="127" spans="1:14" x14ac:dyDescent="0.25">
      <c r="A127" s="2">
        <v>122</v>
      </c>
      <c r="B127" s="2">
        <v>0</v>
      </c>
      <c r="C127" s="2">
        <v>3</v>
      </c>
      <c r="D127" s="2" t="s">
        <v>1588</v>
      </c>
      <c r="E127" s="2" t="s">
        <v>12</v>
      </c>
      <c r="G127" s="2">
        <f>VLOOKUP($F127,Summary!$A$22:$A$28,1,1)</f>
        <v>0</v>
      </c>
      <c r="H127" s="2">
        <v>0</v>
      </c>
      <c r="I127" s="2">
        <v>0</v>
      </c>
      <c r="J127" s="2" t="s">
        <v>1587</v>
      </c>
      <c r="K127" s="20">
        <v>8.0500000000000007</v>
      </c>
      <c r="L127" s="20">
        <f>VLOOKUP($K127,Summary!$A$33:$E$39,1,1)</f>
        <v>0</v>
      </c>
      <c r="N127" s="2" t="s">
        <v>16</v>
      </c>
    </row>
    <row r="128" spans="1:14" x14ac:dyDescent="0.25">
      <c r="A128" s="2">
        <v>123</v>
      </c>
      <c r="B128" s="2">
        <v>0</v>
      </c>
      <c r="C128" s="2">
        <v>2</v>
      </c>
      <c r="D128" s="2" t="s">
        <v>1586</v>
      </c>
      <c r="E128" s="2" t="s">
        <v>12</v>
      </c>
      <c r="F128" s="2">
        <v>32.5</v>
      </c>
      <c r="G128" s="2">
        <f>VLOOKUP($F128,Summary!$A$22:$A$28,1,1)</f>
        <v>30</v>
      </c>
      <c r="H128" s="2">
        <v>1</v>
      </c>
      <c r="I128" s="2">
        <v>0</v>
      </c>
      <c r="J128" s="2">
        <v>237736</v>
      </c>
      <c r="K128" s="20">
        <v>30.070799999999998</v>
      </c>
      <c r="L128" s="20">
        <f>VLOOKUP($K128,Summary!$A$33:$E$39,1,1)</f>
        <v>30</v>
      </c>
      <c r="N128" s="2" t="s">
        <v>24</v>
      </c>
    </row>
    <row r="129" spans="1:14" x14ac:dyDescent="0.25">
      <c r="A129" s="2">
        <v>124</v>
      </c>
      <c r="B129" s="2">
        <v>1</v>
      </c>
      <c r="C129" s="2">
        <v>2</v>
      </c>
      <c r="D129" s="2" t="s">
        <v>1585</v>
      </c>
      <c r="E129" s="2" t="s">
        <v>15</v>
      </c>
      <c r="F129" s="2">
        <v>32.5</v>
      </c>
      <c r="G129" s="2">
        <f>VLOOKUP($F129,Summary!$A$22:$A$28,1,1)</f>
        <v>30</v>
      </c>
      <c r="H129" s="2">
        <v>0</v>
      </c>
      <c r="I129" s="2">
        <v>0</v>
      </c>
      <c r="J129" s="2">
        <v>27267</v>
      </c>
      <c r="K129" s="20">
        <v>13</v>
      </c>
      <c r="L129" s="20">
        <f>VLOOKUP($K129,Summary!$A$33:$E$39,1,1)</f>
        <v>10</v>
      </c>
      <c r="M129" s="2" t="s">
        <v>827</v>
      </c>
      <c r="N129" s="2" t="s">
        <v>16</v>
      </c>
    </row>
    <row r="130" spans="1:14" x14ac:dyDescent="0.25">
      <c r="A130" s="2">
        <v>125</v>
      </c>
      <c r="B130" s="2">
        <v>0</v>
      </c>
      <c r="C130" s="2">
        <v>1</v>
      </c>
      <c r="D130" s="2" t="s">
        <v>1584</v>
      </c>
      <c r="E130" s="2" t="s">
        <v>12</v>
      </c>
      <c r="F130" s="2">
        <v>54</v>
      </c>
      <c r="G130" s="2">
        <f>VLOOKUP($F130,Summary!$A$22:$A$28,1,1)</f>
        <v>50</v>
      </c>
      <c r="H130" s="2">
        <v>0</v>
      </c>
      <c r="I130" s="2">
        <v>1</v>
      </c>
      <c r="J130" s="2">
        <v>35281</v>
      </c>
      <c r="K130" s="20">
        <v>77.287499999999994</v>
      </c>
      <c r="L130" s="20">
        <f>VLOOKUP($K130,Summary!$A$33:$E$39,1,1)</f>
        <v>60</v>
      </c>
      <c r="M130" s="2" t="s">
        <v>1583</v>
      </c>
      <c r="N130" s="2" t="s">
        <v>16</v>
      </c>
    </row>
    <row r="131" spans="1:14" x14ac:dyDescent="0.25">
      <c r="A131" s="2">
        <v>126</v>
      </c>
      <c r="B131" s="2">
        <v>1</v>
      </c>
      <c r="C131" s="2">
        <v>3</v>
      </c>
      <c r="D131" s="2" t="s">
        <v>1582</v>
      </c>
      <c r="E131" s="2" t="s">
        <v>12</v>
      </c>
      <c r="F131" s="2">
        <v>12</v>
      </c>
      <c r="G131" s="2">
        <f>VLOOKUP($F131,Summary!$A$22:$A$28,1,1)</f>
        <v>10</v>
      </c>
      <c r="H131" s="2">
        <v>1</v>
      </c>
      <c r="I131" s="2">
        <v>0</v>
      </c>
      <c r="J131" s="2">
        <v>2651</v>
      </c>
      <c r="K131" s="20">
        <v>11.2417</v>
      </c>
      <c r="L131" s="20">
        <f>VLOOKUP($K131,Summary!$A$33:$E$39,1,1)</f>
        <v>10</v>
      </c>
      <c r="N131" s="2" t="s">
        <v>24</v>
      </c>
    </row>
    <row r="132" spans="1:14" x14ac:dyDescent="0.25">
      <c r="A132" s="2">
        <v>127</v>
      </c>
      <c r="B132" s="2">
        <v>0</v>
      </c>
      <c r="C132" s="2">
        <v>3</v>
      </c>
      <c r="D132" s="2" t="s">
        <v>1581</v>
      </c>
      <c r="E132" s="2" t="s">
        <v>12</v>
      </c>
      <c r="G132" s="2">
        <f>VLOOKUP($F132,Summary!$A$22:$A$28,1,1)</f>
        <v>0</v>
      </c>
      <c r="H132" s="2">
        <v>0</v>
      </c>
      <c r="I132" s="2">
        <v>0</v>
      </c>
      <c r="J132" s="2">
        <v>370372</v>
      </c>
      <c r="K132" s="20">
        <v>7.75</v>
      </c>
      <c r="L132" s="20">
        <f>VLOOKUP($K132,Summary!$A$33:$E$39,1,1)</f>
        <v>0</v>
      </c>
      <c r="N132" s="2" t="s">
        <v>13</v>
      </c>
    </row>
    <row r="133" spans="1:14" x14ac:dyDescent="0.25">
      <c r="A133" s="2">
        <v>128</v>
      </c>
      <c r="B133" s="2">
        <v>1</v>
      </c>
      <c r="C133" s="2">
        <v>3</v>
      </c>
      <c r="D133" s="2" t="s">
        <v>1580</v>
      </c>
      <c r="E133" s="2" t="s">
        <v>12</v>
      </c>
      <c r="F133" s="2">
        <v>24</v>
      </c>
      <c r="G133" s="2">
        <f>VLOOKUP($F133,Summary!$A$22:$A$28,1,1)</f>
        <v>20</v>
      </c>
      <c r="H133" s="2">
        <v>0</v>
      </c>
      <c r="I133" s="2">
        <v>0</v>
      </c>
      <c r="J133" s="2" t="s">
        <v>1579</v>
      </c>
      <c r="K133" s="20">
        <v>7.1417000000000002</v>
      </c>
      <c r="L133" s="20">
        <f>VLOOKUP($K133,Summary!$A$33:$E$39,1,1)</f>
        <v>0</v>
      </c>
      <c r="N133" s="2" t="s">
        <v>16</v>
      </c>
    </row>
    <row r="134" spans="1:14" x14ac:dyDescent="0.25">
      <c r="A134" s="2">
        <v>129</v>
      </c>
      <c r="B134" s="2">
        <v>1</v>
      </c>
      <c r="C134" s="2">
        <v>3</v>
      </c>
      <c r="D134" s="2" t="s">
        <v>1578</v>
      </c>
      <c r="E134" s="2" t="s">
        <v>15</v>
      </c>
      <c r="G134" s="2">
        <f>VLOOKUP($F134,Summary!$A$22:$A$28,1,1)</f>
        <v>0</v>
      </c>
      <c r="H134" s="2">
        <v>1</v>
      </c>
      <c r="I134" s="2">
        <v>1</v>
      </c>
      <c r="J134" s="2">
        <v>2668</v>
      </c>
      <c r="K134" s="20">
        <v>22.3583</v>
      </c>
      <c r="L134" s="20">
        <f>VLOOKUP($K134,Summary!$A$33:$E$39,1,1)</f>
        <v>20</v>
      </c>
      <c r="M134" s="2" t="s">
        <v>1577</v>
      </c>
      <c r="N134" s="2" t="s">
        <v>24</v>
      </c>
    </row>
    <row r="135" spans="1:14" x14ac:dyDescent="0.25">
      <c r="A135" s="2">
        <v>130</v>
      </c>
      <c r="B135" s="2">
        <v>0</v>
      </c>
      <c r="C135" s="2">
        <v>3</v>
      </c>
      <c r="D135" s="2" t="s">
        <v>1576</v>
      </c>
      <c r="E135" s="2" t="s">
        <v>12</v>
      </c>
      <c r="F135" s="2">
        <v>45</v>
      </c>
      <c r="G135" s="2">
        <f>VLOOKUP($F135,Summary!$A$22:$A$28,1,1)</f>
        <v>40</v>
      </c>
      <c r="H135" s="2">
        <v>0</v>
      </c>
      <c r="I135" s="2">
        <v>0</v>
      </c>
      <c r="J135" s="2">
        <v>347061</v>
      </c>
      <c r="K135" s="20">
        <v>6.9749999999999996</v>
      </c>
      <c r="L135" s="20">
        <f>VLOOKUP($K135,Summary!$A$33:$E$39,1,1)</f>
        <v>0</v>
      </c>
      <c r="N135" s="2" t="s">
        <v>16</v>
      </c>
    </row>
    <row r="136" spans="1:14" x14ac:dyDescent="0.25">
      <c r="A136" s="2">
        <v>131</v>
      </c>
      <c r="B136" s="2">
        <v>0</v>
      </c>
      <c r="C136" s="2">
        <v>3</v>
      </c>
      <c r="D136" s="2" t="s">
        <v>1575</v>
      </c>
      <c r="E136" s="2" t="s">
        <v>12</v>
      </c>
      <c r="F136" s="2">
        <v>33</v>
      </c>
      <c r="G136" s="2">
        <f>VLOOKUP($F136,Summary!$A$22:$A$28,1,1)</f>
        <v>30</v>
      </c>
      <c r="H136" s="2">
        <v>0</v>
      </c>
      <c r="I136" s="2">
        <v>0</v>
      </c>
      <c r="J136" s="2">
        <v>349241</v>
      </c>
      <c r="K136" s="20">
        <v>7.8958000000000004</v>
      </c>
      <c r="L136" s="20">
        <f>VLOOKUP($K136,Summary!$A$33:$E$39,1,1)</f>
        <v>0</v>
      </c>
      <c r="N136" s="2" t="s">
        <v>24</v>
      </c>
    </row>
    <row r="137" spans="1:14" x14ac:dyDescent="0.25">
      <c r="A137" s="2">
        <v>132</v>
      </c>
      <c r="B137" s="2">
        <v>0</v>
      </c>
      <c r="C137" s="2">
        <v>3</v>
      </c>
      <c r="D137" s="2" t="s">
        <v>1574</v>
      </c>
      <c r="E137" s="2" t="s">
        <v>12</v>
      </c>
      <c r="F137" s="2">
        <v>20</v>
      </c>
      <c r="G137" s="2">
        <f>VLOOKUP($F137,Summary!$A$22:$A$28,1,1)</f>
        <v>20</v>
      </c>
      <c r="H137" s="2">
        <v>0</v>
      </c>
      <c r="I137" s="2">
        <v>0</v>
      </c>
      <c r="J137" s="2" t="s">
        <v>1573</v>
      </c>
      <c r="K137" s="20">
        <v>7.05</v>
      </c>
      <c r="L137" s="20">
        <f>VLOOKUP($K137,Summary!$A$33:$E$39,1,1)</f>
        <v>0</v>
      </c>
      <c r="N137" s="2" t="s">
        <v>16</v>
      </c>
    </row>
    <row r="138" spans="1:14" x14ac:dyDescent="0.25">
      <c r="A138" s="2">
        <v>133</v>
      </c>
      <c r="B138" s="2">
        <v>0</v>
      </c>
      <c r="C138" s="2">
        <v>3</v>
      </c>
      <c r="D138" s="2" t="s">
        <v>1572</v>
      </c>
      <c r="E138" s="2" t="s">
        <v>15</v>
      </c>
      <c r="F138" s="2">
        <v>47</v>
      </c>
      <c r="G138" s="2">
        <f>VLOOKUP($F138,Summary!$A$22:$A$28,1,1)</f>
        <v>40</v>
      </c>
      <c r="H138" s="2">
        <v>1</v>
      </c>
      <c r="I138" s="2">
        <v>0</v>
      </c>
      <c r="J138" s="2" t="s">
        <v>54</v>
      </c>
      <c r="K138" s="20">
        <v>14.5</v>
      </c>
      <c r="L138" s="20">
        <f>VLOOKUP($K138,Summary!$A$33:$E$39,1,1)</f>
        <v>10</v>
      </c>
      <c r="N138" s="2" t="s">
        <v>16</v>
      </c>
    </row>
    <row r="139" spans="1:14" x14ac:dyDescent="0.25">
      <c r="A139" s="2">
        <v>134</v>
      </c>
      <c r="B139" s="2">
        <v>1</v>
      </c>
      <c r="C139" s="2">
        <v>2</v>
      </c>
      <c r="D139" s="2" t="s">
        <v>1571</v>
      </c>
      <c r="E139" s="2" t="s">
        <v>15</v>
      </c>
      <c r="F139" s="2">
        <v>29</v>
      </c>
      <c r="G139" s="2">
        <f>VLOOKUP($F139,Summary!$A$22:$A$28,1,1)</f>
        <v>20</v>
      </c>
      <c r="H139" s="2">
        <v>1</v>
      </c>
      <c r="I139" s="2">
        <v>0</v>
      </c>
      <c r="J139" s="2">
        <v>228414</v>
      </c>
      <c r="K139" s="20">
        <v>26</v>
      </c>
      <c r="L139" s="20">
        <f>VLOOKUP($K139,Summary!$A$33:$E$39,1,1)</f>
        <v>20</v>
      </c>
      <c r="N139" s="2" t="s">
        <v>16</v>
      </c>
    </row>
    <row r="140" spans="1:14" x14ac:dyDescent="0.25">
      <c r="A140" s="2">
        <v>135</v>
      </c>
      <c r="B140" s="2">
        <v>0</v>
      </c>
      <c r="C140" s="2">
        <v>2</v>
      </c>
      <c r="D140" s="2" t="s">
        <v>1570</v>
      </c>
      <c r="E140" s="2" t="s">
        <v>12</v>
      </c>
      <c r="F140" s="2">
        <v>25</v>
      </c>
      <c r="G140" s="2">
        <f>VLOOKUP($F140,Summary!$A$22:$A$28,1,1)</f>
        <v>20</v>
      </c>
      <c r="H140" s="2">
        <v>0</v>
      </c>
      <c r="I140" s="2">
        <v>0</v>
      </c>
      <c r="J140" s="2" t="s">
        <v>1569</v>
      </c>
      <c r="K140" s="20">
        <v>13</v>
      </c>
      <c r="L140" s="20">
        <f>VLOOKUP($K140,Summary!$A$33:$E$39,1,1)</f>
        <v>10</v>
      </c>
      <c r="N140" s="2" t="s">
        <v>16</v>
      </c>
    </row>
    <row r="141" spans="1:14" x14ac:dyDescent="0.25">
      <c r="A141" s="2">
        <v>136</v>
      </c>
      <c r="B141" s="2">
        <v>0</v>
      </c>
      <c r="C141" s="2">
        <v>2</v>
      </c>
      <c r="D141" s="2" t="s">
        <v>1568</v>
      </c>
      <c r="E141" s="2" t="s">
        <v>12</v>
      </c>
      <c r="F141" s="2">
        <v>23</v>
      </c>
      <c r="G141" s="2">
        <f>VLOOKUP($F141,Summary!$A$22:$A$28,1,1)</f>
        <v>20</v>
      </c>
      <c r="H141" s="2">
        <v>0</v>
      </c>
      <c r="I141" s="2">
        <v>0</v>
      </c>
      <c r="J141" s="2" t="s">
        <v>1567</v>
      </c>
      <c r="K141" s="20">
        <v>15.0458</v>
      </c>
      <c r="L141" s="20">
        <f>VLOOKUP($K141,Summary!$A$33:$E$39,1,1)</f>
        <v>10</v>
      </c>
      <c r="N141" s="2" t="s">
        <v>24</v>
      </c>
    </row>
    <row r="142" spans="1:14" x14ac:dyDescent="0.25">
      <c r="A142" s="2">
        <v>137</v>
      </c>
      <c r="B142" s="2">
        <v>1</v>
      </c>
      <c r="C142" s="2">
        <v>1</v>
      </c>
      <c r="D142" s="2" t="s">
        <v>1566</v>
      </c>
      <c r="E142" s="2" t="s">
        <v>15</v>
      </c>
      <c r="F142" s="2">
        <v>19</v>
      </c>
      <c r="G142" s="2">
        <f>VLOOKUP($F142,Summary!$A$22:$A$28,1,1)</f>
        <v>10</v>
      </c>
      <c r="H142" s="2">
        <v>0</v>
      </c>
      <c r="I142" s="2">
        <v>2</v>
      </c>
      <c r="J142" s="2">
        <v>11752</v>
      </c>
      <c r="K142" s="20">
        <v>26.283300000000001</v>
      </c>
      <c r="L142" s="20">
        <f>VLOOKUP($K142,Summary!$A$33:$E$39,1,1)</f>
        <v>20</v>
      </c>
      <c r="M142" s="2" t="s">
        <v>1565</v>
      </c>
      <c r="N142" s="2" t="s">
        <v>16</v>
      </c>
    </row>
    <row r="143" spans="1:14" x14ac:dyDescent="0.25">
      <c r="A143" s="2">
        <v>138</v>
      </c>
      <c r="B143" s="2">
        <v>0</v>
      </c>
      <c r="C143" s="2">
        <v>1</v>
      </c>
      <c r="D143" s="2" t="s">
        <v>1564</v>
      </c>
      <c r="E143" s="2" t="s">
        <v>12</v>
      </c>
      <c r="F143" s="2">
        <v>37</v>
      </c>
      <c r="G143" s="2">
        <f>VLOOKUP($F143,Summary!$A$22:$A$28,1,1)</f>
        <v>30</v>
      </c>
      <c r="H143" s="2">
        <v>1</v>
      </c>
      <c r="I143" s="2">
        <v>0</v>
      </c>
      <c r="J143" s="2">
        <v>113803</v>
      </c>
      <c r="K143" s="20">
        <v>53.1</v>
      </c>
      <c r="L143" s="20">
        <f>VLOOKUP($K143,Summary!$A$33:$E$39,1,1)</f>
        <v>50</v>
      </c>
      <c r="M143" s="2" t="s">
        <v>1563</v>
      </c>
      <c r="N143" s="2" t="s">
        <v>16</v>
      </c>
    </row>
    <row r="144" spans="1:14" x14ac:dyDescent="0.25">
      <c r="A144" s="2">
        <v>139</v>
      </c>
      <c r="B144" s="2">
        <v>0</v>
      </c>
      <c r="C144" s="2">
        <v>3</v>
      </c>
      <c r="D144" s="2" t="s">
        <v>1562</v>
      </c>
      <c r="E144" s="2" t="s">
        <v>12</v>
      </c>
      <c r="F144" s="2">
        <v>16</v>
      </c>
      <c r="G144" s="2">
        <f>VLOOKUP($F144,Summary!$A$22:$A$28,1,1)</f>
        <v>10</v>
      </c>
      <c r="H144" s="2">
        <v>0</v>
      </c>
      <c r="I144" s="2">
        <v>0</v>
      </c>
      <c r="J144" s="2">
        <v>7534</v>
      </c>
      <c r="K144" s="20">
        <v>9.2166999999999994</v>
      </c>
      <c r="L144" s="20">
        <f>VLOOKUP($K144,Summary!$A$33:$E$39,1,1)</f>
        <v>0</v>
      </c>
      <c r="N144" s="2" t="s">
        <v>16</v>
      </c>
    </row>
    <row r="145" spans="1:14" x14ac:dyDescent="0.25">
      <c r="A145" s="2">
        <v>140</v>
      </c>
      <c r="B145" s="2">
        <v>0</v>
      </c>
      <c r="C145" s="2">
        <v>1</v>
      </c>
      <c r="D145" s="2" t="s">
        <v>1561</v>
      </c>
      <c r="E145" s="2" t="s">
        <v>12</v>
      </c>
      <c r="F145" s="2">
        <v>24</v>
      </c>
      <c r="G145" s="2">
        <f>VLOOKUP($F145,Summary!$A$22:$A$28,1,1)</f>
        <v>20</v>
      </c>
      <c r="H145" s="2">
        <v>0</v>
      </c>
      <c r="I145" s="2">
        <v>0</v>
      </c>
      <c r="J145" s="2" t="s">
        <v>738</v>
      </c>
      <c r="K145" s="20">
        <v>79.2</v>
      </c>
      <c r="L145" s="20">
        <f>VLOOKUP($K145,Summary!$A$33:$E$39,1,1)</f>
        <v>60</v>
      </c>
      <c r="M145" s="2" t="s">
        <v>1560</v>
      </c>
      <c r="N145" s="2" t="s">
        <v>24</v>
      </c>
    </row>
    <row r="146" spans="1:14" x14ac:dyDescent="0.25">
      <c r="A146" s="2">
        <v>141</v>
      </c>
      <c r="B146" s="2">
        <v>0</v>
      </c>
      <c r="C146" s="2">
        <v>3</v>
      </c>
      <c r="D146" s="2" t="s">
        <v>1559</v>
      </c>
      <c r="E146" s="2" t="s">
        <v>15</v>
      </c>
      <c r="G146" s="2">
        <f>VLOOKUP($F146,Summary!$A$22:$A$28,1,1)</f>
        <v>0</v>
      </c>
      <c r="H146" s="2">
        <v>0</v>
      </c>
      <c r="I146" s="2">
        <v>2</v>
      </c>
      <c r="J146" s="2">
        <v>2678</v>
      </c>
      <c r="K146" s="20">
        <v>15.245799999999999</v>
      </c>
      <c r="L146" s="20">
        <f>VLOOKUP($K146,Summary!$A$33:$E$39,1,1)</f>
        <v>10</v>
      </c>
      <c r="N146" s="2" t="s">
        <v>24</v>
      </c>
    </row>
    <row r="147" spans="1:14" x14ac:dyDescent="0.25">
      <c r="A147" s="2">
        <v>142</v>
      </c>
      <c r="B147" s="2">
        <v>1</v>
      </c>
      <c r="C147" s="2">
        <v>3</v>
      </c>
      <c r="D147" s="2" t="s">
        <v>1558</v>
      </c>
      <c r="E147" s="2" t="s">
        <v>15</v>
      </c>
      <c r="F147" s="2">
        <v>22</v>
      </c>
      <c r="G147" s="2">
        <f>VLOOKUP($F147,Summary!$A$22:$A$28,1,1)</f>
        <v>20</v>
      </c>
      <c r="H147" s="2">
        <v>0</v>
      </c>
      <c r="I147" s="2">
        <v>0</v>
      </c>
      <c r="J147" s="2">
        <v>347081</v>
      </c>
      <c r="K147" s="20">
        <v>7.75</v>
      </c>
      <c r="L147" s="20">
        <f>VLOOKUP($K147,Summary!$A$33:$E$39,1,1)</f>
        <v>0</v>
      </c>
      <c r="N147" s="2" t="s">
        <v>16</v>
      </c>
    </row>
    <row r="148" spans="1:14" x14ac:dyDescent="0.25">
      <c r="A148" s="2">
        <v>143</v>
      </c>
      <c r="B148" s="2">
        <v>1</v>
      </c>
      <c r="C148" s="2">
        <v>3</v>
      </c>
      <c r="D148" s="2" t="s">
        <v>1557</v>
      </c>
      <c r="E148" s="2" t="s">
        <v>15</v>
      </c>
      <c r="F148" s="2">
        <v>24</v>
      </c>
      <c r="G148" s="2">
        <f>VLOOKUP($F148,Summary!$A$22:$A$28,1,1)</f>
        <v>20</v>
      </c>
      <c r="H148" s="2">
        <v>1</v>
      </c>
      <c r="I148" s="2">
        <v>0</v>
      </c>
      <c r="J148" s="2" t="s">
        <v>1236</v>
      </c>
      <c r="K148" s="20">
        <v>15.85</v>
      </c>
      <c r="L148" s="20">
        <f>VLOOKUP($K148,Summary!$A$33:$E$39,1,1)</f>
        <v>10</v>
      </c>
      <c r="N148" s="2" t="s">
        <v>16</v>
      </c>
    </row>
    <row r="149" spans="1:14" x14ac:dyDescent="0.25">
      <c r="A149" s="2">
        <v>144</v>
      </c>
      <c r="B149" s="2">
        <v>0</v>
      </c>
      <c r="C149" s="2">
        <v>3</v>
      </c>
      <c r="D149" s="2" t="s">
        <v>1556</v>
      </c>
      <c r="E149" s="2" t="s">
        <v>12</v>
      </c>
      <c r="F149" s="2">
        <v>19</v>
      </c>
      <c r="G149" s="2">
        <f>VLOOKUP($F149,Summary!$A$22:$A$28,1,1)</f>
        <v>10</v>
      </c>
      <c r="H149" s="2">
        <v>0</v>
      </c>
      <c r="I149" s="2">
        <v>0</v>
      </c>
      <c r="J149" s="2">
        <v>365222</v>
      </c>
      <c r="K149" s="20">
        <v>6.75</v>
      </c>
      <c r="L149" s="20">
        <f>VLOOKUP($K149,Summary!$A$33:$E$39,1,1)</f>
        <v>0</v>
      </c>
      <c r="N149" s="2" t="s">
        <v>13</v>
      </c>
    </row>
    <row r="150" spans="1:14" x14ac:dyDescent="0.25">
      <c r="A150" s="2">
        <v>145</v>
      </c>
      <c r="B150" s="2">
        <v>0</v>
      </c>
      <c r="C150" s="2">
        <v>2</v>
      </c>
      <c r="D150" s="2" t="s">
        <v>1555</v>
      </c>
      <c r="E150" s="2" t="s">
        <v>12</v>
      </c>
      <c r="F150" s="2">
        <v>18</v>
      </c>
      <c r="G150" s="2">
        <f>VLOOKUP($F150,Summary!$A$22:$A$28,1,1)</f>
        <v>10</v>
      </c>
      <c r="H150" s="2">
        <v>0</v>
      </c>
      <c r="I150" s="2">
        <v>0</v>
      </c>
      <c r="J150" s="2">
        <v>231945</v>
      </c>
      <c r="K150" s="20">
        <v>11.5</v>
      </c>
      <c r="L150" s="20">
        <f>VLOOKUP($K150,Summary!$A$33:$E$39,1,1)</f>
        <v>10</v>
      </c>
      <c r="N150" s="2" t="s">
        <v>16</v>
      </c>
    </row>
    <row r="151" spans="1:14" x14ac:dyDescent="0.25">
      <c r="A151" s="2">
        <v>146</v>
      </c>
      <c r="B151" s="2">
        <v>0</v>
      </c>
      <c r="C151" s="2">
        <v>2</v>
      </c>
      <c r="D151" s="2" t="s">
        <v>1554</v>
      </c>
      <c r="E151" s="2" t="s">
        <v>12</v>
      </c>
      <c r="F151" s="2">
        <v>19</v>
      </c>
      <c r="G151" s="2">
        <f>VLOOKUP($F151,Summary!$A$22:$A$28,1,1)</f>
        <v>10</v>
      </c>
      <c r="H151" s="2">
        <v>1</v>
      </c>
      <c r="I151" s="2">
        <v>1</v>
      </c>
      <c r="J151" s="2" t="s">
        <v>268</v>
      </c>
      <c r="K151" s="20">
        <v>36.75</v>
      </c>
      <c r="L151" s="20">
        <f>VLOOKUP($K151,Summary!$A$33:$E$39,1,1)</f>
        <v>30</v>
      </c>
      <c r="N151" s="2" t="s">
        <v>16</v>
      </c>
    </row>
    <row r="152" spans="1:14" x14ac:dyDescent="0.25">
      <c r="A152" s="2">
        <v>147</v>
      </c>
      <c r="B152" s="2">
        <v>1</v>
      </c>
      <c r="C152" s="2">
        <v>3</v>
      </c>
      <c r="D152" s="2" t="s">
        <v>1553</v>
      </c>
      <c r="E152" s="2" t="s">
        <v>12</v>
      </c>
      <c r="F152" s="2">
        <v>27</v>
      </c>
      <c r="G152" s="2">
        <f>VLOOKUP($F152,Summary!$A$22:$A$28,1,1)</f>
        <v>20</v>
      </c>
      <c r="H152" s="2">
        <v>0</v>
      </c>
      <c r="I152" s="2">
        <v>0</v>
      </c>
      <c r="J152" s="2">
        <v>350043</v>
      </c>
      <c r="K152" s="20">
        <v>7.7957999999999998</v>
      </c>
      <c r="L152" s="20">
        <f>VLOOKUP($K152,Summary!$A$33:$E$39,1,1)</f>
        <v>0</v>
      </c>
      <c r="N152" s="2" t="s">
        <v>16</v>
      </c>
    </row>
    <row r="153" spans="1:14" x14ac:dyDescent="0.25">
      <c r="A153" s="2">
        <v>148</v>
      </c>
      <c r="B153" s="2">
        <v>0</v>
      </c>
      <c r="C153" s="2">
        <v>3</v>
      </c>
      <c r="D153" s="2" t="s">
        <v>1552</v>
      </c>
      <c r="E153" s="2" t="s">
        <v>15</v>
      </c>
      <c r="F153" s="2">
        <v>9</v>
      </c>
      <c r="G153" s="2">
        <f>VLOOKUP($F153,Summary!$A$22:$A$28,1,1)</f>
        <v>0</v>
      </c>
      <c r="H153" s="2">
        <v>2</v>
      </c>
      <c r="I153" s="2">
        <v>2</v>
      </c>
      <c r="J153" s="2" t="s">
        <v>257</v>
      </c>
      <c r="K153" s="20">
        <v>34.375</v>
      </c>
      <c r="L153" s="20">
        <f>VLOOKUP($K153,Summary!$A$33:$E$39,1,1)</f>
        <v>30</v>
      </c>
      <c r="N153" s="2" t="s">
        <v>16</v>
      </c>
    </row>
    <row r="154" spans="1:14" x14ac:dyDescent="0.25">
      <c r="A154" s="2">
        <v>149</v>
      </c>
      <c r="B154" s="2">
        <v>0</v>
      </c>
      <c r="C154" s="2">
        <v>2</v>
      </c>
      <c r="D154" s="2" t="s">
        <v>1551</v>
      </c>
      <c r="E154" s="2" t="s">
        <v>12</v>
      </c>
      <c r="F154" s="2">
        <v>36.5</v>
      </c>
      <c r="G154" s="2">
        <f>VLOOKUP($F154,Summary!$A$22:$A$28,1,1)</f>
        <v>30</v>
      </c>
      <c r="H154" s="2">
        <v>0</v>
      </c>
      <c r="I154" s="2">
        <v>2</v>
      </c>
      <c r="J154" s="2">
        <v>230080</v>
      </c>
      <c r="K154" s="20">
        <v>26</v>
      </c>
      <c r="L154" s="20">
        <f>VLOOKUP($K154,Summary!$A$33:$E$39,1,1)</f>
        <v>20</v>
      </c>
      <c r="M154" s="2" t="s">
        <v>478</v>
      </c>
      <c r="N154" s="2" t="s">
        <v>16</v>
      </c>
    </row>
    <row r="155" spans="1:14" x14ac:dyDescent="0.25">
      <c r="A155" s="2">
        <v>150</v>
      </c>
      <c r="B155" s="2">
        <v>0</v>
      </c>
      <c r="C155" s="2">
        <v>2</v>
      </c>
      <c r="D155" s="2" t="s">
        <v>1550</v>
      </c>
      <c r="E155" s="2" t="s">
        <v>12</v>
      </c>
      <c r="F155" s="2">
        <v>42</v>
      </c>
      <c r="G155" s="2">
        <f>VLOOKUP($F155,Summary!$A$22:$A$28,1,1)</f>
        <v>40</v>
      </c>
      <c r="H155" s="2">
        <v>0</v>
      </c>
      <c r="I155" s="2">
        <v>0</v>
      </c>
      <c r="J155" s="2">
        <v>244310</v>
      </c>
      <c r="K155" s="20">
        <v>13</v>
      </c>
      <c r="L155" s="20">
        <f>VLOOKUP($K155,Summary!$A$33:$E$39,1,1)</f>
        <v>10</v>
      </c>
      <c r="N155" s="2" t="s">
        <v>16</v>
      </c>
    </row>
    <row r="156" spans="1:14" x14ac:dyDescent="0.25">
      <c r="A156" s="2">
        <v>151</v>
      </c>
      <c r="B156" s="2">
        <v>0</v>
      </c>
      <c r="C156" s="2">
        <v>2</v>
      </c>
      <c r="D156" s="2" t="s">
        <v>1549</v>
      </c>
      <c r="E156" s="2" t="s">
        <v>12</v>
      </c>
      <c r="F156" s="2">
        <v>51</v>
      </c>
      <c r="G156" s="2">
        <f>VLOOKUP($F156,Summary!$A$22:$A$28,1,1)</f>
        <v>50</v>
      </c>
      <c r="H156" s="2">
        <v>0</v>
      </c>
      <c r="I156" s="2">
        <v>0</v>
      </c>
      <c r="J156" s="2" t="s">
        <v>1548</v>
      </c>
      <c r="K156" s="20">
        <v>12.525</v>
      </c>
      <c r="L156" s="20">
        <f>VLOOKUP($K156,Summary!$A$33:$E$39,1,1)</f>
        <v>10</v>
      </c>
      <c r="N156" s="2" t="s">
        <v>16</v>
      </c>
    </row>
    <row r="157" spans="1:14" x14ac:dyDescent="0.25">
      <c r="A157" s="2">
        <v>152</v>
      </c>
      <c r="B157" s="2">
        <v>1</v>
      </c>
      <c r="C157" s="2">
        <v>1</v>
      </c>
      <c r="D157" s="2" t="s">
        <v>1547</v>
      </c>
      <c r="E157" s="2" t="s">
        <v>15</v>
      </c>
      <c r="F157" s="2">
        <v>22</v>
      </c>
      <c r="G157" s="2">
        <f>VLOOKUP($F157,Summary!$A$22:$A$28,1,1)</f>
        <v>20</v>
      </c>
      <c r="H157" s="2">
        <v>1</v>
      </c>
      <c r="I157" s="2">
        <v>0</v>
      </c>
      <c r="J157" s="2">
        <v>113776</v>
      </c>
      <c r="K157" s="20">
        <v>66.599999999999994</v>
      </c>
      <c r="L157" s="20">
        <f>VLOOKUP($K157,Summary!$A$33:$E$39,1,1)</f>
        <v>60</v>
      </c>
      <c r="M157" s="2" t="s">
        <v>1317</v>
      </c>
      <c r="N157" s="2" t="s">
        <v>16</v>
      </c>
    </row>
    <row r="158" spans="1:14" x14ac:dyDescent="0.25">
      <c r="A158" s="2">
        <v>153</v>
      </c>
      <c r="B158" s="2">
        <v>0</v>
      </c>
      <c r="C158" s="2">
        <v>3</v>
      </c>
      <c r="D158" s="2" t="s">
        <v>1546</v>
      </c>
      <c r="E158" s="2" t="s">
        <v>12</v>
      </c>
      <c r="F158" s="2">
        <v>55.5</v>
      </c>
      <c r="G158" s="2">
        <f>VLOOKUP($F158,Summary!$A$22:$A$28,1,1)</f>
        <v>50</v>
      </c>
      <c r="H158" s="2">
        <v>0</v>
      </c>
      <c r="I158" s="2">
        <v>0</v>
      </c>
      <c r="J158" s="2" t="s">
        <v>1545</v>
      </c>
      <c r="K158" s="20">
        <v>8.0500000000000007</v>
      </c>
      <c r="L158" s="20">
        <f>VLOOKUP($K158,Summary!$A$33:$E$39,1,1)</f>
        <v>0</v>
      </c>
      <c r="N158" s="2" t="s">
        <v>16</v>
      </c>
    </row>
    <row r="159" spans="1:14" x14ac:dyDescent="0.25">
      <c r="A159" s="2">
        <v>154</v>
      </c>
      <c r="B159" s="2">
        <v>0</v>
      </c>
      <c r="C159" s="2">
        <v>3</v>
      </c>
      <c r="D159" s="2" t="s">
        <v>1544</v>
      </c>
      <c r="E159" s="2" t="s">
        <v>12</v>
      </c>
      <c r="F159" s="2">
        <v>40.5</v>
      </c>
      <c r="G159" s="2">
        <f>VLOOKUP($F159,Summary!$A$22:$A$28,1,1)</f>
        <v>40</v>
      </c>
      <c r="H159" s="2">
        <v>0</v>
      </c>
      <c r="I159" s="2">
        <v>2</v>
      </c>
      <c r="J159" s="2" t="s">
        <v>295</v>
      </c>
      <c r="K159" s="20">
        <v>14.5</v>
      </c>
      <c r="L159" s="20">
        <f>VLOOKUP($K159,Summary!$A$33:$E$39,1,1)</f>
        <v>10</v>
      </c>
      <c r="N159" s="2" t="s">
        <v>16</v>
      </c>
    </row>
    <row r="160" spans="1:14" x14ac:dyDescent="0.25">
      <c r="A160" s="2">
        <v>155</v>
      </c>
      <c r="B160" s="2">
        <v>0</v>
      </c>
      <c r="C160" s="2">
        <v>3</v>
      </c>
      <c r="D160" s="2" t="s">
        <v>1543</v>
      </c>
      <c r="E160" s="2" t="s">
        <v>12</v>
      </c>
      <c r="G160" s="2">
        <f>VLOOKUP($F160,Summary!$A$22:$A$28,1,1)</f>
        <v>0</v>
      </c>
      <c r="H160" s="2">
        <v>0</v>
      </c>
      <c r="I160" s="2">
        <v>0</v>
      </c>
      <c r="J160" s="2" t="s">
        <v>1542</v>
      </c>
      <c r="K160" s="20">
        <v>7.3125</v>
      </c>
      <c r="L160" s="20">
        <f>VLOOKUP($K160,Summary!$A$33:$E$39,1,1)</f>
        <v>0</v>
      </c>
      <c r="N160" s="2" t="s">
        <v>16</v>
      </c>
    </row>
    <row r="161" spans="1:14" x14ac:dyDescent="0.25">
      <c r="A161" s="2">
        <v>156</v>
      </c>
      <c r="B161" s="2">
        <v>0</v>
      </c>
      <c r="C161" s="2">
        <v>1</v>
      </c>
      <c r="D161" s="2" t="s">
        <v>1541</v>
      </c>
      <c r="E161" s="2" t="s">
        <v>12</v>
      </c>
      <c r="F161" s="2">
        <v>51</v>
      </c>
      <c r="G161" s="2">
        <f>VLOOKUP($F161,Summary!$A$22:$A$28,1,1)</f>
        <v>50</v>
      </c>
      <c r="H161" s="2">
        <v>0</v>
      </c>
      <c r="I161" s="2">
        <v>1</v>
      </c>
      <c r="J161" s="2" t="s">
        <v>49</v>
      </c>
      <c r="K161" s="20">
        <v>61.379199999999997</v>
      </c>
      <c r="L161" s="20">
        <f>VLOOKUP($K161,Summary!$A$33:$E$39,1,1)</f>
        <v>60</v>
      </c>
      <c r="N161" s="2" t="s">
        <v>24</v>
      </c>
    </row>
    <row r="162" spans="1:14" x14ac:dyDescent="0.25">
      <c r="A162" s="2">
        <v>157</v>
      </c>
      <c r="B162" s="2">
        <v>1</v>
      </c>
      <c r="C162" s="2">
        <v>3</v>
      </c>
      <c r="D162" s="2" t="s">
        <v>1540</v>
      </c>
      <c r="E162" s="2" t="s">
        <v>15</v>
      </c>
      <c r="F162" s="2">
        <v>16</v>
      </c>
      <c r="G162" s="2">
        <f>VLOOKUP($F162,Summary!$A$22:$A$28,1,1)</f>
        <v>10</v>
      </c>
      <c r="H162" s="2">
        <v>0</v>
      </c>
      <c r="I162" s="2">
        <v>0</v>
      </c>
      <c r="J162" s="2">
        <v>35851</v>
      </c>
      <c r="K162" s="20">
        <v>7.7332999999999998</v>
      </c>
      <c r="L162" s="20">
        <f>VLOOKUP($K162,Summary!$A$33:$E$39,1,1)</f>
        <v>0</v>
      </c>
      <c r="N162" s="2" t="s">
        <v>13</v>
      </c>
    </row>
    <row r="163" spans="1:14" x14ac:dyDescent="0.25">
      <c r="A163" s="2">
        <v>158</v>
      </c>
      <c r="B163" s="2">
        <v>0</v>
      </c>
      <c r="C163" s="2">
        <v>3</v>
      </c>
      <c r="D163" s="2" t="s">
        <v>1539</v>
      </c>
      <c r="E163" s="2" t="s">
        <v>12</v>
      </c>
      <c r="F163" s="2">
        <v>30</v>
      </c>
      <c r="G163" s="2">
        <f>VLOOKUP($F163,Summary!$A$22:$A$28,1,1)</f>
        <v>30</v>
      </c>
      <c r="H163" s="2">
        <v>0</v>
      </c>
      <c r="I163" s="2">
        <v>0</v>
      </c>
      <c r="J163" s="2" t="s">
        <v>1538</v>
      </c>
      <c r="K163" s="20">
        <v>8.0500000000000007</v>
      </c>
      <c r="L163" s="20">
        <f>VLOOKUP($K163,Summary!$A$33:$E$39,1,1)</f>
        <v>0</v>
      </c>
      <c r="N163" s="2" t="s">
        <v>16</v>
      </c>
    </row>
    <row r="164" spans="1:14" x14ac:dyDescent="0.25">
      <c r="A164" s="2">
        <v>159</v>
      </c>
      <c r="B164" s="2">
        <v>0</v>
      </c>
      <c r="C164" s="2">
        <v>3</v>
      </c>
      <c r="D164" s="2" t="s">
        <v>1537</v>
      </c>
      <c r="E164" s="2" t="s">
        <v>12</v>
      </c>
      <c r="G164" s="2">
        <f>VLOOKUP($F164,Summary!$A$22:$A$28,1,1)</f>
        <v>0</v>
      </c>
      <c r="H164" s="2">
        <v>0</v>
      </c>
      <c r="I164" s="2">
        <v>0</v>
      </c>
      <c r="J164" s="2">
        <v>315037</v>
      </c>
      <c r="K164" s="20">
        <v>8.6624999999999996</v>
      </c>
      <c r="L164" s="20">
        <f>VLOOKUP($K164,Summary!$A$33:$E$39,1,1)</f>
        <v>0</v>
      </c>
      <c r="N164" s="2" t="s">
        <v>16</v>
      </c>
    </row>
    <row r="165" spans="1:14" x14ac:dyDescent="0.25">
      <c r="A165" s="2">
        <v>160</v>
      </c>
      <c r="B165" s="2">
        <v>0</v>
      </c>
      <c r="C165" s="2">
        <v>3</v>
      </c>
      <c r="D165" s="2" t="s">
        <v>1536</v>
      </c>
      <c r="E165" s="2" t="s">
        <v>12</v>
      </c>
      <c r="G165" s="2">
        <f>VLOOKUP($F165,Summary!$A$22:$A$28,1,1)</f>
        <v>0</v>
      </c>
      <c r="H165" s="2">
        <v>8</v>
      </c>
      <c r="I165" s="2">
        <v>2</v>
      </c>
      <c r="J165" s="2" t="s">
        <v>290</v>
      </c>
      <c r="K165" s="20">
        <v>69.55</v>
      </c>
      <c r="L165" s="20">
        <f>VLOOKUP($K165,Summary!$A$33:$E$39,1,1)</f>
        <v>60</v>
      </c>
      <c r="N165" s="2" t="s">
        <v>16</v>
      </c>
    </row>
    <row r="166" spans="1:14" x14ac:dyDescent="0.25">
      <c r="A166" s="2">
        <v>161</v>
      </c>
      <c r="B166" s="2">
        <v>0</v>
      </c>
      <c r="C166" s="2">
        <v>3</v>
      </c>
      <c r="D166" s="2" t="s">
        <v>1535</v>
      </c>
      <c r="E166" s="2" t="s">
        <v>12</v>
      </c>
      <c r="F166" s="2">
        <v>44</v>
      </c>
      <c r="G166" s="2">
        <f>VLOOKUP($F166,Summary!$A$22:$A$28,1,1)</f>
        <v>40</v>
      </c>
      <c r="H166" s="2">
        <v>0</v>
      </c>
      <c r="I166" s="2">
        <v>1</v>
      </c>
      <c r="J166" s="2">
        <v>371362</v>
      </c>
      <c r="K166" s="20">
        <v>16.100000000000001</v>
      </c>
      <c r="L166" s="20">
        <f>VLOOKUP($K166,Summary!$A$33:$E$39,1,1)</f>
        <v>10</v>
      </c>
      <c r="N166" s="2" t="s">
        <v>16</v>
      </c>
    </row>
    <row r="167" spans="1:14" x14ac:dyDescent="0.25">
      <c r="A167" s="2">
        <v>162</v>
      </c>
      <c r="B167" s="2">
        <v>1</v>
      </c>
      <c r="C167" s="2">
        <v>2</v>
      </c>
      <c r="D167" s="2" t="s">
        <v>1534</v>
      </c>
      <c r="E167" s="2" t="s">
        <v>15</v>
      </c>
      <c r="F167" s="2">
        <v>40</v>
      </c>
      <c r="G167" s="2">
        <f>VLOOKUP($F167,Summary!$A$22:$A$28,1,1)</f>
        <v>40</v>
      </c>
      <c r="H167" s="2">
        <v>0</v>
      </c>
      <c r="I167" s="2">
        <v>0</v>
      </c>
      <c r="J167" s="2" t="s">
        <v>195</v>
      </c>
      <c r="K167" s="20">
        <v>15.75</v>
      </c>
      <c r="L167" s="20">
        <f>VLOOKUP($K167,Summary!$A$33:$E$39,1,1)</f>
        <v>10</v>
      </c>
      <c r="N167" s="2" t="s">
        <v>16</v>
      </c>
    </row>
    <row r="168" spans="1:14" x14ac:dyDescent="0.25">
      <c r="A168" s="2">
        <v>163</v>
      </c>
      <c r="B168" s="2">
        <v>0</v>
      </c>
      <c r="C168" s="2">
        <v>3</v>
      </c>
      <c r="D168" s="2" t="s">
        <v>1533</v>
      </c>
      <c r="E168" s="2" t="s">
        <v>12</v>
      </c>
      <c r="F168" s="2">
        <v>26</v>
      </c>
      <c r="G168" s="2">
        <f>VLOOKUP($F168,Summary!$A$22:$A$28,1,1)</f>
        <v>20</v>
      </c>
      <c r="H168" s="2">
        <v>0</v>
      </c>
      <c r="I168" s="2">
        <v>0</v>
      </c>
      <c r="J168" s="2">
        <v>347068</v>
      </c>
      <c r="K168" s="20">
        <v>7.7750000000000004</v>
      </c>
      <c r="L168" s="20">
        <f>VLOOKUP($K168,Summary!$A$33:$E$39,1,1)</f>
        <v>0</v>
      </c>
      <c r="N168" s="2" t="s">
        <v>16</v>
      </c>
    </row>
    <row r="169" spans="1:14" x14ac:dyDescent="0.25">
      <c r="A169" s="2">
        <v>164</v>
      </c>
      <c r="B169" s="2">
        <v>0</v>
      </c>
      <c r="C169" s="2">
        <v>3</v>
      </c>
      <c r="D169" s="2" t="s">
        <v>1532</v>
      </c>
      <c r="E169" s="2" t="s">
        <v>12</v>
      </c>
      <c r="F169" s="2">
        <v>17</v>
      </c>
      <c r="G169" s="2">
        <f>VLOOKUP($F169,Summary!$A$22:$A$28,1,1)</f>
        <v>10</v>
      </c>
      <c r="H169" s="2">
        <v>0</v>
      </c>
      <c r="I169" s="2">
        <v>0</v>
      </c>
      <c r="J169" s="2">
        <v>315093</v>
      </c>
      <c r="K169" s="20">
        <v>8.6624999999999996</v>
      </c>
      <c r="L169" s="20">
        <f>VLOOKUP($K169,Summary!$A$33:$E$39,1,1)</f>
        <v>0</v>
      </c>
      <c r="N169" s="2" t="s">
        <v>16</v>
      </c>
    </row>
    <row r="170" spans="1:14" x14ac:dyDescent="0.25">
      <c r="A170" s="2">
        <v>165</v>
      </c>
      <c r="B170" s="2">
        <v>0</v>
      </c>
      <c r="C170" s="2">
        <v>3</v>
      </c>
      <c r="D170" s="2" t="s">
        <v>1531</v>
      </c>
      <c r="E170" s="2" t="s">
        <v>12</v>
      </c>
      <c r="F170" s="2">
        <v>1</v>
      </c>
      <c r="G170" s="2">
        <f>VLOOKUP($F170,Summary!$A$22:$A$28,1,1)</f>
        <v>0</v>
      </c>
      <c r="H170" s="2">
        <v>4</v>
      </c>
      <c r="I170" s="2">
        <v>1</v>
      </c>
      <c r="J170" s="2">
        <v>3101295</v>
      </c>
      <c r="K170" s="20">
        <v>39.6875</v>
      </c>
      <c r="L170" s="20">
        <f>VLOOKUP($K170,Summary!$A$33:$E$39,1,1)</f>
        <v>30</v>
      </c>
      <c r="N170" s="2" t="s">
        <v>16</v>
      </c>
    </row>
    <row r="171" spans="1:14" x14ac:dyDescent="0.25">
      <c r="A171" s="2">
        <v>166</v>
      </c>
      <c r="B171" s="2">
        <v>1</v>
      </c>
      <c r="C171" s="2">
        <v>3</v>
      </c>
      <c r="D171" s="2" t="s">
        <v>1530</v>
      </c>
      <c r="E171" s="2" t="s">
        <v>12</v>
      </c>
      <c r="F171" s="2">
        <v>9</v>
      </c>
      <c r="G171" s="2">
        <f>VLOOKUP($F171,Summary!$A$22:$A$28,1,1)</f>
        <v>0</v>
      </c>
      <c r="H171" s="2">
        <v>0</v>
      </c>
      <c r="I171" s="2">
        <v>2</v>
      </c>
      <c r="J171" s="2">
        <v>363291</v>
      </c>
      <c r="K171" s="20">
        <v>20.524999999999999</v>
      </c>
      <c r="L171" s="20">
        <f>VLOOKUP($K171,Summary!$A$33:$E$39,1,1)</f>
        <v>20</v>
      </c>
      <c r="N171" s="2" t="s">
        <v>16</v>
      </c>
    </row>
    <row r="172" spans="1:14" x14ac:dyDescent="0.25">
      <c r="A172" s="2">
        <v>167</v>
      </c>
      <c r="B172" s="2">
        <v>1</v>
      </c>
      <c r="C172" s="2">
        <v>1</v>
      </c>
      <c r="D172" s="2" t="s">
        <v>1529</v>
      </c>
      <c r="E172" s="2" t="s">
        <v>15</v>
      </c>
      <c r="G172" s="2">
        <f>VLOOKUP($F172,Summary!$A$22:$A$28,1,1)</f>
        <v>0</v>
      </c>
      <c r="H172" s="2">
        <v>0</v>
      </c>
      <c r="I172" s="2">
        <v>1</v>
      </c>
      <c r="J172" s="2">
        <v>113505</v>
      </c>
      <c r="K172" s="20">
        <v>55</v>
      </c>
      <c r="L172" s="20">
        <f>VLOOKUP($K172,Summary!$A$33:$E$39,1,1)</f>
        <v>50</v>
      </c>
      <c r="M172" s="2" t="s">
        <v>1293</v>
      </c>
      <c r="N172" s="2" t="s">
        <v>16</v>
      </c>
    </row>
    <row r="173" spans="1:14" x14ac:dyDescent="0.25">
      <c r="A173" s="2">
        <v>168</v>
      </c>
      <c r="B173" s="2">
        <v>0</v>
      </c>
      <c r="C173" s="2">
        <v>3</v>
      </c>
      <c r="D173" s="2" t="s">
        <v>1528</v>
      </c>
      <c r="E173" s="2" t="s">
        <v>15</v>
      </c>
      <c r="F173" s="2">
        <v>45</v>
      </c>
      <c r="G173" s="2">
        <f>VLOOKUP($F173,Summary!$A$22:$A$28,1,1)</f>
        <v>40</v>
      </c>
      <c r="H173" s="2">
        <v>1</v>
      </c>
      <c r="I173" s="2">
        <v>4</v>
      </c>
      <c r="J173" s="2">
        <v>347088</v>
      </c>
      <c r="K173" s="20">
        <v>27.9</v>
      </c>
      <c r="L173" s="20">
        <f>VLOOKUP($K173,Summary!$A$33:$E$39,1,1)</f>
        <v>20</v>
      </c>
      <c r="N173" s="2" t="s">
        <v>16</v>
      </c>
    </row>
    <row r="174" spans="1:14" x14ac:dyDescent="0.25">
      <c r="A174" s="2">
        <v>169</v>
      </c>
      <c r="B174" s="2">
        <v>0</v>
      </c>
      <c r="C174" s="2">
        <v>1</v>
      </c>
      <c r="D174" s="2" t="s">
        <v>1527</v>
      </c>
      <c r="E174" s="2" t="s">
        <v>12</v>
      </c>
      <c r="G174" s="2">
        <f>VLOOKUP($F174,Summary!$A$22:$A$28,1,1)</f>
        <v>0</v>
      </c>
      <c r="H174" s="2">
        <v>0</v>
      </c>
      <c r="I174" s="2">
        <v>0</v>
      </c>
      <c r="J174" s="2" t="s">
        <v>1526</v>
      </c>
      <c r="K174" s="20">
        <v>25.925000000000001</v>
      </c>
      <c r="L174" s="20">
        <f>VLOOKUP($K174,Summary!$A$33:$E$39,1,1)</f>
        <v>20</v>
      </c>
      <c r="N174" s="2" t="s">
        <v>16</v>
      </c>
    </row>
    <row r="175" spans="1:14" x14ac:dyDescent="0.25">
      <c r="A175" s="2">
        <v>170</v>
      </c>
      <c r="B175" s="2">
        <v>0</v>
      </c>
      <c r="C175" s="2">
        <v>3</v>
      </c>
      <c r="D175" s="2" t="s">
        <v>1525</v>
      </c>
      <c r="E175" s="2" t="s">
        <v>12</v>
      </c>
      <c r="F175" s="2">
        <v>28</v>
      </c>
      <c r="G175" s="2">
        <f>VLOOKUP($F175,Summary!$A$22:$A$28,1,1)</f>
        <v>20</v>
      </c>
      <c r="H175" s="2">
        <v>0</v>
      </c>
      <c r="I175" s="2">
        <v>0</v>
      </c>
      <c r="J175" s="2">
        <v>1601</v>
      </c>
      <c r="K175" s="20">
        <v>56.495800000000003</v>
      </c>
      <c r="L175" s="20">
        <f>VLOOKUP($K175,Summary!$A$33:$E$39,1,1)</f>
        <v>50</v>
      </c>
      <c r="N175" s="2" t="s">
        <v>16</v>
      </c>
    </row>
    <row r="176" spans="1:14" x14ac:dyDescent="0.25">
      <c r="A176" s="2">
        <v>171</v>
      </c>
      <c r="B176" s="2">
        <v>0</v>
      </c>
      <c r="C176" s="2">
        <v>1</v>
      </c>
      <c r="D176" s="2" t="s">
        <v>1524</v>
      </c>
      <c r="E176" s="2" t="s">
        <v>12</v>
      </c>
      <c r="F176" s="2">
        <v>61</v>
      </c>
      <c r="G176" s="2">
        <f>VLOOKUP($F176,Summary!$A$22:$A$28,1,1)</f>
        <v>60</v>
      </c>
      <c r="H176" s="2">
        <v>0</v>
      </c>
      <c r="I176" s="2">
        <v>0</v>
      </c>
      <c r="J176" s="2">
        <v>111240</v>
      </c>
      <c r="K176" s="20">
        <v>33.5</v>
      </c>
      <c r="L176" s="20">
        <f>VLOOKUP($K176,Summary!$A$33:$E$39,1,1)</f>
        <v>30</v>
      </c>
      <c r="M176" s="2" t="s">
        <v>1523</v>
      </c>
      <c r="N176" s="2" t="s">
        <v>16</v>
      </c>
    </row>
    <row r="177" spans="1:14" x14ac:dyDescent="0.25">
      <c r="A177" s="2">
        <v>172</v>
      </c>
      <c r="B177" s="2">
        <v>0</v>
      </c>
      <c r="C177" s="2">
        <v>3</v>
      </c>
      <c r="D177" s="2" t="s">
        <v>1522</v>
      </c>
      <c r="E177" s="2" t="s">
        <v>12</v>
      </c>
      <c r="F177" s="2">
        <v>4</v>
      </c>
      <c r="G177" s="2">
        <f>VLOOKUP($F177,Summary!$A$22:$A$28,1,1)</f>
        <v>0</v>
      </c>
      <c r="H177" s="2">
        <v>4</v>
      </c>
      <c r="I177" s="2">
        <v>1</v>
      </c>
      <c r="J177" s="2">
        <v>382652</v>
      </c>
      <c r="K177" s="20">
        <v>29.125</v>
      </c>
      <c r="L177" s="20">
        <f>VLOOKUP($K177,Summary!$A$33:$E$39,1,1)</f>
        <v>20</v>
      </c>
      <c r="N177" s="2" t="s">
        <v>13</v>
      </c>
    </row>
    <row r="178" spans="1:14" x14ac:dyDescent="0.25">
      <c r="A178" s="2">
        <v>173</v>
      </c>
      <c r="B178" s="2">
        <v>1</v>
      </c>
      <c r="C178" s="2">
        <v>3</v>
      </c>
      <c r="D178" s="2" t="s">
        <v>1521</v>
      </c>
      <c r="E178" s="2" t="s">
        <v>15</v>
      </c>
      <c r="F178" s="2">
        <v>1</v>
      </c>
      <c r="G178" s="2">
        <f>VLOOKUP($F178,Summary!$A$22:$A$28,1,1)</f>
        <v>0</v>
      </c>
      <c r="H178" s="2">
        <v>1</v>
      </c>
      <c r="I178" s="2">
        <v>1</v>
      </c>
      <c r="J178" s="2">
        <v>347742</v>
      </c>
      <c r="K178" s="20">
        <v>11.1333</v>
      </c>
      <c r="L178" s="20">
        <f>VLOOKUP($K178,Summary!$A$33:$E$39,1,1)</f>
        <v>10</v>
      </c>
      <c r="N178" s="2" t="s">
        <v>16</v>
      </c>
    </row>
    <row r="179" spans="1:14" x14ac:dyDescent="0.25">
      <c r="A179" s="2">
        <v>174</v>
      </c>
      <c r="B179" s="2">
        <v>0</v>
      </c>
      <c r="C179" s="2">
        <v>3</v>
      </c>
      <c r="D179" s="2" t="s">
        <v>1520</v>
      </c>
      <c r="E179" s="2" t="s">
        <v>12</v>
      </c>
      <c r="F179" s="2">
        <v>21</v>
      </c>
      <c r="G179" s="2">
        <f>VLOOKUP($F179,Summary!$A$22:$A$28,1,1)</f>
        <v>20</v>
      </c>
      <c r="H179" s="2">
        <v>0</v>
      </c>
      <c r="I179" s="2">
        <v>0</v>
      </c>
      <c r="J179" s="2" t="s">
        <v>1519</v>
      </c>
      <c r="K179" s="20">
        <v>7.9249999999999998</v>
      </c>
      <c r="L179" s="20">
        <f>VLOOKUP($K179,Summary!$A$33:$E$39,1,1)</f>
        <v>0</v>
      </c>
      <c r="N179" s="2" t="s">
        <v>16</v>
      </c>
    </row>
    <row r="180" spans="1:14" x14ac:dyDescent="0.25">
      <c r="A180" s="2">
        <v>175</v>
      </c>
      <c r="B180" s="2">
        <v>0</v>
      </c>
      <c r="C180" s="2">
        <v>1</v>
      </c>
      <c r="D180" s="2" t="s">
        <v>1518</v>
      </c>
      <c r="E180" s="2" t="s">
        <v>12</v>
      </c>
      <c r="F180" s="2">
        <v>56</v>
      </c>
      <c r="G180" s="2">
        <f>VLOOKUP($F180,Summary!$A$22:$A$28,1,1)</f>
        <v>50</v>
      </c>
      <c r="H180" s="2">
        <v>0</v>
      </c>
      <c r="I180" s="2">
        <v>0</v>
      </c>
      <c r="J180" s="2">
        <v>17764</v>
      </c>
      <c r="K180" s="20">
        <v>30.695799999999998</v>
      </c>
      <c r="L180" s="20">
        <f>VLOOKUP($K180,Summary!$A$33:$E$39,1,1)</f>
        <v>30</v>
      </c>
      <c r="M180" s="2" t="s">
        <v>1517</v>
      </c>
      <c r="N180" s="2" t="s">
        <v>24</v>
      </c>
    </row>
    <row r="181" spans="1:14" x14ac:dyDescent="0.25">
      <c r="A181" s="2">
        <v>176</v>
      </c>
      <c r="B181" s="2">
        <v>0</v>
      </c>
      <c r="C181" s="2">
        <v>3</v>
      </c>
      <c r="D181" s="2" t="s">
        <v>1516</v>
      </c>
      <c r="E181" s="2" t="s">
        <v>12</v>
      </c>
      <c r="F181" s="2">
        <v>18</v>
      </c>
      <c r="G181" s="2">
        <f>VLOOKUP($F181,Summary!$A$22:$A$28,1,1)</f>
        <v>10</v>
      </c>
      <c r="H181" s="2">
        <v>1</v>
      </c>
      <c r="I181" s="2">
        <v>1</v>
      </c>
      <c r="J181" s="2">
        <v>350404</v>
      </c>
      <c r="K181" s="20">
        <v>7.8541999999999996</v>
      </c>
      <c r="L181" s="20">
        <f>VLOOKUP($K181,Summary!$A$33:$E$39,1,1)</f>
        <v>0</v>
      </c>
      <c r="N181" s="2" t="s">
        <v>16</v>
      </c>
    </row>
    <row r="182" spans="1:14" x14ac:dyDescent="0.25">
      <c r="A182" s="2">
        <v>177</v>
      </c>
      <c r="B182" s="2">
        <v>0</v>
      </c>
      <c r="C182" s="2">
        <v>3</v>
      </c>
      <c r="D182" s="2" t="s">
        <v>1515</v>
      </c>
      <c r="E182" s="2" t="s">
        <v>12</v>
      </c>
      <c r="G182" s="2">
        <f>VLOOKUP($F182,Summary!$A$22:$A$28,1,1)</f>
        <v>0</v>
      </c>
      <c r="H182" s="2">
        <v>3</v>
      </c>
      <c r="I182" s="2">
        <v>1</v>
      </c>
      <c r="J182" s="2">
        <v>4133</v>
      </c>
      <c r="K182" s="20">
        <v>25.466699999999999</v>
      </c>
      <c r="L182" s="20">
        <f>VLOOKUP($K182,Summary!$A$33:$E$39,1,1)</f>
        <v>20</v>
      </c>
      <c r="N182" s="2" t="s">
        <v>16</v>
      </c>
    </row>
    <row r="183" spans="1:14" x14ac:dyDescent="0.25">
      <c r="A183" s="2">
        <v>178</v>
      </c>
      <c r="B183" s="2">
        <v>0</v>
      </c>
      <c r="C183" s="2">
        <v>1</v>
      </c>
      <c r="D183" s="2" t="s">
        <v>1514</v>
      </c>
      <c r="E183" s="2" t="s">
        <v>15</v>
      </c>
      <c r="F183" s="2">
        <v>50</v>
      </c>
      <c r="G183" s="2">
        <f>VLOOKUP($F183,Summary!$A$22:$A$28,1,1)</f>
        <v>50</v>
      </c>
      <c r="H183" s="2">
        <v>0</v>
      </c>
      <c r="I183" s="2">
        <v>0</v>
      </c>
      <c r="J183" s="2" t="s">
        <v>1513</v>
      </c>
      <c r="K183" s="20">
        <v>28.712499999999999</v>
      </c>
      <c r="L183" s="20">
        <f>VLOOKUP($K183,Summary!$A$33:$E$39,1,1)</f>
        <v>20</v>
      </c>
      <c r="M183" s="2" t="s">
        <v>1512</v>
      </c>
      <c r="N183" s="2" t="s">
        <v>24</v>
      </c>
    </row>
    <row r="184" spans="1:14" x14ac:dyDescent="0.25">
      <c r="A184" s="2">
        <v>179</v>
      </c>
      <c r="B184" s="2">
        <v>0</v>
      </c>
      <c r="C184" s="2">
        <v>2</v>
      </c>
      <c r="D184" s="2" t="s">
        <v>1511</v>
      </c>
      <c r="E184" s="2" t="s">
        <v>12</v>
      </c>
      <c r="F184" s="2">
        <v>30</v>
      </c>
      <c r="G184" s="2">
        <f>VLOOKUP($F184,Summary!$A$22:$A$28,1,1)</f>
        <v>30</v>
      </c>
      <c r="H184" s="2">
        <v>0</v>
      </c>
      <c r="I184" s="2">
        <v>0</v>
      </c>
      <c r="J184" s="2">
        <v>250653</v>
      </c>
      <c r="K184" s="20">
        <v>13</v>
      </c>
      <c r="L184" s="20">
        <f>VLOOKUP($K184,Summary!$A$33:$E$39,1,1)</f>
        <v>10</v>
      </c>
      <c r="N184" s="2" t="s">
        <v>16</v>
      </c>
    </row>
    <row r="185" spans="1:14" x14ac:dyDescent="0.25">
      <c r="A185" s="2">
        <v>180</v>
      </c>
      <c r="B185" s="2">
        <v>0</v>
      </c>
      <c r="C185" s="2">
        <v>3</v>
      </c>
      <c r="D185" s="2" t="s">
        <v>1510</v>
      </c>
      <c r="E185" s="2" t="s">
        <v>12</v>
      </c>
      <c r="F185" s="2">
        <v>36</v>
      </c>
      <c r="G185" s="2">
        <f>VLOOKUP($F185,Summary!$A$22:$A$28,1,1)</f>
        <v>30</v>
      </c>
      <c r="H185" s="2">
        <v>0</v>
      </c>
      <c r="I185" s="2">
        <v>0</v>
      </c>
      <c r="J185" s="2" t="s">
        <v>982</v>
      </c>
      <c r="K185" s="20">
        <v>0</v>
      </c>
      <c r="L185" s="20">
        <f>VLOOKUP($K185,Summary!$A$33:$E$39,1,1)</f>
        <v>0</v>
      </c>
      <c r="N185" s="2" t="s">
        <v>16</v>
      </c>
    </row>
    <row r="186" spans="1:14" x14ac:dyDescent="0.25">
      <c r="A186" s="2">
        <v>181</v>
      </c>
      <c r="B186" s="2">
        <v>0</v>
      </c>
      <c r="C186" s="2">
        <v>3</v>
      </c>
      <c r="D186" s="2" t="s">
        <v>1509</v>
      </c>
      <c r="E186" s="2" t="s">
        <v>15</v>
      </c>
      <c r="G186" s="2">
        <f>VLOOKUP($F186,Summary!$A$22:$A$28,1,1)</f>
        <v>0</v>
      </c>
      <c r="H186" s="2">
        <v>8</v>
      </c>
      <c r="I186" s="2">
        <v>2</v>
      </c>
      <c r="J186" s="2" t="s">
        <v>290</v>
      </c>
      <c r="K186" s="20">
        <v>69.55</v>
      </c>
      <c r="L186" s="20">
        <f>VLOOKUP($K186,Summary!$A$33:$E$39,1,1)</f>
        <v>60</v>
      </c>
      <c r="N186" s="2" t="s">
        <v>16</v>
      </c>
    </row>
    <row r="187" spans="1:14" x14ac:dyDescent="0.25">
      <c r="A187" s="2">
        <v>182</v>
      </c>
      <c r="B187" s="2">
        <v>0</v>
      </c>
      <c r="C187" s="2">
        <v>2</v>
      </c>
      <c r="D187" s="2" t="s">
        <v>1508</v>
      </c>
      <c r="E187" s="2" t="s">
        <v>12</v>
      </c>
      <c r="G187" s="2">
        <f>VLOOKUP($F187,Summary!$A$22:$A$28,1,1)</f>
        <v>0</v>
      </c>
      <c r="H187" s="2">
        <v>0</v>
      </c>
      <c r="I187" s="2">
        <v>0</v>
      </c>
      <c r="J187" s="2" t="s">
        <v>1507</v>
      </c>
      <c r="K187" s="20">
        <v>15.05</v>
      </c>
      <c r="L187" s="20">
        <f>VLOOKUP($K187,Summary!$A$33:$E$39,1,1)</f>
        <v>10</v>
      </c>
      <c r="N187" s="2" t="s">
        <v>24</v>
      </c>
    </row>
    <row r="188" spans="1:14" x14ac:dyDescent="0.25">
      <c r="A188" s="2">
        <v>183</v>
      </c>
      <c r="B188" s="2">
        <v>0</v>
      </c>
      <c r="C188" s="2">
        <v>3</v>
      </c>
      <c r="D188" s="2" t="s">
        <v>1506</v>
      </c>
      <c r="E188" s="2" t="s">
        <v>12</v>
      </c>
      <c r="F188" s="2">
        <v>9</v>
      </c>
      <c r="G188" s="2">
        <f>VLOOKUP($F188,Summary!$A$22:$A$28,1,1)</f>
        <v>0</v>
      </c>
      <c r="H188" s="2">
        <v>4</v>
      </c>
      <c r="I188" s="2">
        <v>2</v>
      </c>
      <c r="J188" s="2">
        <v>347077</v>
      </c>
      <c r="K188" s="20">
        <v>31.387499999999999</v>
      </c>
      <c r="L188" s="20">
        <f>VLOOKUP($K188,Summary!$A$33:$E$39,1,1)</f>
        <v>30</v>
      </c>
      <c r="N188" s="2" t="s">
        <v>16</v>
      </c>
    </row>
    <row r="189" spans="1:14" x14ac:dyDescent="0.25">
      <c r="A189" s="2">
        <v>184</v>
      </c>
      <c r="B189" s="2">
        <v>1</v>
      </c>
      <c r="C189" s="2">
        <v>2</v>
      </c>
      <c r="D189" s="2" t="s">
        <v>1505</v>
      </c>
      <c r="E189" s="2" t="s">
        <v>12</v>
      </c>
      <c r="F189" s="2">
        <v>1</v>
      </c>
      <c r="G189" s="2">
        <f>VLOOKUP($F189,Summary!$A$22:$A$28,1,1)</f>
        <v>0</v>
      </c>
      <c r="H189" s="2">
        <v>2</v>
      </c>
      <c r="I189" s="2">
        <v>1</v>
      </c>
      <c r="J189" s="2">
        <v>230136</v>
      </c>
      <c r="K189" s="20">
        <v>39</v>
      </c>
      <c r="L189" s="20">
        <f>VLOOKUP($K189,Summary!$A$33:$E$39,1,1)</f>
        <v>30</v>
      </c>
      <c r="M189" s="2" t="s">
        <v>271</v>
      </c>
      <c r="N189" s="2" t="s">
        <v>16</v>
      </c>
    </row>
    <row r="190" spans="1:14" x14ac:dyDescent="0.25">
      <c r="A190" s="2">
        <v>185</v>
      </c>
      <c r="B190" s="2">
        <v>1</v>
      </c>
      <c r="C190" s="2">
        <v>3</v>
      </c>
      <c r="D190" s="2" t="s">
        <v>1504</v>
      </c>
      <c r="E190" s="2" t="s">
        <v>15</v>
      </c>
      <c r="F190" s="2">
        <v>4</v>
      </c>
      <c r="G190" s="2">
        <f>VLOOKUP($F190,Summary!$A$22:$A$28,1,1)</f>
        <v>0</v>
      </c>
      <c r="H190" s="2">
        <v>0</v>
      </c>
      <c r="I190" s="2">
        <v>2</v>
      </c>
      <c r="J190" s="2">
        <v>315153</v>
      </c>
      <c r="K190" s="20">
        <v>22.024999999999999</v>
      </c>
      <c r="L190" s="20">
        <f>VLOOKUP($K190,Summary!$A$33:$E$39,1,1)</f>
        <v>20</v>
      </c>
      <c r="N190" s="2" t="s">
        <v>16</v>
      </c>
    </row>
    <row r="191" spans="1:14" x14ac:dyDescent="0.25">
      <c r="A191" s="2">
        <v>186</v>
      </c>
      <c r="B191" s="2">
        <v>0</v>
      </c>
      <c r="C191" s="2">
        <v>1</v>
      </c>
      <c r="D191" s="2" t="s">
        <v>1503</v>
      </c>
      <c r="E191" s="2" t="s">
        <v>12</v>
      </c>
      <c r="G191" s="2">
        <f>VLOOKUP($F191,Summary!$A$22:$A$28,1,1)</f>
        <v>0</v>
      </c>
      <c r="H191" s="2">
        <v>0</v>
      </c>
      <c r="I191" s="2">
        <v>0</v>
      </c>
      <c r="J191" s="2">
        <v>113767</v>
      </c>
      <c r="K191" s="20">
        <v>50</v>
      </c>
      <c r="L191" s="20">
        <f>VLOOKUP($K191,Summary!$A$33:$E$39,1,1)</f>
        <v>50</v>
      </c>
      <c r="M191" s="2" t="s">
        <v>1502</v>
      </c>
      <c r="N191" s="2" t="s">
        <v>16</v>
      </c>
    </row>
    <row r="192" spans="1:14" x14ac:dyDescent="0.25">
      <c r="A192" s="2">
        <v>187</v>
      </c>
      <c r="B192" s="2">
        <v>1</v>
      </c>
      <c r="C192" s="2">
        <v>3</v>
      </c>
      <c r="D192" s="2" t="s">
        <v>1501</v>
      </c>
      <c r="E192" s="2" t="s">
        <v>15</v>
      </c>
      <c r="G192" s="2">
        <f>VLOOKUP($F192,Summary!$A$22:$A$28,1,1)</f>
        <v>0</v>
      </c>
      <c r="H192" s="2">
        <v>1</v>
      </c>
      <c r="I192" s="2">
        <v>0</v>
      </c>
      <c r="J192" s="2">
        <v>370365</v>
      </c>
      <c r="K192" s="20">
        <v>15.5</v>
      </c>
      <c r="L192" s="20">
        <f>VLOOKUP($K192,Summary!$A$33:$E$39,1,1)</f>
        <v>10</v>
      </c>
      <c r="N192" s="2" t="s">
        <v>13</v>
      </c>
    </row>
    <row r="193" spans="1:14" x14ac:dyDescent="0.25">
      <c r="A193" s="2">
        <v>188</v>
      </c>
      <c r="B193" s="2">
        <v>1</v>
      </c>
      <c r="C193" s="2">
        <v>1</v>
      </c>
      <c r="D193" s="2" t="s">
        <v>1500</v>
      </c>
      <c r="E193" s="2" t="s">
        <v>12</v>
      </c>
      <c r="F193" s="2">
        <v>45</v>
      </c>
      <c r="G193" s="2">
        <f>VLOOKUP($F193,Summary!$A$22:$A$28,1,1)</f>
        <v>40</v>
      </c>
      <c r="H193" s="2">
        <v>0</v>
      </c>
      <c r="I193" s="2">
        <v>0</v>
      </c>
      <c r="J193" s="2">
        <v>111428</v>
      </c>
      <c r="K193" s="20">
        <v>26.55</v>
      </c>
      <c r="L193" s="20">
        <f>VLOOKUP($K193,Summary!$A$33:$E$39,1,1)</f>
        <v>20</v>
      </c>
      <c r="N193" s="2" t="s">
        <v>16</v>
      </c>
    </row>
    <row r="194" spans="1:14" x14ac:dyDescent="0.25">
      <c r="A194" s="2">
        <v>189</v>
      </c>
      <c r="B194" s="2">
        <v>0</v>
      </c>
      <c r="C194" s="2">
        <v>3</v>
      </c>
      <c r="D194" s="2" t="s">
        <v>1499</v>
      </c>
      <c r="E194" s="2" t="s">
        <v>12</v>
      </c>
      <c r="F194" s="2">
        <v>40</v>
      </c>
      <c r="G194" s="2">
        <f>VLOOKUP($F194,Summary!$A$22:$A$28,1,1)</f>
        <v>40</v>
      </c>
      <c r="H194" s="2">
        <v>1</v>
      </c>
      <c r="I194" s="2">
        <v>1</v>
      </c>
      <c r="J194" s="2">
        <v>364849</v>
      </c>
      <c r="K194" s="20">
        <v>15.5</v>
      </c>
      <c r="L194" s="20">
        <f>VLOOKUP($K194,Summary!$A$33:$E$39,1,1)</f>
        <v>10</v>
      </c>
      <c r="N194" s="2" t="s">
        <v>13</v>
      </c>
    </row>
    <row r="195" spans="1:14" x14ac:dyDescent="0.25">
      <c r="A195" s="2">
        <v>190</v>
      </c>
      <c r="B195" s="2">
        <v>0</v>
      </c>
      <c r="C195" s="2">
        <v>3</v>
      </c>
      <c r="D195" s="2" t="s">
        <v>1498</v>
      </c>
      <c r="E195" s="2" t="s">
        <v>12</v>
      </c>
      <c r="F195" s="2">
        <v>36</v>
      </c>
      <c r="G195" s="2">
        <f>VLOOKUP($F195,Summary!$A$22:$A$28,1,1)</f>
        <v>30</v>
      </c>
      <c r="H195" s="2">
        <v>0</v>
      </c>
      <c r="I195" s="2">
        <v>0</v>
      </c>
      <c r="J195" s="2">
        <v>349247</v>
      </c>
      <c r="K195" s="20">
        <v>7.8958000000000004</v>
      </c>
      <c r="L195" s="20">
        <f>VLOOKUP($K195,Summary!$A$33:$E$39,1,1)</f>
        <v>0</v>
      </c>
      <c r="N195" s="2" t="s">
        <v>16</v>
      </c>
    </row>
    <row r="196" spans="1:14" x14ac:dyDescent="0.25">
      <c r="A196" s="2">
        <v>191</v>
      </c>
      <c r="B196" s="2">
        <v>1</v>
      </c>
      <c r="C196" s="2">
        <v>2</v>
      </c>
      <c r="D196" s="2" t="s">
        <v>1497</v>
      </c>
      <c r="E196" s="2" t="s">
        <v>15</v>
      </c>
      <c r="F196" s="2">
        <v>32</v>
      </c>
      <c r="G196" s="2">
        <f>VLOOKUP($F196,Summary!$A$22:$A$28,1,1)</f>
        <v>30</v>
      </c>
      <c r="H196" s="2">
        <v>0</v>
      </c>
      <c r="I196" s="2">
        <v>0</v>
      </c>
      <c r="J196" s="2">
        <v>234604</v>
      </c>
      <c r="K196" s="20">
        <v>13</v>
      </c>
      <c r="L196" s="20">
        <f>VLOOKUP($K196,Summary!$A$33:$E$39,1,1)</f>
        <v>10</v>
      </c>
      <c r="N196" s="2" t="s">
        <v>16</v>
      </c>
    </row>
    <row r="197" spans="1:14" x14ac:dyDescent="0.25">
      <c r="A197" s="2">
        <v>192</v>
      </c>
      <c r="B197" s="2">
        <v>0</v>
      </c>
      <c r="C197" s="2">
        <v>2</v>
      </c>
      <c r="D197" s="2" t="s">
        <v>1496</v>
      </c>
      <c r="E197" s="2" t="s">
        <v>12</v>
      </c>
      <c r="F197" s="2">
        <v>19</v>
      </c>
      <c r="G197" s="2">
        <f>VLOOKUP($F197,Summary!$A$22:$A$28,1,1)</f>
        <v>10</v>
      </c>
      <c r="H197" s="2">
        <v>0</v>
      </c>
      <c r="I197" s="2">
        <v>0</v>
      </c>
      <c r="J197" s="2">
        <v>28424</v>
      </c>
      <c r="K197" s="20">
        <v>13</v>
      </c>
      <c r="L197" s="20">
        <f>VLOOKUP($K197,Summary!$A$33:$E$39,1,1)</f>
        <v>10</v>
      </c>
      <c r="N197" s="2" t="s">
        <v>16</v>
      </c>
    </row>
    <row r="198" spans="1:14" x14ac:dyDescent="0.25">
      <c r="A198" s="2">
        <v>193</v>
      </c>
      <c r="B198" s="2">
        <v>1</v>
      </c>
      <c r="C198" s="2">
        <v>3</v>
      </c>
      <c r="D198" s="2" t="s">
        <v>1495</v>
      </c>
      <c r="E198" s="2" t="s">
        <v>15</v>
      </c>
      <c r="F198" s="2">
        <v>19</v>
      </c>
      <c r="G198" s="2">
        <f>VLOOKUP($F198,Summary!$A$22:$A$28,1,1)</f>
        <v>10</v>
      </c>
      <c r="H198" s="2">
        <v>1</v>
      </c>
      <c r="I198" s="2">
        <v>0</v>
      </c>
      <c r="J198" s="2">
        <v>350046</v>
      </c>
      <c r="K198" s="20">
        <v>7.8541999999999996</v>
      </c>
      <c r="L198" s="20">
        <f>VLOOKUP($K198,Summary!$A$33:$E$39,1,1)</f>
        <v>0</v>
      </c>
      <c r="N198" s="2" t="s">
        <v>16</v>
      </c>
    </row>
    <row r="199" spans="1:14" x14ac:dyDescent="0.25">
      <c r="A199" s="2">
        <v>194</v>
      </c>
      <c r="B199" s="2">
        <v>1</v>
      </c>
      <c r="C199" s="2">
        <v>2</v>
      </c>
      <c r="D199" s="2" t="s">
        <v>1494</v>
      </c>
      <c r="E199" s="2" t="s">
        <v>12</v>
      </c>
      <c r="F199" s="2">
        <v>3</v>
      </c>
      <c r="G199" s="2">
        <f>VLOOKUP($F199,Summary!$A$22:$A$28,1,1)</f>
        <v>0</v>
      </c>
      <c r="H199" s="2">
        <v>1</v>
      </c>
      <c r="I199" s="2">
        <v>1</v>
      </c>
      <c r="J199" s="2">
        <v>230080</v>
      </c>
      <c r="K199" s="20">
        <v>26</v>
      </c>
      <c r="L199" s="20">
        <f>VLOOKUP($K199,Summary!$A$33:$E$39,1,1)</f>
        <v>20</v>
      </c>
      <c r="M199" s="2" t="s">
        <v>478</v>
      </c>
      <c r="N199" s="2" t="s">
        <v>16</v>
      </c>
    </row>
    <row r="200" spans="1:14" x14ac:dyDescent="0.25">
      <c r="A200" s="2">
        <v>195</v>
      </c>
      <c r="B200" s="2">
        <v>1</v>
      </c>
      <c r="C200" s="2">
        <v>1</v>
      </c>
      <c r="D200" s="2" t="s">
        <v>1493</v>
      </c>
      <c r="E200" s="2" t="s">
        <v>15</v>
      </c>
      <c r="F200" s="2">
        <v>44</v>
      </c>
      <c r="G200" s="2">
        <f>VLOOKUP($F200,Summary!$A$22:$A$28,1,1)</f>
        <v>40</v>
      </c>
      <c r="H200" s="2">
        <v>0</v>
      </c>
      <c r="I200" s="2">
        <v>0</v>
      </c>
      <c r="J200" s="2" t="s">
        <v>1492</v>
      </c>
      <c r="K200" s="20">
        <v>27.720800000000001</v>
      </c>
      <c r="L200" s="20">
        <f>VLOOKUP($K200,Summary!$A$33:$E$39,1,1)</f>
        <v>20</v>
      </c>
      <c r="M200" s="2" t="s">
        <v>1491</v>
      </c>
      <c r="N200" s="2" t="s">
        <v>24</v>
      </c>
    </row>
    <row r="201" spans="1:14" x14ac:dyDescent="0.25">
      <c r="A201" s="2">
        <v>196</v>
      </c>
      <c r="B201" s="2">
        <v>1</v>
      </c>
      <c r="C201" s="2">
        <v>1</v>
      </c>
      <c r="D201" s="2" t="s">
        <v>1490</v>
      </c>
      <c r="E201" s="2" t="s">
        <v>15</v>
      </c>
      <c r="F201" s="2">
        <v>58</v>
      </c>
      <c r="G201" s="2">
        <f>VLOOKUP($F201,Summary!$A$22:$A$28,1,1)</f>
        <v>50</v>
      </c>
      <c r="H201" s="2">
        <v>0</v>
      </c>
      <c r="I201" s="2">
        <v>0</v>
      </c>
      <c r="J201" s="2" t="s">
        <v>469</v>
      </c>
      <c r="K201" s="20">
        <v>146.52080000000001</v>
      </c>
      <c r="L201" s="20">
        <f>VLOOKUP($K201,Summary!$A$33:$E$39,1,1)</f>
        <v>60</v>
      </c>
      <c r="M201" s="2" t="s">
        <v>1489</v>
      </c>
      <c r="N201" s="2" t="s">
        <v>24</v>
      </c>
    </row>
    <row r="202" spans="1:14" x14ac:dyDescent="0.25">
      <c r="A202" s="2">
        <v>197</v>
      </c>
      <c r="B202" s="2">
        <v>0</v>
      </c>
      <c r="C202" s="2">
        <v>3</v>
      </c>
      <c r="D202" s="2" t="s">
        <v>1488</v>
      </c>
      <c r="E202" s="2" t="s">
        <v>12</v>
      </c>
      <c r="G202" s="2">
        <f>VLOOKUP($F202,Summary!$A$22:$A$28,1,1)</f>
        <v>0</v>
      </c>
      <c r="H202" s="2">
        <v>0</v>
      </c>
      <c r="I202" s="2">
        <v>0</v>
      </c>
      <c r="J202" s="2">
        <v>368703</v>
      </c>
      <c r="K202" s="20">
        <v>7.75</v>
      </c>
      <c r="L202" s="20">
        <f>VLOOKUP($K202,Summary!$A$33:$E$39,1,1)</f>
        <v>0</v>
      </c>
      <c r="N202" s="2" t="s">
        <v>13</v>
      </c>
    </row>
    <row r="203" spans="1:14" x14ac:dyDescent="0.25">
      <c r="A203" s="2">
        <v>198</v>
      </c>
      <c r="B203" s="2">
        <v>0</v>
      </c>
      <c r="C203" s="2">
        <v>3</v>
      </c>
      <c r="D203" s="2" t="s">
        <v>1487</v>
      </c>
      <c r="E203" s="2" t="s">
        <v>12</v>
      </c>
      <c r="F203" s="2">
        <v>42</v>
      </c>
      <c r="G203" s="2">
        <f>VLOOKUP($F203,Summary!$A$22:$A$28,1,1)</f>
        <v>40</v>
      </c>
      <c r="H203" s="2">
        <v>0</v>
      </c>
      <c r="I203" s="2">
        <v>1</v>
      </c>
      <c r="J203" s="2">
        <v>4579</v>
      </c>
      <c r="K203" s="20">
        <v>8.4041999999999994</v>
      </c>
      <c r="L203" s="20">
        <f>VLOOKUP($K203,Summary!$A$33:$E$39,1,1)</f>
        <v>0</v>
      </c>
      <c r="N203" s="2" t="s">
        <v>16</v>
      </c>
    </row>
    <row r="204" spans="1:14" x14ac:dyDescent="0.25">
      <c r="A204" s="2">
        <v>199</v>
      </c>
      <c r="B204" s="2">
        <v>1</v>
      </c>
      <c r="C204" s="2">
        <v>3</v>
      </c>
      <c r="D204" s="2" t="s">
        <v>1486</v>
      </c>
      <c r="E204" s="2" t="s">
        <v>15</v>
      </c>
      <c r="G204" s="2">
        <f>VLOOKUP($F204,Summary!$A$22:$A$28,1,1)</f>
        <v>0</v>
      </c>
      <c r="H204" s="2">
        <v>0</v>
      </c>
      <c r="I204" s="2">
        <v>0</v>
      </c>
      <c r="J204" s="2">
        <v>370370</v>
      </c>
      <c r="K204" s="20">
        <v>7.75</v>
      </c>
      <c r="L204" s="20">
        <f>VLOOKUP($K204,Summary!$A$33:$E$39,1,1)</f>
        <v>0</v>
      </c>
      <c r="N204" s="2" t="s">
        <v>13</v>
      </c>
    </row>
    <row r="205" spans="1:14" x14ac:dyDescent="0.25">
      <c r="A205" s="2">
        <v>200</v>
      </c>
      <c r="B205" s="2">
        <v>0</v>
      </c>
      <c r="C205" s="2">
        <v>2</v>
      </c>
      <c r="D205" s="2" t="s">
        <v>1485</v>
      </c>
      <c r="E205" s="2" t="s">
        <v>15</v>
      </c>
      <c r="F205" s="2">
        <v>24</v>
      </c>
      <c r="G205" s="2">
        <f>VLOOKUP($F205,Summary!$A$22:$A$28,1,1)</f>
        <v>20</v>
      </c>
      <c r="H205" s="2">
        <v>0</v>
      </c>
      <c r="I205" s="2">
        <v>0</v>
      </c>
      <c r="J205" s="2">
        <v>248747</v>
      </c>
      <c r="K205" s="20">
        <v>13</v>
      </c>
      <c r="L205" s="20">
        <f>VLOOKUP($K205,Summary!$A$33:$E$39,1,1)</f>
        <v>10</v>
      </c>
      <c r="N205" s="2" t="s">
        <v>16</v>
      </c>
    </row>
    <row r="206" spans="1:14" x14ac:dyDescent="0.25">
      <c r="A206" s="2">
        <v>201</v>
      </c>
      <c r="B206" s="2">
        <v>0</v>
      </c>
      <c r="C206" s="2">
        <v>3</v>
      </c>
      <c r="D206" s="2" t="s">
        <v>1484</v>
      </c>
      <c r="E206" s="2" t="s">
        <v>12</v>
      </c>
      <c r="F206" s="2">
        <v>28</v>
      </c>
      <c r="G206" s="2">
        <f>VLOOKUP($F206,Summary!$A$22:$A$28,1,1)</f>
        <v>20</v>
      </c>
      <c r="H206" s="2">
        <v>0</v>
      </c>
      <c r="I206" s="2">
        <v>0</v>
      </c>
      <c r="J206" s="2">
        <v>345770</v>
      </c>
      <c r="K206" s="20">
        <v>9.5</v>
      </c>
      <c r="L206" s="20">
        <f>VLOOKUP($K206,Summary!$A$33:$E$39,1,1)</f>
        <v>0</v>
      </c>
      <c r="N206" s="2" t="s">
        <v>16</v>
      </c>
    </row>
    <row r="207" spans="1:14" x14ac:dyDescent="0.25">
      <c r="A207" s="2">
        <v>202</v>
      </c>
      <c r="B207" s="2">
        <v>0</v>
      </c>
      <c r="C207" s="2">
        <v>3</v>
      </c>
      <c r="D207" s="2" t="s">
        <v>1483</v>
      </c>
      <c r="E207" s="2" t="s">
        <v>12</v>
      </c>
      <c r="G207" s="2">
        <f>VLOOKUP($F207,Summary!$A$22:$A$28,1,1)</f>
        <v>0</v>
      </c>
      <c r="H207" s="2">
        <v>8</v>
      </c>
      <c r="I207" s="2">
        <v>2</v>
      </c>
      <c r="J207" s="2" t="s">
        <v>290</v>
      </c>
      <c r="K207" s="20">
        <v>69.55</v>
      </c>
      <c r="L207" s="20">
        <f>VLOOKUP($K207,Summary!$A$33:$E$39,1,1)</f>
        <v>60</v>
      </c>
      <c r="N207" s="2" t="s">
        <v>16</v>
      </c>
    </row>
    <row r="208" spans="1:14" x14ac:dyDescent="0.25">
      <c r="A208" s="2">
        <v>203</v>
      </c>
      <c r="B208" s="2">
        <v>0</v>
      </c>
      <c r="C208" s="2">
        <v>3</v>
      </c>
      <c r="D208" s="2" t="s">
        <v>1482</v>
      </c>
      <c r="E208" s="2" t="s">
        <v>12</v>
      </c>
      <c r="F208" s="2">
        <v>34</v>
      </c>
      <c r="G208" s="2">
        <f>VLOOKUP($F208,Summary!$A$22:$A$28,1,1)</f>
        <v>30</v>
      </c>
      <c r="H208" s="2">
        <v>0</v>
      </c>
      <c r="I208" s="2">
        <v>0</v>
      </c>
      <c r="J208" s="2">
        <v>3101264</v>
      </c>
      <c r="K208" s="20">
        <v>6.4958</v>
      </c>
      <c r="L208" s="20">
        <f>VLOOKUP($K208,Summary!$A$33:$E$39,1,1)</f>
        <v>0</v>
      </c>
      <c r="N208" s="2" t="s">
        <v>16</v>
      </c>
    </row>
    <row r="209" spans="1:14" x14ac:dyDescent="0.25">
      <c r="A209" s="2">
        <v>204</v>
      </c>
      <c r="B209" s="2">
        <v>0</v>
      </c>
      <c r="C209" s="2">
        <v>3</v>
      </c>
      <c r="D209" s="2" t="s">
        <v>1481</v>
      </c>
      <c r="E209" s="2" t="s">
        <v>12</v>
      </c>
      <c r="F209" s="2">
        <v>45.5</v>
      </c>
      <c r="G209" s="2">
        <f>VLOOKUP($F209,Summary!$A$22:$A$28,1,1)</f>
        <v>40</v>
      </c>
      <c r="H209" s="2">
        <v>0</v>
      </c>
      <c r="I209" s="2">
        <v>0</v>
      </c>
      <c r="J209" s="2">
        <v>2628</v>
      </c>
      <c r="K209" s="20">
        <v>7.2249999999999996</v>
      </c>
      <c r="L209" s="20">
        <f>VLOOKUP($K209,Summary!$A$33:$E$39,1,1)</f>
        <v>0</v>
      </c>
      <c r="N209" s="2" t="s">
        <v>24</v>
      </c>
    </row>
    <row r="210" spans="1:14" x14ac:dyDescent="0.25">
      <c r="A210" s="2">
        <v>205</v>
      </c>
      <c r="B210" s="2">
        <v>1</v>
      </c>
      <c r="C210" s="2">
        <v>3</v>
      </c>
      <c r="D210" s="2" t="s">
        <v>1480</v>
      </c>
      <c r="E210" s="2" t="s">
        <v>12</v>
      </c>
      <c r="F210" s="2">
        <v>18</v>
      </c>
      <c r="G210" s="2">
        <f>VLOOKUP($F210,Summary!$A$22:$A$28,1,1)</f>
        <v>10</v>
      </c>
      <c r="H210" s="2">
        <v>0</v>
      </c>
      <c r="I210" s="2">
        <v>0</v>
      </c>
      <c r="J210" s="2" t="s">
        <v>1479</v>
      </c>
      <c r="K210" s="20">
        <v>8.0500000000000007</v>
      </c>
      <c r="L210" s="20">
        <f>VLOOKUP($K210,Summary!$A$33:$E$39,1,1)</f>
        <v>0</v>
      </c>
      <c r="N210" s="2" t="s">
        <v>16</v>
      </c>
    </row>
    <row r="211" spans="1:14" x14ac:dyDescent="0.25">
      <c r="A211" s="2">
        <v>206</v>
      </c>
      <c r="B211" s="2">
        <v>0</v>
      </c>
      <c r="C211" s="2">
        <v>3</v>
      </c>
      <c r="D211" s="2" t="s">
        <v>1478</v>
      </c>
      <c r="E211" s="2" t="s">
        <v>15</v>
      </c>
      <c r="F211" s="2">
        <v>2</v>
      </c>
      <c r="G211" s="2">
        <f>VLOOKUP($F211,Summary!$A$22:$A$28,1,1)</f>
        <v>0</v>
      </c>
      <c r="H211" s="2">
        <v>0</v>
      </c>
      <c r="I211" s="2">
        <v>1</v>
      </c>
      <c r="J211" s="2">
        <v>347054</v>
      </c>
      <c r="K211" s="20">
        <v>10.4625</v>
      </c>
      <c r="L211" s="20">
        <f>VLOOKUP($K211,Summary!$A$33:$E$39,1,1)</f>
        <v>10</v>
      </c>
      <c r="M211" s="2" t="s">
        <v>189</v>
      </c>
      <c r="N211" s="2" t="s">
        <v>16</v>
      </c>
    </row>
    <row r="212" spans="1:14" x14ac:dyDescent="0.25">
      <c r="A212" s="2">
        <v>207</v>
      </c>
      <c r="B212" s="2">
        <v>0</v>
      </c>
      <c r="C212" s="2">
        <v>3</v>
      </c>
      <c r="D212" s="2" t="s">
        <v>1477</v>
      </c>
      <c r="E212" s="2" t="s">
        <v>12</v>
      </c>
      <c r="F212" s="2">
        <v>32</v>
      </c>
      <c r="G212" s="2">
        <f>VLOOKUP($F212,Summary!$A$22:$A$28,1,1)</f>
        <v>30</v>
      </c>
      <c r="H212" s="2">
        <v>1</v>
      </c>
      <c r="I212" s="2">
        <v>0</v>
      </c>
      <c r="J212" s="2">
        <v>3101278</v>
      </c>
      <c r="K212" s="20">
        <v>15.85</v>
      </c>
      <c r="L212" s="20">
        <f>VLOOKUP($K212,Summary!$A$33:$E$39,1,1)</f>
        <v>10</v>
      </c>
      <c r="N212" s="2" t="s">
        <v>16</v>
      </c>
    </row>
    <row r="213" spans="1:14" x14ac:dyDescent="0.25">
      <c r="A213" s="2">
        <v>208</v>
      </c>
      <c r="B213" s="2">
        <v>1</v>
      </c>
      <c r="C213" s="2">
        <v>3</v>
      </c>
      <c r="D213" s="2" t="s">
        <v>1476</v>
      </c>
      <c r="E213" s="2" t="s">
        <v>12</v>
      </c>
      <c r="F213" s="2">
        <v>26</v>
      </c>
      <c r="G213" s="2">
        <f>VLOOKUP($F213,Summary!$A$22:$A$28,1,1)</f>
        <v>20</v>
      </c>
      <c r="H213" s="2">
        <v>0</v>
      </c>
      <c r="I213" s="2">
        <v>0</v>
      </c>
      <c r="J213" s="2">
        <v>2699</v>
      </c>
      <c r="K213" s="20">
        <v>18.787500000000001</v>
      </c>
      <c r="L213" s="20">
        <f>VLOOKUP($K213,Summary!$A$33:$E$39,1,1)</f>
        <v>10</v>
      </c>
      <c r="N213" s="2" t="s">
        <v>24</v>
      </c>
    </row>
    <row r="214" spans="1:14" x14ac:dyDescent="0.25">
      <c r="A214" s="2">
        <v>209</v>
      </c>
      <c r="B214" s="2">
        <v>1</v>
      </c>
      <c r="C214" s="2">
        <v>3</v>
      </c>
      <c r="D214" s="2" t="s">
        <v>1475</v>
      </c>
      <c r="E214" s="2" t="s">
        <v>15</v>
      </c>
      <c r="F214" s="2">
        <v>16</v>
      </c>
      <c r="G214" s="2">
        <f>VLOOKUP($F214,Summary!$A$22:$A$28,1,1)</f>
        <v>10</v>
      </c>
      <c r="H214" s="2">
        <v>0</v>
      </c>
      <c r="I214" s="2">
        <v>0</v>
      </c>
      <c r="J214" s="2">
        <v>367231</v>
      </c>
      <c r="K214" s="20">
        <v>7.75</v>
      </c>
      <c r="L214" s="20">
        <f>VLOOKUP($K214,Summary!$A$33:$E$39,1,1)</f>
        <v>0</v>
      </c>
      <c r="N214" s="2" t="s">
        <v>13</v>
      </c>
    </row>
    <row r="215" spans="1:14" x14ac:dyDescent="0.25">
      <c r="A215" s="2">
        <v>210</v>
      </c>
      <c r="B215" s="2">
        <v>1</v>
      </c>
      <c r="C215" s="2">
        <v>1</v>
      </c>
      <c r="D215" s="2" t="s">
        <v>1474</v>
      </c>
      <c r="E215" s="2" t="s">
        <v>12</v>
      </c>
      <c r="F215" s="2">
        <v>40</v>
      </c>
      <c r="G215" s="2">
        <f>VLOOKUP($F215,Summary!$A$22:$A$28,1,1)</f>
        <v>40</v>
      </c>
      <c r="H215" s="2">
        <v>0</v>
      </c>
      <c r="I215" s="2">
        <v>0</v>
      </c>
      <c r="J215" s="2">
        <v>112277</v>
      </c>
      <c r="K215" s="20">
        <v>31</v>
      </c>
      <c r="L215" s="20">
        <f>VLOOKUP($K215,Summary!$A$33:$E$39,1,1)</f>
        <v>30</v>
      </c>
      <c r="M215" s="2" t="s">
        <v>1473</v>
      </c>
      <c r="N215" s="2" t="s">
        <v>24</v>
      </c>
    </row>
    <row r="216" spans="1:14" x14ac:dyDescent="0.25">
      <c r="A216" s="2">
        <v>211</v>
      </c>
      <c r="B216" s="2">
        <v>0</v>
      </c>
      <c r="C216" s="2">
        <v>3</v>
      </c>
      <c r="D216" s="2" t="s">
        <v>1472</v>
      </c>
      <c r="E216" s="2" t="s">
        <v>12</v>
      </c>
      <c r="F216" s="2">
        <v>24</v>
      </c>
      <c r="G216" s="2">
        <f>VLOOKUP($F216,Summary!$A$22:$A$28,1,1)</f>
        <v>20</v>
      </c>
      <c r="H216" s="2">
        <v>0</v>
      </c>
      <c r="I216" s="2">
        <v>0</v>
      </c>
      <c r="J216" s="2" t="s">
        <v>1471</v>
      </c>
      <c r="K216" s="20">
        <v>7.05</v>
      </c>
      <c r="L216" s="20">
        <f>VLOOKUP($K216,Summary!$A$33:$E$39,1,1)</f>
        <v>0</v>
      </c>
      <c r="N216" s="2" t="s">
        <v>16</v>
      </c>
    </row>
    <row r="217" spans="1:14" x14ac:dyDescent="0.25">
      <c r="A217" s="2">
        <v>212</v>
      </c>
      <c r="B217" s="2">
        <v>1</v>
      </c>
      <c r="C217" s="2">
        <v>2</v>
      </c>
      <c r="D217" s="2" t="s">
        <v>1470</v>
      </c>
      <c r="E217" s="2" t="s">
        <v>15</v>
      </c>
      <c r="F217" s="2">
        <v>35</v>
      </c>
      <c r="G217" s="2">
        <f>VLOOKUP($F217,Summary!$A$22:$A$28,1,1)</f>
        <v>30</v>
      </c>
      <c r="H217" s="2">
        <v>0</v>
      </c>
      <c r="I217" s="2">
        <v>0</v>
      </c>
      <c r="J217" s="2" t="s">
        <v>514</v>
      </c>
      <c r="K217" s="20">
        <v>21</v>
      </c>
      <c r="L217" s="20">
        <f>VLOOKUP($K217,Summary!$A$33:$E$39,1,1)</f>
        <v>20</v>
      </c>
      <c r="N217" s="2" t="s">
        <v>16</v>
      </c>
    </row>
    <row r="218" spans="1:14" x14ac:dyDescent="0.25">
      <c r="A218" s="2">
        <v>213</v>
      </c>
      <c r="B218" s="2">
        <v>0</v>
      </c>
      <c r="C218" s="2">
        <v>3</v>
      </c>
      <c r="D218" s="2" t="s">
        <v>1469</v>
      </c>
      <c r="E218" s="2" t="s">
        <v>12</v>
      </c>
      <c r="F218" s="2">
        <v>22</v>
      </c>
      <c r="G218" s="2">
        <f>VLOOKUP($F218,Summary!$A$22:$A$28,1,1)</f>
        <v>20</v>
      </c>
      <c r="H218" s="2">
        <v>0</v>
      </c>
      <c r="I218" s="2">
        <v>0</v>
      </c>
      <c r="J218" s="2" t="s">
        <v>1468</v>
      </c>
      <c r="K218" s="20">
        <v>7.25</v>
      </c>
      <c r="L218" s="20">
        <f>VLOOKUP($K218,Summary!$A$33:$E$39,1,1)</f>
        <v>0</v>
      </c>
      <c r="N218" s="2" t="s">
        <v>16</v>
      </c>
    </row>
    <row r="219" spans="1:14" x14ac:dyDescent="0.25">
      <c r="A219" s="2">
        <v>214</v>
      </c>
      <c r="B219" s="2">
        <v>0</v>
      </c>
      <c r="C219" s="2">
        <v>2</v>
      </c>
      <c r="D219" s="2" t="s">
        <v>1467</v>
      </c>
      <c r="E219" s="2" t="s">
        <v>12</v>
      </c>
      <c r="F219" s="2">
        <v>30</v>
      </c>
      <c r="G219" s="2">
        <f>VLOOKUP($F219,Summary!$A$22:$A$28,1,1)</f>
        <v>30</v>
      </c>
      <c r="H219" s="2">
        <v>0</v>
      </c>
      <c r="I219" s="2">
        <v>0</v>
      </c>
      <c r="J219" s="2">
        <v>250646</v>
      </c>
      <c r="K219" s="20">
        <v>13</v>
      </c>
      <c r="L219" s="20">
        <f>VLOOKUP($K219,Summary!$A$33:$E$39,1,1)</f>
        <v>10</v>
      </c>
      <c r="N219" s="2" t="s">
        <v>16</v>
      </c>
    </row>
    <row r="220" spans="1:14" x14ac:dyDescent="0.25">
      <c r="A220" s="2">
        <v>215</v>
      </c>
      <c r="B220" s="2">
        <v>0</v>
      </c>
      <c r="C220" s="2">
        <v>3</v>
      </c>
      <c r="D220" s="2" t="s">
        <v>1466</v>
      </c>
      <c r="E220" s="2" t="s">
        <v>12</v>
      </c>
      <c r="G220" s="2">
        <f>VLOOKUP($F220,Summary!$A$22:$A$28,1,1)</f>
        <v>0</v>
      </c>
      <c r="H220" s="2">
        <v>1</v>
      </c>
      <c r="I220" s="2">
        <v>0</v>
      </c>
      <c r="J220" s="2">
        <v>367229</v>
      </c>
      <c r="K220" s="20">
        <v>7.75</v>
      </c>
      <c r="L220" s="20">
        <f>VLOOKUP($K220,Summary!$A$33:$E$39,1,1)</f>
        <v>0</v>
      </c>
      <c r="N220" s="2" t="s">
        <v>13</v>
      </c>
    </row>
    <row r="221" spans="1:14" x14ac:dyDescent="0.25">
      <c r="A221" s="2">
        <v>216</v>
      </c>
      <c r="B221" s="2">
        <v>1</v>
      </c>
      <c r="C221" s="2">
        <v>1</v>
      </c>
      <c r="D221" s="2" t="s">
        <v>1465</v>
      </c>
      <c r="E221" s="2" t="s">
        <v>15</v>
      </c>
      <c r="F221" s="2">
        <v>31</v>
      </c>
      <c r="G221" s="2">
        <f>VLOOKUP($F221,Summary!$A$22:$A$28,1,1)</f>
        <v>30</v>
      </c>
      <c r="H221" s="2">
        <v>1</v>
      </c>
      <c r="I221" s="2">
        <v>0</v>
      </c>
      <c r="J221" s="2">
        <v>35273</v>
      </c>
      <c r="K221" s="20">
        <v>113.27500000000001</v>
      </c>
      <c r="L221" s="20">
        <f>VLOOKUP($K221,Summary!$A$33:$E$39,1,1)</f>
        <v>60</v>
      </c>
      <c r="M221" s="2" t="s">
        <v>1248</v>
      </c>
      <c r="N221" s="2" t="s">
        <v>24</v>
      </c>
    </row>
    <row r="222" spans="1:14" x14ac:dyDescent="0.25">
      <c r="A222" s="2">
        <v>217</v>
      </c>
      <c r="B222" s="2">
        <v>1</v>
      </c>
      <c r="C222" s="2">
        <v>3</v>
      </c>
      <c r="D222" s="2" t="s">
        <v>1464</v>
      </c>
      <c r="E222" s="2" t="s">
        <v>15</v>
      </c>
      <c r="F222" s="2">
        <v>27</v>
      </c>
      <c r="G222" s="2">
        <f>VLOOKUP($F222,Summary!$A$22:$A$28,1,1)</f>
        <v>20</v>
      </c>
      <c r="H222" s="2">
        <v>0</v>
      </c>
      <c r="I222" s="2">
        <v>0</v>
      </c>
      <c r="J222" s="2" t="s">
        <v>1463</v>
      </c>
      <c r="K222" s="20">
        <v>7.9249999999999998</v>
      </c>
      <c r="L222" s="20">
        <f>VLOOKUP($K222,Summary!$A$33:$E$39,1,1)</f>
        <v>0</v>
      </c>
      <c r="N222" s="2" t="s">
        <v>16</v>
      </c>
    </row>
    <row r="223" spans="1:14" x14ac:dyDescent="0.25">
      <c r="A223" s="2">
        <v>218</v>
      </c>
      <c r="B223" s="2">
        <v>0</v>
      </c>
      <c r="C223" s="2">
        <v>2</v>
      </c>
      <c r="D223" s="2" t="s">
        <v>1462</v>
      </c>
      <c r="E223" s="2" t="s">
        <v>12</v>
      </c>
      <c r="F223" s="2">
        <v>42</v>
      </c>
      <c r="G223" s="2">
        <f>VLOOKUP($F223,Summary!$A$22:$A$28,1,1)</f>
        <v>40</v>
      </c>
      <c r="H223" s="2">
        <v>1</v>
      </c>
      <c r="I223" s="2">
        <v>0</v>
      </c>
      <c r="J223" s="2">
        <v>243847</v>
      </c>
      <c r="K223" s="20">
        <v>27</v>
      </c>
      <c r="L223" s="20">
        <f>VLOOKUP($K223,Summary!$A$33:$E$39,1,1)</f>
        <v>20</v>
      </c>
      <c r="N223" s="2" t="s">
        <v>16</v>
      </c>
    </row>
    <row r="224" spans="1:14" x14ac:dyDescent="0.25">
      <c r="A224" s="2">
        <v>219</v>
      </c>
      <c r="B224" s="2">
        <v>1</v>
      </c>
      <c r="C224" s="2">
        <v>1</v>
      </c>
      <c r="D224" s="2" t="s">
        <v>1461</v>
      </c>
      <c r="E224" s="2" t="s">
        <v>15</v>
      </c>
      <c r="F224" s="2">
        <v>32</v>
      </c>
      <c r="G224" s="2">
        <f>VLOOKUP($F224,Summary!$A$22:$A$28,1,1)</f>
        <v>30</v>
      </c>
      <c r="H224" s="2">
        <v>0</v>
      </c>
      <c r="I224" s="2">
        <v>0</v>
      </c>
      <c r="J224" s="2">
        <v>11813</v>
      </c>
      <c r="K224" s="20">
        <v>76.291700000000006</v>
      </c>
      <c r="L224" s="20">
        <f>VLOOKUP($K224,Summary!$A$33:$E$39,1,1)</f>
        <v>60</v>
      </c>
      <c r="M224" s="2" t="s">
        <v>91</v>
      </c>
      <c r="N224" s="2" t="s">
        <v>24</v>
      </c>
    </row>
    <row r="225" spans="1:14" x14ac:dyDescent="0.25">
      <c r="A225" s="2">
        <v>220</v>
      </c>
      <c r="B225" s="2">
        <v>0</v>
      </c>
      <c r="C225" s="2">
        <v>2</v>
      </c>
      <c r="D225" s="2" t="s">
        <v>1460</v>
      </c>
      <c r="E225" s="2" t="s">
        <v>12</v>
      </c>
      <c r="F225" s="2">
        <v>30</v>
      </c>
      <c r="G225" s="2">
        <f>VLOOKUP($F225,Summary!$A$22:$A$28,1,1)</f>
        <v>30</v>
      </c>
      <c r="H225" s="2">
        <v>0</v>
      </c>
      <c r="I225" s="2">
        <v>0</v>
      </c>
      <c r="J225" s="2" t="s">
        <v>1459</v>
      </c>
      <c r="K225" s="20">
        <v>10.5</v>
      </c>
      <c r="L225" s="20">
        <f>VLOOKUP($K225,Summary!$A$33:$E$39,1,1)</f>
        <v>10</v>
      </c>
      <c r="N225" s="2" t="s">
        <v>16</v>
      </c>
    </row>
    <row r="226" spans="1:14" x14ac:dyDescent="0.25">
      <c r="A226" s="2">
        <v>221</v>
      </c>
      <c r="B226" s="2">
        <v>1</v>
      </c>
      <c r="C226" s="2">
        <v>3</v>
      </c>
      <c r="D226" s="2" t="s">
        <v>1458</v>
      </c>
      <c r="E226" s="2" t="s">
        <v>12</v>
      </c>
      <c r="F226" s="2">
        <v>16</v>
      </c>
      <c r="G226" s="2">
        <f>VLOOKUP($F226,Summary!$A$22:$A$28,1,1)</f>
        <v>10</v>
      </c>
      <c r="H226" s="2">
        <v>0</v>
      </c>
      <c r="I226" s="2">
        <v>0</v>
      </c>
      <c r="J226" s="2" t="s">
        <v>1457</v>
      </c>
      <c r="K226" s="20">
        <v>8.0500000000000007</v>
      </c>
      <c r="L226" s="20">
        <f>VLOOKUP($K226,Summary!$A$33:$E$39,1,1)</f>
        <v>0</v>
      </c>
      <c r="N226" s="2" t="s">
        <v>16</v>
      </c>
    </row>
    <row r="227" spans="1:14" x14ac:dyDescent="0.25">
      <c r="A227" s="2">
        <v>222</v>
      </c>
      <c r="B227" s="2">
        <v>0</v>
      </c>
      <c r="C227" s="2">
        <v>2</v>
      </c>
      <c r="D227" s="2" t="s">
        <v>1456</v>
      </c>
      <c r="E227" s="2" t="s">
        <v>12</v>
      </c>
      <c r="F227" s="2">
        <v>27</v>
      </c>
      <c r="G227" s="2">
        <f>VLOOKUP($F227,Summary!$A$22:$A$28,1,1)</f>
        <v>20</v>
      </c>
      <c r="H227" s="2">
        <v>0</v>
      </c>
      <c r="I227" s="2">
        <v>0</v>
      </c>
      <c r="J227" s="2">
        <v>220367</v>
      </c>
      <c r="K227" s="20">
        <v>13</v>
      </c>
      <c r="L227" s="20">
        <f>VLOOKUP($K227,Summary!$A$33:$E$39,1,1)</f>
        <v>10</v>
      </c>
      <c r="N227" s="2" t="s">
        <v>16</v>
      </c>
    </row>
    <row r="228" spans="1:14" x14ac:dyDescent="0.25">
      <c r="A228" s="2">
        <v>223</v>
      </c>
      <c r="B228" s="2">
        <v>0</v>
      </c>
      <c r="C228" s="2">
        <v>3</v>
      </c>
      <c r="D228" s="2" t="s">
        <v>1455</v>
      </c>
      <c r="E228" s="2" t="s">
        <v>12</v>
      </c>
      <c r="F228" s="2">
        <v>51</v>
      </c>
      <c r="G228" s="2">
        <f>VLOOKUP($F228,Summary!$A$22:$A$28,1,1)</f>
        <v>50</v>
      </c>
      <c r="H228" s="2">
        <v>0</v>
      </c>
      <c r="I228" s="2">
        <v>0</v>
      </c>
      <c r="J228" s="2">
        <v>21440</v>
      </c>
      <c r="K228" s="20">
        <v>8.0500000000000007</v>
      </c>
      <c r="L228" s="20">
        <f>VLOOKUP($K228,Summary!$A$33:$E$39,1,1)</f>
        <v>0</v>
      </c>
      <c r="N228" s="2" t="s">
        <v>16</v>
      </c>
    </row>
    <row r="229" spans="1:14" x14ac:dyDescent="0.25">
      <c r="A229" s="2">
        <v>224</v>
      </c>
      <c r="B229" s="2">
        <v>0</v>
      </c>
      <c r="C229" s="2">
        <v>3</v>
      </c>
      <c r="D229" s="2" t="s">
        <v>1454</v>
      </c>
      <c r="E229" s="2" t="s">
        <v>12</v>
      </c>
      <c r="G229" s="2">
        <f>VLOOKUP($F229,Summary!$A$22:$A$28,1,1)</f>
        <v>0</v>
      </c>
      <c r="H229" s="2">
        <v>0</v>
      </c>
      <c r="I229" s="2">
        <v>0</v>
      </c>
      <c r="J229" s="2">
        <v>349234</v>
      </c>
      <c r="K229" s="20">
        <v>7.8958000000000004</v>
      </c>
      <c r="L229" s="20">
        <f>VLOOKUP($K229,Summary!$A$33:$E$39,1,1)</f>
        <v>0</v>
      </c>
      <c r="N229" s="2" t="s">
        <v>16</v>
      </c>
    </row>
    <row r="230" spans="1:14" x14ac:dyDescent="0.25">
      <c r="A230" s="2">
        <v>225</v>
      </c>
      <c r="B230" s="2">
        <v>1</v>
      </c>
      <c r="C230" s="2">
        <v>1</v>
      </c>
      <c r="D230" s="2" t="s">
        <v>1453</v>
      </c>
      <c r="E230" s="2" t="s">
        <v>12</v>
      </c>
      <c r="F230" s="2">
        <v>38</v>
      </c>
      <c r="G230" s="2">
        <f>VLOOKUP($F230,Summary!$A$22:$A$28,1,1)</f>
        <v>30</v>
      </c>
      <c r="H230" s="2">
        <v>1</v>
      </c>
      <c r="I230" s="2">
        <v>0</v>
      </c>
      <c r="J230" s="2">
        <v>19943</v>
      </c>
      <c r="K230" s="20">
        <v>90</v>
      </c>
      <c r="L230" s="20">
        <f>VLOOKUP($K230,Summary!$A$33:$E$39,1,1)</f>
        <v>60</v>
      </c>
      <c r="M230" s="2" t="s">
        <v>1131</v>
      </c>
      <c r="N230" s="2" t="s">
        <v>16</v>
      </c>
    </row>
    <row r="231" spans="1:14" x14ac:dyDescent="0.25">
      <c r="A231" s="2">
        <v>226</v>
      </c>
      <c r="B231" s="2">
        <v>0</v>
      </c>
      <c r="C231" s="2">
        <v>3</v>
      </c>
      <c r="D231" s="2" t="s">
        <v>1452</v>
      </c>
      <c r="E231" s="2" t="s">
        <v>12</v>
      </c>
      <c r="F231" s="2">
        <v>22</v>
      </c>
      <c r="G231" s="2">
        <f>VLOOKUP($F231,Summary!$A$22:$A$28,1,1)</f>
        <v>20</v>
      </c>
      <c r="H231" s="2">
        <v>0</v>
      </c>
      <c r="I231" s="2">
        <v>0</v>
      </c>
      <c r="J231" s="2" t="s">
        <v>1451</v>
      </c>
      <c r="K231" s="20">
        <v>9.35</v>
      </c>
      <c r="L231" s="20">
        <f>VLOOKUP($K231,Summary!$A$33:$E$39,1,1)</f>
        <v>0</v>
      </c>
      <c r="N231" s="2" t="s">
        <v>16</v>
      </c>
    </row>
    <row r="232" spans="1:14" x14ac:dyDescent="0.25">
      <c r="A232" s="2">
        <v>227</v>
      </c>
      <c r="B232" s="2">
        <v>1</v>
      </c>
      <c r="C232" s="2">
        <v>2</v>
      </c>
      <c r="D232" s="2" t="s">
        <v>1450</v>
      </c>
      <c r="E232" s="2" t="s">
        <v>12</v>
      </c>
      <c r="F232" s="2">
        <v>19</v>
      </c>
      <c r="G232" s="2">
        <f>VLOOKUP($F232,Summary!$A$22:$A$28,1,1)</f>
        <v>10</v>
      </c>
      <c r="H232" s="2">
        <v>0</v>
      </c>
      <c r="I232" s="2">
        <v>0</v>
      </c>
      <c r="J232" s="2" t="s">
        <v>1449</v>
      </c>
      <c r="K232" s="20">
        <v>10.5</v>
      </c>
      <c r="L232" s="20">
        <f>VLOOKUP($K232,Summary!$A$33:$E$39,1,1)</f>
        <v>10</v>
      </c>
      <c r="N232" s="2" t="s">
        <v>16</v>
      </c>
    </row>
    <row r="233" spans="1:14" x14ac:dyDescent="0.25">
      <c r="A233" s="2">
        <v>228</v>
      </c>
      <c r="B233" s="2">
        <v>0</v>
      </c>
      <c r="C233" s="2">
        <v>3</v>
      </c>
      <c r="D233" s="2" t="s">
        <v>1448</v>
      </c>
      <c r="E233" s="2" t="s">
        <v>12</v>
      </c>
      <c r="F233" s="2">
        <v>20.5</v>
      </c>
      <c r="G233" s="2">
        <f>VLOOKUP($F233,Summary!$A$22:$A$28,1,1)</f>
        <v>20</v>
      </c>
      <c r="H233" s="2">
        <v>0</v>
      </c>
      <c r="I233" s="2">
        <v>0</v>
      </c>
      <c r="J233" s="2" t="s">
        <v>1447</v>
      </c>
      <c r="K233" s="20">
        <v>7.25</v>
      </c>
      <c r="L233" s="20">
        <f>VLOOKUP($K233,Summary!$A$33:$E$39,1,1)</f>
        <v>0</v>
      </c>
      <c r="N233" s="2" t="s">
        <v>16</v>
      </c>
    </row>
    <row r="234" spans="1:14" x14ac:dyDescent="0.25">
      <c r="A234" s="2">
        <v>229</v>
      </c>
      <c r="B234" s="2">
        <v>0</v>
      </c>
      <c r="C234" s="2">
        <v>2</v>
      </c>
      <c r="D234" s="2" t="s">
        <v>1446</v>
      </c>
      <c r="E234" s="2" t="s">
        <v>12</v>
      </c>
      <c r="F234" s="2">
        <v>18</v>
      </c>
      <c r="G234" s="2">
        <f>VLOOKUP($F234,Summary!$A$22:$A$28,1,1)</f>
        <v>10</v>
      </c>
      <c r="H234" s="2">
        <v>0</v>
      </c>
      <c r="I234" s="2">
        <v>0</v>
      </c>
      <c r="J234" s="2">
        <v>236171</v>
      </c>
      <c r="K234" s="20">
        <v>13</v>
      </c>
      <c r="L234" s="20">
        <f>VLOOKUP($K234,Summary!$A$33:$E$39,1,1)</f>
        <v>10</v>
      </c>
      <c r="N234" s="2" t="s">
        <v>16</v>
      </c>
    </row>
    <row r="235" spans="1:14" x14ac:dyDescent="0.25">
      <c r="A235" s="2">
        <v>230</v>
      </c>
      <c r="B235" s="2">
        <v>0</v>
      </c>
      <c r="C235" s="2">
        <v>3</v>
      </c>
      <c r="D235" s="2" t="s">
        <v>1445</v>
      </c>
      <c r="E235" s="2" t="s">
        <v>15</v>
      </c>
      <c r="G235" s="2">
        <f>VLOOKUP($F235,Summary!$A$22:$A$28,1,1)</f>
        <v>0</v>
      </c>
      <c r="H235" s="2">
        <v>3</v>
      </c>
      <c r="I235" s="2">
        <v>1</v>
      </c>
      <c r="J235" s="2">
        <v>4133</v>
      </c>
      <c r="K235" s="20">
        <v>25.466699999999999</v>
      </c>
      <c r="L235" s="20">
        <f>VLOOKUP($K235,Summary!$A$33:$E$39,1,1)</f>
        <v>20</v>
      </c>
      <c r="N235" s="2" t="s">
        <v>16</v>
      </c>
    </row>
    <row r="236" spans="1:14" x14ac:dyDescent="0.25">
      <c r="A236" s="2">
        <v>231</v>
      </c>
      <c r="B236" s="2">
        <v>1</v>
      </c>
      <c r="C236" s="2">
        <v>1</v>
      </c>
      <c r="D236" s="2" t="s">
        <v>1444</v>
      </c>
      <c r="E236" s="2" t="s">
        <v>15</v>
      </c>
      <c r="F236" s="2">
        <v>35</v>
      </c>
      <c r="G236" s="2">
        <f>VLOOKUP($F236,Summary!$A$22:$A$28,1,1)</f>
        <v>30</v>
      </c>
      <c r="H236" s="2">
        <v>1</v>
      </c>
      <c r="I236" s="2">
        <v>0</v>
      </c>
      <c r="J236" s="2">
        <v>36973</v>
      </c>
      <c r="K236" s="20">
        <v>83.474999999999994</v>
      </c>
      <c r="L236" s="20">
        <f>VLOOKUP($K236,Summary!$A$33:$E$39,1,1)</f>
        <v>60</v>
      </c>
      <c r="M236" s="2" t="s">
        <v>1443</v>
      </c>
      <c r="N236" s="2" t="s">
        <v>16</v>
      </c>
    </row>
    <row r="237" spans="1:14" x14ac:dyDescent="0.25">
      <c r="A237" s="2">
        <v>232</v>
      </c>
      <c r="B237" s="2">
        <v>0</v>
      </c>
      <c r="C237" s="2">
        <v>3</v>
      </c>
      <c r="D237" s="2" t="s">
        <v>1442</v>
      </c>
      <c r="E237" s="2" t="s">
        <v>12</v>
      </c>
      <c r="F237" s="2">
        <v>29</v>
      </c>
      <c r="G237" s="2">
        <f>VLOOKUP($F237,Summary!$A$22:$A$28,1,1)</f>
        <v>20</v>
      </c>
      <c r="H237" s="2">
        <v>0</v>
      </c>
      <c r="I237" s="2">
        <v>0</v>
      </c>
      <c r="J237" s="2">
        <v>347067</v>
      </c>
      <c r="K237" s="20">
        <v>7.7750000000000004</v>
      </c>
      <c r="L237" s="20">
        <f>VLOOKUP($K237,Summary!$A$33:$E$39,1,1)</f>
        <v>0</v>
      </c>
      <c r="N237" s="2" t="s">
        <v>16</v>
      </c>
    </row>
    <row r="238" spans="1:14" x14ac:dyDescent="0.25">
      <c r="A238" s="2">
        <v>233</v>
      </c>
      <c r="B238" s="2">
        <v>0</v>
      </c>
      <c r="C238" s="2">
        <v>2</v>
      </c>
      <c r="D238" s="2" t="s">
        <v>1441</v>
      </c>
      <c r="E238" s="2" t="s">
        <v>12</v>
      </c>
      <c r="F238" s="2">
        <v>59</v>
      </c>
      <c r="G238" s="2">
        <f>VLOOKUP($F238,Summary!$A$22:$A$28,1,1)</f>
        <v>50</v>
      </c>
      <c r="H238" s="2">
        <v>0</v>
      </c>
      <c r="I238" s="2">
        <v>0</v>
      </c>
      <c r="J238" s="2">
        <v>237442</v>
      </c>
      <c r="K238" s="20">
        <v>13.5</v>
      </c>
      <c r="L238" s="20">
        <f>VLOOKUP($K238,Summary!$A$33:$E$39,1,1)</f>
        <v>10</v>
      </c>
      <c r="N238" s="2" t="s">
        <v>16</v>
      </c>
    </row>
    <row r="239" spans="1:14" x14ac:dyDescent="0.25">
      <c r="A239" s="2">
        <v>234</v>
      </c>
      <c r="B239" s="2">
        <v>1</v>
      </c>
      <c r="C239" s="2">
        <v>3</v>
      </c>
      <c r="D239" s="2" t="s">
        <v>1440</v>
      </c>
      <c r="E239" s="2" t="s">
        <v>15</v>
      </c>
      <c r="F239" s="2">
        <v>5</v>
      </c>
      <c r="G239" s="2">
        <f>VLOOKUP($F239,Summary!$A$22:$A$28,1,1)</f>
        <v>0</v>
      </c>
      <c r="H239" s="2">
        <v>4</v>
      </c>
      <c r="I239" s="2">
        <v>2</v>
      </c>
      <c r="J239" s="2">
        <v>347077</v>
      </c>
      <c r="K239" s="20">
        <v>31.387499999999999</v>
      </c>
      <c r="L239" s="20">
        <f>VLOOKUP($K239,Summary!$A$33:$E$39,1,1)</f>
        <v>30</v>
      </c>
      <c r="N239" s="2" t="s">
        <v>16</v>
      </c>
    </row>
    <row r="240" spans="1:14" x14ac:dyDescent="0.25">
      <c r="A240" s="2">
        <v>235</v>
      </c>
      <c r="B240" s="2">
        <v>0</v>
      </c>
      <c r="C240" s="2">
        <v>2</v>
      </c>
      <c r="D240" s="2" t="s">
        <v>1439</v>
      </c>
      <c r="E240" s="2" t="s">
        <v>12</v>
      </c>
      <c r="F240" s="2">
        <v>24</v>
      </c>
      <c r="G240" s="2">
        <f>VLOOKUP($F240,Summary!$A$22:$A$28,1,1)</f>
        <v>20</v>
      </c>
      <c r="H240" s="2">
        <v>0</v>
      </c>
      <c r="I240" s="2">
        <v>0</v>
      </c>
      <c r="J240" s="2" t="s">
        <v>1438</v>
      </c>
      <c r="K240" s="20">
        <v>10.5</v>
      </c>
      <c r="L240" s="20">
        <f>VLOOKUP($K240,Summary!$A$33:$E$39,1,1)</f>
        <v>10</v>
      </c>
      <c r="N240" s="2" t="s">
        <v>16</v>
      </c>
    </row>
    <row r="241" spans="1:14" x14ac:dyDescent="0.25">
      <c r="A241" s="2">
        <v>236</v>
      </c>
      <c r="B241" s="2">
        <v>0</v>
      </c>
      <c r="C241" s="2">
        <v>3</v>
      </c>
      <c r="D241" s="2" t="s">
        <v>1437</v>
      </c>
      <c r="E241" s="2" t="s">
        <v>15</v>
      </c>
      <c r="G241" s="2">
        <f>VLOOKUP($F241,Summary!$A$22:$A$28,1,1)</f>
        <v>0</v>
      </c>
      <c r="H241" s="2">
        <v>0</v>
      </c>
      <c r="I241" s="2">
        <v>0</v>
      </c>
      <c r="J241" s="2" t="s">
        <v>1436</v>
      </c>
      <c r="K241" s="20">
        <v>7.55</v>
      </c>
      <c r="L241" s="20">
        <f>VLOOKUP($K241,Summary!$A$33:$E$39,1,1)</f>
        <v>0</v>
      </c>
      <c r="N241" s="2" t="s">
        <v>16</v>
      </c>
    </row>
    <row r="242" spans="1:14" x14ac:dyDescent="0.25">
      <c r="A242" s="2">
        <v>237</v>
      </c>
      <c r="B242" s="2">
        <v>0</v>
      </c>
      <c r="C242" s="2">
        <v>2</v>
      </c>
      <c r="D242" s="2" t="s">
        <v>1435</v>
      </c>
      <c r="E242" s="2" t="s">
        <v>12</v>
      </c>
      <c r="F242" s="2">
        <v>44</v>
      </c>
      <c r="G242" s="2">
        <f>VLOOKUP($F242,Summary!$A$22:$A$28,1,1)</f>
        <v>40</v>
      </c>
      <c r="H242" s="2">
        <v>1</v>
      </c>
      <c r="I242" s="2">
        <v>0</v>
      </c>
      <c r="J242" s="2">
        <v>26707</v>
      </c>
      <c r="K242" s="20">
        <v>26</v>
      </c>
      <c r="L242" s="20">
        <f>VLOOKUP($K242,Summary!$A$33:$E$39,1,1)</f>
        <v>20</v>
      </c>
      <c r="N242" s="2" t="s">
        <v>16</v>
      </c>
    </row>
    <row r="243" spans="1:14" x14ac:dyDescent="0.25">
      <c r="A243" s="2">
        <v>238</v>
      </c>
      <c r="B243" s="2">
        <v>1</v>
      </c>
      <c r="C243" s="2">
        <v>2</v>
      </c>
      <c r="D243" s="2" t="s">
        <v>1434</v>
      </c>
      <c r="E243" s="2" t="s">
        <v>15</v>
      </c>
      <c r="F243" s="2">
        <v>8</v>
      </c>
      <c r="G243" s="2">
        <f>VLOOKUP($F243,Summary!$A$22:$A$28,1,1)</f>
        <v>0</v>
      </c>
      <c r="H243" s="2">
        <v>0</v>
      </c>
      <c r="I243" s="2">
        <v>2</v>
      </c>
      <c r="J243" s="2" t="s">
        <v>723</v>
      </c>
      <c r="K243" s="20">
        <v>26.25</v>
      </c>
      <c r="L243" s="20">
        <f>VLOOKUP($K243,Summary!$A$33:$E$39,1,1)</f>
        <v>20</v>
      </c>
      <c r="N243" s="2" t="s">
        <v>16</v>
      </c>
    </row>
    <row r="244" spans="1:14" x14ac:dyDescent="0.25">
      <c r="A244" s="2">
        <v>239</v>
      </c>
      <c r="B244" s="2">
        <v>0</v>
      </c>
      <c r="C244" s="2">
        <v>2</v>
      </c>
      <c r="D244" s="2" t="s">
        <v>1433</v>
      </c>
      <c r="E244" s="2" t="s">
        <v>12</v>
      </c>
      <c r="F244" s="2">
        <v>19</v>
      </c>
      <c r="G244" s="2">
        <f>VLOOKUP($F244,Summary!$A$22:$A$28,1,1)</f>
        <v>10</v>
      </c>
      <c r="H244" s="2">
        <v>0</v>
      </c>
      <c r="I244" s="2">
        <v>0</v>
      </c>
      <c r="J244" s="2">
        <v>28665</v>
      </c>
      <c r="K244" s="20">
        <v>10.5</v>
      </c>
      <c r="L244" s="20">
        <f>VLOOKUP($K244,Summary!$A$33:$E$39,1,1)</f>
        <v>10</v>
      </c>
      <c r="N244" s="2" t="s">
        <v>16</v>
      </c>
    </row>
    <row r="245" spans="1:14" x14ac:dyDescent="0.25">
      <c r="A245" s="2">
        <v>240</v>
      </c>
      <c r="B245" s="2">
        <v>0</v>
      </c>
      <c r="C245" s="2">
        <v>2</v>
      </c>
      <c r="D245" s="2" t="s">
        <v>1432</v>
      </c>
      <c r="E245" s="2" t="s">
        <v>12</v>
      </c>
      <c r="F245" s="2">
        <v>33</v>
      </c>
      <c r="G245" s="2">
        <f>VLOOKUP($F245,Summary!$A$22:$A$28,1,1)</f>
        <v>30</v>
      </c>
      <c r="H245" s="2">
        <v>0</v>
      </c>
      <c r="I245" s="2">
        <v>0</v>
      </c>
      <c r="J245" s="2" t="s">
        <v>1431</v>
      </c>
      <c r="K245" s="20">
        <v>12.275</v>
      </c>
      <c r="L245" s="20">
        <f>VLOOKUP($K245,Summary!$A$33:$E$39,1,1)</f>
        <v>10</v>
      </c>
      <c r="N245" s="2" t="s">
        <v>16</v>
      </c>
    </row>
    <row r="246" spans="1:14" x14ac:dyDescent="0.25">
      <c r="A246" s="2">
        <v>241</v>
      </c>
      <c r="B246" s="2">
        <v>0</v>
      </c>
      <c r="C246" s="2">
        <v>3</v>
      </c>
      <c r="D246" s="2" t="s">
        <v>1430</v>
      </c>
      <c r="E246" s="2" t="s">
        <v>15</v>
      </c>
      <c r="G246" s="2">
        <f>VLOOKUP($F246,Summary!$A$22:$A$28,1,1)</f>
        <v>0</v>
      </c>
      <c r="H246" s="2">
        <v>1</v>
      </c>
      <c r="I246" s="2">
        <v>0</v>
      </c>
      <c r="J246" s="2">
        <v>2665</v>
      </c>
      <c r="K246" s="20">
        <v>14.4542</v>
      </c>
      <c r="L246" s="20">
        <f>VLOOKUP($K246,Summary!$A$33:$E$39,1,1)</f>
        <v>10</v>
      </c>
      <c r="N246" s="2" t="s">
        <v>24</v>
      </c>
    </row>
    <row r="247" spans="1:14" x14ac:dyDescent="0.25">
      <c r="A247" s="2">
        <v>242</v>
      </c>
      <c r="B247" s="2">
        <v>1</v>
      </c>
      <c r="C247" s="2">
        <v>3</v>
      </c>
      <c r="D247" s="2" t="s">
        <v>1429</v>
      </c>
      <c r="E247" s="2" t="s">
        <v>15</v>
      </c>
      <c r="G247" s="2">
        <f>VLOOKUP($F247,Summary!$A$22:$A$28,1,1)</f>
        <v>0</v>
      </c>
      <c r="H247" s="2">
        <v>1</v>
      </c>
      <c r="I247" s="2">
        <v>0</v>
      </c>
      <c r="J247" s="2">
        <v>367230</v>
      </c>
      <c r="K247" s="20">
        <v>15.5</v>
      </c>
      <c r="L247" s="20">
        <f>VLOOKUP($K247,Summary!$A$33:$E$39,1,1)</f>
        <v>10</v>
      </c>
      <c r="N247" s="2" t="s">
        <v>13</v>
      </c>
    </row>
    <row r="248" spans="1:14" x14ac:dyDescent="0.25">
      <c r="A248" s="2">
        <v>243</v>
      </c>
      <c r="B248" s="2">
        <v>0</v>
      </c>
      <c r="C248" s="2">
        <v>2</v>
      </c>
      <c r="D248" s="2" t="s">
        <v>1428</v>
      </c>
      <c r="E248" s="2" t="s">
        <v>12</v>
      </c>
      <c r="F248" s="2">
        <v>29</v>
      </c>
      <c r="G248" s="2">
        <f>VLOOKUP($F248,Summary!$A$22:$A$28,1,1)</f>
        <v>20</v>
      </c>
      <c r="H248" s="2">
        <v>0</v>
      </c>
      <c r="I248" s="2">
        <v>0</v>
      </c>
      <c r="J248" s="2" t="s">
        <v>1427</v>
      </c>
      <c r="K248" s="20">
        <v>10.5</v>
      </c>
      <c r="L248" s="20">
        <f>VLOOKUP($K248,Summary!$A$33:$E$39,1,1)</f>
        <v>10</v>
      </c>
      <c r="N248" s="2" t="s">
        <v>16</v>
      </c>
    </row>
    <row r="249" spans="1:14" x14ac:dyDescent="0.25">
      <c r="A249" s="2">
        <v>244</v>
      </c>
      <c r="B249" s="2">
        <v>0</v>
      </c>
      <c r="C249" s="2">
        <v>3</v>
      </c>
      <c r="D249" s="2" t="s">
        <v>1426</v>
      </c>
      <c r="E249" s="2" t="s">
        <v>12</v>
      </c>
      <c r="F249" s="2">
        <v>22</v>
      </c>
      <c r="G249" s="2">
        <f>VLOOKUP($F249,Summary!$A$22:$A$28,1,1)</f>
        <v>20</v>
      </c>
      <c r="H249" s="2">
        <v>0</v>
      </c>
      <c r="I249" s="2">
        <v>0</v>
      </c>
      <c r="J249" s="2" t="s">
        <v>1425</v>
      </c>
      <c r="K249" s="20">
        <v>7.125</v>
      </c>
      <c r="L249" s="20">
        <f>VLOOKUP($K249,Summary!$A$33:$E$39,1,1)</f>
        <v>0</v>
      </c>
      <c r="N249" s="2" t="s">
        <v>16</v>
      </c>
    </row>
    <row r="250" spans="1:14" x14ac:dyDescent="0.25">
      <c r="A250" s="2">
        <v>245</v>
      </c>
      <c r="B250" s="2">
        <v>0</v>
      </c>
      <c r="C250" s="2">
        <v>3</v>
      </c>
      <c r="D250" s="2" t="s">
        <v>1424</v>
      </c>
      <c r="E250" s="2" t="s">
        <v>12</v>
      </c>
      <c r="F250" s="2">
        <v>30</v>
      </c>
      <c r="G250" s="2">
        <f>VLOOKUP($F250,Summary!$A$22:$A$28,1,1)</f>
        <v>30</v>
      </c>
      <c r="H250" s="2">
        <v>0</v>
      </c>
      <c r="I250" s="2">
        <v>0</v>
      </c>
      <c r="J250" s="2">
        <v>2694</v>
      </c>
      <c r="K250" s="20">
        <v>7.2249999999999996</v>
      </c>
      <c r="L250" s="20">
        <f>VLOOKUP($K250,Summary!$A$33:$E$39,1,1)</f>
        <v>0</v>
      </c>
      <c r="N250" s="2" t="s">
        <v>24</v>
      </c>
    </row>
    <row r="251" spans="1:14" x14ac:dyDescent="0.25">
      <c r="A251" s="2">
        <v>246</v>
      </c>
      <c r="B251" s="2">
        <v>0</v>
      </c>
      <c r="C251" s="2">
        <v>1</v>
      </c>
      <c r="D251" s="2" t="s">
        <v>1423</v>
      </c>
      <c r="E251" s="2" t="s">
        <v>12</v>
      </c>
      <c r="F251" s="2">
        <v>44</v>
      </c>
      <c r="G251" s="2">
        <f>VLOOKUP($F251,Summary!$A$22:$A$28,1,1)</f>
        <v>40</v>
      </c>
      <c r="H251" s="2">
        <v>2</v>
      </c>
      <c r="I251" s="2">
        <v>0</v>
      </c>
      <c r="J251" s="2">
        <v>19928</v>
      </c>
      <c r="K251" s="20">
        <v>90</v>
      </c>
      <c r="L251" s="20">
        <f>VLOOKUP($K251,Summary!$A$33:$E$39,1,1)</f>
        <v>60</v>
      </c>
      <c r="M251" s="2" t="s">
        <v>70</v>
      </c>
      <c r="N251" s="2" t="s">
        <v>13</v>
      </c>
    </row>
    <row r="252" spans="1:14" x14ac:dyDescent="0.25">
      <c r="A252" s="2">
        <v>247</v>
      </c>
      <c r="B252" s="2">
        <v>0</v>
      </c>
      <c r="C252" s="2">
        <v>3</v>
      </c>
      <c r="D252" s="2" t="s">
        <v>1422</v>
      </c>
      <c r="E252" s="2" t="s">
        <v>15</v>
      </c>
      <c r="F252" s="2">
        <v>25</v>
      </c>
      <c r="G252" s="2">
        <f>VLOOKUP($F252,Summary!$A$22:$A$28,1,1)</f>
        <v>20</v>
      </c>
      <c r="H252" s="2">
        <v>0</v>
      </c>
      <c r="I252" s="2">
        <v>0</v>
      </c>
      <c r="J252" s="2">
        <v>347071</v>
      </c>
      <c r="K252" s="20">
        <v>7.7750000000000004</v>
      </c>
      <c r="L252" s="20">
        <f>VLOOKUP($K252,Summary!$A$33:$E$39,1,1)</f>
        <v>0</v>
      </c>
      <c r="N252" s="2" t="s">
        <v>16</v>
      </c>
    </row>
    <row r="253" spans="1:14" x14ac:dyDescent="0.25">
      <c r="A253" s="2">
        <v>248</v>
      </c>
      <c r="B253" s="2">
        <v>1</v>
      </c>
      <c r="C253" s="2">
        <v>2</v>
      </c>
      <c r="D253" s="2" t="s">
        <v>1421</v>
      </c>
      <c r="E253" s="2" t="s">
        <v>15</v>
      </c>
      <c r="F253" s="2">
        <v>24</v>
      </c>
      <c r="G253" s="2">
        <f>VLOOKUP($F253,Summary!$A$22:$A$28,1,1)</f>
        <v>20</v>
      </c>
      <c r="H253" s="2">
        <v>0</v>
      </c>
      <c r="I253" s="2">
        <v>2</v>
      </c>
      <c r="J253" s="2">
        <v>250649</v>
      </c>
      <c r="K253" s="20">
        <v>14.5</v>
      </c>
      <c r="L253" s="20">
        <f>VLOOKUP($K253,Summary!$A$33:$E$39,1,1)</f>
        <v>10</v>
      </c>
      <c r="N253" s="2" t="s">
        <v>16</v>
      </c>
    </row>
    <row r="254" spans="1:14" x14ac:dyDescent="0.25">
      <c r="A254" s="2">
        <v>249</v>
      </c>
      <c r="B254" s="2">
        <v>1</v>
      </c>
      <c r="C254" s="2">
        <v>1</v>
      </c>
      <c r="D254" s="2" t="s">
        <v>1420</v>
      </c>
      <c r="E254" s="2" t="s">
        <v>12</v>
      </c>
      <c r="F254" s="2">
        <v>37</v>
      </c>
      <c r="G254" s="2">
        <f>VLOOKUP($F254,Summary!$A$22:$A$28,1,1)</f>
        <v>30</v>
      </c>
      <c r="H254" s="2">
        <v>1</v>
      </c>
      <c r="I254" s="2">
        <v>1</v>
      </c>
      <c r="J254" s="2">
        <v>11751</v>
      </c>
      <c r="K254" s="20">
        <v>52.554200000000002</v>
      </c>
      <c r="L254" s="20">
        <f>VLOOKUP($K254,Summary!$A$33:$E$39,1,1)</f>
        <v>50</v>
      </c>
      <c r="M254" s="2" t="s">
        <v>633</v>
      </c>
      <c r="N254" s="2" t="s">
        <v>16</v>
      </c>
    </row>
    <row r="255" spans="1:14" x14ac:dyDescent="0.25">
      <c r="A255" s="2">
        <v>250</v>
      </c>
      <c r="B255" s="2">
        <v>0</v>
      </c>
      <c r="C255" s="2">
        <v>2</v>
      </c>
      <c r="D255" s="2" t="s">
        <v>1419</v>
      </c>
      <c r="E255" s="2" t="s">
        <v>12</v>
      </c>
      <c r="F255" s="2">
        <v>54</v>
      </c>
      <c r="G255" s="2">
        <f>VLOOKUP($F255,Summary!$A$22:$A$28,1,1)</f>
        <v>50</v>
      </c>
      <c r="H255" s="2">
        <v>1</v>
      </c>
      <c r="I255" s="2">
        <v>0</v>
      </c>
      <c r="J255" s="2">
        <v>244252</v>
      </c>
      <c r="K255" s="20">
        <v>26</v>
      </c>
      <c r="L255" s="20">
        <f>VLOOKUP($K255,Summary!$A$33:$E$39,1,1)</f>
        <v>20</v>
      </c>
      <c r="N255" s="2" t="s">
        <v>16</v>
      </c>
    </row>
    <row r="256" spans="1:14" x14ac:dyDescent="0.25">
      <c r="A256" s="2">
        <v>251</v>
      </c>
      <c r="B256" s="2">
        <v>0</v>
      </c>
      <c r="C256" s="2">
        <v>3</v>
      </c>
      <c r="D256" s="2" t="s">
        <v>1418</v>
      </c>
      <c r="E256" s="2" t="s">
        <v>12</v>
      </c>
      <c r="G256" s="2">
        <f>VLOOKUP($F256,Summary!$A$22:$A$28,1,1)</f>
        <v>0</v>
      </c>
      <c r="H256" s="2">
        <v>0</v>
      </c>
      <c r="I256" s="2">
        <v>0</v>
      </c>
      <c r="J256" s="2">
        <v>362316</v>
      </c>
      <c r="K256" s="20">
        <v>7.25</v>
      </c>
      <c r="L256" s="20">
        <f>VLOOKUP($K256,Summary!$A$33:$E$39,1,1)</f>
        <v>0</v>
      </c>
      <c r="N256" s="2" t="s">
        <v>16</v>
      </c>
    </row>
    <row r="257" spans="1:14" x14ac:dyDescent="0.25">
      <c r="A257" s="2">
        <v>252</v>
      </c>
      <c r="B257" s="2">
        <v>0</v>
      </c>
      <c r="C257" s="2">
        <v>3</v>
      </c>
      <c r="D257" s="2" t="s">
        <v>1417</v>
      </c>
      <c r="E257" s="2" t="s">
        <v>15</v>
      </c>
      <c r="F257" s="2">
        <v>29</v>
      </c>
      <c r="G257" s="2">
        <f>VLOOKUP($F257,Summary!$A$22:$A$28,1,1)</f>
        <v>20</v>
      </c>
      <c r="H257" s="2">
        <v>1</v>
      </c>
      <c r="I257" s="2">
        <v>1</v>
      </c>
      <c r="J257" s="2">
        <v>347054</v>
      </c>
      <c r="K257" s="20">
        <v>10.4625</v>
      </c>
      <c r="L257" s="20">
        <f>VLOOKUP($K257,Summary!$A$33:$E$39,1,1)</f>
        <v>10</v>
      </c>
      <c r="M257" s="2" t="s">
        <v>189</v>
      </c>
      <c r="N257" s="2" t="s">
        <v>16</v>
      </c>
    </row>
    <row r="258" spans="1:14" x14ac:dyDescent="0.25">
      <c r="A258" s="2">
        <v>253</v>
      </c>
      <c r="B258" s="2">
        <v>0</v>
      </c>
      <c r="C258" s="2">
        <v>1</v>
      </c>
      <c r="D258" s="2" t="s">
        <v>1416</v>
      </c>
      <c r="E258" s="2" t="s">
        <v>12</v>
      </c>
      <c r="F258" s="2">
        <v>62</v>
      </c>
      <c r="G258" s="2">
        <f>VLOOKUP($F258,Summary!$A$22:$A$28,1,1)</f>
        <v>60</v>
      </c>
      <c r="H258" s="2">
        <v>0</v>
      </c>
      <c r="I258" s="2">
        <v>0</v>
      </c>
      <c r="J258" s="2">
        <v>113514</v>
      </c>
      <c r="K258" s="20">
        <v>26.55</v>
      </c>
      <c r="L258" s="20">
        <f>VLOOKUP($K258,Summary!$A$33:$E$39,1,1)</f>
        <v>20</v>
      </c>
      <c r="M258" s="2" t="s">
        <v>1415</v>
      </c>
      <c r="N258" s="2" t="s">
        <v>16</v>
      </c>
    </row>
    <row r="259" spans="1:14" x14ac:dyDescent="0.25">
      <c r="A259" s="2">
        <v>254</v>
      </c>
      <c r="B259" s="2">
        <v>0</v>
      </c>
      <c r="C259" s="2">
        <v>3</v>
      </c>
      <c r="D259" s="2" t="s">
        <v>1414</v>
      </c>
      <c r="E259" s="2" t="s">
        <v>12</v>
      </c>
      <c r="F259" s="2">
        <v>30</v>
      </c>
      <c r="G259" s="2">
        <f>VLOOKUP($F259,Summary!$A$22:$A$28,1,1)</f>
        <v>30</v>
      </c>
      <c r="H259" s="2">
        <v>1</v>
      </c>
      <c r="I259" s="2">
        <v>0</v>
      </c>
      <c r="J259" s="2" t="s">
        <v>956</v>
      </c>
      <c r="K259" s="20">
        <v>16.100000000000001</v>
      </c>
      <c r="L259" s="20">
        <f>VLOOKUP($K259,Summary!$A$33:$E$39,1,1)</f>
        <v>10</v>
      </c>
      <c r="N259" s="2" t="s">
        <v>16</v>
      </c>
    </row>
    <row r="260" spans="1:14" x14ac:dyDescent="0.25">
      <c r="A260" s="2">
        <v>255</v>
      </c>
      <c r="B260" s="2">
        <v>0</v>
      </c>
      <c r="C260" s="2">
        <v>3</v>
      </c>
      <c r="D260" s="2" t="s">
        <v>1413</v>
      </c>
      <c r="E260" s="2" t="s">
        <v>15</v>
      </c>
      <c r="F260" s="2">
        <v>41</v>
      </c>
      <c r="G260" s="2">
        <f>VLOOKUP($F260,Summary!$A$22:$A$28,1,1)</f>
        <v>40</v>
      </c>
      <c r="H260" s="2">
        <v>0</v>
      </c>
      <c r="I260" s="2">
        <v>2</v>
      </c>
      <c r="J260" s="2">
        <v>370129</v>
      </c>
      <c r="K260" s="20">
        <v>20.212499999999999</v>
      </c>
      <c r="L260" s="20">
        <f>VLOOKUP($K260,Summary!$A$33:$E$39,1,1)</f>
        <v>20</v>
      </c>
      <c r="N260" s="2" t="s">
        <v>16</v>
      </c>
    </row>
    <row r="261" spans="1:14" x14ac:dyDescent="0.25">
      <c r="A261" s="2">
        <v>256</v>
      </c>
      <c r="B261" s="2">
        <v>1</v>
      </c>
      <c r="C261" s="2">
        <v>3</v>
      </c>
      <c r="D261" s="2" t="s">
        <v>1412</v>
      </c>
      <c r="E261" s="2" t="s">
        <v>15</v>
      </c>
      <c r="F261" s="2">
        <v>29</v>
      </c>
      <c r="G261" s="2">
        <f>VLOOKUP($F261,Summary!$A$22:$A$28,1,1)</f>
        <v>20</v>
      </c>
      <c r="H261" s="2">
        <v>0</v>
      </c>
      <c r="I261" s="2">
        <v>2</v>
      </c>
      <c r="J261" s="2">
        <v>2650</v>
      </c>
      <c r="K261" s="20">
        <v>15.245799999999999</v>
      </c>
      <c r="L261" s="20">
        <f>VLOOKUP($K261,Summary!$A$33:$E$39,1,1)</f>
        <v>10</v>
      </c>
      <c r="N261" s="2" t="s">
        <v>24</v>
      </c>
    </row>
    <row r="262" spans="1:14" x14ac:dyDescent="0.25">
      <c r="A262" s="2">
        <v>257</v>
      </c>
      <c r="B262" s="2">
        <v>1</v>
      </c>
      <c r="C262" s="2">
        <v>1</v>
      </c>
      <c r="D262" s="2" t="s">
        <v>1411</v>
      </c>
      <c r="E262" s="2" t="s">
        <v>15</v>
      </c>
      <c r="G262" s="2">
        <f>VLOOKUP($F262,Summary!$A$22:$A$28,1,1)</f>
        <v>0</v>
      </c>
      <c r="H262" s="2">
        <v>0</v>
      </c>
      <c r="I262" s="2">
        <v>0</v>
      </c>
      <c r="J262" s="2" t="s">
        <v>485</v>
      </c>
      <c r="K262" s="20">
        <v>79.2</v>
      </c>
      <c r="L262" s="20">
        <f>VLOOKUP($K262,Summary!$A$33:$E$39,1,1)</f>
        <v>60</v>
      </c>
      <c r="N262" s="2" t="s">
        <v>24</v>
      </c>
    </row>
    <row r="263" spans="1:14" x14ac:dyDescent="0.25">
      <c r="A263" s="2">
        <v>258</v>
      </c>
      <c r="B263" s="2">
        <v>1</v>
      </c>
      <c r="C263" s="2">
        <v>1</v>
      </c>
      <c r="D263" s="2" t="s">
        <v>1410</v>
      </c>
      <c r="E263" s="2" t="s">
        <v>15</v>
      </c>
      <c r="F263" s="2">
        <v>30</v>
      </c>
      <c r="G263" s="2">
        <f>VLOOKUP($F263,Summary!$A$22:$A$28,1,1)</f>
        <v>30</v>
      </c>
      <c r="H263" s="2">
        <v>0</v>
      </c>
      <c r="I263" s="2">
        <v>0</v>
      </c>
      <c r="J263" s="2">
        <v>110152</v>
      </c>
      <c r="K263" s="20">
        <v>86.5</v>
      </c>
      <c r="L263" s="20">
        <f>VLOOKUP($K263,Summary!$A$33:$E$39,1,1)</f>
        <v>60</v>
      </c>
      <c r="M263" s="2" t="s">
        <v>777</v>
      </c>
      <c r="N263" s="2" t="s">
        <v>16</v>
      </c>
    </row>
    <row r="264" spans="1:14" x14ac:dyDescent="0.25">
      <c r="A264" s="2">
        <v>259</v>
      </c>
      <c r="B264" s="2">
        <v>1</v>
      </c>
      <c r="C264" s="2">
        <v>1</v>
      </c>
      <c r="D264" s="2" t="s">
        <v>1409</v>
      </c>
      <c r="E264" s="2" t="s">
        <v>15</v>
      </c>
      <c r="F264" s="2">
        <v>35</v>
      </c>
      <c r="G264" s="2">
        <f>VLOOKUP($F264,Summary!$A$22:$A$28,1,1)</f>
        <v>30</v>
      </c>
      <c r="H264" s="2">
        <v>0</v>
      </c>
      <c r="I264" s="2">
        <v>0</v>
      </c>
      <c r="J264" s="2" t="s">
        <v>506</v>
      </c>
      <c r="K264" s="20">
        <v>512.32920000000001</v>
      </c>
      <c r="L264" s="20">
        <f>VLOOKUP($K264,Summary!$A$33:$E$39,1,1)</f>
        <v>60</v>
      </c>
      <c r="N264" s="2" t="s">
        <v>24</v>
      </c>
    </row>
    <row r="265" spans="1:14" x14ac:dyDescent="0.25">
      <c r="A265" s="2">
        <v>260</v>
      </c>
      <c r="B265" s="2">
        <v>1</v>
      </c>
      <c r="C265" s="2">
        <v>2</v>
      </c>
      <c r="D265" s="2" t="s">
        <v>1408</v>
      </c>
      <c r="E265" s="2" t="s">
        <v>15</v>
      </c>
      <c r="F265" s="2">
        <v>50</v>
      </c>
      <c r="G265" s="2">
        <f>VLOOKUP($F265,Summary!$A$22:$A$28,1,1)</f>
        <v>50</v>
      </c>
      <c r="H265" s="2">
        <v>0</v>
      </c>
      <c r="I265" s="2">
        <v>1</v>
      </c>
      <c r="J265" s="2">
        <v>230433</v>
      </c>
      <c r="K265" s="20">
        <v>26</v>
      </c>
      <c r="L265" s="20">
        <f>VLOOKUP($K265,Summary!$A$33:$E$39,1,1)</f>
        <v>20</v>
      </c>
      <c r="N265" s="2" t="s">
        <v>16</v>
      </c>
    </row>
    <row r="266" spans="1:14" x14ac:dyDescent="0.25">
      <c r="A266" s="2">
        <v>261</v>
      </c>
      <c r="B266" s="2">
        <v>0</v>
      </c>
      <c r="C266" s="2">
        <v>3</v>
      </c>
      <c r="D266" s="2" t="s">
        <v>1407</v>
      </c>
      <c r="E266" s="2" t="s">
        <v>12</v>
      </c>
      <c r="G266" s="2">
        <f>VLOOKUP($F266,Summary!$A$22:$A$28,1,1)</f>
        <v>0</v>
      </c>
      <c r="H266" s="2">
        <v>0</v>
      </c>
      <c r="I266" s="2">
        <v>0</v>
      </c>
      <c r="J266" s="2">
        <v>384461</v>
      </c>
      <c r="K266" s="20">
        <v>7.75</v>
      </c>
      <c r="L266" s="20">
        <f>VLOOKUP($K266,Summary!$A$33:$E$39,1,1)</f>
        <v>0</v>
      </c>
      <c r="N266" s="2" t="s">
        <v>13</v>
      </c>
    </row>
    <row r="267" spans="1:14" x14ac:dyDescent="0.25">
      <c r="A267" s="2">
        <v>262</v>
      </c>
      <c r="B267" s="2">
        <v>1</v>
      </c>
      <c r="C267" s="2">
        <v>3</v>
      </c>
      <c r="D267" s="2" t="s">
        <v>1406</v>
      </c>
      <c r="E267" s="2" t="s">
        <v>12</v>
      </c>
      <c r="F267" s="2">
        <v>3</v>
      </c>
      <c r="G267" s="2">
        <f>VLOOKUP($F267,Summary!$A$22:$A$28,1,1)</f>
        <v>0</v>
      </c>
      <c r="H267" s="2">
        <v>4</v>
      </c>
      <c r="I267" s="2">
        <v>2</v>
      </c>
      <c r="J267" s="2">
        <v>347077</v>
      </c>
      <c r="K267" s="20">
        <v>31.387499999999999</v>
      </c>
      <c r="L267" s="20">
        <f>VLOOKUP($K267,Summary!$A$33:$E$39,1,1)</f>
        <v>30</v>
      </c>
      <c r="N267" s="2" t="s">
        <v>16</v>
      </c>
    </row>
    <row r="268" spans="1:14" x14ac:dyDescent="0.25">
      <c r="A268" s="2">
        <v>263</v>
      </c>
      <c r="B268" s="2">
        <v>0</v>
      </c>
      <c r="C268" s="2">
        <v>1</v>
      </c>
      <c r="D268" s="2" t="s">
        <v>1405</v>
      </c>
      <c r="E268" s="2" t="s">
        <v>12</v>
      </c>
      <c r="F268" s="2">
        <v>52</v>
      </c>
      <c r="G268" s="2">
        <f>VLOOKUP($F268,Summary!$A$22:$A$28,1,1)</f>
        <v>50</v>
      </c>
      <c r="H268" s="2">
        <v>1</v>
      </c>
      <c r="I268" s="2">
        <v>1</v>
      </c>
      <c r="J268" s="2">
        <v>110413</v>
      </c>
      <c r="K268" s="20">
        <v>79.650000000000006</v>
      </c>
      <c r="L268" s="20">
        <f>VLOOKUP($K268,Summary!$A$33:$E$39,1,1)</f>
        <v>60</v>
      </c>
      <c r="M268" s="2" t="s">
        <v>1036</v>
      </c>
      <c r="N268" s="2" t="s">
        <v>16</v>
      </c>
    </row>
    <row r="269" spans="1:14" x14ac:dyDescent="0.25">
      <c r="A269" s="2">
        <v>264</v>
      </c>
      <c r="B269" s="2">
        <v>0</v>
      </c>
      <c r="C269" s="2">
        <v>1</v>
      </c>
      <c r="D269" s="2" t="s">
        <v>1404</v>
      </c>
      <c r="E269" s="2" t="s">
        <v>12</v>
      </c>
      <c r="F269" s="2">
        <v>40</v>
      </c>
      <c r="G269" s="2">
        <f>VLOOKUP($F269,Summary!$A$22:$A$28,1,1)</f>
        <v>40</v>
      </c>
      <c r="H269" s="2">
        <v>0</v>
      </c>
      <c r="I269" s="2">
        <v>0</v>
      </c>
      <c r="J269" s="2">
        <v>112059</v>
      </c>
      <c r="K269" s="20">
        <v>0</v>
      </c>
      <c r="L269" s="20">
        <f>VLOOKUP($K269,Summary!$A$33:$E$39,1,1)</f>
        <v>0</v>
      </c>
      <c r="M269" s="2" t="s">
        <v>1403</v>
      </c>
      <c r="N269" s="2" t="s">
        <v>16</v>
      </c>
    </row>
    <row r="270" spans="1:14" x14ac:dyDescent="0.25">
      <c r="A270" s="2">
        <v>265</v>
      </c>
      <c r="B270" s="2">
        <v>0</v>
      </c>
      <c r="C270" s="2">
        <v>3</v>
      </c>
      <c r="D270" s="2" t="s">
        <v>1402</v>
      </c>
      <c r="E270" s="2" t="s">
        <v>15</v>
      </c>
      <c r="G270" s="2">
        <f>VLOOKUP($F270,Summary!$A$22:$A$28,1,1)</f>
        <v>0</v>
      </c>
      <c r="H270" s="2">
        <v>0</v>
      </c>
      <c r="I270" s="2">
        <v>0</v>
      </c>
      <c r="J270" s="2">
        <v>382649</v>
      </c>
      <c r="K270" s="20">
        <v>7.75</v>
      </c>
      <c r="L270" s="20">
        <f>VLOOKUP($K270,Summary!$A$33:$E$39,1,1)</f>
        <v>0</v>
      </c>
      <c r="N270" s="2" t="s">
        <v>13</v>
      </c>
    </row>
    <row r="271" spans="1:14" x14ac:dyDescent="0.25">
      <c r="A271" s="2">
        <v>266</v>
      </c>
      <c r="B271" s="2">
        <v>0</v>
      </c>
      <c r="C271" s="2">
        <v>2</v>
      </c>
      <c r="D271" s="2" t="s">
        <v>1401</v>
      </c>
      <c r="E271" s="2" t="s">
        <v>12</v>
      </c>
      <c r="F271" s="2">
        <v>36</v>
      </c>
      <c r="G271" s="2">
        <f>VLOOKUP($F271,Summary!$A$22:$A$28,1,1)</f>
        <v>30</v>
      </c>
      <c r="H271" s="2">
        <v>0</v>
      </c>
      <c r="I271" s="2">
        <v>0</v>
      </c>
      <c r="J271" s="2" t="s">
        <v>1400</v>
      </c>
      <c r="K271" s="20">
        <v>10.5</v>
      </c>
      <c r="L271" s="20">
        <f>VLOOKUP($K271,Summary!$A$33:$E$39,1,1)</f>
        <v>10</v>
      </c>
      <c r="N271" s="2" t="s">
        <v>16</v>
      </c>
    </row>
    <row r="272" spans="1:14" x14ac:dyDescent="0.25">
      <c r="A272" s="2">
        <v>267</v>
      </c>
      <c r="B272" s="2">
        <v>0</v>
      </c>
      <c r="C272" s="2">
        <v>3</v>
      </c>
      <c r="D272" s="2" t="s">
        <v>1399</v>
      </c>
      <c r="E272" s="2" t="s">
        <v>12</v>
      </c>
      <c r="F272" s="2">
        <v>16</v>
      </c>
      <c r="G272" s="2">
        <f>VLOOKUP($F272,Summary!$A$22:$A$28,1,1)</f>
        <v>10</v>
      </c>
      <c r="H272" s="2">
        <v>4</v>
      </c>
      <c r="I272" s="2">
        <v>1</v>
      </c>
      <c r="J272" s="2">
        <v>3101295</v>
      </c>
      <c r="K272" s="20">
        <v>39.6875</v>
      </c>
      <c r="L272" s="20">
        <f>VLOOKUP($K272,Summary!$A$33:$E$39,1,1)</f>
        <v>30</v>
      </c>
      <c r="N272" s="2" t="s">
        <v>16</v>
      </c>
    </row>
    <row r="273" spans="1:14" x14ac:dyDescent="0.25">
      <c r="A273" s="2">
        <v>268</v>
      </c>
      <c r="B273" s="2">
        <v>1</v>
      </c>
      <c r="C273" s="2">
        <v>3</v>
      </c>
      <c r="D273" s="2" t="s">
        <v>1398</v>
      </c>
      <c r="E273" s="2" t="s">
        <v>12</v>
      </c>
      <c r="F273" s="2">
        <v>25</v>
      </c>
      <c r="G273" s="2">
        <f>VLOOKUP($F273,Summary!$A$22:$A$28,1,1)</f>
        <v>20</v>
      </c>
      <c r="H273" s="2">
        <v>1</v>
      </c>
      <c r="I273" s="2">
        <v>0</v>
      </c>
      <c r="J273" s="2">
        <v>347083</v>
      </c>
      <c r="K273" s="20">
        <v>7.7750000000000004</v>
      </c>
      <c r="L273" s="20">
        <f>VLOOKUP($K273,Summary!$A$33:$E$39,1,1)</f>
        <v>0</v>
      </c>
      <c r="N273" s="2" t="s">
        <v>16</v>
      </c>
    </row>
    <row r="274" spans="1:14" x14ac:dyDescent="0.25">
      <c r="A274" s="2">
        <v>269</v>
      </c>
      <c r="B274" s="2">
        <v>1</v>
      </c>
      <c r="C274" s="2">
        <v>1</v>
      </c>
      <c r="D274" s="2" t="s">
        <v>1397</v>
      </c>
      <c r="E274" s="2" t="s">
        <v>15</v>
      </c>
      <c r="F274" s="2">
        <v>58</v>
      </c>
      <c r="G274" s="2">
        <f>VLOOKUP($F274,Summary!$A$22:$A$28,1,1)</f>
        <v>50</v>
      </c>
      <c r="H274" s="2">
        <v>0</v>
      </c>
      <c r="I274" s="2">
        <v>1</v>
      </c>
      <c r="J274" s="2" t="s">
        <v>967</v>
      </c>
      <c r="K274" s="20">
        <v>153.46250000000001</v>
      </c>
      <c r="L274" s="20">
        <f>VLOOKUP($K274,Summary!$A$33:$E$39,1,1)</f>
        <v>60</v>
      </c>
      <c r="M274" s="2" t="s">
        <v>966</v>
      </c>
      <c r="N274" s="2" t="s">
        <v>16</v>
      </c>
    </row>
    <row r="275" spans="1:14" x14ac:dyDescent="0.25">
      <c r="A275" s="2">
        <v>270</v>
      </c>
      <c r="B275" s="2">
        <v>1</v>
      </c>
      <c r="C275" s="2">
        <v>1</v>
      </c>
      <c r="D275" s="2" t="s">
        <v>1396</v>
      </c>
      <c r="E275" s="2" t="s">
        <v>15</v>
      </c>
      <c r="F275" s="2">
        <v>35</v>
      </c>
      <c r="G275" s="2">
        <f>VLOOKUP($F275,Summary!$A$22:$A$28,1,1)</f>
        <v>30</v>
      </c>
      <c r="H275" s="2">
        <v>0</v>
      </c>
      <c r="I275" s="2">
        <v>0</v>
      </c>
      <c r="J275" s="2" t="s">
        <v>464</v>
      </c>
      <c r="K275" s="20">
        <v>135.63329999999999</v>
      </c>
      <c r="L275" s="20">
        <f>VLOOKUP($K275,Summary!$A$33:$E$39,1,1)</f>
        <v>60</v>
      </c>
      <c r="M275" s="2" t="s">
        <v>1395</v>
      </c>
      <c r="N275" s="2" t="s">
        <v>16</v>
      </c>
    </row>
    <row r="276" spans="1:14" x14ac:dyDescent="0.25">
      <c r="A276" s="2">
        <v>271</v>
      </c>
      <c r="B276" s="2">
        <v>0</v>
      </c>
      <c r="C276" s="2">
        <v>1</v>
      </c>
      <c r="D276" s="2" t="s">
        <v>1394</v>
      </c>
      <c r="E276" s="2" t="s">
        <v>12</v>
      </c>
      <c r="G276" s="2">
        <f>VLOOKUP($F276,Summary!$A$22:$A$28,1,1)</f>
        <v>0</v>
      </c>
      <c r="H276" s="2">
        <v>0</v>
      </c>
      <c r="I276" s="2">
        <v>0</v>
      </c>
      <c r="J276" s="2">
        <v>113798</v>
      </c>
      <c r="K276" s="20">
        <v>31</v>
      </c>
      <c r="L276" s="20">
        <f>VLOOKUP($K276,Summary!$A$33:$E$39,1,1)</f>
        <v>30</v>
      </c>
      <c r="N276" s="2" t="s">
        <v>16</v>
      </c>
    </row>
    <row r="277" spans="1:14" x14ac:dyDescent="0.25">
      <c r="A277" s="2">
        <v>272</v>
      </c>
      <c r="B277" s="2">
        <v>1</v>
      </c>
      <c r="C277" s="2">
        <v>3</v>
      </c>
      <c r="D277" s="2" t="s">
        <v>1393</v>
      </c>
      <c r="E277" s="2" t="s">
        <v>12</v>
      </c>
      <c r="F277" s="2">
        <v>25</v>
      </c>
      <c r="G277" s="2">
        <f>VLOOKUP($F277,Summary!$A$22:$A$28,1,1)</f>
        <v>20</v>
      </c>
      <c r="H277" s="2">
        <v>0</v>
      </c>
      <c r="I277" s="2">
        <v>0</v>
      </c>
      <c r="J277" s="2" t="s">
        <v>982</v>
      </c>
      <c r="K277" s="20">
        <v>0</v>
      </c>
      <c r="L277" s="20">
        <f>VLOOKUP($K277,Summary!$A$33:$E$39,1,1)</f>
        <v>0</v>
      </c>
      <c r="N277" s="2" t="s">
        <v>16</v>
      </c>
    </row>
    <row r="278" spans="1:14" x14ac:dyDescent="0.25">
      <c r="A278" s="2">
        <v>273</v>
      </c>
      <c r="B278" s="2">
        <v>1</v>
      </c>
      <c r="C278" s="2">
        <v>2</v>
      </c>
      <c r="D278" s="2" t="s">
        <v>1392</v>
      </c>
      <c r="E278" s="2" t="s">
        <v>15</v>
      </c>
      <c r="F278" s="2">
        <v>41</v>
      </c>
      <c r="G278" s="2">
        <f>VLOOKUP($F278,Summary!$A$22:$A$28,1,1)</f>
        <v>40</v>
      </c>
      <c r="H278" s="2">
        <v>0</v>
      </c>
      <c r="I278" s="2">
        <v>1</v>
      </c>
      <c r="J278" s="2">
        <v>250644</v>
      </c>
      <c r="K278" s="20">
        <v>19.5</v>
      </c>
      <c r="L278" s="20">
        <f>VLOOKUP($K278,Summary!$A$33:$E$39,1,1)</f>
        <v>10</v>
      </c>
      <c r="N278" s="2" t="s">
        <v>16</v>
      </c>
    </row>
    <row r="279" spans="1:14" x14ac:dyDescent="0.25">
      <c r="A279" s="2">
        <v>274</v>
      </c>
      <c r="B279" s="2">
        <v>0</v>
      </c>
      <c r="C279" s="2">
        <v>1</v>
      </c>
      <c r="D279" s="2" t="s">
        <v>1391</v>
      </c>
      <c r="E279" s="2" t="s">
        <v>12</v>
      </c>
      <c r="F279" s="2">
        <v>37</v>
      </c>
      <c r="G279" s="2">
        <f>VLOOKUP($F279,Summary!$A$22:$A$28,1,1)</f>
        <v>30</v>
      </c>
      <c r="H279" s="2">
        <v>0</v>
      </c>
      <c r="I279" s="2">
        <v>1</v>
      </c>
      <c r="J279" s="2" t="s">
        <v>1390</v>
      </c>
      <c r="K279" s="20">
        <v>29.7</v>
      </c>
      <c r="L279" s="20">
        <f>VLOOKUP($K279,Summary!$A$33:$E$39,1,1)</f>
        <v>20</v>
      </c>
      <c r="M279" s="2" t="s">
        <v>1389</v>
      </c>
      <c r="N279" s="2" t="s">
        <v>24</v>
      </c>
    </row>
    <row r="280" spans="1:14" x14ac:dyDescent="0.25">
      <c r="A280" s="2">
        <v>275</v>
      </c>
      <c r="B280" s="2">
        <v>1</v>
      </c>
      <c r="C280" s="2">
        <v>3</v>
      </c>
      <c r="D280" s="2" t="s">
        <v>1388</v>
      </c>
      <c r="E280" s="2" t="s">
        <v>15</v>
      </c>
      <c r="G280" s="2">
        <f>VLOOKUP($F280,Summary!$A$22:$A$28,1,1)</f>
        <v>0</v>
      </c>
      <c r="H280" s="2">
        <v>0</v>
      </c>
      <c r="I280" s="2">
        <v>0</v>
      </c>
      <c r="J280" s="2">
        <v>370375</v>
      </c>
      <c r="K280" s="20">
        <v>7.75</v>
      </c>
      <c r="L280" s="20">
        <f>VLOOKUP($K280,Summary!$A$33:$E$39,1,1)</f>
        <v>0</v>
      </c>
      <c r="N280" s="2" t="s">
        <v>13</v>
      </c>
    </row>
    <row r="281" spans="1:14" x14ac:dyDescent="0.25">
      <c r="A281" s="2">
        <v>276</v>
      </c>
      <c r="B281" s="2">
        <v>1</v>
      </c>
      <c r="C281" s="2">
        <v>1</v>
      </c>
      <c r="D281" s="2" t="s">
        <v>1387</v>
      </c>
      <c r="E281" s="2" t="s">
        <v>15</v>
      </c>
      <c r="F281" s="2">
        <v>63</v>
      </c>
      <c r="G281" s="2">
        <f>VLOOKUP($F281,Summary!$A$22:$A$28,1,1)</f>
        <v>60</v>
      </c>
      <c r="H281" s="2">
        <v>1</v>
      </c>
      <c r="I281" s="2">
        <v>0</v>
      </c>
      <c r="J281" s="2">
        <v>13502</v>
      </c>
      <c r="K281" s="20">
        <v>77.958299999999994</v>
      </c>
      <c r="L281" s="20">
        <f>VLOOKUP($K281,Summary!$A$33:$E$39,1,1)</f>
        <v>60</v>
      </c>
      <c r="M281" s="2" t="s">
        <v>1386</v>
      </c>
      <c r="N281" s="2" t="s">
        <v>16</v>
      </c>
    </row>
    <row r="282" spans="1:14" x14ac:dyDescent="0.25">
      <c r="A282" s="2">
        <v>277</v>
      </c>
      <c r="B282" s="2">
        <v>0</v>
      </c>
      <c r="C282" s="2">
        <v>3</v>
      </c>
      <c r="D282" s="2" t="s">
        <v>1385</v>
      </c>
      <c r="E282" s="2" t="s">
        <v>15</v>
      </c>
      <c r="F282" s="2">
        <v>45</v>
      </c>
      <c r="G282" s="2">
        <f>VLOOKUP($F282,Summary!$A$22:$A$28,1,1)</f>
        <v>40</v>
      </c>
      <c r="H282" s="2">
        <v>0</v>
      </c>
      <c r="I282" s="2">
        <v>0</v>
      </c>
      <c r="J282" s="2">
        <v>347073</v>
      </c>
      <c r="K282" s="20">
        <v>7.75</v>
      </c>
      <c r="L282" s="20">
        <f>VLOOKUP($K282,Summary!$A$33:$E$39,1,1)</f>
        <v>0</v>
      </c>
      <c r="N282" s="2" t="s">
        <v>16</v>
      </c>
    </row>
    <row r="283" spans="1:14" x14ac:dyDescent="0.25">
      <c r="A283" s="2">
        <v>278</v>
      </c>
      <c r="B283" s="2">
        <v>0</v>
      </c>
      <c r="C283" s="2">
        <v>2</v>
      </c>
      <c r="D283" s="2" t="s">
        <v>1384</v>
      </c>
      <c r="E283" s="2" t="s">
        <v>12</v>
      </c>
      <c r="G283" s="2">
        <f>VLOOKUP($F283,Summary!$A$22:$A$28,1,1)</f>
        <v>0</v>
      </c>
      <c r="H283" s="2">
        <v>0</v>
      </c>
      <c r="I283" s="2">
        <v>0</v>
      </c>
      <c r="J283" s="2">
        <v>239853</v>
      </c>
      <c r="K283" s="20">
        <v>0</v>
      </c>
      <c r="L283" s="20">
        <f>VLOOKUP($K283,Summary!$A$33:$E$39,1,1)</f>
        <v>0</v>
      </c>
      <c r="N283" s="2" t="s">
        <v>16</v>
      </c>
    </row>
    <row r="284" spans="1:14" x14ac:dyDescent="0.25">
      <c r="A284" s="2">
        <v>279</v>
      </c>
      <c r="B284" s="2">
        <v>0</v>
      </c>
      <c r="C284" s="2">
        <v>3</v>
      </c>
      <c r="D284" s="2" t="s">
        <v>1383</v>
      </c>
      <c r="E284" s="2" t="s">
        <v>12</v>
      </c>
      <c r="F284" s="2">
        <v>7</v>
      </c>
      <c r="G284" s="2">
        <f>VLOOKUP($F284,Summary!$A$22:$A$28,1,1)</f>
        <v>0</v>
      </c>
      <c r="H284" s="2">
        <v>4</v>
      </c>
      <c r="I284" s="2">
        <v>1</v>
      </c>
      <c r="J284" s="2">
        <v>382652</v>
      </c>
      <c r="K284" s="20">
        <v>29.125</v>
      </c>
      <c r="L284" s="20">
        <f>VLOOKUP($K284,Summary!$A$33:$E$39,1,1)</f>
        <v>20</v>
      </c>
      <c r="N284" s="2" t="s">
        <v>13</v>
      </c>
    </row>
    <row r="285" spans="1:14" x14ac:dyDescent="0.25">
      <c r="A285" s="2">
        <v>280</v>
      </c>
      <c r="B285" s="2">
        <v>1</v>
      </c>
      <c r="C285" s="2">
        <v>3</v>
      </c>
      <c r="D285" s="2" t="s">
        <v>1382</v>
      </c>
      <c r="E285" s="2" t="s">
        <v>15</v>
      </c>
      <c r="F285" s="2">
        <v>35</v>
      </c>
      <c r="G285" s="2">
        <f>VLOOKUP($F285,Summary!$A$22:$A$28,1,1)</f>
        <v>30</v>
      </c>
      <c r="H285" s="2">
        <v>1</v>
      </c>
      <c r="I285" s="2">
        <v>1</v>
      </c>
      <c r="J285" s="2" t="s">
        <v>572</v>
      </c>
      <c r="K285" s="20">
        <v>20.25</v>
      </c>
      <c r="L285" s="20">
        <f>VLOOKUP($K285,Summary!$A$33:$E$39,1,1)</f>
        <v>20</v>
      </c>
      <c r="N285" s="2" t="s">
        <v>16</v>
      </c>
    </row>
    <row r="286" spans="1:14" x14ac:dyDescent="0.25">
      <c r="A286" s="2">
        <v>281</v>
      </c>
      <c r="B286" s="2">
        <v>0</v>
      </c>
      <c r="C286" s="2">
        <v>3</v>
      </c>
      <c r="D286" s="2" t="s">
        <v>1381</v>
      </c>
      <c r="E286" s="2" t="s">
        <v>12</v>
      </c>
      <c r="F286" s="2">
        <v>65</v>
      </c>
      <c r="G286" s="2">
        <f>VLOOKUP($F286,Summary!$A$22:$A$28,1,1)</f>
        <v>60</v>
      </c>
      <c r="H286" s="2">
        <v>0</v>
      </c>
      <c r="I286" s="2">
        <v>0</v>
      </c>
      <c r="J286" s="2">
        <v>336439</v>
      </c>
      <c r="K286" s="20">
        <v>7.75</v>
      </c>
      <c r="L286" s="20">
        <f>VLOOKUP($K286,Summary!$A$33:$E$39,1,1)</f>
        <v>0</v>
      </c>
      <c r="N286" s="2" t="s">
        <v>13</v>
      </c>
    </row>
    <row r="287" spans="1:14" x14ac:dyDescent="0.25">
      <c r="A287" s="2">
        <v>282</v>
      </c>
      <c r="B287" s="2">
        <v>0</v>
      </c>
      <c r="C287" s="2">
        <v>3</v>
      </c>
      <c r="D287" s="2" t="s">
        <v>1380</v>
      </c>
      <c r="E287" s="2" t="s">
        <v>12</v>
      </c>
      <c r="F287" s="2">
        <v>28</v>
      </c>
      <c r="G287" s="2">
        <f>VLOOKUP($F287,Summary!$A$22:$A$28,1,1)</f>
        <v>20</v>
      </c>
      <c r="H287" s="2">
        <v>0</v>
      </c>
      <c r="I287" s="2">
        <v>0</v>
      </c>
      <c r="J287" s="2">
        <v>347464</v>
      </c>
      <c r="K287" s="20">
        <v>7.8541999999999996</v>
      </c>
      <c r="L287" s="20">
        <f>VLOOKUP($K287,Summary!$A$33:$E$39,1,1)</f>
        <v>0</v>
      </c>
      <c r="N287" s="2" t="s">
        <v>16</v>
      </c>
    </row>
    <row r="288" spans="1:14" x14ac:dyDescent="0.25">
      <c r="A288" s="2">
        <v>283</v>
      </c>
      <c r="B288" s="2">
        <v>0</v>
      </c>
      <c r="C288" s="2">
        <v>3</v>
      </c>
      <c r="D288" s="2" t="s">
        <v>1379</v>
      </c>
      <c r="E288" s="2" t="s">
        <v>12</v>
      </c>
      <c r="F288" s="2">
        <v>16</v>
      </c>
      <c r="G288" s="2">
        <f>VLOOKUP($F288,Summary!$A$22:$A$28,1,1)</f>
        <v>10</v>
      </c>
      <c r="H288" s="2">
        <v>0</v>
      </c>
      <c r="I288" s="2">
        <v>0</v>
      </c>
      <c r="J288" s="2">
        <v>345778</v>
      </c>
      <c r="K288" s="20">
        <v>9.5</v>
      </c>
      <c r="L288" s="20">
        <f>VLOOKUP($K288,Summary!$A$33:$E$39,1,1)</f>
        <v>0</v>
      </c>
      <c r="N288" s="2" t="s">
        <v>16</v>
      </c>
    </row>
    <row r="289" spans="1:14" x14ac:dyDescent="0.25">
      <c r="A289" s="2">
        <v>284</v>
      </c>
      <c r="B289" s="2">
        <v>1</v>
      </c>
      <c r="C289" s="2">
        <v>3</v>
      </c>
      <c r="D289" s="2" t="s">
        <v>1378</v>
      </c>
      <c r="E289" s="2" t="s">
        <v>12</v>
      </c>
      <c r="F289" s="2">
        <v>19</v>
      </c>
      <c r="G289" s="2">
        <f>VLOOKUP($F289,Summary!$A$22:$A$28,1,1)</f>
        <v>10</v>
      </c>
      <c r="H289" s="2">
        <v>0</v>
      </c>
      <c r="I289" s="2">
        <v>0</v>
      </c>
      <c r="J289" s="2" t="s">
        <v>1377</v>
      </c>
      <c r="K289" s="20">
        <v>8.0500000000000007</v>
      </c>
      <c r="L289" s="20">
        <f>VLOOKUP($K289,Summary!$A$33:$E$39,1,1)</f>
        <v>0</v>
      </c>
      <c r="N289" s="2" t="s">
        <v>16</v>
      </c>
    </row>
    <row r="290" spans="1:14" x14ac:dyDescent="0.25">
      <c r="A290" s="2">
        <v>285</v>
      </c>
      <c r="B290" s="2">
        <v>0</v>
      </c>
      <c r="C290" s="2">
        <v>1</v>
      </c>
      <c r="D290" s="2" t="s">
        <v>1376</v>
      </c>
      <c r="E290" s="2" t="s">
        <v>12</v>
      </c>
      <c r="G290" s="2">
        <f>VLOOKUP($F290,Summary!$A$22:$A$28,1,1)</f>
        <v>0</v>
      </c>
      <c r="H290" s="2">
        <v>0</v>
      </c>
      <c r="I290" s="2">
        <v>0</v>
      </c>
      <c r="J290" s="2">
        <v>113056</v>
      </c>
      <c r="K290" s="20">
        <v>26</v>
      </c>
      <c r="L290" s="20">
        <f>VLOOKUP($K290,Summary!$A$33:$E$39,1,1)</f>
        <v>20</v>
      </c>
      <c r="M290" s="2" t="s">
        <v>1375</v>
      </c>
      <c r="N290" s="2" t="s">
        <v>16</v>
      </c>
    </row>
    <row r="291" spans="1:14" x14ac:dyDescent="0.25">
      <c r="A291" s="2">
        <v>286</v>
      </c>
      <c r="B291" s="2">
        <v>0</v>
      </c>
      <c r="C291" s="2">
        <v>3</v>
      </c>
      <c r="D291" s="2" t="s">
        <v>1374</v>
      </c>
      <c r="E291" s="2" t="s">
        <v>12</v>
      </c>
      <c r="F291" s="2">
        <v>33</v>
      </c>
      <c r="G291" s="2">
        <f>VLOOKUP($F291,Summary!$A$22:$A$28,1,1)</f>
        <v>30</v>
      </c>
      <c r="H291" s="2">
        <v>0</v>
      </c>
      <c r="I291" s="2">
        <v>0</v>
      </c>
      <c r="J291" s="2">
        <v>349239</v>
      </c>
      <c r="K291" s="20">
        <v>8.6624999999999996</v>
      </c>
      <c r="L291" s="20">
        <f>VLOOKUP($K291,Summary!$A$33:$E$39,1,1)</f>
        <v>0</v>
      </c>
      <c r="N291" s="2" t="s">
        <v>24</v>
      </c>
    </row>
    <row r="292" spans="1:14" x14ac:dyDescent="0.25">
      <c r="A292" s="2">
        <v>287</v>
      </c>
      <c r="B292" s="2">
        <v>1</v>
      </c>
      <c r="C292" s="2">
        <v>3</v>
      </c>
      <c r="D292" s="2" t="s">
        <v>1373</v>
      </c>
      <c r="E292" s="2" t="s">
        <v>12</v>
      </c>
      <c r="F292" s="2">
        <v>30</v>
      </c>
      <c r="G292" s="2">
        <f>VLOOKUP($F292,Summary!$A$22:$A$28,1,1)</f>
        <v>30</v>
      </c>
      <c r="H292" s="2">
        <v>0</v>
      </c>
      <c r="I292" s="2">
        <v>0</v>
      </c>
      <c r="J292" s="2">
        <v>345774</v>
      </c>
      <c r="K292" s="20">
        <v>9.5</v>
      </c>
      <c r="L292" s="20">
        <f>VLOOKUP($K292,Summary!$A$33:$E$39,1,1)</f>
        <v>0</v>
      </c>
      <c r="N292" s="2" t="s">
        <v>16</v>
      </c>
    </row>
    <row r="293" spans="1:14" x14ac:dyDescent="0.25">
      <c r="A293" s="2">
        <v>288</v>
      </c>
      <c r="B293" s="2">
        <v>0</v>
      </c>
      <c r="C293" s="2">
        <v>3</v>
      </c>
      <c r="D293" s="2" t="s">
        <v>1372</v>
      </c>
      <c r="E293" s="2" t="s">
        <v>12</v>
      </c>
      <c r="F293" s="2">
        <v>22</v>
      </c>
      <c r="G293" s="2">
        <f>VLOOKUP($F293,Summary!$A$22:$A$28,1,1)</f>
        <v>20</v>
      </c>
      <c r="H293" s="2">
        <v>0</v>
      </c>
      <c r="I293" s="2">
        <v>0</v>
      </c>
      <c r="J293" s="2">
        <v>349206</v>
      </c>
      <c r="K293" s="20">
        <v>7.8958000000000004</v>
      </c>
      <c r="L293" s="20">
        <f>VLOOKUP($K293,Summary!$A$33:$E$39,1,1)</f>
        <v>0</v>
      </c>
      <c r="N293" s="2" t="s">
        <v>16</v>
      </c>
    </row>
    <row r="294" spans="1:14" x14ac:dyDescent="0.25">
      <c r="A294" s="2">
        <v>289</v>
      </c>
      <c r="B294" s="2">
        <v>1</v>
      </c>
      <c r="C294" s="2">
        <v>2</v>
      </c>
      <c r="D294" s="2" t="s">
        <v>1371</v>
      </c>
      <c r="E294" s="2" t="s">
        <v>12</v>
      </c>
      <c r="F294" s="2">
        <v>42</v>
      </c>
      <c r="G294" s="2">
        <f>VLOOKUP($F294,Summary!$A$22:$A$28,1,1)</f>
        <v>40</v>
      </c>
      <c r="H294" s="2">
        <v>0</v>
      </c>
      <c r="I294" s="2">
        <v>0</v>
      </c>
      <c r="J294" s="2">
        <v>237798</v>
      </c>
      <c r="K294" s="20">
        <v>13</v>
      </c>
      <c r="L294" s="20">
        <f>VLOOKUP($K294,Summary!$A$33:$E$39,1,1)</f>
        <v>10</v>
      </c>
      <c r="N294" s="2" t="s">
        <v>16</v>
      </c>
    </row>
    <row r="295" spans="1:14" x14ac:dyDescent="0.25">
      <c r="A295" s="2">
        <v>290</v>
      </c>
      <c r="B295" s="2">
        <v>1</v>
      </c>
      <c r="C295" s="2">
        <v>3</v>
      </c>
      <c r="D295" s="2" t="s">
        <v>21</v>
      </c>
      <c r="E295" s="2" t="s">
        <v>15</v>
      </c>
      <c r="F295" s="2">
        <v>22</v>
      </c>
      <c r="G295" s="2">
        <f>VLOOKUP($F295,Summary!$A$22:$A$28,1,1)</f>
        <v>20</v>
      </c>
      <c r="H295" s="2">
        <v>0</v>
      </c>
      <c r="I295" s="2">
        <v>0</v>
      </c>
      <c r="J295" s="2">
        <v>370373</v>
      </c>
      <c r="K295" s="20">
        <v>7.75</v>
      </c>
      <c r="L295" s="20">
        <f>VLOOKUP($K295,Summary!$A$33:$E$39,1,1)</f>
        <v>0</v>
      </c>
      <c r="N295" s="2" t="s">
        <v>13</v>
      </c>
    </row>
    <row r="296" spans="1:14" x14ac:dyDescent="0.25">
      <c r="A296" s="2">
        <v>291</v>
      </c>
      <c r="B296" s="2">
        <v>1</v>
      </c>
      <c r="C296" s="2">
        <v>1</v>
      </c>
      <c r="D296" s="2" t="s">
        <v>1370</v>
      </c>
      <c r="E296" s="2" t="s">
        <v>15</v>
      </c>
      <c r="F296" s="2">
        <v>26</v>
      </c>
      <c r="G296" s="2">
        <f>VLOOKUP($F296,Summary!$A$22:$A$28,1,1)</f>
        <v>20</v>
      </c>
      <c r="H296" s="2">
        <v>0</v>
      </c>
      <c r="I296" s="2">
        <v>0</v>
      </c>
      <c r="J296" s="2">
        <v>19877</v>
      </c>
      <c r="K296" s="20">
        <v>78.849999999999994</v>
      </c>
      <c r="L296" s="20">
        <f>VLOOKUP($K296,Summary!$A$33:$E$39,1,1)</f>
        <v>60</v>
      </c>
      <c r="N296" s="2" t="s">
        <v>16</v>
      </c>
    </row>
    <row r="297" spans="1:14" x14ac:dyDescent="0.25">
      <c r="A297" s="2">
        <v>292</v>
      </c>
      <c r="B297" s="2">
        <v>1</v>
      </c>
      <c r="C297" s="2">
        <v>1</v>
      </c>
      <c r="D297" s="2" t="s">
        <v>1369</v>
      </c>
      <c r="E297" s="2" t="s">
        <v>15</v>
      </c>
      <c r="F297" s="2">
        <v>19</v>
      </c>
      <c r="G297" s="2">
        <f>VLOOKUP($F297,Summary!$A$22:$A$28,1,1)</f>
        <v>10</v>
      </c>
      <c r="H297" s="2">
        <v>1</v>
      </c>
      <c r="I297" s="2">
        <v>0</v>
      </c>
      <c r="J297" s="2">
        <v>11967</v>
      </c>
      <c r="K297" s="20">
        <v>91.0792</v>
      </c>
      <c r="L297" s="20">
        <f>VLOOKUP($K297,Summary!$A$33:$E$39,1,1)</f>
        <v>60</v>
      </c>
      <c r="M297" s="2" t="s">
        <v>1134</v>
      </c>
      <c r="N297" s="2" t="s">
        <v>24</v>
      </c>
    </row>
    <row r="298" spans="1:14" x14ac:dyDescent="0.25">
      <c r="A298" s="2">
        <v>293</v>
      </c>
      <c r="B298" s="2">
        <v>0</v>
      </c>
      <c r="C298" s="2">
        <v>2</v>
      </c>
      <c r="D298" s="2" t="s">
        <v>1368</v>
      </c>
      <c r="E298" s="2" t="s">
        <v>12</v>
      </c>
      <c r="F298" s="2">
        <v>36</v>
      </c>
      <c r="G298" s="2">
        <f>VLOOKUP($F298,Summary!$A$22:$A$28,1,1)</f>
        <v>30</v>
      </c>
      <c r="H298" s="2">
        <v>0</v>
      </c>
      <c r="I298" s="2">
        <v>0</v>
      </c>
      <c r="J298" s="2" t="s">
        <v>1367</v>
      </c>
      <c r="K298" s="20">
        <v>12.875</v>
      </c>
      <c r="L298" s="20">
        <f>VLOOKUP($K298,Summary!$A$33:$E$39,1,1)</f>
        <v>10</v>
      </c>
      <c r="M298" s="2" t="s">
        <v>446</v>
      </c>
      <c r="N298" s="2" t="s">
        <v>24</v>
      </c>
    </row>
    <row r="299" spans="1:14" x14ac:dyDescent="0.25">
      <c r="A299" s="2">
        <v>294</v>
      </c>
      <c r="B299" s="2">
        <v>0</v>
      </c>
      <c r="C299" s="2">
        <v>3</v>
      </c>
      <c r="D299" s="2" t="s">
        <v>1366</v>
      </c>
      <c r="E299" s="2" t="s">
        <v>15</v>
      </c>
      <c r="F299" s="2">
        <v>24</v>
      </c>
      <c r="G299" s="2">
        <f>VLOOKUP($F299,Summary!$A$22:$A$28,1,1)</f>
        <v>20</v>
      </c>
      <c r="H299" s="2">
        <v>0</v>
      </c>
      <c r="I299" s="2">
        <v>0</v>
      </c>
      <c r="J299" s="2">
        <v>349236</v>
      </c>
      <c r="K299" s="20">
        <v>8.85</v>
      </c>
      <c r="L299" s="20">
        <f>VLOOKUP($K299,Summary!$A$33:$E$39,1,1)</f>
        <v>0</v>
      </c>
      <c r="N299" s="2" t="s">
        <v>16</v>
      </c>
    </row>
    <row r="300" spans="1:14" x14ac:dyDescent="0.25">
      <c r="A300" s="2">
        <v>295</v>
      </c>
      <c r="B300" s="2">
        <v>0</v>
      </c>
      <c r="C300" s="2">
        <v>3</v>
      </c>
      <c r="D300" s="2" t="s">
        <v>1365</v>
      </c>
      <c r="E300" s="2" t="s">
        <v>12</v>
      </c>
      <c r="F300" s="2">
        <v>24</v>
      </c>
      <c r="G300" s="2">
        <f>VLOOKUP($F300,Summary!$A$22:$A$28,1,1)</f>
        <v>20</v>
      </c>
      <c r="H300" s="2">
        <v>0</v>
      </c>
      <c r="I300" s="2">
        <v>0</v>
      </c>
      <c r="J300" s="2">
        <v>349233</v>
      </c>
      <c r="K300" s="20">
        <v>7.8958000000000004</v>
      </c>
      <c r="L300" s="20">
        <f>VLOOKUP($K300,Summary!$A$33:$E$39,1,1)</f>
        <v>0</v>
      </c>
      <c r="N300" s="2" t="s">
        <v>16</v>
      </c>
    </row>
    <row r="301" spans="1:14" x14ac:dyDescent="0.25">
      <c r="A301" s="2">
        <v>296</v>
      </c>
      <c r="B301" s="2">
        <v>0</v>
      </c>
      <c r="C301" s="2">
        <v>1</v>
      </c>
      <c r="D301" s="2" t="s">
        <v>1364</v>
      </c>
      <c r="E301" s="2" t="s">
        <v>12</v>
      </c>
      <c r="G301" s="2">
        <f>VLOOKUP($F301,Summary!$A$22:$A$28,1,1)</f>
        <v>0</v>
      </c>
      <c r="H301" s="2">
        <v>0</v>
      </c>
      <c r="I301" s="2">
        <v>0</v>
      </c>
      <c r="J301" s="2" t="s">
        <v>1363</v>
      </c>
      <c r="K301" s="20">
        <v>27.720800000000001</v>
      </c>
      <c r="L301" s="20">
        <f>VLOOKUP($K301,Summary!$A$33:$E$39,1,1)</f>
        <v>20</v>
      </c>
      <c r="N301" s="2" t="s">
        <v>24</v>
      </c>
    </row>
    <row r="302" spans="1:14" x14ac:dyDescent="0.25">
      <c r="A302" s="2">
        <v>297</v>
      </c>
      <c r="B302" s="2">
        <v>0</v>
      </c>
      <c r="C302" s="2">
        <v>3</v>
      </c>
      <c r="D302" s="2" t="s">
        <v>1362</v>
      </c>
      <c r="E302" s="2" t="s">
        <v>12</v>
      </c>
      <c r="F302" s="2">
        <v>23.5</v>
      </c>
      <c r="G302" s="2">
        <f>VLOOKUP($F302,Summary!$A$22:$A$28,1,1)</f>
        <v>20</v>
      </c>
      <c r="H302" s="2">
        <v>0</v>
      </c>
      <c r="I302" s="2">
        <v>0</v>
      </c>
      <c r="J302" s="2">
        <v>2693</v>
      </c>
      <c r="K302" s="20">
        <v>7.2291999999999996</v>
      </c>
      <c r="L302" s="20">
        <f>VLOOKUP($K302,Summary!$A$33:$E$39,1,1)</f>
        <v>0</v>
      </c>
      <c r="N302" s="2" t="s">
        <v>24</v>
      </c>
    </row>
    <row r="303" spans="1:14" x14ac:dyDescent="0.25">
      <c r="A303" s="2">
        <v>298</v>
      </c>
      <c r="B303" s="2">
        <v>0</v>
      </c>
      <c r="C303" s="2">
        <v>1</v>
      </c>
      <c r="D303" s="2" t="s">
        <v>1361</v>
      </c>
      <c r="E303" s="2" t="s">
        <v>15</v>
      </c>
      <c r="F303" s="2">
        <v>2</v>
      </c>
      <c r="G303" s="2">
        <f>VLOOKUP($F303,Summary!$A$22:$A$28,1,1)</f>
        <v>0</v>
      </c>
      <c r="H303" s="2">
        <v>1</v>
      </c>
      <c r="I303" s="2">
        <v>2</v>
      </c>
      <c r="J303" s="2">
        <v>113781</v>
      </c>
      <c r="K303" s="20">
        <v>151.55000000000001</v>
      </c>
      <c r="L303" s="20">
        <f>VLOOKUP($K303,Summary!$A$33:$E$39,1,1)</f>
        <v>60</v>
      </c>
      <c r="M303" s="2" t="s">
        <v>453</v>
      </c>
      <c r="N303" s="2" t="s">
        <v>16</v>
      </c>
    </row>
    <row r="304" spans="1:14" x14ac:dyDescent="0.25">
      <c r="A304" s="2">
        <v>299</v>
      </c>
      <c r="B304" s="2">
        <v>1</v>
      </c>
      <c r="C304" s="2">
        <v>1</v>
      </c>
      <c r="D304" s="2" t="s">
        <v>1360</v>
      </c>
      <c r="E304" s="2" t="s">
        <v>12</v>
      </c>
      <c r="G304" s="2">
        <f>VLOOKUP($F304,Summary!$A$22:$A$28,1,1)</f>
        <v>0</v>
      </c>
      <c r="H304" s="2">
        <v>0</v>
      </c>
      <c r="I304" s="2">
        <v>0</v>
      </c>
      <c r="J304" s="2">
        <v>19988</v>
      </c>
      <c r="K304" s="20">
        <v>30.5</v>
      </c>
      <c r="L304" s="20">
        <f>VLOOKUP($K304,Summary!$A$33:$E$39,1,1)</f>
        <v>30</v>
      </c>
      <c r="M304" s="2" t="s">
        <v>496</v>
      </c>
      <c r="N304" s="2" t="s">
        <v>16</v>
      </c>
    </row>
    <row r="305" spans="1:14" x14ac:dyDescent="0.25">
      <c r="A305" s="2">
        <v>300</v>
      </c>
      <c r="B305" s="2">
        <v>1</v>
      </c>
      <c r="C305" s="2">
        <v>1</v>
      </c>
      <c r="D305" s="2" t="s">
        <v>1359</v>
      </c>
      <c r="E305" s="2" t="s">
        <v>15</v>
      </c>
      <c r="F305" s="2">
        <v>50</v>
      </c>
      <c r="G305" s="2">
        <f>VLOOKUP($F305,Summary!$A$22:$A$28,1,1)</f>
        <v>50</v>
      </c>
      <c r="H305" s="2">
        <v>0</v>
      </c>
      <c r="I305" s="2">
        <v>1</v>
      </c>
      <c r="J305" s="2" t="s">
        <v>282</v>
      </c>
      <c r="K305" s="20">
        <v>247.52080000000001</v>
      </c>
      <c r="L305" s="20">
        <f>VLOOKUP($K305,Summary!$A$33:$E$39,1,1)</f>
        <v>60</v>
      </c>
      <c r="M305" s="2" t="s">
        <v>283</v>
      </c>
      <c r="N305" s="2" t="s">
        <v>24</v>
      </c>
    </row>
    <row r="306" spans="1:14" x14ac:dyDescent="0.25">
      <c r="A306" s="2">
        <v>301</v>
      </c>
      <c r="B306" s="2">
        <v>1</v>
      </c>
      <c r="C306" s="2">
        <v>3</v>
      </c>
      <c r="D306" s="2" t="s">
        <v>1358</v>
      </c>
      <c r="E306" s="2" t="s">
        <v>15</v>
      </c>
      <c r="G306" s="2">
        <f>VLOOKUP($F306,Summary!$A$22:$A$28,1,1)</f>
        <v>0</v>
      </c>
      <c r="H306" s="2">
        <v>0</v>
      </c>
      <c r="I306" s="2">
        <v>0</v>
      </c>
      <c r="J306" s="2">
        <v>9234</v>
      </c>
      <c r="K306" s="20">
        <v>7.75</v>
      </c>
      <c r="L306" s="20">
        <f>VLOOKUP($K306,Summary!$A$33:$E$39,1,1)</f>
        <v>0</v>
      </c>
      <c r="N306" s="2" t="s">
        <v>13</v>
      </c>
    </row>
    <row r="307" spans="1:14" x14ac:dyDescent="0.25">
      <c r="A307" s="2">
        <v>302</v>
      </c>
      <c r="B307" s="2">
        <v>1</v>
      </c>
      <c r="C307" s="2">
        <v>3</v>
      </c>
      <c r="D307" s="2" t="s">
        <v>1357</v>
      </c>
      <c r="E307" s="2" t="s">
        <v>12</v>
      </c>
      <c r="G307" s="2">
        <f>VLOOKUP($F307,Summary!$A$22:$A$28,1,1)</f>
        <v>0</v>
      </c>
      <c r="H307" s="2">
        <v>2</v>
      </c>
      <c r="I307" s="2">
        <v>0</v>
      </c>
      <c r="J307" s="2">
        <v>367226</v>
      </c>
      <c r="K307" s="20">
        <v>23.25</v>
      </c>
      <c r="L307" s="20">
        <f>VLOOKUP($K307,Summary!$A$33:$E$39,1,1)</f>
        <v>20</v>
      </c>
      <c r="N307" s="2" t="s">
        <v>13</v>
      </c>
    </row>
    <row r="308" spans="1:14" x14ac:dyDescent="0.25">
      <c r="A308" s="2">
        <v>303</v>
      </c>
      <c r="B308" s="2">
        <v>0</v>
      </c>
      <c r="C308" s="2">
        <v>3</v>
      </c>
      <c r="D308" s="2" t="s">
        <v>1356</v>
      </c>
      <c r="E308" s="2" t="s">
        <v>12</v>
      </c>
      <c r="F308" s="2">
        <v>19</v>
      </c>
      <c r="G308" s="2">
        <f>VLOOKUP($F308,Summary!$A$22:$A$28,1,1)</f>
        <v>10</v>
      </c>
      <c r="H308" s="2">
        <v>0</v>
      </c>
      <c r="I308" s="2">
        <v>0</v>
      </c>
      <c r="J308" s="2" t="s">
        <v>982</v>
      </c>
      <c r="K308" s="20">
        <v>0</v>
      </c>
      <c r="L308" s="20">
        <f>VLOOKUP($K308,Summary!$A$33:$E$39,1,1)</f>
        <v>0</v>
      </c>
      <c r="N308" s="2" t="s">
        <v>16</v>
      </c>
    </row>
    <row r="309" spans="1:14" x14ac:dyDescent="0.25">
      <c r="A309" s="2">
        <v>304</v>
      </c>
      <c r="B309" s="2">
        <v>1</v>
      </c>
      <c r="C309" s="2">
        <v>2</v>
      </c>
      <c r="D309" s="2" t="s">
        <v>1355</v>
      </c>
      <c r="E309" s="2" t="s">
        <v>15</v>
      </c>
      <c r="G309" s="2">
        <f>VLOOKUP($F309,Summary!$A$22:$A$28,1,1)</f>
        <v>0</v>
      </c>
      <c r="H309" s="2">
        <v>0</v>
      </c>
      <c r="I309" s="2">
        <v>0</v>
      </c>
      <c r="J309" s="2">
        <v>226593</v>
      </c>
      <c r="K309" s="20">
        <v>12.35</v>
      </c>
      <c r="L309" s="20">
        <f>VLOOKUP($K309,Summary!$A$33:$E$39,1,1)</f>
        <v>10</v>
      </c>
      <c r="M309" s="2" t="s">
        <v>827</v>
      </c>
      <c r="N309" s="2" t="s">
        <v>13</v>
      </c>
    </row>
    <row r="310" spans="1:14" x14ac:dyDescent="0.25">
      <c r="A310" s="2">
        <v>305</v>
      </c>
      <c r="B310" s="2">
        <v>0</v>
      </c>
      <c r="C310" s="2">
        <v>3</v>
      </c>
      <c r="D310" s="2" t="s">
        <v>1354</v>
      </c>
      <c r="E310" s="2" t="s">
        <v>12</v>
      </c>
      <c r="G310" s="2">
        <f>VLOOKUP($F310,Summary!$A$22:$A$28,1,1)</f>
        <v>0</v>
      </c>
      <c r="H310" s="2">
        <v>0</v>
      </c>
      <c r="I310" s="2">
        <v>0</v>
      </c>
      <c r="J310" s="2" t="s">
        <v>1353</v>
      </c>
      <c r="K310" s="20">
        <v>8.0500000000000007</v>
      </c>
      <c r="L310" s="20">
        <f>VLOOKUP($K310,Summary!$A$33:$E$39,1,1)</f>
        <v>0</v>
      </c>
      <c r="N310" s="2" t="s">
        <v>16</v>
      </c>
    </row>
    <row r="311" spans="1:14" x14ac:dyDescent="0.25">
      <c r="A311" s="2">
        <v>306</v>
      </c>
      <c r="B311" s="2">
        <v>1</v>
      </c>
      <c r="C311" s="2">
        <v>1</v>
      </c>
      <c r="D311" s="2" t="s">
        <v>1352</v>
      </c>
      <c r="E311" s="2" t="s">
        <v>12</v>
      </c>
      <c r="F311" s="2">
        <v>0.92</v>
      </c>
      <c r="G311" s="2">
        <f>VLOOKUP($F311,Summary!$A$22:$A$28,1,1)</f>
        <v>0</v>
      </c>
      <c r="H311" s="2">
        <v>1</v>
      </c>
      <c r="I311" s="2">
        <v>2</v>
      </c>
      <c r="J311" s="2">
        <v>113781</v>
      </c>
      <c r="K311" s="20">
        <v>151.55000000000001</v>
      </c>
      <c r="L311" s="20">
        <f>VLOOKUP($K311,Summary!$A$33:$E$39,1,1)</f>
        <v>60</v>
      </c>
      <c r="M311" s="2" t="s">
        <v>453</v>
      </c>
      <c r="N311" s="2" t="s">
        <v>16</v>
      </c>
    </row>
    <row r="312" spans="1:14" x14ac:dyDescent="0.25">
      <c r="A312" s="2">
        <v>307</v>
      </c>
      <c r="B312" s="2">
        <v>1</v>
      </c>
      <c r="C312" s="2">
        <v>1</v>
      </c>
      <c r="D312" s="2" t="s">
        <v>1351</v>
      </c>
      <c r="E312" s="2" t="s">
        <v>15</v>
      </c>
      <c r="G312" s="2">
        <f>VLOOKUP($F312,Summary!$A$22:$A$28,1,1)</f>
        <v>0</v>
      </c>
      <c r="H312" s="2">
        <v>0</v>
      </c>
      <c r="I312" s="2">
        <v>0</v>
      </c>
      <c r="J312" s="2">
        <v>17421</v>
      </c>
      <c r="K312" s="20">
        <v>110.88330000000001</v>
      </c>
      <c r="L312" s="20">
        <f>VLOOKUP($K312,Summary!$A$33:$E$39,1,1)</f>
        <v>60</v>
      </c>
      <c r="N312" s="2" t="s">
        <v>24</v>
      </c>
    </row>
    <row r="313" spans="1:14" x14ac:dyDescent="0.25">
      <c r="A313" s="2">
        <v>308</v>
      </c>
      <c r="B313" s="2">
        <v>1</v>
      </c>
      <c r="C313" s="2">
        <v>1</v>
      </c>
      <c r="D313" s="2" t="s">
        <v>1350</v>
      </c>
      <c r="E313" s="2" t="s">
        <v>15</v>
      </c>
      <c r="F313" s="2">
        <v>17</v>
      </c>
      <c r="G313" s="2">
        <f>VLOOKUP($F313,Summary!$A$22:$A$28,1,1)</f>
        <v>10</v>
      </c>
      <c r="H313" s="2">
        <v>1</v>
      </c>
      <c r="I313" s="2">
        <v>0</v>
      </c>
      <c r="J313" s="2" t="s">
        <v>602</v>
      </c>
      <c r="K313" s="20">
        <v>108.9</v>
      </c>
      <c r="L313" s="20">
        <f>VLOOKUP($K313,Summary!$A$33:$E$39,1,1)</f>
        <v>60</v>
      </c>
      <c r="M313" s="2" t="s">
        <v>1104</v>
      </c>
      <c r="N313" s="2" t="s">
        <v>24</v>
      </c>
    </row>
    <row r="314" spans="1:14" x14ac:dyDescent="0.25">
      <c r="A314" s="2">
        <v>309</v>
      </c>
      <c r="B314" s="2">
        <v>0</v>
      </c>
      <c r="C314" s="2">
        <v>2</v>
      </c>
      <c r="D314" s="2" t="s">
        <v>1349</v>
      </c>
      <c r="E314" s="2" t="s">
        <v>12</v>
      </c>
      <c r="F314" s="2">
        <v>30</v>
      </c>
      <c r="G314" s="2">
        <f>VLOOKUP($F314,Summary!$A$22:$A$28,1,1)</f>
        <v>30</v>
      </c>
      <c r="H314" s="2">
        <v>1</v>
      </c>
      <c r="I314" s="2">
        <v>0</v>
      </c>
      <c r="J314" s="2" t="s">
        <v>629</v>
      </c>
      <c r="K314" s="20">
        <v>24</v>
      </c>
      <c r="L314" s="20">
        <f>VLOOKUP($K314,Summary!$A$33:$E$39,1,1)</f>
        <v>20</v>
      </c>
      <c r="N314" s="2" t="s">
        <v>24</v>
      </c>
    </row>
    <row r="315" spans="1:14" x14ac:dyDescent="0.25">
      <c r="A315" s="2">
        <v>310</v>
      </c>
      <c r="B315" s="2">
        <v>1</v>
      </c>
      <c r="C315" s="2">
        <v>1</v>
      </c>
      <c r="D315" s="2" t="s">
        <v>1348</v>
      </c>
      <c r="E315" s="2" t="s">
        <v>15</v>
      </c>
      <c r="F315" s="2">
        <v>30</v>
      </c>
      <c r="G315" s="2">
        <f>VLOOKUP($F315,Summary!$A$22:$A$28,1,1)</f>
        <v>30</v>
      </c>
      <c r="H315" s="2">
        <v>0</v>
      </c>
      <c r="I315" s="2">
        <v>0</v>
      </c>
      <c r="J315" s="2" t="s">
        <v>979</v>
      </c>
      <c r="K315" s="20">
        <v>56.929200000000002</v>
      </c>
      <c r="L315" s="20">
        <f>VLOOKUP($K315,Summary!$A$33:$E$39,1,1)</f>
        <v>50</v>
      </c>
      <c r="M315" s="2" t="s">
        <v>1347</v>
      </c>
      <c r="N315" s="2" t="s">
        <v>24</v>
      </c>
    </row>
    <row r="316" spans="1:14" x14ac:dyDescent="0.25">
      <c r="A316" s="2">
        <v>311</v>
      </c>
      <c r="B316" s="2">
        <v>1</v>
      </c>
      <c r="C316" s="2">
        <v>1</v>
      </c>
      <c r="D316" s="2" t="s">
        <v>1346</v>
      </c>
      <c r="E316" s="2" t="s">
        <v>15</v>
      </c>
      <c r="F316" s="2">
        <v>24</v>
      </c>
      <c r="G316" s="2">
        <f>VLOOKUP($F316,Summary!$A$22:$A$28,1,1)</f>
        <v>20</v>
      </c>
      <c r="H316" s="2">
        <v>0</v>
      </c>
      <c r="I316" s="2">
        <v>0</v>
      </c>
      <c r="J316" s="2">
        <v>11767</v>
      </c>
      <c r="K316" s="20">
        <v>83.158299999999997</v>
      </c>
      <c r="L316" s="20">
        <f>VLOOKUP($K316,Summary!$A$33:$E$39,1,1)</f>
        <v>60</v>
      </c>
      <c r="M316" s="2" t="s">
        <v>233</v>
      </c>
      <c r="N316" s="2" t="s">
        <v>24</v>
      </c>
    </row>
    <row r="317" spans="1:14" x14ac:dyDescent="0.25">
      <c r="A317" s="2">
        <v>312</v>
      </c>
      <c r="B317" s="2">
        <v>1</v>
      </c>
      <c r="C317" s="2">
        <v>1</v>
      </c>
      <c r="D317" s="2" t="s">
        <v>1345</v>
      </c>
      <c r="E317" s="2" t="s">
        <v>15</v>
      </c>
      <c r="F317" s="2">
        <v>18</v>
      </c>
      <c r="G317" s="2">
        <f>VLOOKUP($F317,Summary!$A$22:$A$28,1,1)</f>
        <v>10</v>
      </c>
      <c r="H317" s="2">
        <v>2</v>
      </c>
      <c r="I317" s="2">
        <v>2</v>
      </c>
      <c r="J317" s="2" t="s">
        <v>51</v>
      </c>
      <c r="K317" s="20">
        <v>262.375</v>
      </c>
      <c r="L317" s="20">
        <f>VLOOKUP($K317,Summary!$A$33:$E$39,1,1)</f>
        <v>60</v>
      </c>
      <c r="M317" s="2" t="s">
        <v>52</v>
      </c>
      <c r="N317" s="2" t="s">
        <v>24</v>
      </c>
    </row>
    <row r="318" spans="1:14" x14ac:dyDescent="0.25">
      <c r="A318" s="2">
        <v>313</v>
      </c>
      <c r="B318" s="2">
        <v>0</v>
      </c>
      <c r="C318" s="2">
        <v>2</v>
      </c>
      <c r="D318" s="2" t="s">
        <v>1344</v>
      </c>
      <c r="E318" s="2" t="s">
        <v>15</v>
      </c>
      <c r="F318" s="2">
        <v>26</v>
      </c>
      <c r="G318" s="2">
        <f>VLOOKUP($F318,Summary!$A$22:$A$28,1,1)</f>
        <v>20</v>
      </c>
      <c r="H318" s="2">
        <v>1</v>
      </c>
      <c r="I318" s="2">
        <v>1</v>
      </c>
      <c r="J318" s="2">
        <v>250651</v>
      </c>
      <c r="K318" s="20">
        <v>26</v>
      </c>
      <c r="L318" s="20">
        <f>VLOOKUP($K318,Summary!$A$33:$E$39,1,1)</f>
        <v>20</v>
      </c>
      <c r="N318" s="2" t="s">
        <v>16</v>
      </c>
    </row>
    <row r="319" spans="1:14" x14ac:dyDescent="0.25">
      <c r="A319" s="2">
        <v>314</v>
      </c>
      <c r="B319" s="2">
        <v>0</v>
      </c>
      <c r="C319" s="2">
        <v>3</v>
      </c>
      <c r="D319" s="2" t="s">
        <v>1343</v>
      </c>
      <c r="E319" s="2" t="s">
        <v>12</v>
      </c>
      <c r="F319" s="2">
        <v>28</v>
      </c>
      <c r="G319" s="2">
        <f>VLOOKUP($F319,Summary!$A$22:$A$28,1,1)</f>
        <v>20</v>
      </c>
      <c r="H319" s="2">
        <v>0</v>
      </c>
      <c r="I319" s="2">
        <v>0</v>
      </c>
      <c r="J319" s="2">
        <v>349243</v>
      </c>
      <c r="K319" s="20">
        <v>7.8958000000000004</v>
      </c>
      <c r="L319" s="20">
        <f>VLOOKUP($K319,Summary!$A$33:$E$39,1,1)</f>
        <v>0</v>
      </c>
      <c r="N319" s="2" t="s">
        <v>16</v>
      </c>
    </row>
    <row r="320" spans="1:14" x14ac:dyDescent="0.25">
      <c r="A320" s="2">
        <v>315</v>
      </c>
      <c r="B320" s="2">
        <v>0</v>
      </c>
      <c r="C320" s="2">
        <v>2</v>
      </c>
      <c r="D320" s="2" t="s">
        <v>1342</v>
      </c>
      <c r="E320" s="2" t="s">
        <v>12</v>
      </c>
      <c r="F320" s="2">
        <v>43</v>
      </c>
      <c r="G320" s="2">
        <f>VLOOKUP($F320,Summary!$A$22:$A$28,1,1)</f>
        <v>40</v>
      </c>
      <c r="H320" s="2">
        <v>1</v>
      </c>
      <c r="I320" s="2">
        <v>1</v>
      </c>
      <c r="J320" s="2" t="s">
        <v>1065</v>
      </c>
      <c r="K320" s="20">
        <v>26.25</v>
      </c>
      <c r="L320" s="20">
        <f>VLOOKUP($K320,Summary!$A$33:$E$39,1,1)</f>
        <v>20</v>
      </c>
      <c r="N320" s="2" t="s">
        <v>16</v>
      </c>
    </row>
    <row r="321" spans="1:14" x14ac:dyDescent="0.25">
      <c r="A321" s="2">
        <v>316</v>
      </c>
      <c r="B321" s="2">
        <v>1</v>
      </c>
      <c r="C321" s="2">
        <v>3</v>
      </c>
      <c r="D321" s="2" t="s">
        <v>1341</v>
      </c>
      <c r="E321" s="2" t="s">
        <v>15</v>
      </c>
      <c r="F321" s="2">
        <v>26</v>
      </c>
      <c r="G321" s="2">
        <f>VLOOKUP($F321,Summary!$A$22:$A$28,1,1)</f>
        <v>20</v>
      </c>
      <c r="H321" s="2">
        <v>0</v>
      </c>
      <c r="I321" s="2">
        <v>0</v>
      </c>
      <c r="J321" s="2">
        <v>347470</v>
      </c>
      <c r="K321" s="20">
        <v>7.8541999999999996</v>
      </c>
      <c r="L321" s="20">
        <f>VLOOKUP($K321,Summary!$A$33:$E$39,1,1)</f>
        <v>0</v>
      </c>
      <c r="N321" s="2" t="s">
        <v>16</v>
      </c>
    </row>
    <row r="322" spans="1:14" x14ac:dyDescent="0.25">
      <c r="A322" s="2">
        <v>317</v>
      </c>
      <c r="B322" s="2">
        <v>1</v>
      </c>
      <c r="C322" s="2">
        <v>2</v>
      </c>
      <c r="D322" s="2" t="s">
        <v>1340</v>
      </c>
      <c r="E322" s="2" t="s">
        <v>15</v>
      </c>
      <c r="F322" s="2">
        <v>24</v>
      </c>
      <c r="G322" s="2">
        <f>VLOOKUP($F322,Summary!$A$22:$A$28,1,1)</f>
        <v>20</v>
      </c>
      <c r="H322" s="2">
        <v>1</v>
      </c>
      <c r="I322" s="2">
        <v>0</v>
      </c>
      <c r="J322" s="2">
        <v>244367</v>
      </c>
      <c r="K322" s="20">
        <v>26</v>
      </c>
      <c r="L322" s="20">
        <f>VLOOKUP($K322,Summary!$A$33:$E$39,1,1)</f>
        <v>20</v>
      </c>
      <c r="N322" s="2" t="s">
        <v>16</v>
      </c>
    </row>
    <row r="323" spans="1:14" x14ac:dyDescent="0.25">
      <c r="A323" s="2">
        <v>318</v>
      </c>
      <c r="B323" s="2">
        <v>0</v>
      </c>
      <c r="C323" s="2">
        <v>2</v>
      </c>
      <c r="D323" s="2" t="s">
        <v>1339</v>
      </c>
      <c r="E323" s="2" t="s">
        <v>12</v>
      </c>
      <c r="F323" s="2">
        <v>54</v>
      </c>
      <c r="G323" s="2">
        <f>VLOOKUP($F323,Summary!$A$22:$A$28,1,1)</f>
        <v>50</v>
      </c>
      <c r="H323" s="2">
        <v>0</v>
      </c>
      <c r="I323" s="2">
        <v>0</v>
      </c>
      <c r="J323" s="2">
        <v>29011</v>
      </c>
      <c r="K323" s="20">
        <v>14</v>
      </c>
      <c r="L323" s="20">
        <f>VLOOKUP($K323,Summary!$A$33:$E$39,1,1)</f>
        <v>10</v>
      </c>
      <c r="N323" s="2" t="s">
        <v>16</v>
      </c>
    </row>
    <row r="324" spans="1:14" x14ac:dyDescent="0.25">
      <c r="A324" s="2">
        <v>319</v>
      </c>
      <c r="B324" s="2">
        <v>1</v>
      </c>
      <c r="C324" s="2">
        <v>1</v>
      </c>
      <c r="D324" s="2" t="s">
        <v>1338</v>
      </c>
      <c r="E324" s="2" t="s">
        <v>15</v>
      </c>
      <c r="F324" s="2">
        <v>31</v>
      </c>
      <c r="G324" s="2">
        <f>VLOOKUP($F324,Summary!$A$22:$A$28,1,1)</f>
        <v>30</v>
      </c>
      <c r="H324" s="2">
        <v>0</v>
      </c>
      <c r="I324" s="2">
        <v>2</v>
      </c>
      <c r="J324" s="2">
        <v>36928</v>
      </c>
      <c r="K324" s="20">
        <v>164.86670000000001</v>
      </c>
      <c r="L324" s="20">
        <f>VLOOKUP($K324,Summary!$A$33:$E$39,1,1)</f>
        <v>60</v>
      </c>
      <c r="M324" s="2" t="s">
        <v>583</v>
      </c>
      <c r="N324" s="2" t="s">
        <v>16</v>
      </c>
    </row>
    <row r="325" spans="1:14" x14ac:dyDescent="0.25">
      <c r="A325" s="2">
        <v>320</v>
      </c>
      <c r="B325" s="2">
        <v>1</v>
      </c>
      <c r="C325" s="2">
        <v>1</v>
      </c>
      <c r="D325" s="2" t="s">
        <v>1337</v>
      </c>
      <c r="E325" s="2" t="s">
        <v>15</v>
      </c>
      <c r="F325" s="2">
        <v>40</v>
      </c>
      <c r="G325" s="2">
        <f>VLOOKUP($F325,Summary!$A$22:$A$28,1,1)</f>
        <v>40</v>
      </c>
      <c r="H325" s="2">
        <v>1</v>
      </c>
      <c r="I325" s="2">
        <v>1</v>
      </c>
      <c r="J325" s="2">
        <v>16966</v>
      </c>
      <c r="K325" s="20">
        <v>134.5</v>
      </c>
      <c r="L325" s="20">
        <f>VLOOKUP($K325,Summary!$A$33:$E$39,1,1)</f>
        <v>60</v>
      </c>
      <c r="M325" s="2" t="s">
        <v>300</v>
      </c>
      <c r="N325" s="2" t="s">
        <v>24</v>
      </c>
    </row>
    <row r="326" spans="1:14" x14ac:dyDescent="0.25">
      <c r="A326" s="2">
        <v>321</v>
      </c>
      <c r="B326" s="2">
        <v>0</v>
      </c>
      <c r="C326" s="2">
        <v>3</v>
      </c>
      <c r="D326" s="2" t="s">
        <v>1336</v>
      </c>
      <c r="E326" s="2" t="s">
        <v>12</v>
      </c>
      <c r="F326" s="2">
        <v>22</v>
      </c>
      <c r="G326" s="2">
        <f>VLOOKUP($F326,Summary!$A$22:$A$28,1,1)</f>
        <v>20</v>
      </c>
      <c r="H326" s="2">
        <v>0</v>
      </c>
      <c r="I326" s="2">
        <v>0</v>
      </c>
      <c r="J326" s="2" t="s">
        <v>1335</v>
      </c>
      <c r="K326" s="20">
        <v>7.25</v>
      </c>
      <c r="L326" s="20">
        <f>VLOOKUP($K326,Summary!$A$33:$E$39,1,1)</f>
        <v>0</v>
      </c>
      <c r="N326" s="2" t="s">
        <v>16</v>
      </c>
    </row>
    <row r="327" spans="1:14" x14ac:dyDescent="0.25">
      <c r="A327" s="2">
        <v>322</v>
      </c>
      <c r="B327" s="2">
        <v>0</v>
      </c>
      <c r="C327" s="2">
        <v>3</v>
      </c>
      <c r="D327" s="2" t="s">
        <v>1334</v>
      </c>
      <c r="E327" s="2" t="s">
        <v>12</v>
      </c>
      <c r="F327" s="2">
        <v>27</v>
      </c>
      <c r="G327" s="2">
        <f>VLOOKUP($F327,Summary!$A$22:$A$28,1,1)</f>
        <v>20</v>
      </c>
      <c r="H327" s="2">
        <v>0</v>
      </c>
      <c r="I327" s="2">
        <v>0</v>
      </c>
      <c r="J327" s="2">
        <v>349219</v>
      </c>
      <c r="K327" s="20">
        <v>7.8958000000000004</v>
      </c>
      <c r="L327" s="20">
        <f>VLOOKUP($K327,Summary!$A$33:$E$39,1,1)</f>
        <v>0</v>
      </c>
      <c r="N327" s="2" t="s">
        <v>16</v>
      </c>
    </row>
    <row r="328" spans="1:14" x14ac:dyDescent="0.25">
      <c r="A328" s="2">
        <v>323</v>
      </c>
      <c r="B328" s="2">
        <v>1</v>
      </c>
      <c r="C328" s="2">
        <v>2</v>
      </c>
      <c r="D328" s="2" t="s">
        <v>1333</v>
      </c>
      <c r="E328" s="2" t="s">
        <v>15</v>
      </c>
      <c r="F328" s="2">
        <v>30</v>
      </c>
      <c r="G328" s="2">
        <f>VLOOKUP($F328,Summary!$A$22:$A$28,1,1)</f>
        <v>30</v>
      </c>
      <c r="H328" s="2">
        <v>0</v>
      </c>
      <c r="I328" s="2">
        <v>0</v>
      </c>
      <c r="J328" s="2">
        <v>234818</v>
      </c>
      <c r="K328" s="20">
        <v>12.35</v>
      </c>
      <c r="L328" s="20">
        <f>VLOOKUP($K328,Summary!$A$33:$E$39,1,1)</f>
        <v>10</v>
      </c>
      <c r="N328" s="2" t="s">
        <v>13</v>
      </c>
    </row>
    <row r="329" spans="1:14" x14ac:dyDescent="0.25">
      <c r="A329" s="2">
        <v>324</v>
      </c>
      <c r="B329" s="2">
        <v>1</v>
      </c>
      <c r="C329" s="2">
        <v>2</v>
      </c>
      <c r="D329" s="2" t="s">
        <v>1332</v>
      </c>
      <c r="E329" s="2" t="s">
        <v>15</v>
      </c>
      <c r="F329" s="2">
        <v>22</v>
      </c>
      <c r="G329" s="2">
        <f>VLOOKUP($F329,Summary!$A$22:$A$28,1,1)</f>
        <v>20</v>
      </c>
      <c r="H329" s="2">
        <v>1</v>
      </c>
      <c r="I329" s="2">
        <v>1</v>
      </c>
      <c r="J329" s="2">
        <v>248738</v>
      </c>
      <c r="K329" s="20">
        <v>29</v>
      </c>
      <c r="L329" s="20">
        <f>VLOOKUP($K329,Summary!$A$33:$E$39,1,1)</f>
        <v>20</v>
      </c>
      <c r="N329" s="2" t="s">
        <v>16</v>
      </c>
    </row>
    <row r="330" spans="1:14" x14ac:dyDescent="0.25">
      <c r="A330" s="2">
        <v>325</v>
      </c>
      <c r="B330" s="2">
        <v>0</v>
      </c>
      <c r="C330" s="2">
        <v>3</v>
      </c>
      <c r="D330" s="2" t="s">
        <v>1331</v>
      </c>
      <c r="E330" s="2" t="s">
        <v>12</v>
      </c>
      <c r="G330" s="2">
        <f>VLOOKUP($F330,Summary!$A$22:$A$28,1,1)</f>
        <v>0</v>
      </c>
      <c r="H330" s="2">
        <v>8</v>
      </c>
      <c r="I330" s="2">
        <v>2</v>
      </c>
      <c r="J330" s="2" t="s">
        <v>290</v>
      </c>
      <c r="K330" s="20">
        <v>69.55</v>
      </c>
      <c r="L330" s="20">
        <f>VLOOKUP($K330,Summary!$A$33:$E$39,1,1)</f>
        <v>60</v>
      </c>
      <c r="N330" s="2" t="s">
        <v>16</v>
      </c>
    </row>
    <row r="331" spans="1:14" x14ac:dyDescent="0.25">
      <c r="A331" s="2">
        <v>326</v>
      </c>
      <c r="B331" s="2">
        <v>1</v>
      </c>
      <c r="C331" s="2">
        <v>1</v>
      </c>
      <c r="D331" s="2" t="s">
        <v>1330</v>
      </c>
      <c r="E331" s="2" t="s">
        <v>15</v>
      </c>
      <c r="F331" s="2">
        <v>36</v>
      </c>
      <c r="G331" s="2">
        <f>VLOOKUP($F331,Summary!$A$22:$A$28,1,1)</f>
        <v>30</v>
      </c>
      <c r="H331" s="2">
        <v>0</v>
      </c>
      <c r="I331" s="2">
        <v>0</v>
      </c>
      <c r="J331" s="2" t="s">
        <v>464</v>
      </c>
      <c r="K331" s="20">
        <v>135.63329999999999</v>
      </c>
      <c r="L331" s="20">
        <f>VLOOKUP($K331,Summary!$A$33:$E$39,1,1)</f>
        <v>60</v>
      </c>
      <c r="M331" s="2" t="s">
        <v>465</v>
      </c>
      <c r="N331" s="2" t="s">
        <v>24</v>
      </c>
    </row>
    <row r="332" spans="1:14" x14ac:dyDescent="0.25">
      <c r="A332" s="2">
        <v>327</v>
      </c>
      <c r="B332" s="2">
        <v>0</v>
      </c>
      <c r="C332" s="2">
        <v>3</v>
      </c>
      <c r="D332" s="2" t="s">
        <v>1329</v>
      </c>
      <c r="E332" s="2" t="s">
        <v>12</v>
      </c>
      <c r="F332" s="2">
        <v>61</v>
      </c>
      <c r="G332" s="2">
        <f>VLOOKUP($F332,Summary!$A$22:$A$28,1,1)</f>
        <v>60</v>
      </c>
      <c r="H332" s="2">
        <v>0</v>
      </c>
      <c r="I332" s="2">
        <v>0</v>
      </c>
      <c r="J332" s="2">
        <v>345364</v>
      </c>
      <c r="K332" s="20">
        <v>6.2374999999999998</v>
      </c>
      <c r="L332" s="20">
        <f>VLOOKUP($K332,Summary!$A$33:$E$39,1,1)</f>
        <v>0</v>
      </c>
      <c r="N332" s="2" t="s">
        <v>16</v>
      </c>
    </row>
    <row r="333" spans="1:14" x14ac:dyDescent="0.25">
      <c r="A333" s="2">
        <v>328</v>
      </c>
      <c r="B333" s="2">
        <v>1</v>
      </c>
      <c r="C333" s="2">
        <v>2</v>
      </c>
      <c r="D333" s="2" t="s">
        <v>1328</v>
      </c>
      <c r="E333" s="2" t="s">
        <v>15</v>
      </c>
      <c r="F333" s="2">
        <v>36</v>
      </c>
      <c r="G333" s="2">
        <f>VLOOKUP($F333,Summary!$A$22:$A$28,1,1)</f>
        <v>30</v>
      </c>
      <c r="H333" s="2">
        <v>0</v>
      </c>
      <c r="I333" s="2">
        <v>0</v>
      </c>
      <c r="J333" s="2">
        <v>28551</v>
      </c>
      <c r="K333" s="20">
        <v>13</v>
      </c>
      <c r="L333" s="20">
        <f>VLOOKUP($K333,Summary!$A$33:$E$39,1,1)</f>
        <v>10</v>
      </c>
      <c r="M333" s="2" t="s">
        <v>446</v>
      </c>
      <c r="N333" s="2" t="s">
        <v>16</v>
      </c>
    </row>
    <row r="334" spans="1:14" x14ac:dyDescent="0.25">
      <c r="A334" s="2">
        <v>329</v>
      </c>
      <c r="B334" s="2">
        <v>1</v>
      </c>
      <c r="C334" s="2">
        <v>3</v>
      </c>
      <c r="D334" s="2" t="s">
        <v>1327</v>
      </c>
      <c r="E334" s="2" t="s">
        <v>15</v>
      </c>
      <c r="F334" s="2">
        <v>31</v>
      </c>
      <c r="G334" s="2">
        <f>VLOOKUP($F334,Summary!$A$22:$A$28,1,1)</f>
        <v>30</v>
      </c>
      <c r="H334" s="2">
        <v>1</v>
      </c>
      <c r="I334" s="2">
        <v>1</v>
      </c>
      <c r="J334" s="2">
        <v>363291</v>
      </c>
      <c r="K334" s="20">
        <v>20.524999999999999</v>
      </c>
      <c r="L334" s="20">
        <f>VLOOKUP($K334,Summary!$A$33:$E$39,1,1)</f>
        <v>20</v>
      </c>
      <c r="N334" s="2" t="s">
        <v>16</v>
      </c>
    </row>
    <row r="335" spans="1:14" x14ac:dyDescent="0.25">
      <c r="A335" s="2">
        <v>330</v>
      </c>
      <c r="B335" s="2">
        <v>1</v>
      </c>
      <c r="C335" s="2">
        <v>1</v>
      </c>
      <c r="D335" s="2" t="s">
        <v>1326</v>
      </c>
      <c r="E335" s="2" t="s">
        <v>15</v>
      </c>
      <c r="F335" s="2">
        <v>16</v>
      </c>
      <c r="G335" s="2">
        <f>VLOOKUP($F335,Summary!$A$22:$A$28,1,1)</f>
        <v>10</v>
      </c>
      <c r="H335" s="2">
        <v>0</v>
      </c>
      <c r="I335" s="2">
        <v>1</v>
      </c>
      <c r="J335" s="2">
        <v>111361</v>
      </c>
      <c r="K335" s="20">
        <v>57.979199999999999</v>
      </c>
      <c r="L335" s="20">
        <f>VLOOKUP($K335,Summary!$A$33:$E$39,1,1)</f>
        <v>50</v>
      </c>
      <c r="M335" s="2" t="s">
        <v>1080</v>
      </c>
      <c r="N335" s="2" t="s">
        <v>24</v>
      </c>
    </row>
    <row r="336" spans="1:14" x14ac:dyDescent="0.25">
      <c r="A336" s="2">
        <v>331</v>
      </c>
      <c r="B336" s="2">
        <v>1</v>
      </c>
      <c r="C336" s="2">
        <v>3</v>
      </c>
      <c r="D336" s="2" t="s">
        <v>1325</v>
      </c>
      <c r="E336" s="2" t="s">
        <v>15</v>
      </c>
      <c r="G336" s="2">
        <f>VLOOKUP($F336,Summary!$A$22:$A$28,1,1)</f>
        <v>0</v>
      </c>
      <c r="H336" s="2">
        <v>2</v>
      </c>
      <c r="I336" s="2">
        <v>0</v>
      </c>
      <c r="J336" s="2">
        <v>367226</v>
      </c>
      <c r="K336" s="20">
        <v>23.25</v>
      </c>
      <c r="L336" s="20">
        <f>VLOOKUP($K336,Summary!$A$33:$E$39,1,1)</f>
        <v>20</v>
      </c>
      <c r="N336" s="2" t="s">
        <v>13</v>
      </c>
    </row>
    <row r="337" spans="1:14" x14ac:dyDescent="0.25">
      <c r="A337" s="2">
        <v>332</v>
      </c>
      <c r="B337" s="2">
        <v>0</v>
      </c>
      <c r="C337" s="2">
        <v>1</v>
      </c>
      <c r="D337" s="2" t="s">
        <v>1324</v>
      </c>
      <c r="E337" s="2" t="s">
        <v>12</v>
      </c>
      <c r="F337" s="2">
        <v>45.5</v>
      </c>
      <c r="G337" s="2">
        <f>VLOOKUP($F337,Summary!$A$22:$A$28,1,1)</f>
        <v>40</v>
      </c>
      <c r="H337" s="2">
        <v>0</v>
      </c>
      <c r="I337" s="2">
        <v>0</v>
      </c>
      <c r="J337" s="2">
        <v>113043</v>
      </c>
      <c r="K337" s="20">
        <v>28.5</v>
      </c>
      <c r="L337" s="20">
        <f>VLOOKUP($K337,Summary!$A$33:$E$39,1,1)</f>
        <v>20</v>
      </c>
      <c r="M337" s="2" t="s">
        <v>837</v>
      </c>
      <c r="N337" s="2" t="s">
        <v>16</v>
      </c>
    </row>
    <row r="338" spans="1:14" x14ac:dyDescent="0.25">
      <c r="A338" s="2">
        <v>333</v>
      </c>
      <c r="B338" s="2">
        <v>0</v>
      </c>
      <c r="C338" s="2">
        <v>1</v>
      </c>
      <c r="D338" s="2" t="s">
        <v>1323</v>
      </c>
      <c r="E338" s="2" t="s">
        <v>12</v>
      </c>
      <c r="F338" s="2">
        <v>38</v>
      </c>
      <c r="G338" s="2">
        <f>VLOOKUP($F338,Summary!$A$22:$A$28,1,1)</f>
        <v>30</v>
      </c>
      <c r="H338" s="2">
        <v>0</v>
      </c>
      <c r="I338" s="2">
        <v>1</v>
      </c>
      <c r="J338" s="2" t="s">
        <v>967</v>
      </c>
      <c r="K338" s="20">
        <v>153.46250000000001</v>
      </c>
      <c r="L338" s="20">
        <f>VLOOKUP($K338,Summary!$A$33:$E$39,1,1)</f>
        <v>60</v>
      </c>
      <c r="M338" s="2" t="s">
        <v>1322</v>
      </c>
      <c r="N338" s="2" t="s">
        <v>16</v>
      </c>
    </row>
    <row r="339" spans="1:14" x14ac:dyDescent="0.25">
      <c r="A339" s="2">
        <v>334</v>
      </c>
      <c r="B339" s="2">
        <v>0</v>
      </c>
      <c r="C339" s="2">
        <v>3</v>
      </c>
      <c r="D339" s="2" t="s">
        <v>1321</v>
      </c>
      <c r="E339" s="2" t="s">
        <v>12</v>
      </c>
      <c r="F339" s="2">
        <v>16</v>
      </c>
      <c r="G339" s="2">
        <f>VLOOKUP($F339,Summary!$A$22:$A$28,1,1)</f>
        <v>10</v>
      </c>
      <c r="H339" s="2">
        <v>2</v>
      </c>
      <c r="I339" s="2">
        <v>0</v>
      </c>
      <c r="J339" s="2">
        <v>345764</v>
      </c>
      <c r="K339" s="20">
        <v>18</v>
      </c>
      <c r="L339" s="20">
        <f>VLOOKUP($K339,Summary!$A$33:$E$39,1,1)</f>
        <v>10</v>
      </c>
      <c r="N339" s="2" t="s">
        <v>16</v>
      </c>
    </row>
    <row r="340" spans="1:14" x14ac:dyDescent="0.25">
      <c r="A340" s="2">
        <v>335</v>
      </c>
      <c r="B340" s="2">
        <v>1</v>
      </c>
      <c r="C340" s="2">
        <v>1</v>
      </c>
      <c r="D340" s="2" t="s">
        <v>1320</v>
      </c>
      <c r="E340" s="2" t="s">
        <v>15</v>
      </c>
      <c r="G340" s="2">
        <f>VLOOKUP($F340,Summary!$A$22:$A$28,1,1)</f>
        <v>0</v>
      </c>
      <c r="H340" s="2">
        <v>1</v>
      </c>
      <c r="I340" s="2">
        <v>0</v>
      </c>
      <c r="J340" s="2" t="s">
        <v>900</v>
      </c>
      <c r="K340" s="20">
        <v>133.65</v>
      </c>
      <c r="L340" s="20">
        <f>VLOOKUP($K340,Summary!$A$33:$E$39,1,1)</f>
        <v>60</v>
      </c>
      <c r="N340" s="2" t="s">
        <v>16</v>
      </c>
    </row>
    <row r="341" spans="1:14" x14ac:dyDescent="0.25">
      <c r="A341" s="2">
        <v>336</v>
      </c>
      <c r="B341" s="2">
        <v>0</v>
      </c>
      <c r="C341" s="2">
        <v>3</v>
      </c>
      <c r="D341" s="2" t="s">
        <v>1319</v>
      </c>
      <c r="E341" s="2" t="s">
        <v>12</v>
      </c>
      <c r="G341" s="2">
        <f>VLOOKUP($F341,Summary!$A$22:$A$28,1,1)</f>
        <v>0</v>
      </c>
      <c r="H341" s="2">
        <v>0</v>
      </c>
      <c r="I341" s="2">
        <v>0</v>
      </c>
      <c r="J341" s="2">
        <v>349225</v>
      </c>
      <c r="K341" s="20">
        <v>7.8958000000000004</v>
      </c>
      <c r="L341" s="20">
        <f>VLOOKUP($K341,Summary!$A$33:$E$39,1,1)</f>
        <v>0</v>
      </c>
      <c r="N341" s="2" t="s">
        <v>16</v>
      </c>
    </row>
    <row r="342" spans="1:14" x14ac:dyDescent="0.25">
      <c r="A342" s="2">
        <v>337</v>
      </c>
      <c r="B342" s="2">
        <v>0</v>
      </c>
      <c r="C342" s="2">
        <v>1</v>
      </c>
      <c r="D342" s="2" t="s">
        <v>1318</v>
      </c>
      <c r="E342" s="2" t="s">
        <v>12</v>
      </c>
      <c r="F342" s="2">
        <v>29</v>
      </c>
      <c r="G342" s="2">
        <f>VLOOKUP($F342,Summary!$A$22:$A$28,1,1)</f>
        <v>20</v>
      </c>
      <c r="H342" s="2">
        <v>1</v>
      </c>
      <c r="I342" s="2">
        <v>0</v>
      </c>
      <c r="J342" s="2">
        <v>113776</v>
      </c>
      <c r="K342" s="20">
        <v>66.599999999999994</v>
      </c>
      <c r="L342" s="20">
        <f>VLOOKUP($K342,Summary!$A$33:$E$39,1,1)</f>
        <v>60</v>
      </c>
      <c r="M342" s="2" t="s">
        <v>1317</v>
      </c>
      <c r="N342" s="2" t="s">
        <v>16</v>
      </c>
    </row>
    <row r="343" spans="1:14" x14ac:dyDescent="0.25">
      <c r="A343" s="2">
        <v>338</v>
      </c>
      <c r="B343" s="2">
        <v>1</v>
      </c>
      <c r="C343" s="2">
        <v>1</v>
      </c>
      <c r="D343" s="2" t="s">
        <v>1316</v>
      </c>
      <c r="E343" s="2" t="s">
        <v>15</v>
      </c>
      <c r="F343" s="2">
        <v>41</v>
      </c>
      <c r="G343" s="2">
        <f>VLOOKUP($F343,Summary!$A$22:$A$28,1,1)</f>
        <v>40</v>
      </c>
      <c r="H343" s="2">
        <v>0</v>
      </c>
      <c r="I343" s="2">
        <v>0</v>
      </c>
      <c r="J343" s="2">
        <v>16966</v>
      </c>
      <c r="K343" s="20">
        <v>134.5</v>
      </c>
      <c r="L343" s="20">
        <f>VLOOKUP($K343,Summary!$A$33:$E$39,1,1)</f>
        <v>60</v>
      </c>
      <c r="M343" s="2" t="s">
        <v>1315</v>
      </c>
      <c r="N343" s="2" t="s">
        <v>24</v>
      </c>
    </row>
    <row r="344" spans="1:14" x14ac:dyDescent="0.25">
      <c r="A344" s="2">
        <v>339</v>
      </c>
      <c r="B344" s="2">
        <v>1</v>
      </c>
      <c r="C344" s="2">
        <v>3</v>
      </c>
      <c r="D344" s="2" t="s">
        <v>1314</v>
      </c>
      <c r="E344" s="2" t="s">
        <v>12</v>
      </c>
      <c r="F344" s="2">
        <v>45</v>
      </c>
      <c r="G344" s="2">
        <f>VLOOKUP($F344,Summary!$A$22:$A$28,1,1)</f>
        <v>40</v>
      </c>
      <c r="H344" s="2">
        <v>0</v>
      </c>
      <c r="I344" s="2">
        <v>0</v>
      </c>
      <c r="J344" s="2">
        <v>7598</v>
      </c>
      <c r="K344" s="20">
        <v>8.0500000000000007</v>
      </c>
      <c r="L344" s="20">
        <f>VLOOKUP($K344,Summary!$A$33:$E$39,1,1)</f>
        <v>0</v>
      </c>
      <c r="N344" s="2" t="s">
        <v>16</v>
      </c>
    </row>
    <row r="345" spans="1:14" x14ac:dyDescent="0.25">
      <c r="A345" s="2">
        <v>340</v>
      </c>
      <c r="B345" s="2">
        <v>0</v>
      </c>
      <c r="C345" s="2">
        <v>1</v>
      </c>
      <c r="D345" s="2" t="s">
        <v>1313</v>
      </c>
      <c r="E345" s="2" t="s">
        <v>12</v>
      </c>
      <c r="F345" s="2">
        <v>45</v>
      </c>
      <c r="G345" s="2">
        <f>VLOOKUP($F345,Summary!$A$22:$A$28,1,1)</f>
        <v>40</v>
      </c>
      <c r="H345" s="2">
        <v>0</v>
      </c>
      <c r="I345" s="2">
        <v>0</v>
      </c>
      <c r="J345" s="2">
        <v>113784</v>
      </c>
      <c r="K345" s="20">
        <v>35.5</v>
      </c>
      <c r="L345" s="20">
        <f>VLOOKUP($K345,Summary!$A$33:$E$39,1,1)</f>
        <v>30</v>
      </c>
      <c r="M345" s="2" t="s">
        <v>1312</v>
      </c>
      <c r="N345" s="2" t="s">
        <v>16</v>
      </c>
    </row>
    <row r="346" spans="1:14" x14ac:dyDescent="0.25">
      <c r="A346" s="2">
        <v>341</v>
      </c>
      <c r="B346" s="2">
        <v>1</v>
      </c>
      <c r="C346" s="2">
        <v>2</v>
      </c>
      <c r="D346" s="2" t="s">
        <v>1311</v>
      </c>
      <c r="E346" s="2" t="s">
        <v>12</v>
      </c>
      <c r="F346" s="2">
        <v>2</v>
      </c>
      <c r="G346" s="2">
        <f>VLOOKUP($F346,Summary!$A$22:$A$28,1,1)</f>
        <v>0</v>
      </c>
      <c r="H346" s="2">
        <v>1</v>
      </c>
      <c r="I346" s="2">
        <v>1</v>
      </c>
      <c r="J346" s="2">
        <v>230080</v>
      </c>
      <c r="K346" s="20">
        <v>26</v>
      </c>
      <c r="L346" s="20">
        <f>VLOOKUP($K346,Summary!$A$33:$E$39,1,1)</f>
        <v>20</v>
      </c>
      <c r="M346" s="2" t="s">
        <v>478</v>
      </c>
      <c r="N346" s="2" t="s">
        <v>16</v>
      </c>
    </row>
    <row r="347" spans="1:14" x14ac:dyDescent="0.25">
      <c r="A347" s="2">
        <v>342</v>
      </c>
      <c r="B347" s="2">
        <v>1</v>
      </c>
      <c r="C347" s="2">
        <v>1</v>
      </c>
      <c r="D347" s="2" t="s">
        <v>1310</v>
      </c>
      <c r="E347" s="2" t="s">
        <v>15</v>
      </c>
      <c r="F347" s="2">
        <v>24</v>
      </c>
      <c r="G347" s="2">
        <f>VLOOKUP($F347,Summary!$A$22:$A$28,1,1)</f>
        <v>20</v>
      </c>
      <c r="H347" s="2">
        <v>3</v>
      </c>
      <c r="I347" s="2">
        <v>2</v>
      </c>
      <c r="J347" s="2">
        <v>19950</v>
      </c>
      <c r="K347" s="20">
        <v>263</v>
      </c>
      <c r="L347" s="20">
        <f>VLOOKUP($K347,Summary!$A$33:$E$39,1,1)</f>
        <v>60</v>
      </c>
      <c r="M347" s="2" t="s">
        <v>100</v>
      </c>
      <c r="N347" s="2" t="s">
        <v>16</v>
      </c>
    </row>
    <row r="348" spans="1:14" x14ac:dyDescent="0.25">
      <c r="A348" s="2">
        <v>343</v>
      </c>
      <c r="B348" s="2">
        <v>0</v>
      </c>
      <c r="C348" s="2">
        <v>2</v>
      </c>
      <c r="D348" s="2" t="s">
        <v>1309</v>
      </c>
      <c r="E348" s="2" t="s">
        <v>12</v>
      </c>
      <c r="F348" s="2">
        <v>28</v>
      </c>
      <c r="G348" s="2">
        <f>VLOOKUP($F348,Summary!$A$22:$A$28,1,1)</f>
        <v>20</v>
      </c>
      <c r="H348" s="2">
        <v>0</v>
      </c>
      <c r="I348" s="2">
        <v>0</v>
      </c>
      <c r="J348" s="2">
        <v>248740</v>
      </c>
      <c r="K348" s="20">
        <v>13</v>
      </c>
      <c r="L348" s="20">
        <f>VLOOKUP($K348,Summary!$A$33:$E$39,1,1)</f>
        <v>10</v>
      </c>
      <c r="N348" s="2" t="s">
        <v>16</v>
      </c>
    </row>
    <row r="349" spans="1:14" x14ac:dyDescent="0.25">
      <c r="A349" s="2">
        <v>344</v>
      </c>
      <c r="B349" s="2">
        <v>0</v>
      </c>
      <c r="C349" s="2">
        <v>2</v>
      </c>
      <c r="D349" s="2" t="s">
        <v>1308</v>
      </c>
      <c r="E349" s="2" t="s">
        <v>12</v>
      </c>
      <c r="F349" s="2">
        <v>25</v>
      </c>
      <c r="G349" s="2">
        <f>VLOOKUP($F349,Summary!$A$22:$A$28,1,1)</f>
        <v>20</v>
      </c>
      <c r="H349" s="2">
        <v>0</v>
      </c>
      <c r="I349" s="2">
        <v>0</v>
      </c>
      <c r="J349" s="2">
        <v>244361</v>
      </c>
      <c r="K349" s="20">
        <v>13</v>
      </c>
      <c r="L349" s="20">
        <f>VLOOKUP($K349,Summary!$A$33:$E$39,1,1)</f>
        <v>10</v>
      </c>
      <c r="N349" s="2" t="s">
        <v>16</v>
      </c>
    </row>
    <row r="350" spans="1:14" x14ac:dyDescent="0.25">
      <c r="A350" s="2">
        <v>345</v>
      </c>
      <c r="B350" s="2">
        <v>0</v>
      </c>
      <c r="C350" s="2">
        <v>2</v>
      </c>
      <c r="D350" s="2" t="s">
        <v>1307</v>
      </c>
      <c r="E350" s="2" t="s">
        <v>12</v>
      </c>
      <c r="F350" s="2">
        <v>36</v>
      </c>
      <c r="G350" s="2">
        <f>VLOOKUP($F350,Summary!$A$22:$A$28,1,1)</f>
        <v>30</v>
      </c>
      <c r="H350" s="2">
        <v>0</v>
      </c>
      <c r="I350" s="2">
        <v>0</v>
      </c>
      <c r="J350" s="2">
        <v>229236</v>
      </c>
      <c r="K350" s="20">
        <v>13</v>
      </c>
      <c r="L350" s="20">
        <f>VLOOKUP($K350,Summary!$A$33:$E$39,1,1)</f>
        <v>10</v>
      </c>
      <c r="N350" s="2" t="s">
        <v>16</v>
      </c>
    </row>
    <row r="351" spans="1:14" x14ac:dyDescent="0.25">
      <c r="A351" s="2">
        <v>346</v>
      </c>
      <c r="B351" s="2">
        <v>1</v>
      </c>
      <c r="C351" s="2">
        <v>2</v>
      </c>
      <c r="D351" s="2" t="s">
        <v>1306</v>
      </c>
      <c r="E351" s="2" t="s">
        <v>15</v>
      </c>
      <c r="F351" s="2">
        <v>24</v>
      </c>
      <c r="G351" s="2">
        <f>VLOOKUP($F351,Summary!$A$22:$A$28,1,1)</f>
        <v>20</v>
      </c>
      <c r="H351" s="2">
        <v>0</v>
      </c>
      <c r="I351" s="2">
        <v>0</v>
      </c>
      <c r="J351" s="2">
        <v>248733</v>
      </c>
      <c r="K351" s="20">
        <v>13</v>
      </c>
      <c r="L351" s="20">
        <f>VLOOKUP($K351,Summary!$A$33:$E$39,1,1)</f>
        <v>10</v>
      </c>
      <c r="M351" s="2" t="s">
        <v>340</v>
      </c>
      <c r="N351" s="2" t="s">
        <v>16</v>
      </c>
    </row>
    <row r="352" spans="1:14" x14ac:dyDescent="0.25">
      <c r="A352" s="2">
        <v>347</v>
      </c>
      <c r="B352" s="2">
        <v>1</v>
      </c>
      <c r="C352" s="2">
        <v>2</v>
      </c>
      <c r="D352" s="2" t="s">
        <v>1305</v>
      </c>
      <c r="E352" s="2" t="s">
        <v>15</v>
      </c>
      <c r="F352" s="2">
        <v>40</v>
      </c>
      <c r="G352" s="2">
        <f>VLOOKUP($F352,Summary!$A$22:$A$28,1,1)</f>
        <v>40</v>
      </c>
      <c r="H352" s="2">
        <v>0</v>
      </c>
      <c r="I352" s="2">
        <v>0</v>
      </c>
      <c r="J352" s="2">
        <v>31418</v>
      </c>
      <c r="K352" s="20">
        <v>13</v>
      </c>
      <c r="L352" s="20">
        <f>VLOOKUP($K352,Summary!$A$33:$E$39,1,1)</f>
        <v>10</v>
      </c>
      <c r="N352" s="2" t="s">
        <v>16</v>
      </c>
    </row>
    <row r="353" spans="1:14" x14ac:dyDescent="0.25">
      <c r="A353" s="2">
        <v>348</v>
      </c>
      <c r="B353" s="2">
        <v>1</v>
      </c>
      <c r="C353" s="2">
        <v>3</v>
      </c>
      <c r="D353" s="2" t="s">
        <v>1304</v>
      </c>
      <c r="E353" s="2" t="s">
        <v>15</v>
      </c>
      <c r="G353" s="2">
        <f>VLOOKUP($F353,Summary!$A$22:$A$28,1,1)</f>
        <v>0</v>
      </c>
      <c r="H353" s="2">
        <v>1</v>
      </c>
      <c r="I353" s="2">
        <v>0</v>
      </c>
      <c r="J353" s="2">
        <v>386525</v>
      </c>
      <c r="K353" s="20">
        <v>16.100000000000001</v>
      </c>
      <c r="L353" s="20">
        <f>VLOOKUP($K353,Summary!$A$33:$E$39,1,1)</f>
        <v>10</v>
      </c>
      <c r="N353" s="2" t="s">
        <v>16</v>
      </c>
    </row>
    <row r="354" spans="1:14" x14ac:dyDescent="0.25">
      <c r="A354" s="2">
        <v>349</v>
      </c>
      <c r="B354" s="2">
        <v>1</v>
      </c>
      <c r="C354" s="2">
        <v>3</v>
      </c>
      <c r="D354" s="2" t="s">
        <v>1303</v>
      </c>
      <c r="E354" s="2" t="s">
        <v>12</v>
      </c>
      <c r="F354" s="2">
        <v>3</v>
      </c>
      <c r="G354" s="2">
        <f>VLOOKUP($F354,Summary!$A$22:$A$28,1,1)</f>
        <v>0</v>
      </c>
      <c r="H354" s="2">
        <v>1</v>
      </c>
      <c r="I354" s="2">
        <v>1</v>
      </c>
      <c r="J354" s="2" t="s">
        <v>93</v>
      </c>
      <c r="K354" s="20">
        <v>15.9</v>
      </c>
      <c r="L354" s="20">
        <f>VLOOKUP($K354,Summary!$A$33:$E$39,1,1)</f>
        <v>10</v>
      </c>
      <c r="N354" s="2" t="s">
        <v>16</v>
      </c>
    </row>
    <row r="355" spans="1:14" x14ac:dyDescent="0.25">
      <c r="A355" s="2">
        <v>350</v>
      </c>
      <c r="B355" s="2">
        <v>0</v>
      </c>
      <c r="C355" s="2">
        <v>3</v>
      </c>
      <c r="D355" s="2" t="s">
        <v>1302</v>
      </c>
      <c r="E355" s="2" t="s">
        <v>12</v>
      </c>
      <c r="F355" s="2">
        <v>42</v>
      </c>
      <c r="G355" s="2">
        <f>VLOOKUP($F355,Summary!$A$22:$A$28,1,1)</f>
        <v>40</v>
      </c>
      <c r="H355" s="2">
        <v>0</v>
      </c>
      <c r="I355" s="2">
        <v>0</v>
      </c>
      <c r="J355" s="2">
        <v>315088</v>
      </c>
      <c r="K355" s="20">
        <v>8.6624999999999996</v>
      </c>
      <c r="L355" s="20">
        <f>VLOOKUP($K355,Summary!$A$33:$E$39,1,1)</f>
        <v>0</v>
      </c>
      <c r="N355" s="2" t="s">
        <v>16</v>
      </c>
    </row>
    <row r="356" spans="1:14" x14ac:dyDescent="0.25">
      <c r="A356" s="2">
        <v>351</v>
      </c>
      <c r="B356" s="2">
        <v>0</v>
      </c>
      <c r="C356" s="2">
        <v>3</v>
      </c>
      <c r="D356" s="2" t="s">
        <v>1301</v>
      </c>
      <c r="E356" s="2" t="s">
        <v>12</v>
      </c>
      <c r="F356" s="2">
        <v>23</v>
      </c>
      <c r="G356" s="2">
        <f>VLOOKUP($F356,Summary!$A$22:$A$28,1,1)</f>
        <v>20</v>
      </c>
      <c r="H356" s="2">
        <v>0</v>
      </c>
      <c r="I356" s="2">
        <v>0</v>
      </c>
      <c r="J356" s="2">
        <v>7267</v>
      </c>
      <c r="K356" s="20">
        <v>9.2249999999999996</v>
      </c>
      <c r="L356" s="20">
        <f>VLOOKUP($K356,Summary!$A$33:$E$39,1,1)</f>
        <v>0</v>
      </c>
      <c r="N356" s="2" t="s">
        <v>16</v>
      </c>
    </row>
    <row r="357" spans="1:14" x14ac:dyDescent="0.25">
      <c r="A357" s="2">
        <v>352</v>
      </c>
      <c r="B357" s="2">
        <v>0</v>
      </c>
      <c r="C357" s="2">
        <v>1</v>
      </c>
      <c r="D357" s="2" t="s">
        <v>1300</v>
      </c>
      <c r="E357" s="2" t="s">
        <v>12</v>
      </c>
      <c r="G357" s="2">
        <f>VLOOKUP($F357,Summary!$A$22:$A$28,1,1)</f>
        <v>0</v>
      </c>
      <c r="H357" s="2">
        <v>0</v>
      </c>
      <c r="I357" s="2">
        <v>0</v>
      </c>
      <c r="J357" s="2">
        <v>113510</v>
      </c>
      <c r="K357" s="20">
        <v>35</v>
      </c>
      <c r="L357" s="20">
        <f>VLOOKUP($K357,Summary!$A$33:$E$39,1,1)</f>
        <v>30</v>
      </c>
      <c r="M357" s="2" t="s">
        <v>1299</v>
      </c>
      <c r="N357" s="2" t="s">
        <v>16</v>
      </c>
    </row>
    <row r="358" spans="1:14" x14ac:dyDescent="0.25">
      <c r="A358" s="2">
        <v>353</v>
      </c>
      <c r="B358" s="2">
        <v>0</v>
      </c>
      <c r="C358" s="2">
        <v>3</v>
      </c>
      <c r="D358" s="2" t="s">
        <v>1298</v>
      </c>
      <c r="E358" s="2" t="s">
        <v>12</v>
      </c>
      <c r="F358" s="2">
        <v>15</v>
      </c>
      <c r="G358" s="2">
        <f>VLOOKUP($F358,Summary!$A$22:$A$28,1,1)</f>
        <v>10</v>
      </c>
      <c r="H358" s="2">
        <v>1</v>
      </c>
      <c r="I358" s="2">
        <v>1</v>
      </c>
      <c r="J358" s="2">
        <v>2695</v>
      </c>
      <c r="K358" s="20">
        <v>7.2291999999999996</v>
      </c>
      <c r="L358" s="20">
        <f>VLOOKUP($K358,Summary!$A$33:$E$39,1,1)</f>
        <v>0</v>
      </c>
      <c r="N358" s="2" t="s">
        <v>24</v>
      </c>
    </row>
    <row r="359" spans="1:14" x14ac:dyDescent="0.25">
      <c r="A359" s="2">
        <v>354</v>
      </c>
      <c r="B359" s="2">
        <v>0</v>
      </c>
      <c r="C359" s="2">
        <v>3</v>
      </c>
      <c r="D359" s="2" t="s">
        <v>1297</v>
      </c>
      <c r="E359" s="2" t="s">
        <v>12</v>
      </c>
      <c r="F359" s="2">
        <v>25</v>
      </c>
      <c r="G359" s="2">
        <f>VLOOKUP($F359,Summary!$A$22:$A$28,1,1)</f>
        <v>20</v>
      </c>
      <c r="H359" s="2">
        <v>1</v>
      </c>
      <c r="I359" s="2">
        <v>0</v>
      </c>
      <c r="J359" s="2">
        <v>349237</v>
      </c>
      <c r="K359" s="20">
        <v>17.8</v>
      </c>
      <c r="L359" s="20">
        <f>VLOOKUP($K359,Summary!$A$33:$E$39,1,1)</f>
        <v>10</v>
      </c>
      <c r="N359" s="2" t="s">
        <v>16</v>
      </c>
    </row>
    <row r="360" spans="1:14" x14ac:dyDescent="0.25">
      <c r="A360" s="2">
        <v>355</v>
      </c>
      <c r="B360" s="2">
        <v>0</v>
      </c>
      <c r="C360" s="2">
        <v>3</v>
      </c>
      <c r="D360" s="2" t="s">
        <v>1296</v>
      </c>
      <c r="E360" s="2" t="s">
        <v>12</v>
      </c>
      <c r="G360" s="2">
        <f>VLOOKUP($F360,Summary!$A$22:$A$28,1,1)</f>
        <v>0</v>
      </c>
      <c r="H360" s="2">
        <v>0</v>
      </c>
      <c r="I360" s="2">
        <v>0</v>
      </c>
      <c r="J360" s="2">
        <v>2647</v>
      </c>
      <c r="K360" s="20">
        <v>7.2249999999999996</v>
      </c>
      <c r="L360" s="20">
        <f>VLOOKUP($K360,Summary!$A$33:$E$39,1,1)</f>
        <v>0</v>
      </c>
      <c r="N360" s="2" t="s">
        <v>24</v>
      </c>
    </row>
    <row r="361" spans="1:14" x14ac:dyDescent="0.25">
      <c r="A361" s="2">
        <v>356</v>
      </c>
      <c r="B361" s="2">
        <v>0</v>
      </c>
      <c r="C361" s="2">
        <v>3</v>
      </c>
      <c r="D361" s="2" t="s">
        <v>1295</v>
      </c>
      <c r="E361" s="2" t="s">
        <v>12</v>
      </c>
      <c r="F361" s="2">
        <v>28</v>
      </c>
      <c r="G361" s="2">
        <f>VLOOKUP($F361,Summary!$A$22:$A$28,1,1)</f>
        <v>20</v>
      </c>
      <c r="H361" s="2">
        <v>0</v>
      </c>
      <c r="I361" s="2">
        <v>0</v>
      </c>
      <c r="J361" s="2">
        <v>345783</v>
      </c>
      <c r="K361" s="20">
        <v>9.5</v>
      </c>
      <c r="L361" s="20">
        <f>VLOOKUP($K361,Summary!$A$33:$E$39,1,1)</f>
        <v>0</v>
      </c>
      <c r="N361" s="2" t="s">
        <v>16</v>
      </c>
    </row>
    <row r="362" spans="1:14" x14ac:dyDescent="0.25">
      <c r="A362" s="2">
        <v>357</v>
      </c>
      <c r="B362" s="2">
        <v>1</v>
      </c>
      <c r="C362" s="2">
        <v>1</v>
      </c>
      <c r="D362" s="2" t="s">
        <v>1294</v>
      </c>
      <c r="E362" s="2" t="s">
        <v>15</v>
      </c>
      <c r="F362" s="2">
        <v>22</v>
      </c>
      <c r="G362" s="2">
        <f>VLOOKUP($F362,Summary!$A$22:$A$28,1,1)</f>
        <v>20</v>
      </c>
      <c r="H362" s="2">
        <v>0</v>
      </c>
      <c r="I362" s="2">
        <v>1</v>
      </c>
      <c r="J362" s="2">
        <v>113505</v>
      </c>
      <c r="K362" s="20">
        <v>55</v>
      </c>
      <c r="L362" s="20">
        <f>VLOOKUP($K362,Summary!$A$33:$E$39,1,1)</f>
        <v>50</v>
      </c>
      <c r="M362" s="2" t="s">
        <v>1293</v>
      </c>
      <c r="N362" s="2" t="s">
        <v>16</v>
      </c>
    </row>
    <row r="363" spans="1:14" x14ac:dyDescent="0.25">
      <c r="A363" s="2">
        <v>358</v>
      </c>
      <c r="B363" s="2">
        <v>0</v>
      </c>
      <c r="C363" s="2">
        <v>2</v>
      </c>
      <c r="D363" s="2" t="s">
        <v>1292</v>
      </c>
      <c r="E363" s="2" t="s">
        <v>15</v>
      </c>
      <c r="F363" s="2">
        <v>38</v>
      </c>
      <c r="G363" s="2">
        <f>VLOOKUP($F363,Summary!$A$22:$A$28,1,1)</f>
        <v>30</v>
      </c>
      <c r="H363" s="2">
        <v>0</v>
      </c>
      <c r="I363" s="2">
        <v>0</v>
      </c>
      <c r="J363" s="2">
        <v>237671</v>
      </c>
      <c r="K363" s="20">
        <v>13</v>
      </c>
      <c r="L363" s="20">
        <f>VLOOKUP($K363,Summary!$A$33:$E$39,1,1)</f>
        <v>10</v>
      </c>
      <c r="N363" s="2" t="s">
        <v>16</v>
      </c>
    </row>
    <row r="364" spans="1:14" x14ac:dyDescent="0.25">
      <c r="A364" s="2">
        <v>359</v>
      </c>
      <c r="B364" s="2">
        <v>1</v>
      </c>
      <c r="C364" s="2">
        <v>3</v>
      </c>
      <c r="D364" s="2" t="s">
        <v>1291</v>
      </c>
      <c r="E364" s="2" t="s">
        <v>15</v>
      </c>
      <c r="G364" s="2">
        <f>VLOOKUP($F364,Summary!$A$22:$A$28,1,1)</f>
        <v>0</v>
      </c>
      <c r="H364" s="2">
        <v>0</v>
      </c>
      <c r="I364" s="2">
        <v>0</v>
      </c>
      <c r="J364" s="2">
        <v>330931</v>
      </c>
      <c r="K364" s="20">
        <v>7.8792</v>
      </c>
      <c r="L364" s="20">
        <f>VLOOKUP($K364,Summary!$A$33:$E$39,1,1)</f>
        <v>0</v>
      </c>
      <c r="N364" s="2" t="s">
        <v>13</v>
      </c>
    </row>
    <row r="365" spans="1:14" x14ac:dyDescent="0.25">
      <c r="A365" s="2">
        <v>360</v>
      </c>
      <c r="B365" s="2">
        <v>1</v>
      </c>
      <c r="C365" s="2">
        <v>3</v>
      </c>
      <c r="D365" s="2" t="s">
        <v>1290</v>
      </c>
      <c r="E365" s="2" t="s">
        <v>15</v>
      </c>
      <c r="G365" s="2">
        <f>VLOOKUP($F365,Summary!$A$22:$A$28,1,1)</f>
        <v>0</v>
      </c>
      <c r="H365" s="2">
        <v>0</v>
      </c>
      <c r="I365" s="2">
        <v>0</v>
      </c>
      <c r="J365" s="2">
        <v>330980</v>
      </c>
      <c r="K365" s="20">
        <v>7.8792</v>
      </c>
      <c r="L365" s="20">
        <f>VLOOKUP($K365,Summary!$A$33:$E$39,1,1)</f>
        <v>0</v>
      </c>
      <c r="N365" s="2" t="s">
        <v>13</v>
      </c>
    </row>
    <row r="366" spans="1:14" x14ac:dyDescent="0.25">
      <c r="A366" s="2">
        <v>361</v>
      </c>
      <c r="B366" s="2">
        <v>0</v>
      </c>
      <c r="C366" s="2">
        <v>3</v>
      </c>
      <c r="D366" s="2" t="s">
        <v>1289</v>
      </c>
      <c r="E366" s="2" t="s">
        <v>12</v>
      </c>
      <c r="F366" s="2">
        <v>40</v>
      </c>
      <c r="G366" s="2">
        <f>VLOOKUP($F366,Summary!$A$22:$A$28,1,1)</f>
        <v>40</v>
      </c>
      <c r="H366" s="2">
        <v>1</v>
      </c>
      <c r="I366" s="2">
        <v>4</v>
      </c>
      <c r="J366" s="2">
        <v>347088</v>
      </c>
      <c r="K366" s="20">
        <v>27.9</v>
      </c>
      <c r="L366" s="20">
        <f>VLOOKUP($K366,Summary!$A$33:$E$39,1,1)</f>
        <v>20</v>
      </c>
      <c r="N366" s="2" t="s">
        <v>16</v>
      </c>
    </row>
    <row r="367" spans="1:14" x14ac:dyDescent="0.25">
      <c r="A367" s="2">
        <v>362</v>
      </c>
      <c r="B367" s="2">
        <v>0</v>
      </c>
      <c r="C367" s="2">
        <v>2</v>
      </c>
      <c r="D367" s="2" t="s">
        <v>1288</v>
      </c>
      <c r="E367" s="2" t="s">
        <v>12</v>
      </c>
      <c r="F367" s="2">
        <v>29</v>
      </c>
      <c r="G367" s="2">
        <f>VLOOKUP($F367,Summary!$A$22:$A$28,1,1)</f>
        <v>20</v>
      </c>
      <c r="H367" s="2">
        <v>1</v>
      </c>
      <c r="I367" s="2">
        <v>0</v>
      </c>
      <c r="J367" s="2" t="s">
        <v>36</v>
      </c>
      <c r="K367" s="20">
        <v>27.720800000000001</v>
      </c>
      <c r="L367" s="20">
        <f>VLOOKUP($K367,Summary!$A$33:$E$39,1,1)</f>
        <v>20</v>
      </c>
      <c r="N367" s="2" t="s">
        <v>24</v>
      </c>
    </row>
    <row r="368" spans="1:14" x14ac:dyDescent="0.25">
      <c r="A368" s="2">
        <v>363</v>
      </c>
      <c r="B368" s="2">
        <v>0</v>
      </c>
      <c r="C368" s="2">
        <v>3</v>
      </c>
      <c r="D368" s="2" t="s">
        <v>1287</v>
      </c>
      <c r="E368" s="2" t="s">
        <v>15</v>
      </c>
      <c r="F368" s="2">
        <v>45</v>
      </c>
      <c r="G368" s="2">
        <f>VLOOKUP($F368,Summary!$A$22:$A$28,1,1)</f>
        <v>40</v>
      </c>
      <c r="H368" s="2">
        <v>0</v>
      </c>
      <c r="I368" s="2">
        <v>1</v>
      </c>
      <c r="J368" s="2">
        <v>2691</v>
      </c>
      <c r="K368" s="20">
        <v>14.4542</v>
      </c>
      <c r="L368" s="20">
        <f>VLOOKUP($K368,Summary!$A$33:$E$39,1,1)</f>
        <v>10</v>
      </c>
      <c r="N368" s="2" t="s">
        <v>24</v>
      </c>
    </row>
    <row r="369" spans="1:14" x14ac:dyDescent="0.25">
      <c r="A369" s="2">
        <v>364</v>
      </c>
      <c r="B369" s="2">
        <v>0</v>
      </c>
      <c r="C369" s="2">
        <v>3</v>
      </c>
      <c r="D369" s="2" t="s">
        <v>1286</v>
      </c>
      <c r="E369" s="2" t="s">
        <v>12</v>
      </c>
      <c r="F369" s="2">
        <v>35</v>
      </c>
      <c r="G369" s="2">
        <f>VLOOKUP($F369,Summary!$A$22:$A$28,1,1)</f>
        <v>30</v>
      </c>
      <c r="H369" s="2">
        <v>0</v>
      </c>
      <c r="I369" s="2">
        <v>0</v>
      </c>
      <c r="J369" s="2" t="s">
        <v>1285</v>
      </c>
      <c r="K369" s="20">
        <v>7.05</v>
      </c>
      <c r="L369" s="20">
        <f>VLOOKUP($K369,Summary!$A$33:$E$39,1,1)</f>
        <v>0</v>
      </c>
      <c r="N369" s="2" t="s">
        <v>16</v>
      </c>
    </row>
    <row r="370" spans="1:14" x14ac:dyDescent="0.25">
      <c r="A370" s="2">
        <v>365</v>
      </c>
      <c r="B370" s="2">
        <v>0</v>
      </c>
      <c r="C370" s="2">
        <v>3</v>
      </c>
      <c r="D370" s="2" t="s">
        <v>1284</v>
      </c>
      <c r="E370" s="2" t="s">
        <v>12</v>
      </c>
      <c r="G370" s="2">
        <f>VLOOKUP($F370,Summary!$A$22:$A$28,1,1)</f>
        <v>0</v>
      </c>
      <c r="H370" s="2">
        <v>1</v>
      </c>
      <c r="I370" s="2">
        <v>0</v>
      </c>
      <c r="J370" s="2">
        <v>370365</v>
      </c>
      <c r="K370" s="20">
        <v>15.5</v>
      </c>
      <c r="L370" s="20">
        <f>VLOOKUP($K370,Summary!$A$33:$E$39,1,1)</f>
        <v>10</v>
      </c>
      <c r="N370" s="2" t="s">
        <v>13</v>
      </c>
    </row>
    <row r="371" spans="1:14" x14ac:dyDescent="0.25">
      <c r="A371" s="2">
        <v>366</v>
      </c>
      <c r="B371" s="2">
        <v>0</v>
      </c>
      <c r="C371" s="2">
        <v>3</v>
      </c>
      <c r="D371" s="2" t="s">
        <v>1283</v>
      </c>
      <c r="E371" s="2" t="s">
        <v>12</v>
      </c>
      <c r="F371" s="2">
        <v>30</v>
      </c>
      <c r="G371" s="2">
        <f>VLOOKUP($F371,Summary!$A$22:$A$28,1,1)</f>
        <v>30</v>
      </c>
      <c r="H371" s="2">
        <v>0</v>
      </c>
      <c r="I371" s="2">
        <v>0</v>
      </c>
      <c r="J371" s="2" t="s">
        <v>1282</v>
      </c>
      <c r="K371" s="20">
        <v>7.25</v>
      </c>
      <c r="L371" s="20">
        <f>VLOOKUP($K371,Summary!$A$33:$E$39,1,1)</f>
        <v>0</v>
      </c>
      <c r="N371" s="2" t="s">
        <v>16</v>
      </c>
    </row>
    <row r="372" spans="1:14" x14ac:dyDescent="0.25">
      <c r="A372" s="2">
        <v>367</v>
      </c>
      <c r="B372" s="2">
        <v>1</v>
      </c>
      <c r="C372" s="2">
        <v>1</v>
      </c>
      <c r="D372" s="2" t="s">
        <v>1281</v>
      </c>
      <c r="E372" s="2" t="s">
        <v>15</v>
      </c>
      <c r="F372" s="2">
        <v>60</v>
      </c>
      <c r="G372" s="2">
        <f>VLOOKUP($F372,Summary!$A$22:$A$28,1,1)</f>
        <v>60</v>
      </c>
      <c r="H372" s="2">
        <v>1</v>
      </c>
      <c r="I372" s="2">
        <v>0</v>
      </c>
      <c r="J372" s="2">
        <v>110813</v>
      </c>
      <c r="K372" s="20">
        <v>75.25</v>
      </c>
      <c r="L372" s="20">
        <f>VLOOKUP($K372,Summary!$A$33:$E$39,1,1)</f>
        <v>60</v>
      </c>
      <c r="M372" s="2" t="s">
        <v>359</v>
      </c>
      <c r="N372" s="2" t="s">
        <v>24</v>
      </c>
    </row>
    <row r="373" spans="1:14" x14ac:dyDescent="0.25">
      <c r="A373" s="2">
        <v>368</v>
      </c>
      <c r="B373" s="2">
        <v>1</v>
      </c>
      <c r="C373" s="2">
        <v>3</v>
      </c>
      <c r="D373" s="2" t="s">
        <v>1280</v>
      </c>
      <c r="E373" s="2" t="s">
        <v>15</v>
      </c>
      <c r="G373" s="2">
        <f>VLOOKUP($F373,Summary!$A$22:$A$28,1,1)</f>
        <v>0</v>
      </c>
      <c r="H373" s="2">
        <v>0</v>
      </c>
      <c r="I373" s="2">
        <v>0</v>
      </c>
      <c r="J373" s="2">
        <v>2626</v>
      </c>
      <c r="K373" s="20">
        <v>7.2291999999999996</v>
      </c>
      <c r="L373" s="20">
        <f>VLOOKUP($K373,Summary!$A$33:$E$39,1,1)</f>
        <v>0</v>
      </c>
      <c r="N373" s="2" t="s">
        <v>24</v>
      </c>
    </row>
    <row r="374" spans="1:14" x14ac:dyDescent="0.25">
      <c r="A374" s="2">
        <v>369</v>
      </c>
      <c r="B374" s="2">
        <v>1</v>
      </c>
      <c r="C374" s="2">
        <v>3</v>
      </c>
      <c r="D374" s="2" t="s">
        <v>1279</v>
      </c>
      <c r="E374" s="2" t="s">
        <v>15</v>
      </c>
      <c r="G374" s="2">
        <f>VLOOKUP($F374,Summary!$A$22:$A$28,1,1)</f>
        <v>0</v>
      </c>
      <c r="H374" s="2">
        <v>0</v>
      </c>
      <c r="I374" s="2">
        <v>0</v>
      </c>
      <c r="J374" s="2">
        <v>14313</v>
      </c>
      <c r="K374" s="20">
        <v>7.75</v>
      </c>
      <c r="L374" s="20">
        <f>VLOOKUP($K374,Summary!$A$33:$E$39,1,1)</f>
        <v>0</v>
      </c>
      <c r="N374" s="2" t="s">
        <v>13</v>
      </c>
    </row>
    <row r="375" spans="1:14" x14ac:dyDescent="0.25">
      <c r="A375" s="2">
        <v>370</v>
      </c>
      <c r="B375" s="2">
        <v>1</v>
      </c>
      <c r="C375" s="2">
        <v>1</v>
      </c>
      <c r="D375" s="2" t="s">
        <v>1278</v>
      </c>
      <c r="E375" s="2" t="s">
        <v>15</v>
      </c>
      <c r="F375" s="2">
        <v>24</v>
      </c>
      <c r="G375" s="2">
        <f>VLOOKUP($F375,Summary!$A$22:$A$28,1,1)</f>
        <v>20</v>
      </c>
      <c r="H375" s="2">
        <v>0</v>
      </c>
      <c r="I375" s="2">
        <v>0</v>
      </c>
      <c r="J375" s="2" t="s">
        <v>926</v>
      </c>
      <c r="K375" s="20">
        <v>69.3</v>
      </c>
      <c r="L375" s="20">
        <f>VLOOKUP($K375,Summary!$A$33:$E$39,1,1)</f>
        <v>60</v>
      </c>
      <c r="M375" s="2" t="s">
        <v>925</v>
      </c>
      <c r="N375" s="2" t="s">
        <v>24</v>
      </c>
    </row>
    <row r="376" spans="1:14" x14ac:dyDescent="0.25">
      <c r="A376" s="2">
        <v>371</v>
      </c>
      <c r="B376" s="2">
        <v>1</v>
      </c>
      <c r="C376" s="2">
        <v>1</v>
      </c>
      <c r="D376" s="2" t="s">
        <v>1277</v>
      </c>
      <c r="E376" s="2" t="s">
        <v>12</v>
      </c>
      <c r="F376" s="2">
        <v>25</v>
      </c>
      <c r="G376" s="2">
        <f>VLOOKUP($F376,Summary!$A$22:$A$28,1,1)</f>
        <v>20</v>
      </c>
      <c r="H376" s="2">
        <v>1</v>
      </c>
      <c r="I376" s="2">
        <v>0</v>
      </c>
      <c r="J376" s="2">
        <v>11765</v>
      </c>
      <c r="K376" s="20">
        <v>55.441699999999997</v>
      </c>
      <c r="L376" s="20">
        <f>VLOOKUP($K376,Summary!$A$33:$E$39,1,1)</f>
        <v>50</v>
      </c>
      <c r="M376" s="2" t="s">
        <v>535</v>
      </c>
      <c r="N376" s="2" t="s">
        <v>24</v>
      </c>
    </row>
    <row r="377" spans="1:14" x14ac:dyDescent="0.25">
      <c r="A377" s="2">
        <v>372</v>
      </c>
      <c r="B377" s="2">
        <v>0</v>
      </c>
      <c r="C377" s="2">
        <v>3</v>
      </c>
      <c r="D377" s="2" t="s">
        <v>1276</v>
      </c>
      <c r="E377" s="2" t="s">
        <v>12</v>
      </c>
      <c r="F377" s="2">
        <v>18</v>
      </c>
      <c r="G377" s="2">
        <f>VLOOKUP($F377,Summary!$A$22:$A$28,1,1)</f>
        <v>10</v>
      </c>
      <c r="H377" s="2">
        <v>1</v>
      </c>
      <c r="I377" s="2">
        <v>0</v>
      </c>
      <c r="J377" s="2">
        <v>3101267</v>
      </c>
      <c r="K377" s="20">
        <v>6.4958</v>
      </c>
      <c r="L377" s="20">
        <f>VLOOKUP($K377,Summary!$A$33:$E$39,1,1)</f>
        <v>0</v>
      </c>
      <c r="N377" s="2" t="s">
        <v>16</v>
      </c>
    </row>
    <row r="378" spans="1:14" x14ac:dyDescent="0.25">
      <c r="A378" s="2">
        <v>373</v>
      </c>
      <c r="B378" s="2">
        <v>0</v>
      </c>
      <c r="C378" s="2">
        <v>3</v>
      </c>
      <c r="D378" s="2" t="s">
        <v>1275</v>
      </c>
      <c r="E378" s="2" t="s">
        <v>12</v>
      </c>
      <c r="F378" s="2">
        <v>19</v>
      </c>
      <c r="G378" s="2">
        <f>VLOOKUP($F378,Summary!$A$22:$A$28,1,1)</f>
        <v>10</v>
      </c>
      <c r="H378" s="2">
        <v>0</v>
      </c>
      <c r="I378" s="2">
        <v>0</v>
      </c>
      <c r="J378" s="2">
        <v>323951</v>
      </c>
      <c r="K378" s="20">
        <v>8.0500000000000007</v>
      </c>
      <c r="L378" s="20">
        <f>VLOOKUP($K378,Summary!$A$33:$E$39,1,1)</f>
        <v>0</v>
      </c>
      <c r="N378" s="2" t="s">
        <v>16</v>
      </c>
    </row>
    <row r="379" spans="1:14" x14ac:dyDescent="0.25">
      <c r="A379" s="2">
        <v>374</v>
      </c>
      <c r="B379" s="2">
        <v>0</v>
      </c>
      <c r="C379" s="2">
        <v>1</v>
      </c>
      <c r="D379" s="2" t="s">
        <v>1274</v>
      </c>
      <c r="E379" s="2" t="s">
        <v>12</v>
      </c>
      <c r="F379" s="2">
        <v>22</v>
      </c>
      <c r="G379" s="2">
        <f>VLOOKUP($F379,Summary!$A$22:$A$28,1,1)</f>
        <v>20</v>
      </c>
      <c r="H379" s="2">
        <v>0</v>
      </c>
      <c r="I379" s="2">
        <v>0</v>
      </c>
      <c r="J379" s="2" t="s">
        <v>464</v>
      </c>
      <c r="K379" s="20">
        <v>135.63329999999999</v>
      </c>
      <c r="L379" s="20">
        <f>VLOOKUP($K379,Summary!$A$33:$E$39,1,1)</f>
        <v>60</v>
      </c>
      <c r="N379" s="2" t="s">
        <v>24</v>
      </c>
    </row>
    <row r="380" spans="1:14" x14ac:dyDescent="0.25">
      <c r="A380" s="2">
        <v>375</v>
      </c>
      <c r="B380" s="2">
        <v>0</v>
      </c>
      <c r="C380" s="2">
        <v>3</v>
      </c>
      <c r="D380" s="2" t="s">
        <v>1273</v>
      </c>
      <c r="E380" s="2" t="s">
        <v>15</v>
      </c>
      <c r="F380" s="2">
        <v>3</v>
      </c>
      <c r="G380" s="2">
        <f>VLOOKUP($F380,Summary!$A$22:$A$28,1,1)</f>
        <v>0</v>
      </c>
      <c r="H380" s="2">
        <v>3</v>
      </c>
      <c r="I380" s="2">
        <v>1</v>
      </c>
      <c r="J380" s="2">
        <v>349909</v>
      </c>
      <c r="K380" s="20">
        <v>21.074999999999999</v>
      </c>
      <c r="L380" s="20">
        <f>VLOOKUP($K380,Summary!$A$33:$E$39,1,1)</f>
        <v>20</v>
      </c>
      <c r="N380" s="2" t="s">
        <v>16</v>
      </c>
    </row>
    <row r="381" spans="1:14" x14ac:dyDescent="0.25">
      <c r="A381" s="2">
        <v>376</v>
      </c>
      <c r="B381" s="2">
        <v>1</v>
      </c>
      <c r="C381" s="2">
        <v>1</v>
      </c>
      <c r="D381" s="2" t="s">
        <v>1272</v>
      </c>
      <c r="E381" s="2" t="s">
        <v>15</v>
      </c>
      <c r="G381" s="2">
        <f>VLOOKUP($F381,Summary!$A$22:$A$28,1,1)</f>
        <v>0</v>
      </c>
      <c r="H381" s="2">
        <v>1</v>
      </c>
      <c r="I381" s="2">
        <v>0</v>
      </c>
      <c r="J381" s="2" t="s">
        <v>1271</v>
      </c>
      <c r="K381" s="20">
        <v>82.1708</v>
      </c>
      <c r="L381" s="20">
        <f>VLOOKUP($K381,Summary!$A$33:$E$39,1,1)</f>
        <v>60</v>
      </c>
      <c r="N381" s="2" t="s">
        <v>24</v>
      </c>
    </row>
    <row r="382" spans="1:14" x14ac:dyDescent="0.25">
      <c r="A382" s="2">
        <v>377</v>
      </c>
      <c r="B382" s="2">
        <v>1</v>
      </c>
      <c r="C382" s="2">
        <v>3</v>
      </c>
      <c r="D382" s="2" t="s">
        <v>1270</v>
      </c>
      <c r="E382" s="2" t="s">
        <v>15</v>
      </c>
      <c r="F382" s="2">
        <v>22</v>
      </c>
      <c r="G382" s="2">
        <f>VLOOKUP($F382,Summary!$A$22:$A$28,1,1)</f>
        <v>20</v>
      </c>
      <c r="H382" s="2">
        <v>0</v>
      </c>
      <c r="I382" s="2">
        <v>0</v>
      </c>
      <c r="J382" s="2" t="s">
        <v>1269</v>
      </c>
      <c r="K382" s="20">
        <v>7.25</v>
      </c>
      <c r="L382" s="20">
        <f>VLOOKUP($K382,Summary!$A$33:$E$39,1,1)</f>
        <v>0</v>
      </c>
      <c r="N382" s="2" t="s">
        <v>16</v>
      </c>
    </row>
    <row r="383" spans="1:14" x14ac:dyDescent="0.25">
      <c r="A383" s="2">
        <v>378</v>
      </c>
      <c r="B383" s="2">
        <v>0</v>
      </c>
      <c r="C383" s="2">
        <v>1</v>
      </c>
      <c r="D383" s="2" t="s">
        <v>1268</v>
      </c>
      <c r="E383" s="2" t="s">
        <v>12</v>
      </c>
      <c r="F383" s="2">
        <v>27</v>
      </c>
      <c r="G383" s="2">
        <f>VLOOKUP($F383,Summary!$A$22:$A$28,1,1)</f>
        <v>20</v>
      </c>
      <c r="H383" s="2">
        <v>0</v>
      </c>
      <c r="I383" s="2">
        <v>2</v>
      </c>
      <c r="J383" s="2">
        <v>113503</v>
      </c>
      <c r="K383" s="20">
        <v>211.5</v>
      </c>
      <c r="L383" s="20">
        <f>VLOOKUP($K383,Summary!$A$33:$E$39,1,1)</f>
        <v>60</v>
      </c>
      <c r="M383" s="2" t="s">
        <v>1267</v>
      </c>
      <c r="N383" s="2" t="s">
        <v>24</v>
      </c>
    </row>
    <row r="384" spans="1:14" x14ac:dyDescent="0.25">
      <c r="A384" s="2">
        <v>379</v>
      </c>
      <c r="B384" s="2">
        <v>0</v>
      </c>
      <c r="C384" s="2">
        <v>3</v>
      </c>
      <c r="D384" s="2" t="s">
        <v>1266</v>
      </c>
      <c r="E384" s="2" t="s">
        <v>12</v>
      </c>
      <c r="F384" s="2">
        <v>20</v>
      </c>
      <c r="G384" s="2">
        <f>VLOOKUP($F384,Summary!$A$22:$A$28,1,1)</f>
        <v>20</v>
      </c>
      <c r="H384" s="2">
        <v>0</v>
      </c>
      <c r="I384" s="2">
        <v>0</v>
      </c>
      <c r="J384" s="2">
        <v>2648</v>
      </c>
      <c r="K384" s="20">
        <v>4.0125000000000002</v>
      </c>
      <c r="L384" s="20">
        <f>VLOOKUP($K384,Summary!$A$33:$E$39,1,1)</f>
        <v>0</v>
      </c>
      <c r="N384" s="2" t="s">
        <v>24</v>
      </c>
    </row>
    <row r="385" spans="1:14" x14ac:dyDescent="0.25">
      <c r="A385" s="2">
        <v>380</v>
      </c>
      <c r="B385" s="2">
        <v>0</v>
      </c>
      <c r="C385" s="2">
        <v>3</v>
      </c>
      <c r="D385" s="2" t="s">
        <v>1265</v>
      </c>
      <c r="E385" s="2" t="s">
        <v>12</v>
      </c>
      <c r="F385" s="2">
        <v>19</v>
      </c>
      <c r="G385" s="2">
        <f>VLOOKUP($F385,Summary!$A$22:$A$28,1,1)</f>
        <v>10</v>
      </c>
      <c r="H385" s="2">
        <v>0</v>
      </c>
      <c r="I385" s="2">
        <v>0</v>
      </c>
      <c r="J385" s="2">
        <v>347069</v>
      </c>
      <c r="K385" s="20">
        <v>7.7750000000000004</v>
      </c>
      <c r="L385" s="20">
        <f>VLOOKUP($K385,Summary!$A$33:$E$39,1,1)</f>
        <v>0</v>
      </c>
      <c r="N385" s="2" t="s">
        <v>16</v>
      </c>
    </row>
    <row r="386" spans="1:14" x14ac:dyDescent="0.25">
      <c r="A386" s="2">
        <v>381</v>
      </c>
      <c r="B386" s="2">
        <v>1</v>
      </c>
      <c r="C386" s="2">
        <v>1</v>
      </c>
      <c r="D386" s="2" t="s">
        <v>1264</v>
      </c>
      <c r="E386" s="2" t="s">
        <v>15</v>
      </c>
      <c r="F386" s="2">
        <v>42</v>
      </c>
      <c r="G386" s="2">
        <f>VLOOKUP($F386,Summary!$A$22:$A$28,1,1)</f>
        <v>40</v>
      </c>
      <c r="H386" s="2">
        <v>0</v>
      </c>
      <c r="I386" s="2">
        <v>0</v>
      </c>
      <c r="J386" s="2" t="s">
        <v>308</v>
      </c>
      <c r="K386" s="20">
        <v>227.52500000000001</v>
      </c>
      <c r="L386" s="20">
        <f>VLOOKUP($K386,Summary!$A$33:$E$39,1,1)</f>
        <v>60</v>
      </c>
      <c r="N386" s="2" t="s">
        <v>24</v>
      </c>
    </row>
    <row r="387" spans="1:14" x14ac:dyDescent="0.25">
      <c r="A387" s="2">
        <v>382</v>
      </c>
      <c r="B387" s="2">
        <v>1</v>
      </c>
      <c r="C387" s="2">
        <v>3</v>
      </c>
      <c r="D387" s="2" t="s">
        <v>1263</v>
      </c>
      <c r="E387" s="2" t="s">
        <v>15</v>
      </c>
      <c r="F387" s="2">
        <v>1</v>
      </c>
      <c r="G387" s="2">
        <f>VLOOKUP($F387,Summary!$A$22:$A$28,1,1)</f>
        <v>0</v>
      </c>
      <c r="H387" s="2">
        <v>0</v>
      </c>
      <c r="I387" s="2">
        <v>2</v>
      </c>
      <c r="J387" s="2">
        <v>2653</v>
      </c>
      <c r="K387" s="20">
        <v>15.7417</v>
      </c>
      <c r="L387" s="20">
        <f>VLOOKUP($K387,Summary!$A$33:$E$39,1,1)</f>
        <v>10</v>
      </c>
      <c r="N387" s="2" t="s">
        <v>24</v>
      </c>
    </row>
    <row r="388" spans="1:14" x14ac:dyDescent="0.25">
      <c r="A388" s="2">
        <v>383</v>
      </c>
      <c r="B388" s="2">
        <v>0</v>
      </c>
      <c r="C388" s="2">
        <v>3</v>
      </c>
      <c r="D388" s="2" t="s">
        <v>1262</v>
      </c>
      <c r="E388" s="2" t="s">
        <v>12</v>
      </c>
      <c r="F388" s="2">
        <v>32</v>
      </c>
      <c r="G388" s="2">
        <f>VLOOKUP($F388,Summary!$A$22:$A$28,1,1)</f>
        <v>30</v>
      </c>
      <c r="H388" s="2">
        <v>0</v>
      </c>
      <c r="I388" s="2">
        <v>0</v>
      </c>
      <c r="J388" s="2" t="s">
        <v>1261</v>
      </c>
      <c r="K388" s="20">
        <v>7.9249999999999998</v>
      </c>
      <c r="L388" s="20">
        <f>VLOOKUP($K388,Summary!$A$33:$E$39,1,1)</f>
        <v>0</v>
      </c>
      <c r="N388" s="2" t="s">
        <v>16</v>
      </c>
    </row>
    <row r="389" spans="1:14" x14ac:dyDescent="0.25">
      <c r="A389" s="2">
        <v>384</v>
      </c>
      <c r="B389" s="2">
        <v>1</v>
      </c>
      <c r="C389" s="2">
        <v>1</v>
      </c>
      <c r="D389" s="2" t="s">
        <v>1260</v>
      </c>
      <c r="E389" s="2" t="s">
        <v>15</v>
      </c>
      <c r="F389" s="2">
        <v>35</v>
      </c>
      <c r="G389" s="2">
        <f>VLOOKUP($F389,Summary!$A$22:$A$28,1,1)</f>
        <v>30</v>
      </c>
      <c r="H389" s="2">
        <v>1</v>
      </c>
      <c r="I389" s="2">
        <v>0</v>
      </c>
      <c r="J389" s="2">
        <v>113789</v>
      </c>
      <c r="K389" s="20">
        <v>52</v>
      </c>
      <c r="L389" s="20">
        <f>VLOOKUP($K389,Summary!$A$33:$E$39,1,1)</f>
        <v>50</v>
      </c>
      <c r="N389" s="2" t="s">
        <v>16</v>
      </c>
    </row>
    <row r="390" spans="1:14" x14ac:dyDescent="0.25">
      <c r="A390" s="2">
        <v>385</v>
      </c>
      <c r="B390" s="2">
        <v>0</v>
      </c>
      <c r="C390" s="2">
        <v>3</v>
      </c>
      <c r="D390" s="2" t="s">
        <v>1259</v>
      </c>
      <c r="E390" s="2" t="s">
        <v>12</v>
      </c>
      <c r="G390" s="2">
        <f>VLOOKUP($F390,Summary!$A$22:$A$28,1,1)</f>
        <v>0</v>
      </c>
      <c r="H390" s="2">
        <v>0</v>
      </c>
      <c r="I390" s="2">
        <v>0</v>
      </c>
      <c r="J390" s="2">
        <v>349227</v>
      </c>
      <c r="K390" s="20">
        <v>7.8958000000000004</v>
      </c>
      <c r="L390" s="20">
        <f>VLOOKUP($K390,Summary!$A$33:$E$39,1,1)</f>
        <v>0</v>
      </c>
      <c r="N390" s="2" t="s">
        <v>16</v>
      </c>
    </row>
    <row r="391" spans="1:14" x14ac:dyDescent="0.25">
      <c r="A391" s="2">
        <v>386</v>
      </c>
      <c r="B391" s="2">
        <v>0</v>
      </c>
      <c r="C391" s="2">
        <v>2</v>
      </c>
      <c r="D391" s="2" t="s">
        <v>1258</v>
      </c>
      <c r="E391" s="2" t="s">
        <v>12</v>
      </c>
      <c r="F391" s="2">
        <v>18</v>
      </c>
      <c r="G391" s="2">
        <f>VLOOKUP($F391,Summary!$A$22:$A$28,1,1)</f>
        <v>10</v>
      </c>
      <c r="H391" s="2">
        <v>0</v>
      </c>
      <c r="I391" s="2">
        <v>0</v>
      </c>
      <c r="J391" s="2" t="s">
        <v>325</v>
      </c>
      <c r="K391" s="20">
        <v>73.5</v>
      </c>
      <c r="L391" s="20">
        <f>VLOOKUP($K391,Summary!$A$33:$E$39,1,1)</f>
        <v>60</v>
      </c>
      <c r="N391" s="2" t="s">
        <v>16</v>
      </c>
    </row>
    <row r="392" spans="1:14" x14ac:dyDescent="0.25">
      <c r="A392" s="2">
        <v>387</v>
      </c>
      <c r="B392" s="2">
        <v>0</v>
      </c>
      <c r="C392" s="2">
        <v>3</v>
      </c>
      <c r="D392" s="2" t="s">
        <v>1257</v>
      </c>
      <c r="E392" s="2" t="s">
        <v>12</v>
      </c>
      <c r="F392" s="2">
        <v>1</v>
      </c>
      <c r="G392" s="2">
        <f>VLOOKUP($F392,Summary!$A$22:$A$28,1,1)</f>
        <v>0</v>
      </c>
      <c r="H392" s="2">
        <v>5</v>
      </c>
      <c r="I392" s="2">
        <v>2</v>
      </c>
      <c r="J392" s="2" t="s">
        <v>219</v>
      </c>
      <c r="K392" s="20">
        <v>46.9</v>
      </c>
      <c r="L392" s="20">
        <f>VLOOKUP($K392,Summary!$A$33:$E$39,1,1)</f>
        <v>40</v>
      </c>
      <c r="N392" s="2" t="s">
        <v>16</v>
      </c>
    </row>
    <row r="393" spans="1:14" x14ac:dyDescent="0.25">
      <c r="A393" s="2">
        <v>388</v>
      </c>
      <c r="B393" s="2">
        <v>1</v>
      </c>
      <c r="C393" s="2">
        <v>2</v>
      </c>
      <c r="D393" s="2" t="s">
        <v>1256</v>
      </c>
      <c r="E393" s="2" t="s">
        <v>15</v>
      </c>
      <c r="F393" s="2">
        <v>36</v>
      </c>
      <c r="G393" s="2">
        <f>VLOOKUP($F393,Summary!$A$22:$A$28,1,1)</f>
        <v>30</v>
      </c>
      <c r="H393" s="2">
        <v>0</v>
      </c>
      <c r="I393" s="2">
        <v>0</v>
      </c>
      <c r="J393" s="2">
        <v>27849</v>
      </c>
      <c r="K393" s="20">
        <v>13</v>
      </c>
      <c r="L393" s="20">
        <f>VLOOKUP($K393,Summary!$A$33:$E$39,1,1)</f>
        <v>10</v>
      </c>
      <c r="N393" s="2" t="s">
        <v>16</v>
      </c>
    </row>
    <row r="394" spans="1:14" x14ac:dyDescent="0.25">
      <c r="A394" s="2">
        <v>389</v>
      </c>
      <c r="B394" s="2">
        <v>0</v>
      </c>
      <c r="C394" s="2">
        <v>3</v>
      </c>
      <c r="D394" s="2" t="s">
        <v>1255</v>
      </c>
      <c r="E394" s="2" t="s">
        <v>12</v>
      </c>
      <c r="G394" s="2">
        <f>VLOOKUP($F394,Summary!$A$22:$A$28,1,1)</f>
        <v>0</v>
      </c>
      <c r="H394" s="2">
        <v>0</v>
      </c>
      <c r="I394" s="2">
        <v>0</v>
      </c>
      <c r="J394" s="2">
        <v>367655</v>
      </c>
      <c r="K394" s="20">
        <v>7.7291999999999996</v>
      </c>
      <c r="L394" s="20">
        <f>VLOOKUP($K394,Summary!$A$33:$E$39,1,1)</f>
        <v>0</v>
      </c>
      <c r="N394" s="2" t="s">
        <v>13</v>
      </c>
    </row>
    <row r="395" spans="1:14" x14ac:dyDescent="0.25">
      <c r="A395" s="2">
        <v>390</v>
      </c>
      <c r="B395" s="2">
        <v>1</v>
      </c>
      <c r="C395" s="2">
        <v>2</v>
      </c>
      <c r="D395" s="2" t="s">
        <v>1254</v>
      </c>
      <c r="E395" s="2" t="s">
        <v>15</v>
      </c>
      <c r="F395" s="2">
        <v>17</v>
      </c>
      <c r="G395" s="2">
        <f>VLOOKUP($F395,Summary!$A$22:$A$28,1,1)</f>
        <v>10</v>
      </c>
      <c r="H395" s="2">
        <v>0</v>
      </c>
      <c r="I395" s="2">
        <v>0</v>
      </c>
      <c r="J395" s="2" t="s">
        <v>1253</v>
      </c>
      <c r="K395" s="20">
        <v>12</v>
      </c>
      <c r="L395" s="20">
        <f>VLOOKUP($K395,Summary!$A$33:$E$39,1,1)</f>
        <v>10</v>
      </c>
      <c r="N395" s="2" t="s">
        <v>24</v>
      </c>
    </row>
    <row r="396" spans="1:14" x14ac:dyDescent="0.25">
      <c r="A396" s="2">
        <v>391</v>
      </c>
      <c r="B396" s="2">
        <v>1</v>
      </c>
      <c r="C396" s="2">
        <v>1</v>
      </c>
      <c r="D396" s="2" t="s">
        <v>1252</v>
      </c>
      <c r="E396" s="2" t="s">
        <v>12</v>
      </c>
      <c r="F396" s="2">
        <v>36</v>
      </c>
      <c r="G396" s="2">
        <f>VLOOKUP($F396,Summary!$A$22:$A$28,1,1)</f>
        <v>30</v>
      </c>
      <c r="H396" s="2">
        <v>1</v>
      </c>
      <c r="I396" s="2">
        <v>2</v>
      </c>
      <c r="J396" s="2">
        <v>113760</v>
      </c>
      <c r="K396" s="20">
        <v>120</v>
      </c>
      <c r="L396" s="20">
        <f>VLOOKUP($K396,Summary!$A$33:$E$39,1,1)</f>
        <v>60</v>
      </c>
      <c r="M396" s="2" t="s">
        <v>721</v>
      </c>
      <c r="N396" s="2" t="s">
        <v>16</v>
      </c>
    </row>
    <row r="397" spans="1:14" x14ac:dyDescent="0.25">
      <c r="A397" s="2">
        <v>392</v>
      </c>
      <c r="B397" s="2">
        <v>1</v>
      </c>
      <c r="C397" s="2">
        <v>3</v>
      </c>
      <c r="D397" s="2" t="s">
        <v>1251</v>
      </c>
      <c r="E397" s="2" t="s">
        <v>12</v>
      </c>
      <c r="F397" s="2">
        <v>21</v>
      </c>
      <c r="G397" s="2">
        <f>VLOOKUP($F397,Summary!$A$22:$A$28,1,1)</f>
        <v>20</v>
      </c>
      <c r="H397" s="2">
        <v>0</v>
      </c>
      <c r="I397" s="2">
        <v>0</v>
      </c>
      <c r="J397" s="2">
        <v>350034</v>
      </c>
      <c r="K397" s="20">
        <v>7.7957999999999998</v>
      </c>
      <c r="L397" s="20">
        <f>VLOOKUP($K397,Summary!$A$33:$E$39,1,1)</f>
        <v>0</v>
      </c>
      <c r="N397" s="2" t="s">
        <v>16</v>
      </c>
    </row>
    <row r="398" spans="1:14" x14ac:dyDescent="0.25">
      <c r="A398" s="2">
        <v>393</v>
      </c>
      <c r="B398" s="2">
        <v>0</v>
      </c>
      <c r="C398" s="2">
        <v>3</v>
      </c>
      <c r="D398" s="2" t="s">
        <v>1250</v>
      </c>
      <c r="E398" s="2" t="s">
        <v>12</v>
      </c>
      <c r="F398" s="2">
        <v>28</v>
      </c>
      <c r="G398" s="2">
        <f>VLOOKUP($F398,Summary!$A$22:$A$28,1,1)</f>
        <v>20</v>
      </c>
      <c r="H398" s="2">
        <v>2</v>
      </c>
      <c r="I398" s="2">
        <v>0</v>
      </c>
      <c r="J398" s="2">
        <v>3101277</v>
      </c>
      <c r="K398" s="20">
        <v>7.9249999999999998</v>
      </c>
      <c r="L398" s="20">
        <f>VLOOKUP($K398,Summary!$A$33:$E$39,1,1)</f>
        <v>0</v>
      </c>
      <c r="N398" s="2" t="s">
        <v>16</v>
      </c>
    </row>
    <row r="399" spans="1:14" x14ac:dyDescent="0.25">
      <c r="A399" s="2">
        <v>394</v>
      </c>
      <c r="B399" s="2">
        <v>1</v>
      </c>
      <c r="C399" s="2">
        <v>1</v>
      </c>
      <c r="D399" s="2" t="s">
        <v>1249</v>
      </c>
      <c r="E399" s="2" t="s">
        <v>15</v>
      </c>
      <c r="F399" s="2">
        <v>23</v>
      </c>
      <c r="G399" s="2">
        <f>VLOOKUP($F399,Summary!$A$22:$A$28,1,1)</f>
        <v>20</v>
      </c>
      <c r="H399" s="2">
        <v>1</v>
      </c>
      <c r="I399" s="2">
        <v>0</v>
      </c>
      <c r="J399" s="2">
        <v>35273</v>
      </c>
      <c r="K399" s="20">
        <v>113.27500000000001</v>
      </c>
      <c r="L399" s="20">
        <f>VLOOKUP($K399,Summary!$A$33:$E$39,1,1)</f>
        <v>60</v>
      </c>
      <c r="M399" s="2" t="s">
        <v>1248</v>
      </c>
      <c r="N399" s="2" t="s">
        <v>24</v>
      </c>
    </row>
    <row r="400" spans="1:14" x14ac:dyDescent="0.25">
      <c r="A400" s="2">
        <v>395</v>
      </c>
      <c r="B400" s="2">
        <v>1</v>
      </c>
      <c r="C400" s="2">
        <v>3</v>
      </c>
      <c r="D400" s="2" t="s">
        <v>1247</v>
      </c>
      <c r="E400" s="2" t="s">
        <v>15</v>
      </c>
      <c r="F400" s="2">
        <v>24</v>
      </c>
      <c r="G400" s="2">
        <f>VLOOKUP($F400,Summary!$A$22:$A$28,1,1)</f>
        <v>20</v>
      </c>
      <c r="H400" s="2">
        <v>0</v>
      </c>
      <c r="I400" s="2">
        <v>2</v>
      </c>
      <c r="J400" s="2" t="s">
        <v>188</v>
      </c>
      <c r="K400" s="20">
        <v>16.7</v>
      </c>
      <c r="L400" s="20">
        <f>VLOOKUP($K400,Summary!$A$33:$E$39,1,1)</f>
        <v>10</v>
      </c>
      <c r="M400" s="2" t="s">
        <v>189</v>
      </c>
      <c r="N400" s="2" t="s">
        <v>16</v>
      </c>
    </row>
    <row r="401" spans="1:14" x14ac:dyDescent="0.25">
      <c r="A401" s="2">
        <v>396</v>
      </c>
      <c r="B401" s="2">
        <v>0</v>
      </c>
      <c r="C401" s="2">
        <v>3</v>
      </c>
      <c r="D401" s="2" t="s">
        <v>1246</v>
      </c>
      <c r="E401" s="2" t="s">
        <v>12</v>
      </c>
      <c r="F401" s="2">
        <v>22</v>
      </c>
      <c r="G401" s="2">
        <f>VLOOKUP($F401,Summary!$A$22:$A$28,1,1)</f>
        <v>20</v>
      </c>
      <c r="H401" s="2">
        <v>0</v>
      </c>
      <c r="I401" s="2">
        <v>0</v>
      </c>
      <c r="J401" s="2">
        <v>350052</v>
      </c>
      <c r="K401" s="20">
        <v>7.7957999999999998</v>
      </c>
      <c r="L401" s="20">
        <f>VLOOKUP($K401,Summary!$A$33:$E$39,1,1)</f>
        <v>0</v>
      </c>
      <c r="N401" s="2" t="s">
        <v>16</v>
      </c>
    </row>
    <row r="402" spans="1:14" x14ac:dyDescent="0.25">
      <c r="A402" s="2">
        <v>397</v>
      </c>
      <c r="B402" s="2">
        <v>0</v>
      </c>
      <c r="C402" s="2">
        <v>3</v>
      </c>
      <c r="D402" s="2" t="s">
        <v>1245</v>
      </c>
      <c r="E402" s="2" t="s">
        <v>15</v>
      </c>
      <c r="F402" s="2">
        <v>31</v>
      </c>
      <c r="G402" s="2">
        <f>VLOOKUP($F402,Summary!$A$22:$A$28,1,1)</f>
        <v>30</v>
      </c>
      <c r="H402" s="2">
        <v>0</v>
      </c>
      <c r="I402" s="2">
        <v>0</v>
      </c>
      <c r="J402" s="2">
        <v>350407</v>
      </c>
      <c r="K402" s="20">
        <v>7.8541999999999996</v>
      </c>
      <c r="L402" s="20">
        <f>VLOOKUP($K402,Summary!$A$33:$E$39,1,1)</f>
        <v>0</v>
      </c>
      <c r="N402" s="2" t="s">
        <v>16</v>
      </c>
    </row>
    <row r="403" spans="1:14" x14ac:dyDescent="0.25">
      <c r="A403" s="2">
        <v>398</v>
      </c>
      <c r="B403" s="2">
        <v>0</v>
      </c>
      <c r="C403" s="2">
        <v>2</v>
      </c>
      <c r="D403" s="2" t="s">
        <v>1244</v>
      </c>
      <c r="E403" s="2" t="s">
        <v>12</v>
      </c>
      <c r="F403" s="2">
        <v>46</v>
      </c>
      <c r="G403" s="2">
        <f>VLOOKUP($F403,Summary!$A$22:$A$28,1,1)</f>
        <v>40</v>
      </c>
      <c r="H403" s="2">
        <v>0</v>
      </c>
      <c r="I403" s="2">
        <v>0</v>
      </c>
      <c r="J403" s="2">
        <v>28403</v>
      </c>
      <c r="K403" s="20">
        <v>26</v>
      </c>
      <c r="L403" s="20">
        <f>VLOOKUP($K403,Summary!$A$33:$E$39,1,1)</f>
        <v>20</v>
      </c>
      <c r="N403" s="2" t="s">
        <v>16</v>
      </c>
    </row>
    <row r="404" spans="1:14" x14ac:dyDescent="0.25">
      <c r="A404" s="2">
        <v>399</v>
      </c>
      <c r="B404" s="2">
        <v>0</v>
      </c>
      <c r="C404" s="2">
        <v>2</v>
      </c>
      <c r="D404" s="2" t="s">
        <v>1243</v>
      </c>
      <c r="E404" s="2" t="s">
        <v>12</v>
      </c>
      <c r="F404" s="2">
        <v>23</v>
      </c>
      <c r="G404" s="2">
        <f>VLOOKUP($F404,Summary!$A$22:$A$28,1,1)</f>
        <v>20</v>
      </c>
      <c r="H404" s="2">
        <v>0</v>
      </c>
      <c r="I404" s="2">
        <v>0</v>
      </c>
      <c r="J404" s="2">
        <v>244278</v>
      </c>
      <c r="K404" s="20">
        <v>10.5</v>
      </c>
      <c r="L404" s="20">
        <f>VLOOKUP($K404,Summary!$A$33:$E$39,1,1)</f>
        <v>10</v>
      </c>
      <c r="N404" s="2" t="s">
        <v>16</v>
      </c>
    </row>
    <row r="405" spans="1:14" x14ac:dyDescent="0.25">
      <c r="A405" s="2">
        <v>400</v>
      </c>
      <c r="B405" s="2">
        <v>1</v>
      </c>
      <c r="C405" s="2">
        <v>2</v>
      </c>
      <c r="D405" s="2" t="s">
        <v>1242</v>
      </c>
      <c r="E405" s="2" t="s">
        <v>15</v>
      </c>
      <c r="F405" s="2">
        <v>28</v>
      </c>
      <c r="G405" s="2">
        <f>VLOOKUP($F405,Summary!$A$22:$A$28,1,1)</f>
        <v>20</v>
      </c>
      <c r="H405" s="2">
        <v>0</v>
      </c>
      <c r="I405" s="2">
        <v>0</v>
      </c>
      <c r="J405" s="2">
        <v>240929</v>
      </c>
      <c r="K405" s="20">
        <v>12.65</v>
      </c>
      <c r="L405" s="20">
        <f>VLOOKUP($K405,Summary!$A$33:$E$39,1,1)</f>
        <v>10</v>
      </c>
      <c r="N405" s="2" t="s">
        <v>16</v>
      </c>
    </row>
    <row r="406" spans="1:14" x14ac:dyDescent="0.25">
      <c r="A406" s="2">
        <v>401</v>
      </c>
      <c r="B406" s="2">
        <v>1</v>
      </c>
      <c r="C406" s="2">
        <v>3</v>
      </c>
      <c r="D406" s="2" t="s">
        <v>1241</v>
      </c>
      <c r="E406" s="2" t="s">
        <v>12</v>
      </c>
      <c r="F406" s="2">
        <v>39</v>
      </c>
      <c r="G406" s="2">
        <f>VLOOKUP($F406,Summary!$A$22:$A$28,1,1)</f>
        <v>30</v>
      </c>
      <c r="H406" s="2">
        <v>0</v>
      </c>
      <c r="I406" s="2">
        <v>0</v>
      </c>
      <c r="J406" s="2" t="s">
        <v>1240</v>
      </c>
      <c r="K406" s="20">
        <v>7.9249999999999998</v>
      </c>
      <c r="L406" s="20">
        <f>VLOOKUP($K406,Summary!$A$33:$E$39,1,1)</f>
        <v>0</v>
      </c>
      <c r="N406" s="2" t="s">
        <v>16</v>
      </c>
    </row>
    <row r="407" spans="1:14" x14ac:dyDescent="0.25">
      <c r="A407" s="2">
        <v>402</v>
      </c>
      <c r="B407" s="2">
        <v>0</v>
      </c>
      <c r="C407" s="2">
        <v>3</v>
      </c>
      <c r="D407" s="2" t="s">
        <v>1239</v>
      </c>
      <c r="E407" s="2" t="s">
        <v>12</v>
      </c>
      <c r="F407" s="2">
        <v>26</v>
      </c>
      <c r="G407" s="2">
        <f>VLOOKUP($F407,Summary!$A$22:$A$28,1,1)</f>
        <v>20</v>
      </c>
      <c r="H407" s="2">
        <v>0</v>
      </c>
      <c r="I407" s="2">
        <v>0</v>
      </c>
      <c r="J407" s="2">
        <v>341826</v>
      </c>
      <c r="K407" s="20">
        <v>8.0500000000000007</v>
      </c>
      <c r="L407" s="20">
        <f>VLOOKUP($K407,Summary!$A$33:$E$39,1,1)</f>
        <v>0</v>
      </c>
      <c r="N407" s="2" t="s">
        <v>16</v>
      </c>
    </row>
    <row r="408" spans="1:14" x14ac:dyDescent="0.25">
      <c r="A408" s="2">
        <v>403</v>
      </c>
      <c r="B408" s="2">
        <v>0</v>
      </c>
      <c r="C408" s="2">
        <v>3</v>
      </c>
      <c r="D408" s="2" t="s">
        <v>1238</v>
      </c>
      <c r="E408" s="2" t="s">
        <v>15</v>
      </c>
      <c r="F408" s="2">
        <v>21</v>
      </c>
      <c r="G408" s="2">
        <f>VLOOKUP($F408,Summary!$A$22:$A$28,1,1)</f>
        <v>20</v>
      </c>
      <c r="H408" s="2">
        <v>1</v>
      </c>
      <c r="I408" s="2">
        <v>0</v>
      </c>
      <c r="J408" s="2">
        <v>4137</v>
      </c>
      <c r="K408" s="20">
        <v>9.8249999999999993</v>
      </c>
      <c r="L408" s="20">
        <f>VLOOKUP($K408,Summary!$A$33:$E$39,1,1)</f>
        <v>0</v>
      </c>
      <c r="N408" s="2" t="s">
        <v>16</v>
      </c>
    </row>
    <row r="409" spans="1:14" x14ac:dyDescent="0.25">
      <c r="A409" s="2">
        <v>404</v>
      </c>
      <c r="B409" s="2">
        <v>0</v>
      </c>
      <c r="C409" s="2">
        <v>3</v>
      </c>
      <c r="D409" s="2" t="s">
        <v>1237</v>
      </c>
      <c r="E409" s="2" t="s">
        <v>12</v>
      </c>
      <c r="F409" s="2">
        <v>28</v>
      </c>
      <c r="G409" s="2">
        <f>VLOOKUP($F409,Summary!$A$22:$A$28,1,1)</f>
        <v>20</v>
      </c>
      <c r="H409" s="2">
        <v>1</v>
      </c>
      <c r="I409" s="2">
        <v>0</v>
      </c>
      <c r="J409" s="2" t="s">
        <v>1236</v>
      </c>
      <c r="K409" s="20">
        <v>15.85</v>
      </c>
      <c r="L409" s="20">
        <f>VLOOKUP($K409,Summary!$A$33:$E$39,1,1)</f>
        <v>10</v>
      </c>
      <c r="N409" s="2" t="s">
        <v>16</v>
      </c>
    </row>
    <row r="410" spans="1:14" x14ac:dyDescent="0.25">
      <c r="A410" s="2">
        <v>405</v>
      </c>
      <c r="B410" s="2">
        <v>0</v>
      </c>
      <c r="C410" s="2">
        <v>3</v>
      </c>
      <c r="D410" s="2" t="s">
        <v>1235</v>
      </c>
      <c r="E410" s="2" t="s">
        <v>15</v>
      </c>
      <c r="F410" s="2">
        <v>20</v>
      </c>
      <c r="G410" s="2">
        <f>VLOOKUP($F410,Summary!$A$22:$A$28,1,1)</f>
        <v>20</v>
      </c>
      <c r="H410" s="2">
        <v>0</v>
      </c>
      <c r="I410" s="2">
        <v>0</v>
      </c>
      <c r="J410" s="2">
        <v>315096</v>
      </c>
      <c r="K410" s="20">
        <v>8.6624999999999996</v>
      </c>
      <c r="L410" s="20">
        <f>VLOOKUP($K410,Summary!$A$33:$E$39,1,1)</f>
        <v>0</v>
      </c>
      <c r="N410" s="2" t="s">
        <v>16</v>
      </c>
    </row>
    <row r="411" spans="1:14" x14ac:dyDescent="0.25">
      <c r="A411" s="2">
        <v>406</v>
      </c>
      <c r="B411" s="2">
        <v>0</v>
      </c>
      <c r="C411" s="2">
        <v>2</v>
      </c>
      <c r="D411" s="2" t="s">
        <v>1234</v>
      </c>
      <c r="E411" s="2" t="s">
        <v>12</v>
      </c>
      <c r="F411" s="2">
        <v>34</v>
      </c>
      <c r="G411" s="2">
        <f>VLOOKUP($F411,Summary!$A$22:$A$28,1,1)</f>
        <v>30</v>
      </c>
      <c r="H411" s="2">
        <v>1</v>
      </c>
      <c r="I411" s="2">
        <v>0</v>
      </c>
      <c r="J411" s="2">
        <v>28664</v>
      </c>
      <c r="K411" s="20">
        <v>21</v>
      </c>
      <c r="L411" s="20">
        <f>VLOOKUP($K411,Summary!$A$33:$E$39,1,1)</f>
        <v>20</v>
      </c>
      <c r="N411" s="2" t="s">
        <v>16</v>
      </c>
    </row>
    <row r="412" spans="1:14" x14ac:dyDescent="0.25">
      <c r="A412" s="2">
        <v>407</v>
      </c>
      <c r="B412" s="2">
        <v>0</v>
      </c>
      <c r="C412" s="2">
        <v>3</v>
      </c>
      <c r="D412" s="2" t="s">
        <v>1233</v>
      </c>
      <c r="E412" s="2" t="s">
        <v>12</v>
      </c>
      <c r="F412" s="2">
        <v>51</v>
      </c>
      <c r="G412" s="2">
        <f>VLOOKUP($F412,Summary!$A$22:$A$28,1,1)</f>
        <v>50</v>
      </c>
      <c r="H412" s="2">
        <v>0</v>
      </c>
      <c r="I412" s="2">
        <v>0</v>
      </c>
      <c r="J412" s="2">
        <v>347064</v>
      </c>
      <c r="K412" s="20">
        <v>7.75</v>
      </c>
      <c r="L412" s="20">
        <f>VLOOKUP($K412,Summary!$A$33:$E$39,1,1)</f>
        <v>0</v>
      </c>
      <c r="N412" s="2" t="s">
        <v>16</v>
      </c>
    </row>
    <row r="413" spans="1:14" x14ac:dyDescent="0.25">
      <c r="A413" s="2">
        <v>408</v>
      </c>
      <c r="B413" s="2">
        <v>1</v>
      </c>
      <c r="C413" s="2">
        <v>2</v>
      </c>
      <c r="D413" s="2" t="s">
        <v>1232</v>
      </c>
      <c r="E413" s="2" t="s">
        <v>12</v>
      </c>
      <c r="F413" s="2">
        <v>3</v>
      </c>
      <c r="G413" s="2">
        <f>VLOOKUP($F413,Summary!$A$22:$A$28,1,1)</f>
        <v>0</v>
      </c>
      <c r="H413" s="2">
        <v>1</v>
      </c>
      <c r="I413" s="2">
        <v>1</v>
      </c>
      <c r="J413" s="2">
        <v>29106</v>
      </c>
      <c r="K413" s="20">
        <v>18.75</v>
      </c>
      <c r="L413" s="20">
        <f>VLOOKUP($K413,Summary!$A$33:$E$39,1,1)</f>
        <v>10</v>
      </c>
      <c r="N413" s="2" t="s">
        <v>16</v>
      </c>
    </row>
    <row r="414" spans="1:14" x14ac:dyDescent="0.25">
      <c r="A414" s="2">
        <v>409</v>
      </c>
      <c r="B414" s="2">
        <v>0</v>
      </c>
      <c r="C414" s="2">
        <v>3</v>
      </c>
      <c r="D414" s="2" t="s">
        <v>1231</v>
      </c>
      <c r="E414" s="2" t="s">
        <v>12</v>
      </c>
      <c r="F414" s="2">
        <v>21</v>
      </c>
      <c r="G414" s="2">
        <f>VLOOKUP($F414,Summary!$A$22:$A$28,1,1)</f>
        <v>20</v>
      </c>
      <c r="H414" s="2">
        <v>0</v>
      </c>
      <c r="I414" s="2">
        <v>0</v>
      </c>
      <c r="J414" s="2">
        <v>312992</v>
      </c>
      <c r="K414" s="20">
        <v>7.7750000000000004</v>
      </c>
      <c r="L414" s="20">
        <f>VLOOKUP($K414,Summary!$A$33:$E$39,1,1)</f>
        <v>0</v>
      </c>
      <c r="N414" s="2" t="s">
        <v>16</v>
      </c>
    </row>
    <row r="415" spans="1:14" x14ac:dyDescent="0.25">
      <c r="A415" s="2">
        <v>410</v>
      </c>
      <c r="B415" s="2">
        <v>0</v>
      </c>
      <c r="C415" s="2">
        <v>3</v>
      </c>
      <c r="D415" s="2" t="s">
        <v>1230</v>
      </c>
      <c r="E415" s="2" t="s">
        <v>15</v>
      </c>
      <c r="G415" s="2">
        <f>VLOOKUP($F415,Summary!$A$22:$A$28,1,1)</f>
        <v>0</v>
      </c>
      <c r="H415" s="2">
        <v>3</v>
      </c>
      <c r="I415" s="2">
        <v>1</v>
      </c>
      <c r="J415" s="2">
        <v>4133</v>
      </c>
      <c r="K415" s="20">
        <v>25.466699999999999</v>
      </c>
      <c r="L415" s="20">
        <f>VLOOKUP($K415,Summary!$A$33:$E$39,1,1)</f>
        <v>20</v>
      </c>
      <c r="N415" s="2" t="s">
        <v>16</v>
      </c>
    </row>
    <row r="416" spans="1:14" x14ac:dyDescent="0.25">
      <c r="A416" s="2">
        <v>411</v>
      </c>
      <c r="B416" s="2">
        <v>0</v>
      </c>
      <c r="C416" s="2">
        <v>3</v>
      </c>
      <c r="D416" s="2" t="s">
        <v>1229</v>
      </c>
      <c r="E416" s="2" t="s">
        <v>12</v>
      </c>
      <c r="G416" s="2">
        <f>VLOOKUP($F416,Summary!$A$22:$A$28,1,1)</f>
        <v>0</v>
      </c>
      <c r="H416" s="2">
        <v>0</v>
      </c>
      <c r="I416" s="2">
        <v>0</v>
      </c>
      <c r="J416" s="2">
        <v>349222</v>
      </c>
      <c r="K416" s="20">
        <v>7.8958000000000004</v>
      </c>
      <c r="L416" s="20">
        <f>VLOOKUP($K416,Summary!$A$33:$E$39,1,1)</f>
        <v>0</v>
      </c>
      <c r="N416" s="2" t="s">
        <v>16</v>
      </c>
    </row>
    <row r="417" spans="1:14" x14ac:dyDescent="0.25">
      <c r="A417" s="2">
        <v>412</v>
      </c>
      <c r="B417" s="2">
        <v>0</v>
      </c>
      <c r="C417" s="2">
        <v>3</v>
      </c>
      <c r="D417" s="2" t="s">
        <v>1228</v>
      </c>
      <c r="E417" s="2" t="s">
        <v>12</v>
      </c>
      <c r="G417" s="2">
        <f>VLOOKUP($F417,Summary!$A$22:$A$28,1,1)</f>
        <v>0</v>
      </c>
      <c r="H417" s="2">
        <v>0</v>
      </c>
      <c r="I417" s="2">
        <v>0</v>
      </c>
      <c r="J417" s="2">
        <v>394140</v>
      </c>
      <c r="K417" s="20">
        <v>6.8582999999999998</v>
      </c>
      <c r="L417" s="20">
        <f>VLOOKUP($K417,Summary!$A$33:$E$39,1,1)</f>
        <v>0</v>
      </c>
      <c r="N417" s="2" t="s">
        <v>13</v>
      </c>
    </row>
    <row r="418" spans="1:14" x14ac:dyDescent="0.25">
      <c r="A418" s="2">
        <v>413</v>
      </c>
      <c r="B418" s="2">
        <v>1</v>
      </c>
      <c r="C418" s="2">
        <v>1</v>
      </c>
      <c r="D418" s="2" t="s">
        <v>1227</v>
      </c>
      <c r="E418" s="2" t="s">
        <v>15</v>
      </c>
      <c r="F418" s="2">
        <v>33</v>
      </c>
      <c r="G418" s="2">
        <f>VLOOKUP($F418,Summary!$A$22:$A$28,1,1)</f>
        <v>30</v>
      </c>
      <c r="H418" s="2">
        <v>1</v>
      </c>
      <c r="I418" s="2">
        <v>0</v>
      </c>
      <c r="J418" s="2">
        <v>19928</v>
      </c>
      <c r="K418" s="20">
        <v>90</v>
      </c>
      <c r="L418" s="20">
        <f>VLOOKUP($K418,Summary!$A$33:$E$39,1,1)</f>
        <v>60</v>
      </c>
      <c r="M418" s="2" t="s">
        <v>70</v>
      </c>
      <c r="N418" s="2" t="s">
        <v>13</v>
      </c>
    </row>
    <row r="419" spans="1:14" x14ac:dyDescent="0.25">
      <c r="A419" s="2">
        <v>414</v>
      </c>
      <c r="B419" s="2">
        <v>0</v>
      </c>
      <c r="C419" s="2">
        <v>2</v>
      </c>
      <c r="D419" s="2" t="s">
        <v>1226</v>
      </c>
      <c r="E419" s="2" t="s">
        <v>12</v>
      </c>
      <c r="G419" s="2">
        <f>VLOOKUP($F419,Summary!$A$22:$A$28,1,1)</f>
        <v>0</v>
      </c>
      <c r="H419" s="2">
        <v>0</v>
      </c>
      <c r="I419" s="2">
        <v>0</v>
      </c>
      <c r="J419" s="2">
        <v>239853</v>
      </c>
      <c r="K419" s="20">
        <v>0</v>
      </c>
      <c r="L419" s="20">
        <f>VLOOKUP($K419,Summary!$A$33:$E$39,1,1)</f>
        <v>0</v>
      </c>
      <c r="N419" s="2" t="s">
        <v>16</v>
      </c>
    </row>
    <row r="420" spans="1:14" x14ac:dyDescent="0.25">
      <c r="A420" s="2">
        <v>415</v>
      </c>
      <c r="B420" s="2">
        <v>1</v>
      </c>
      <c r="C420" s="2">
        <v>3</v>
      </c>
      <c r="D420" s="2" t="s">
        <v>1225</v>
      </c>
      <c r="E420" s="2" t="s">
        <v>12</v>
      </c>
      <c r="F420" s="2">
        <v>44</v>
      </c>
      <c r="G420" s="2">
        <f>VLOOKUP($F420,Summary!$A$22:$A$28,1,1)</f>
        <v>40</v>
      </c>
      <c r="H420" s="2">
        <v>0</v>
      </c>
      <c r="I420" s="2">
        <v>0</v>
      </c>
      <c r="J420" s="2" t="s">
        <v>1224</v>
      </c>
      <c r="K420" s="20">
        <v>7.9249999999999998</v>
      </c>
      <c r="L420" s="20">
        <f>VLOOKUP($K420,Summary!$A$33:$E$39,1,1)</f>
        <v>0</v>
      </c>
      <c r="N420" s="2" t="s">
        <v>16</v>
      </c>
    </row>
    <row r="421" spans="1:14" x14ac:dyDescent="0.25">
      <c r="A421" s="2">
        <v>416</v>
      </c>
      <c r="B421" s="2">
        <v>0</v>
      </c>
      <c r="C421" s="2">
        <v>3</v>
      </c>
      <c r="D421" s="2" t="s">
        <v>1223</v>
      </c>
      <c r="E421" s="2" t="s">
        <v>15</v>
      </c>
      <c r="G421" s="2">
        <f>VLOOKUP($F421,Summary!$A$22:$A$28,1,1)</f>
        <v>0</v>
      </c>
      <c r="H421" s="2">
        <v>0</v>
      </c>
      <c r="I421" s="2">
        <v>0</v>
      </c>
      <c r="J421" s="2">
        <v>343095</v>
      </c>
      <c r="K421" s="20">
        <v>8.0500000000000007</v>
      </c>
      <c r="L421" s="20">
        <f>VLOOKUP($K421,Summary!$A$33:$E$39,1,1)</f>
        <v>0</v>
      </c>
      <c r="N421" s="2" t="s">
        <v>16</v>
      </c>
    </row>
    <row r="422" spans="1:14" x14ac:dyDescent="0.25">
      <c r="A422" s="2">
        <v>417</v>
      </c>
      <c r="B422" s="2">
        <v>1</v>
      </c>
      <c r="C422" s="2">
        <v>2</v>
      </c>
      <c r="D422" s="2" t="s">
        <v>1222</v>
      </c>
      <c r="E422" s="2" t="s">
        <v>15</v>
      </c>
      <c r="F422" s="2">
        <v>34</v>
      </c>
      <c r="G422" s="2">
        <f>VLOOKUP($F422,Summary!$A$22:$A$28,1,1)</f>
        <v>30</v>
      </c>
      <c r="H422" s="2">
        <v>1</v>
      </c>
      <c r="I422" s="2">
        <v>1</v>
      </c>
      <c r="J422" s="2">
        <v>28220</v>
      </c>
      <c r="K422" s="20">
        <v>32.5</v>
      </c>
      <c r="L422" s="20">
        <f>VLOOKUP($K422,Summary!$A$33:$E$39,1,1)</f>
        <v>30</v>
      </c>
      <c r="N422" s="2" t="s">
        <v>16</v>
      </c>
    </row>
    <row r="423" spans="1:14" x14ac:dyDescent="0.25">
      <c r="A423" s="2">
        <v>418</v>
      </c>
      <c r="B423" s="2">
        <v>1</v>
      </c>
      <c r="C423" s="2">
        <v>2</v>
      </c>
      <c r="D423" s="2" t="s">
        <v>1221</v>
      </c>
      <c r="E423" s="2" t="s">
        <v>15</v>
      </c>
      <c r="F423" s="2">
        <v>18</v>
      </c>
      <c r="G423" s="2">
        <f>VLOOKUP($F423,Summary!$A$22:$A$28,1,1)</f>
        <v>10</v>
      </c>
      <c r="H423" s="2">
        <v>0</v>
      </c>
      <c r="I423" s="2">
        <v>2</v>
      </c>
      <c r="J423" s="2">
        <v>250652</v>
      </c>
      <c r="K423" s="20">
        <v>13</v>
      </c>
      <c r="L423" s="20">
        <f>VLOOKUP($K423,Summary!$A$33:$E$39,1,1)</f>
        <v>10</v>
      </c>
      <c r="N423" s="2" t="s">
        <v>16</v>
      </c>
    </row>
    <row r="424" spans="1:14" x14ac:dyDescent="0.25">
      <c r="A424" s="2">
        <v>419</v>
      </c>
      <c r="B424" s="2">
        <v>0</v>
      </c>
      <c r="C424" s="2">
        <v>2</v>
      </c>
      <c r="D424" s="2" t="s">
        <v>1220</v>
      </c>
      <c r="E424" s="2" t="s">
        <v>12</v>
      </c>
      <c r="F424" s="2">
        <v>30</v>
      </c>
      <c r="G424" s="2">
        <f>VLOOKUP($F424,Summary!$A$22:$A$28,1,1)</f>
        <v>30</v>
      </c>
      <c r="H424" s="2">
        <v>0</v>
      </c>
      <c r="I424" s="2">
        <v>0</v>
      </c>
      <c r="J424" s="2">
        <v>28228</v>
      </c>
      <c r="K424" s="20">
        <v>13</v>
      </c>
      <c r="L424" s="20">
        <f>VLOOKUP($K424,Summary!$A$33:$E$39,1,1)</f>
        <v>10</v>
      </c>
      <c r="N424" s="2" t="s">
        <v>16</v>
      </c>
    </row>
    <row r="425" spans="1:14" x14ac:dyDescent="0.25">
      <c r="A425" s="2">
        <v>420</v>
      </c>
      <c r="B425" s="2">
        <v>0</v>
      </c>
      <c r="C425" s="2">
        <v>3</v>
      </c>
      <c r="D425" s="2" t="s">
        <v>1219</v>
      </c>
      <c r="E425" s="2" t="s">
        <v>15</v>
      </c>
      <c r="F425" s="2">
        <v>10</v>
      </c>
      <c r="G425" s="2">
        <f>VLOOKUP($F425,Summary!$A$22:$A$28,1,1)</f>
        <v>10</v>
      </c>
      <c r="H425" s="2">
        <v>0</v>
      </c>
      <c r="I425" s="2">
        <v>2</v>
      </c>
      <c r="J425" s="2">
        <v>345773</v>
      </c>
      <c r="K425" s="20">
        <v>24.15</v>
      </c>
      <c r="L425" s="20">
        <f>VLOOKUP($K425,Summary!$A$33:$E$39,1,1)</f>
        <v>20</v>
      </c>
      <c r="N425" s="2" t="s">
        <v>16</v>
      </c>
    </row>
    <row r="426" spans="1:14" x14ac:dyDescent="0.25">
      <c r="A426" s="2">
        <v>421</v>
      </c>
      <c r="B426" s="2">
        <v>0</v>
      </c>
      <c r="C426" s="2">
        <v>3</v>
      </c>
      <c r="D426" s="2" t="s">
        <v>1218</v>
      </c>
      <c r="E426" s="2" t="s">
        <v>12</v>
      </c>
      <c r="G426" s="2">
        <f>VLOOKUP($F426,Summary!$A$22:$A$28,1,1)</f>
        <v>0</v>
      </c>
      <c r="H426" s="2">
        <v>0</v>
      </c>
      <c r="I426" s="2">
        <v>0</v>
      </c>
      <c r="J426" s="2">
        <v>349254</v>
      </c>
      <c r="K426" s="20">
        <v>7.8958000000000004</v>
      </c>
      <c r="L426" s="20">
        <f>VLOOKUP($K426,Summary!$A$33:$E$39,1,1)</f>
        <v>0</v>
      </c>
      <c r="N426" s="2" t="s">
        <v>24</v>
      </c>
    </row>
    <row r="427" spans="1:14" x14ac:dyDescent="0.25">
      <c r="A427" s="2">
        <v>422</v>
      </c>
      <c r="B427" s="2">
        <v>0</v>
      </c>
      <c r="C427" s="2">
        <v>3</v>
      </c>
      <c r="D427" s="2" t="s">
        <v>1217</v>
      </c>
      <c r="E427" s="2" t="s">
        <v>12</v>
      </c>
      <c r="F427" s="2">
        <v>21</v>
      </c>
      <c r="G427" s="2">
        <f>VLOOKUP($F427,Summary!$A$22:$A$28,1,1)</f>
        <v>20</v>
      </c>
      <c r="H427" s="2">
        <v>0</v>
      </c>
      <c r="I427" s="2">
        <v>0</v>
      </c>
      <c r="J427" s="2" t="s">
        <v>1216</v>
      </c>
      <c r="K427" s="20">
        <v>7.7332999999999998</v>
      </c>
      <c r="L427" s="20">
        <f>VLOOKUP($K427,Summary!$A$33:$E$39,1,1)</f>
        <v>0</v>
      </c>
      <c r="N427" s="2" t="s">
        <v>13</v>
      </c>
    </row>
    <row r="428" spans="1:14" x14ac:dyDescent="0.25">
      <c r="A428" s="2">
        <v>423</v>
      </c>
      <c r="B428" s="2">
        <v>0</v>
      </c>
      <c r="C428" s="2">
        <v>3</v>
      </c>
      <c r="D428" s="2" t="s">
        <v>1215</v>
      </c>
      <c r="E428" s="2" t="s">
        <v>12</v>
      </c>
      <c r="F428" s="2">
        <v>29</v>
      </c>
      <c r="G428" s="2">
        <f>VLOOKUP($F428,Summary!$A$22:$A$28,1,1)</f>
        <v>20</v>
      </c>
      <c r="H428" s="2">
        <v>0</v>
      </c>
      <c r="I428" s="2">
        <v>0</v>
      </c>
      <c r="J428" s="2">
        <v>315082</v>
      </c>
      <c r="K428" s="20">
        <v>7.875</v>
      </c>
      <c r="L428" s="20">
        <f>VLOOKUP($K428,Summary!$A$33:$E$39,1,1)</f>
        <v>0</v>
      </c>
      <c r="N428" s="2" t="s">
        <v>16</v>
      </c>
    </row>
    <row r="429" spans="1:14" x14ac:dyDescent="0.25">
      <c r="A429" s="2">
        <v>424</v>
      </c>
      <c r="B429" s="2">
        <v>0</v>
      </c>
      <c r="C429" s="2">
        <v>3</v>
      </c>
      <c r="D429" s="2" t="s">
        <v>1214</v>
      </c>
      <c r="E429" s="2" t="s">
        <v>15</v>
      </c>
      <c r="F429" s="2">
        <v>28</v>
      </c>
      <c r="G429" s="2">
        <f>VLOOKUP($F429,Summary!$A$22:$A$28,1,1)</f>
        <v>20</v>
      </c>
      <c r="H429" s="2">
        <v>1</v>
      </c>
      <c r="I429" s="2">
        <v>1</v>
      </c>
      <c r="J429" s="2">
        <v>347080</v>
      </c>
      <c r="K429" s="20">
        <v>14.4</v>
      </c>
      <c r="L429" s="20">
        <f>VLOOKUP($K429,Summary!$A$33:$E$39,1,1)</f>
        <v>10</v>
      </c>
      <c r="N429" s="2" t="s">
        <v>16</v>
      </c>
    </row>
    <row r="430" spans="1:14" x14ac:dyDescent="0.25">
      <c r="A430" s="2">
        <v>425</v>
      </c>
      <c r="B430" s="2">
        <v>0</v>
      </c>
      <c r="C430" s="2">
        <v>3</v>
      </c>
      <c r="D430" s="2" t="s">
        <v>1213</v>
      </c>
      <c r="E430" s="2" t="s">
        <v>12</v>
      </c>
      <c r="F430" s="2">
        <v>18</v>
      </c>
      <c r="G430" s="2">
        <f>VLOOKUP($F430,Summary!$A$22:$A$28,1,1)</f>
        <v>10</v>
      </c>
      <c r="H430" s="2">
        <v>1</v>
      </c>
      <c r="I430" s="2">
        <v>1</v>
      </c>
      <c r="J430" s="2">
        <v>370129</v>
      </c>
      <c r="K430" s="20">
        <v>20.212499999999999</v>
      </c>
      <c r="L430" s="20">
        <f>VLOOKUP($K430,Summary!$A$33:$E$39,1,1)</f>
        <v>20</v>
      </c>
      <c r="N430" s="2" t="s">
        <v>16</v>
      </c>
    </row>
    <row r="431" spans="1:14" x14ac:dyDescent="0.25">
      <c r="A431" s="2">
        <v>426</v>
      </c>
      <c r="B431" s="2">
        <v>0</v>
      </c>
      <c r="C431" s="2">
        <v>3</v>
      </c>
      <c r="D431" s="2" t="s">
        <v>1212</v>
      </c>
      <c r="E431" s="2" t="s">
        <v>12</v>
      </c>
      <c r="G431" s="2">
        <f>VLOOKUP($F431,Summary!$A$22:$A$28,1,1)</f>
        <v>0</v>
      </c>
      <c r="H431" s="2">
        <v>0</v>
      </c>
      <c r="I431" s="2">
        <v>0</v>
      </c>
      <c r="J431" s="2" t="s">
        <v>1211</v>
      </c>
      <c r="K431" s="20">
        <v>7.25</v>
      </c>
      <c r="L431" s="20">
        <f>VLOOKUP($K431,Summary!$A$33:$E$39,1,1)</f>
        <v>0</v>
      </c>
      <c r="N431" s="2" t="s">
        <v>16</v>
      </c>
    </row>
    <row r="432" spans="1:14" x14ac:dyDescent="0.25">
      <c r="A432" s="2">
        <v>427</v>
      </c>
      <c r="B432" s="2">
        <v>1</v>
      </c>
      <c r="C432" s="2">
        <v>2</v>
      </c>
      <c r="D432" s="2" t="s">
        <v>1210</v>
      </c>
      <c r="E432" s="2" t="s">
        <v>15</v>
      </c>
      <c r="F432" s="2">
        <v>28</v>
      </c>
      <c r="G432" s="2">
        <f>VLOOKUP($F432,Summary!$A$22:$A$28,1,1)</f>
        <v>20</v>
      </c>
      <c r="H432" s="2">
        <v>1</v>
      </c>
      <c r="I432" s="2">
        <v>0</v>
      </c>
      <c r="J432" s="2">
        <v>2003</v>
      </c>
      <c r="K432" s="20">
        <v>26</v>
      </c>
      <c r="L432" s="20">
        <f>VLOOKUP($K432,Summary!$A$33:$E$39,1,1)</f>
        <v>20</v>
      </c>
      <c r="N432" s="2" t="s">
        <v>16</v>
      </c>
    </row>
    <row r="433" spans="1:14" x14ac:dyDescent="0.25">
      <c r="A433" s="2">
        <v>428</v>
      </c>
      <c r="B433" s="2">
        <v>1</v>
      </c>
      <c r="C433" s="2">
        <v>2</v>
      </c>
      <c r="D433" s="2" t="s">
        <v>1209</v>
      </c>
      <c r="E433" s="2" t="s">
        <v>15</v>
      </c>
      <c r="F433" s="2">
        <v>19</v>
      </c>
      <c r="G433" s="2">
        <f>VLOOKUP($F433,Summary!$A$22:$A$28,1,1)</f>
        <v>10</v>
      </c>
      <c r="H433" s="2">
        <v>0</v>
      </c>
      <c r="I433" s="2">
        <v>0</v>
      </c>
      <c r="J433" s="2">
        <v>250655</v>
      </c>
      <c r="K433" s="20">
        <v>26</v>
      </c>
      <c r="L433" s="20">
        <f>VLOOKUP($K433,Summary!$A$33:$E$39,1,1)</f>
        <v>20</v>
      </c>
      <c r="N433" s="2" t="s">
        <v>16</v>
      </c>
    </row>
    <row r="434" spans="1:14" x14ac:dyDescent="0.25">
      <c r="A434" s="2">
        <v>429</v>
      </c>
      <c r="B434" s="2">
        <v>0</v>
      </c>
      <c r="C434" s="2">
        <v>3</v>
      </c>
      <c r="D434" s="2" t="s">
        <v>1208</v>
      </c>
      <c r="E434" s="2" t="s">
        <v>12</v>
      </c>
      <c r="G434" s="2">
        <f>VLOOKUP($F434,Summary!$A$22:$A$28,1,1)</f>
        <v>0</v>
      </c>
      <c r="H434" s="2">
        <v>0</v>
      </c>
      <c r="I434" s="2">
        <v>0</v>
      </c>
      <c r="J434" s="2">
        <v>364851</v>
      </c>
      <c r="K434" s="20">
        <v>7.75</v>
      </c>
      <c r="L434" s="20">
        <f>VLOOKUP($K434,Summary!$A$33:$E$39,1,1)</f>
        <v>0</v>
      </c>
      <c r="N434" s="2" t="s">
        <v>13</v>
      </c>
    </row>
    <row r="435" spans="1:14" x14ac:dyDescent="0.25">
      <c r="A435" s="2">
        <v>430</v>
      </c>
      <c r="B435" s="2">
        <v>1</v>
      </c>
      <c r="C435" s="2">
        <v>3</v>
      </c>
      <c r="D435" s="2" t="s">
        <v>1207</v>
      </c>
      <c r="E435" s="2" t="s">
        <v>12</v>
      </c>
      <c r="F435" s="2">
        <v>32</v>
      </c>
      <c r="G435" s="2">
        <f>VLOOKUP($F435,Summary!$A$22:$A$28,1,1)</f>
        <v>30</v>
      </c>
      <c r="H435" s="2">
        <v>0</v>
      </c>
      <c r="I435" s="2">
        <v>0</v>
      </c>
      <c r="J435" s="2" t="s">
        <v>1206</v>
      </c>
      <c r="K435" s="20">
        <v>8.0500000000000007</v>
      </c>
      <c r="L435" s="20">
        <f>VLOOKUP($K435,Summary!$A$33:$E$39,1,1)</f>
        <v>0</v>
      </c>
      <c r="M435" s="2" t="s">
        <v>1205</v>
      </c>
      <c r="N435" s="2" t="s">
        <v>16</v>
      </c>
    </row>
    <row r="436" spans="1:14" x14ac:dyDescent="0.25">
      <c r="A436" s="2">
        <v>431</v>
      </c>
      <c r="B436" s="2">
        <v>1</v>
      </c>
      <c r="C436" s="2">
        <v>1</v>
      </c>
      <c r="D436" s="2" t="s">
        <v>1204</v>
      </c>
      <c r="E436" s="2" t="s">
        <v>12</v>
      </c>
      <c r="F436" s="2">
        <v>28</v>
      </c>
      <c r="G436" s="2">
        <f>VLOOKUP($F436,Summary!$A$22:$A$28,1,1)</f>
        <v>20</v>
      </c>
      <c r="H436" s="2">
        <v>0</v>
      </c>
      <c r="I436" s="2">
        <v>0</v>
      </c>
      <c r="J436" s="2">
        <v>110564</v>
      </c>
      <c r="K436" s="20">
        <v>26.55</v>
      </c>
      <c r="L436" s="20">
        <f>VLOOKUP($K436,Summary!$A$33:$E$39,1,1)</f>
        <v>20</v>
      </c>
      <c r="M436" s="2" t="s">
        <v>1203</v>
      </c>
      <c r="N436" s="2" t="s">
        <v>16</v>
      </c>
    </row>
    <row r="437" spans="1:14" x14ac:dyDescent="0.25">
      <c r="A437" s="2">
        <v>432</v>
      </c>
      <c r="B437" s="2">
        <v>1</v>
      </c>
      <c r="C437" s="2">
        <v>3</v>
      </c>
      <c r="D437" s="2" t="s">
        <v>1202</v>
      </c>
      <c r="E437" s="2" t="s">
        <v>15</v>
      </c>
      <c r="G437" s="2">
        <f>VLOOKUP($F437,Summary!$A$22:$A$28,1,1)</f>
        <v>0</v>
      </c>
      <c r="H437" s="2">
        <v>1</v>
      </c>
      <c r="I437" s="2">
        <v>0</v>
      </c>
      <c r="J437" s="2">
        <v>376564</v>
      </c>
      <c r="K437" s="20">
        <v>16.100000000000001</v>
      </c>
      <c r="L437" s="20">
        <f>VLOOKUP($K437,Summary!$A$33:$E$39,1,1)</f>
        <v>10</v>
      </c>
      <c r="N437" s="2" t="s">
        <v>16</v>
      </c>
    </row>
    <row r="438" spans="1:14" x14ac:dyDescent="0.25">
      <c r="A438" s="2">
        <v>433</v>
      </c>
      <c r="B438" s="2">
        <v>1</v>
      </c>
      <c r="C438" s="2">
        <v>2</v>
      </c>
      <c r="D438" s="2" t="s">
        <v>1201</v>
      </c>
      <c r="E438" s="2" t="s">
        <v>15</v>
      </c>
      <c r="F438" s="2">
        <v>42</v>
      </c>
      <c r="G438" s="2">
        <f>VLOOKUP($F438,Summary!$A$22:$A$28,1,1)</f>
        <v>40</v>
      </c>
      <c r="H438" s="2">
        <v>1</v>
      </c>
      <c r="I438" s="2">
        <v>0</v>
      </c>
      <c r="J438" s="2" t="s">
        <v>62</v>
      </c>
      <c r="K438" s="20">
        <v>26</v>
      </c>
      <c r="L438" s="20">
        <f>VLOOKUP($K438,Summary!$A$33:$E$39,1,1)</f>
        <v>20</v>
      </c>
      <c r="N438" s="2" t="s">
        <v>16</v>
      </c>
    </row>
    <row r="439" spans="1:14" x14ac:dyDescent="0.25">
      <c r="A439" s="2">
        <v>434</v>
      </c>
      <c r="B439" s="2">
        <v>0</v>
      </c>
      <c r="C439" s="2">
        <v>3</v>
      </c>
      <c r="D439" s="2" t="s">
        <v>1200</v>
      </c>
      <c r="E439" s="2" t="s">
        <v>12</v>
      </c>
      <c r="F439" s="2">
        <v>17</v>
      </c>
      <c r="G439" s="2">
        <f>VLOOKUP($F439,Summary!$A$22:$A$28,1,1)</f>
        <v>10</v>
      </c>
      <c r="H439" s="2">
        <v>0</v>
      </c>
      <c r="I439" s="2">
        <v>0</v>
      </c>
      <c r="J439" s="2" t="s">
        <v>1199</v>
      </c>
      <c r="K439" s="20">
        <v>7.125</v>
      </c>
      <c r="L439" s="20">
        <f>VLOOKUP($K439,Summary!$A$33:$E$39,1,1)</f>
        <v>0</v>
      </c>
      <c r="N439" s="2" t="s">
        <v>16</v>
      </c>
    </row>
    <row r="440" spans="1:14" x14ac:dyDescent="0.25">
      <c r="A440" s="2">
        <v>435</v>
      </c>
      <c r="B440" s="2">
        <v>0</v>
      </c>
      <c r="C440" s="2">
        <v>1</v>
      </c>
      <c r="D440" s="2" t="s">
        <v>1198</v>
      </c>
      <c r="E440" s="2" t="s">
        <v>12</v>
      </c>
      <c r="F440" s="2">
        <v>50</v>
      </c>
      <c r="G440" s="2">
        <f>VLOOKUP($F440,Summary!$A$22:$A$28,1,1)</f>
        <v>50</v>
      </c>
      <c r="H440" s="2">
        <v>1</v>
      </c>
      <c r="I440" s="2">
        <v>0</v>
      </c>
      <c r="J440" s="2">
        <v>13507</v>
      </c>
      <c r="K440" s="20">
        <v>55.9</v>
      </c>
      <c r="L440" s="20">
        <f>VLOOKUP($K440,Summary!$A$33:$E$39,1,1)</f>
        <v>50</v>
      </c>
      <c r="M440" s="2" t="s">
        <v>1010</v>
      </c>
      <c r="N440" s="2" t="s">
        <v>16</v>
      </c>
    </row>
    <row r="441" spans="1:14" x14ac:dyDescent="0.25">
      <c r="A441" s="2">
        <v>436</v>
      </c>
      <c r="B441" s="2">
        <v>1</v>
      </c>
      <c r="C441" s="2">
        <v>1</v>
      </c>
      <c r="D441" s="2" t="s">
        <v>1197</v>
      </c>
      <c r="E441" s="2" t="s">
        <v>15</v>
      </c>
      <c r="F441" s="2">
        <v>14</v>
      </c>
      <c r="G441" s="2">
        <f>VLOOKUP($F441,Summary!$A$22:$A$28,1,1)</f>
        <v>10</v>
      </c>
      <c r="H441" s="2">
        <v>1</v>
      </c>
      <c r="I441" s="2">
        <v>2</v>
      </c>
      <c r="J441" s="2">
        <v>113760</v>
      </c>
      <c r="K441" s="20">
        <v>120</v>
      </c>
      <c r="L441" s="20">
        <f>VLOOKUP($K441,Summary!$A$33:$E$39,1,1)</f>
        <v>60</v>
      </c>
      <c r="M441" s="2" t="s">
        <v>721</v>
      </c>
      <c r="N441" s="2" t="s">
        <v>16</v>
      </c>
    </row>
    <row r="442" spans="1:14" x14ac:dyDescent="0.25">
      <c r="A442" s="2">
        <v>437</v>
      </c>
      <c r="B442" s="2">
        <v>0</v>
      </c>
      <c r="C442" s="2">
        <v>3</v>
      </c>
      <c r="D442" s="2" t="s">
        <v>1196</v>
      </c>
      <c r="E442" s="2" t="s">
        <v>15</v>
      </c>
      <c r="F442" s="2">
        <v>21</v>
      </c>
      <c r="G442" s="2">
        <f>VLOOKUP($F442,Summary!$A$22:$A$28,1,1)</f>
        <v>20</v>
      </c>
      <c r="H442" s="2">
        <v>2</v>
      </c>
      <c r="I442" s="2">
        <v>2</v>
      </c>
      <c r="J442" s="2" t="s">
        <v>257</v>
      </c>
      <c r="K442" s="20">
        <v>34.375</v>
      </c>
      <c r="L442" s="20">
        <f>VLOOKUP($K442,Summary!$A$33:$E$39,1,1)</f>
        <v>30</v>
      </c>
      <c r="N442" s="2" t="s">
        <v>16</v>
      </c>
    </row>
    <row r="443" spans="1:14" x14ac:dyDescent="0.25">
      <c r="A443" s="2">
        <v>438</v>
      </c>
      <c r="B443" s="2">
        <v>1</v>
      </c>
      <c r="C443" s="2">
        <v>2</v>
      </c>
      <c r="D443" s="2" t="s">
        <v>1195</v>
      </c>
      <c r="E443" s="2" t="s">
        <v>15</v>
      </c>
      <c r="F443" s="2">
        <v>24</v>
      </c>
      <c r="G443" s="2">
        <f>VLOOKUP($F443,Summary!$A$22:$A$28,1,1)</f>
        <v>20</v>
      </c>
      <c r="H443" s="2">
        <v>2</v>
      </c>
      <c r="I443" s="2">
        <v>3</v>
      </c>
      <c r="J443" s="2">
        <v>29106</v>
      </c>
      <c r="K443" s="20">
        <v>18.75</v>
      </c>
      <c r="L443" s="20">
        <f>VLOOKUP($K443,Summary!$A$33:$E$39,1,1)</f>
        <v>10</v>
      </c>
      <c r="N443" s="2" t="s">
        <v>16</v>
      </c>
    </row>
    <row r="444" spans="1:14" x14ac:dyDescent="0.25">
      <c r="A444" s="2">
        <v>439</v>
      </c>
      <c r="B444" s="2">
        <v>0</v>
      </c>
      <c r="C444" s="2">
        <v>1</v>
      </c>
      <c r="D444" s="2" t="s">
        <v>1194</v>
      </c>
      <c r="E444" s="2" t="s">
        <v>12</v>
      </c>
      <c r="F444" s="2">
        <v>64</v>
      </c>
      <c r="G444" s="2">
        <f>VLOOKUP($F444,Summary!$A$22:$A$28,1,1)</f>
        <v>60</v>
      </c>
      <c r="H444" s="2">
        <v>1</v>
      </c>
      <c r="I444" s="2">
        <v>4</v>
      </c>
      <c r="J444" s="2">
        <v>19950</v>
      </c>
      <c r="K444" s="20">
        <v>263</v>
      </c>
      <c r="L444" s="20">
        <f>VLOOKUP($K444,Summary!$A$33:$E$39,1,1)</f>
        <v>60</v>
      </c>
      <c r="M444" s="2" t="s">
        <v>100</v>
      </c>
      <c r="N444" s="2" t="s">
        <v>16</v>
      </c>
    </row>
    <row r="445" spans="1:14" x14ac:dyDescent="0.25">
      <c r="A445" s="2">
        <v>440</v>
      </c>
      <c r="B445" s="2">
        <v>0</v>
      </c>
      <c r="C445" s="2">
        <v>2</v>
      </c>
      <c r="D445" s="2" t="s">
        <v>1193</v>
      </c>
      <c r="E445" s="2" t="s">
        <v>12</v>
      </c>
      <c r="F445" s="2">
        <v>31</v>
      </c>
      <c r="G445" s="2">
        <f>VLOOKUP($F445,Summary!$A$22:$A$28,1,1)</f>
        <v>30</v>
      </c>
      <c r="H445" s="2">
        <v>0</v>
      </c>
      <c r="I445" s="2">
        <v>0</v>
      </c>
      <c r="J445" s="2" t="s">
        <v>1192</v>
      </c>
      <c r="K445" s="20">
        <v>10.5</v>
      </c>
      <c r="L445" s="20">
        <f>VLOOKUP($K445,Summary!$A$33:$E$39,1,1)</f>
        <v>10</v>
      </c>
      <c r="N445" s="2" t="s">
        <v>16</v>
      </c>
    </row>
    <row r="446" spans="1:14" x14ac:dyDescent="0.25">
      <c r="A446" s="2">
        <v>441</v>
      </c>
      <c r="B446" s="2">
        <v>1</v>
      </c>
      <c r="C446" s="2">
        <v>2</v>
      </c>
      <c r="D446" s="2" t="s">
        <v>1191</v>
      </c>
      <c r="E446" s="2" t="s">
        <v>15</v>
      </c>
      <c r="F446" s="2">
        <v>45</v>
      </c>
      <c r="G446" s="2">
        <f>VLOOKUP($F446,Summary!$A$22:$A$28,1,1)</f>
        <v>40</v>
      </c>
      <c r="H446" s="2">
        <v>1</v>
      </c>
      <c r="I446" s="2">
        <v>1</v>
      </c>
      <c r="J446" s="2" t="s">
        <v>1065</v>
      </c>
      <c r="K446" s="20">
        <v>26.25</v>
      </c>
      <c r="L446" s="20">
        <f>VLOOKUP($K446,Summary!$A$33:$E$39,1,1)</f>
        <v>20</v>
      </c>
      <c r="N446" s="2" t="s">
        <v>16</v>
      </c>
    </row>
    <row r="447" spans="1:14" x14ac:dyDescent="0.25">
      <c r="A447" s="2">
        <v>442</v>
      </c>
      <c r="B447" s="2">
        <v>0</v>
      </c>
      <c r="C447" s="2">
        <v>3</v>
      </c>
      <c r="D447" s="2" t="s">
        <v>1190</v>
      </c>
      <c r="E447" s="2" t="s">
        <v>12</v>
      </c>
      <c r="F447" s="2">
        <v>20</v>
      </c>
      <c r="G447" s="2">
        <f>VLOOKUP($F447,Summary!$A$22:$A$28,1,1)</f>
        <v>20</v>
      </c>
      <c r="H447" s="2">
        <v>0</v>
      </c>
      <c r="I447" s="2">
        <v>0</v>
      </c>
      <c r="J447" s="2">
        <v>345769</v>
      </c>
      <c r="K447" s="20">
        <v>9.5</v>
      </c>
      <c r="L447" s="20">
        <f>VLOOKUP($K447,Summary!$A$33:$E$39,1,1)</f>
        <v>0</v>
      </c>
      <c r="N447" s="2" t="s">
        <v>16</v>
      </c>
    </row>
    <row r="448" spans="1:14" x14ac:dyDescent="0.25">
      <c r="A448" s="2">
        <v>443</v>
      </c>
      <c r="B448" s="2">
        <v>0</v>
      </c>
      <c r="C448" s="2">
        <v>3</v>
      </c>
      <c r="D448" s="2" t="s">
        <v>1189</v>
      </c>
      <c r="E448" s="2" t="s">
        <v>12</v>
      </c>
      <c r="F448" s="2">
        <v>25</v>
      </c>
      <c r="G448" s="2">
        <f>VLOOKUP($F448,Summary!$A$22:$A$28,1,1)</f>
        <v>20</v>
      </c>
      <c r="H448" s="2">
        <v>1</v>
      </c>
      <c r="I448" s="2">
        <v>0</v>
      </c>
      <c r="J448" s="2">
        <v>347076</v>
      </c>
      <c r="K448" s="20">
        <v>7.7750000000000004</v>
      </c>
      <c r="L448" s="20">
        <f>VLOOKUP($K448,Summary!$A$33:$E$39,1,1)</f>
        <v>0</v>
      </c>
      <c r="N448" s="2" t="s">
        <v>16</v>
      </c>
    </row>
    <row r="449" spans="1:14" x14ac:dyDescent="0.25">
      <c r="A449" s="2">
        <v>444</v>
      </c>
      <c r="B449" s="2">
        <v>1</v>
      </c>
      <c r="C449" s="2">
        <v>2</v>
      </c>
      <c r="D449" s="2" t="s">
        <v>1188</v>
      </c>
      <c r="E449" s="2" t="s">
        <v>15</v>
      </c>
      <c r="F449" s="2">
        <v>28</v>
      </c>
      <c r="G449" s="2">
        <f>VLOOKUP($F449,Summary!$A$22:$A$28,1,1)</f>
        <v>20</v>
      </c>
      <c r="H449" s="2">
        <v>0</v>
      </c>
      <c r="I449" s="2">
        <v>0</v>
      </c>
      <c r="J449" s="2">
        <v>230434</v>
      </c>
      <c r="K449" s="20">
        <v>13</v>
      </c>
      <c r="L449" s="20">
        <f>VLOOKUP($K449,Summary!$A$33:$E$39,1,1)</f>
        <v>10</v>
      </c>
      <c r="N449" s="2" t="s">
        <v>16</v>
      </c>
    </row>
    <row r="450" spans="1:14" x14ac:dyDescent="0.25">
      <c r="A450" s="2">
        <v>445</v>
      </c>
      <c r="B450" s="2">
        <v>1</v>
      </c>
      <c r="C450" s="2">
        <v>3</v>
      </c>
      <c r="D450" s="2" t="s">
        <v>1187</v>
      </c>
      <c r="E450" s="2" t="s">
        <v>12</v>
      </c>
      <c r="G450" s="2">
        <f>VLOOKUP($F450,Summary!$A$22:$A$28,1,1)</f>
        <v>0</v>
      </c>
      <c r="H450" s="2">
        <v>0</v>
      </c>
      <c r="I450" s="2">
        <v>0</v>
      </c>
      <c r="J450" s="2">
        <v>65306</v>
      </c>
      <c r="K450" s="20">
        <v>8.1125000000000007</v>
      </c>
      <c r="L450" s="20">
        <f>VLOOKUP($K450,Summary!$A$33:$E$39,1,1)</f>
        <v>0</v>
      </c>
      <c r="N450" s="2" t="s">
        <v>16</v>
      </c>
    </row>
    <row r="451" spans="1:14" x14ac:dyDescent="0.25">
      <c r="A451" s="2">
        <v>446</v>
      </c>
      <c r="B451" s="2">
        <v>1</v>
      </c>
      <c r="C451" s="2">
        <v>1</v>
      </c>
      <c r="D451" s="2" t="s">
        <v>1186</v>
      </c>
      <c r="E451" s="2" t="s">
        <v>12</v>
      </c>
      <c r="F451" s="2">
        <v>4</v>
      </c>
      <c r="G451" s="2">
        <f>VLOOKUP($F451,Summary!$A$22:$A$28,1,1)</f>
        <v>0</v>
      </c>
      <c r="H451" s="2">
        <v>0</v>
      </c>
      <c r="I451" s="2">
        <v>2</v>
      </c>
      <c r="J451" s="2">
        <v>33638</v>
      </c>
      <c r="K451" s="20">
        <v>81.8583</v>
      </c>
      <c r="L451" s="20">
        <f>VLOOKUP($K451,Summary!$A$33:$E$39,1,1)</f>
        <v>60</v>
      </c>
      <c r="M451" s="2" t="s">
        <v>436</v>
      </c>
      <c r="N451" s="2" t="s">
        <v>16</v>
      </c>
    </row>
    <row r="452" spans="1:14" x14ac:dyDescent="0.25">
      <c r="A452" s="2">
        <v>447</v>
      </c>
      <c r="B452" s="2">
        <v>1</v>
      </c>
      <c r="C452" s="2">
        <v>2</v>
      </c>
      <c r="D452" s="2" t="s">
        <v>1185</v>
      </c>
      <c r="E452" s="2" t="s">
        <v>15</v>
      </c>
      <c r="F452" s="2">
        <v>13</v>
      </c>
      <c r="G452" s="2">
        <f>VLOOKUP($F452,Summary!$A$22:$A$28,1,1)</f>
        <v>10</v>
      </c>
      <c r="H452" s="2">
        <v>0</v>
      </c>
      <c r="I452" s="2">
        <v>1</v>
      </c>
      <c r="J452" s="2">
        <v>250644</v>
      </c>
      <c r="K452" s="20">
        <v>19.5</v>
      </c>
      <c r="L452" s="20">
        <f>VLOOKUP($K452,Summary!$A$33:$E$39,1,1)</f>
        <v>10</v>
      </c>
      <c r="N452" s="2" t="s">
        <v>16</v>
      </c>
    </row>
    <row r="453" spans="1:14" x14ac:dyDescent="0.25">
      <c r="A453" s="2">
        <v>448</v>
      </c>
      <c r="B453" s="2">
        <v>1</v>
      </c>
      <c r="C453" s="2">
        <v>1</v>
      </c>
      <c r="D453" s="2" t="s">
        <v>1184</v>
      </c>
      <c r="E453" s="2" t="s">
        <v>12</v>
      </c>
      <c r="F453" s="2">
        <v>34</v>
      </c>
      <c r="G453" s="2">
        <f>VLOOKUP($F453,Summary!$A$22:$A$28,1,1)</f>
        <v>30</v>
      </c>
      <c r="H453" s="2">
        <v>0</v>
      </c>
      <c r="I453" s="2">
        <v>0</v>
      </c>
      <c r="J453" s="2">
        <v>113794</v>
      </c>
      <c r="K453" s="20">
        <v>26.55</v>
      </c>
      <c r="L453" s="20">
        <f>VLOOKUP($K453,Summary!$A$33:$E$39,1,1)</f>
        <v>20</v>
      </c>
      <c r="N453" s="2" t="s">
        <v>16</v>
      </c>
    </row>
    <row r="454" spans="1:14" x14ac:dyDescent="0.25">
      <c r="A454" s="2">
        <v>449</v>
      </c>
      <c r="B454" s="2">
        <v>1</v>
      </c>
      <c r="C454" s="2">
        <v>3</v>
      </c>
      <c r="D454" s="2" t="s">
        <v>1183</v>
      </c>
      <c r="E454" s="2" t="s">
        <v>15</v>
      </c>
      <c r="F454" s="2">
        <v>5</v>
      </c>
      <c r="G454" s="2">
        <f>VLOOKUP($F454,Summary!$A$22:$A$28,1,1)</f>
        <v>0</v>
      </c>
      <c r="H454" s="2">
        <v>2</v>
      </c>
      <c r="I454" s="2">
        <v>1</v>
      </c>
      <c r="J454" s="2">
        <v>2666</v>
      </c>
      <c r="K454" s="20">
        <v>19.258299999999998</v>
      </c>
      <c r="L454" s="20">
        <f>VLOOKUP($K454,Summary!$A$33:$E$39,1,1)</f>
        <v>10</v>
      </c>
      <c r="N454" s="2" t="s">
        <v>24</v>
      </c>
    </row>
    <row r="455" spans="1:14" x14ac:dyDescent="0.25">
      <c r="A455" s="2">
        <v>450</v>
      </c>
      <c r="B455" s="2">
        <v>1</v>
      </c>
      <c r="C455" s="2">
        <v>1</v>
      </c>
      <c r="D455" s="2" t="s">
        <v>1182</v>
      </c>
      <c r="E455" s="2" t="s">
        <v>12</v>
      </c>
      <c r="F455" s="2">
        <v>52</v>
      </c>
      <c r="G455" s="2">
        <f>VLOOKUP($F455,Summary!$A$22:$A$28,1,1)</f>
        <v>50</v>
      </c>
      <c r="H455" s="2">
        <v>0</v>
      </c>
      <c r="I455" s="2">
        <v>0</v>
      </c>
      <c r="J455" s="2">
        <v>113786</v>
      </c>
      <c r="K455" s="20">
        <v>30.5</v>
      </c>
      <c r="L455" s="20">
        <f>VLOOKUP($K455,Summary!$A$33:$E$39,1,1)</f>
        <v>30</v>
      </c>
      <c r="M455" s="2" t="s">
        <v>1181</v>
      </c>
      <c r="N455" s="2" t="s">
        <v>16</v>
      </c>
    </row>
    <row r="456" spans="1:14" x14ac:dyDescent="0.25">
      <c r="A456" s="2">
        <v>451</v>
      </c>
      <c r="B456" s="2">
        <v>0</v>
      </c>
      <c r="C456" s="2">
        <v>2</v>
      </c>
      <c r="D456" s="2" t="s">
        <v>1180</v>
      </c>
      <c r="E456" s="2" t="s">
        <v>12</v>
      </c>
      <c r="F456" s="2">
        <v>36</v>
      </c>
      <c r="G456" s="2">
        <f>VLOOKUP($F456,Summary!$A$22:$A$28,1,1)</f>
        <v>30</v>
      </c>
      <c r="H456" s="2">
        <v>1</v>
      </c>
      <c r="I456" s="2">
        <v>2</v>
      </c>
      <c r="J456" s="2" t="s">
        <v>377</v>
      </c>
      <c r="K456" s="20">
        <v>27.75</v>
      </c>
      <c r="L456" s="20">
        <f>VLOOKUP($K456,Summary!$A$33:$E$39,1,1)</f>
        <v>20</v>
      </c>
      <c r="N456" s="2" t="s">
        <v>16</v>
      </c>
    </row>
    <row r="457" spans="1:14" x14ac:dyDescent="0.25">
      <c r="A457" s="2">
        <v>452</v>
      </c>
      <c r="B457" s="2">
        <v>0</v>
      </c>
      <c r="C457" s="2">
        <v>3</v>
      </c>
      <c r="D457" s="2" t="s">
        <v>1179</v>
      </c>
      <c r="E457" s="2" t="s">
        <v>12</v>
      </c>
      <c r="G457" s="2">
        <f>VLOOKUP($F457,Summary!$A$22:$A$28,1,1)</f>
        <v>0</v>
      </c>
      <c r="H457" s="2">
        <v>1</v>
      </c>
      <c r="I457" s="2">
        <v>0</v>
      </c>
      <c r="J457" s="2">
        <v>65303</v>
      </c>
      <c r="K457" s="20">
        <v>19.966699999999999</v>
      </c>
      <c r="L457" s="20">
        <f>VLOOKUP($K457,Summary!$A$33:$E$39,1,1)</f>
        <v>10</v>
      </c>
      <c r="N457" s="2" t="s">
        <v>16</v>
      </c>
    </row>
    <row r="458" spans="1:14" x14ac:dyDescent="0.25">
      <c r="A458" s="2">
        <v>453</v>
      </c>
      <c r="B458" s="2">
        <v>0</v>
      </c>
      <c r="C458" s="2">
        <v>1</v>
      </c>
      <c r="D458" s="2" t="s">
        <v>1178</v>
      </c>
      <c r="E458" s="2" t="s">
        <v>12</v>
      </c>
      <c r="F458" s="2">
        <v>30</v>
      </c>
      <c r="G458" s="2">
        <f>VLOOKUP($F458,Summary!$A$22:$A$28,1,1)</f>
        <v>30</v>
      </c>
      <c r="H458" s="2">
        <v>0</v>
      </c>
      <c r="I458" s="2">
        <v>0</v>
      </c>
      <c r="J458" s="2">
        <v>113051</v>
      </c>
      <c r="K458" s="20">
        <v>27.75</v>
      </c>
      <c r="L458" s="20">
        <f>VLOOKUP($K458,Summary!$A$33:$E$39,1,1)</f>
        <v>20</v>
      </c>
      <c r="M458" s="2" t="s">
        <v>1177</v>
      </c>
      <c r="N458" s="2" t="s">
        <v>24</v>
      </c>
    </row>
    <row r="459" spans="1:14" x14ac:dyDescent="0.25">
      <c r="A459" s="2">
        <v>454</v>
      </c>
      <c r="B459" s="2">
        <v>1</v>
      </c>
      <c r="C459" s="2">
        <v>1</v>
      </c>
      <c r="D459" s="2" t="s">
        <v>1176</v>
      </c>
      <c r="E459" s="2" t="s">
        <v>12</v>
      </c>
      <c r="F459" s="2">
        <v>49</v>
      </c>
      <c r="G459" s="2">
        <f>VLOOKUP($F459,Summary!$A$22:$A$28,1,1)</f>
        <v>40</v>
      </c>
      <c r="H459" s="2">
        <v>1</v>
      </c>
      <c r="I459" s="2">
        <v>0</v>
      </c>
      <c r="J459" s="2">
        <v>17453</v>
      </c>
      <c r="K459" s="20">
        <v>89.104200000000006</v>
      </c>
      <c r="L459" s="20">
        <f>VLOOKUP($K459,Summary!$A$33:$E$39,1,1)</f>
        <v>60</v>
      </c>
      <c r="M459" s="2" t="s">
        <v>661</v>
      </c>
      <c r="N459" s="2" t="s">
        <v>24</v>
      </c>
    </row>
    <row r="460" spans="1:14" x14ac:dyDescent="0.25">
      <c r="A460" s="2">
        <v>455</v>
      </c>
      <c r="B460" s="2">
        <v>0</v>
      </c>
      <c r="C460" s="2">
        <v>3</v>
      </c>
      <c r="D460" s="2" t="s">
        <v>1175</v>
      </c>
      <c r="E460" s="2" t="s">
        <v>12</v>
      </c>
      <c r="G460" s="2">
        <f>VLOOKUP($F460,Summary!$A$22:$A$28,1,1)</f>
        <v>0</v>
      </c>
      <c r="H460" s="2">
        <v>0</v>
      </c>
      <c r="I460" s="2">
        <v>0</v>
      </c>
      <c r="J460" s="2" t="s">
        <v>1174</v>
      </c>
      <c r="K460" s="20">
        <v>8.0500000000000007</v>
      </c>
      <c r="L460" s="20">
        <f>VLOOKUP($K460,Summary!$A$33:$E$39,1,1)</f>
        <v>0</v>
      </c>
      <c r="N460" s="2" t="s">
        <v>16</v>
      </c>
    </row>
    <row r="461" spans="1:14" x14ac:dyDescent="0.25">
      <c r="A461" s="2">
        <v>456</v>
      </c>
      <c r="B461" s="2">
        <v>1</v>
      </c>
      <c r="C461" s="2">
        <v>3</v>
      </c>
      <c r="D461" s="2" t="s">
        <v>1173</v>
      </c>
      <c r="E461" s="2" t="s">
        <v>12</v>
      </c>
      <c r="F461" s="2">
        <v>29</v>
      </c>
      <c r="G461" s="2">
        <f>VLOOKUP($F461,Summary!$A$22:$A$28,1,1)</f>
        <v>20</v>
      </c>
      <c r="H461" s="2">
        <v>0</v>
      </c>
      <c r="I461" s="2">
        <v>0</v>
      </c>
      <c r="J461" s="2">
        <v>349240</v>
      </c>
      <c r="K461" s="20">
        <v>7.8958000000000004</v>
      </c>
      <c r="L461" s="20">
        <f>VLOOKUP($K461,Summary!$A$33:$E$39,1,1)</f>
        <v>0</v>
      </c>
      <c r="N461" s="2" t="s">
        <v>24</v>
      </c>
    </row>
    <row r="462" spans="1:14" x14ac:dyDescent="0.25">
      <c r="A462" s="2">
        <v>457</v>
      </c>
      <c r="B462" s="2">
        <v>0</v>
      </c>
      <c r="C462" s="2">
        <v>1</v>
      </c>
      <c r="D462" s="2" t="s">
        <v>1172</v>
      </c>
      <c r="E462" s="2" t="s">
        <v>12</v>
      </c>
      <c r="F462" s="2">
        <v>65</v>
      </c>
      <c r="G462" s="2">
        <f>VLOOKUP($F462,Summary!$A$22:$A$28,1,1)</f>
        <v>60</v>
      </c>
      <c r="H462" s="2">
        <v>0</v>
      </c>
      <c r="I462" s="2">
        <v>0</v>
      </c>
      <c r="J462" s="2">
        <v>13509</v>
      </c>
      <c r="K462" s="20">
        <v>26.55</v>
      </c>
      <c r="L462" s="20">
        <f>VLOOKUP($K462,Summary!$A$33:$E$39,1,1)</f>
        <v>20</v>
      </c>
      <c r="M462" s="2" t="s">
        <v>1171</v>
      </c>
      <c r="N462" s="2" t="s">
        <v>16</v>
      </c>
    </row>
    <row r="463" spans="1:14" x14ac:dyDescent="0.25">
      <c r="A463" s="2">
        <v>458</v>
      </c>
      <c r="B463" s="2">
        <v>1</v>
      </c>
      <c r="C463" s="2">
        <v>1</v>
      </c>
      <c r="D463" s="2" t="s">
        <v>1170</v>
      </c>
      <c r="E463" s="2" t="s">
        <v>15</v>
      </c>
      <c r="G463" s="2">
        <f>VLOOKUP($F463,Summary!$A$22:$A$28,1,1)</f>
        <v>0</v>
      </c>
      <c r="H463" s="2">
        <v>1</v>
      </c>
      <c r="I463" s="2">
        <v>0</v>
      </c>
      <c r="J463" s="2">
        <v>17464</v>
      </c>
      <c r="K463" s="20">
        <v>51.862499999999997</v>
      </c>
      <c r="L463" s="20">
        <f>VLOOKUP($K463,Summary!$A$33:$E$39,1,1)</f>
        <v>50</v>
      </c>
      <c r="M463" s="2" t="s">
        <v>371</v>
      </c>
      <c r="N463" s="2" t="s">
        <v>16</v>
      </c>
    </row>
    <row r="464" spans="1:14" x14ac:dyDescent="0.25">
      <c r="A464" s="2">
        <v>459</v>
      </c>
      <c r="B464" s="2">
        <v>1</v>
      </c>
      <c r="C464" s="2">
        <v>2</v>
      </c>
      <c r="D464" s="2" t="s">
        <v>1169</v>
      </c>
      <c r="E464" s="2" t="s">
        <v>15</v>
      </c>
      <c r="F464" s="2">
        <v>50</v>
      </c>
      <c r="G464" s="2">
        <f>VLOOKUP($F464,Summary!$A$22:$A$28,1,1)</f>
        <v>50</v>
      </c>
      <c r="H464" s="2">
        <v>0</v>
      </c>
      <c r="I464" s="2">
        <v>0</v>
      </c>
      <c r="J464" s="2" t="s">
        <v>1168</v>
      </c>
      <c r="K464" s="20">
        <v>10.5</v>
      </c>
      <c r="L464" s="20">
        <f>VLOOKUP($K464,Summary!$A$33:$E$39,1,1)</f>
        <v>10</v>
      </c>
      <c r="N464" s="2" t="s">
        <v>16</v>
      </c>
    </row>
    <row r="465" spans="1:14" x14ac:dyDescent="0.25">
      <c r="A465" s="2">
        <v>460</v>
      </c>
      <c r="B465" s="2">
        <v>0</v>
      </c>
      <c r="C465" s="2">
        <v>3</v>
      </c>
      <c r="D465" s="2" t="s">
        <v>1167</v>
      </c>
      <c r="E465" s="2" t="s">
        <v>12</v>
      </c>
      <c r="G465" s="2">
        <f>VLOOKUP($F465,Summary!$A$22:$A$28,1,1)</f>
        <v>0</v>
      </c>
      <c r="H465" s="2">
        <v>0</v>
      </c>
      <c r="I465" s="2">
        <v>0</v>
      </c>
      <c r="J465" s="2">
        <v>371060</v>
      </c>
      <c r="K465" s="20">
        <v>7.75</v>
      </c>
      <c r="L465" s="20">
        <f>VLOOKUP($K465,Summary!$A$33:$E$39,1,1)</f>
        <v>0</v>
      </c>
      <c r="N465" s="2" t="s">
        <v>13</v>
      </c>
    </row>
    <row r="466" spans="1:14" x14ac:dyDescent="0.25">
      <c r="A466" s="2">
        <v>461</v>
      </c>
      <c r="B466" s="2">
        <v>1</v>
      </c>
      <c r="C466" s="2">
        <v>1</v>
      </c>
      <c r="D466" s="2" t="s">
        <v>1166</v>
      </c>
      <c r="E466" s="2" t="s">
        <v>12</v>
      </c>
      <c r="F466" s="2">
        <v>48</v>
      </c>
      <c r="G466" s="2">
        <f>VLOOKUP($F466,Summary!$A$22:$A$28,1,1)</f>
        <v>40</v>
      </c>
      <c r="H466" s="2">
        <v>0</v>
      </c>
      <c r="I466" s="2">
        <v>0</v>
      </c>
      <c r="J466" s="2">
        <v>19952</v>
      </c>
      <c r="K466" s="20">
        <v>26.55</v>
      </c>
      <c r="L466" s="20">
        <f>VLOOKUP($K466,Summary!$A$33:$E$39,1,1)</f>
        <v>20</v>
      </c>
      <c r="M466" s="2" t="s">
        <v>1165</v>
      </c>
      <c r="N466" s="2" t="s">
        <v>16</v>
      </c>
    </row>
    <row r="467" spans="1:14" x14ac:dyDescent="0.25">
      <c r="A467" s="2">
        <v>462</v>
      </c>
      <c r="B467" s="2">
        <v>0</v>
      </c>
      <c r="C467" s="2">
        <v>3</v>
      </c>
      <c r="D467" s="2" t="s">
        <v>1164</v>
      </c>
      <c r="E467" s="2" t="s">
        <v>12</v>
      </c>
      <c r="F467" s="2">
        <v>34</v>
      </c>
      <c r="G467" s="2">
        <f>VLOOKUP($F467,Summary!$A$22:$A$28,1,1)</f>
        <v>30</v>
      </c>
      <c r="H467" s="2">
        <v>0</v>
      </c>
      <c r="I467" s="2">
        <v>0</v>
      </c>
      <c r="J467" s="2">
        <v>364506</v>
      </c>
      <c r="K467" s="20">
        <v>8.0500000000000007</v>
      </c>
      <c r="L467" s="20">
        <f>VLOOKUP($K467,Summary!$A$33:$E$39,1,1)</f>
        <v>0</v>
      </c>
      <c r="N467" s="2" t="s">
        <v>16</v>
      </c>
    </row>
    <row r="468" spans="1:14" x14ac:dyDescent="0.25">
      <c r="A468" s="2">
        <v>463</v>
      </c>
      <c r="B468" s="2">
        <v>0</v>
      </c>
      <c r="C468" s="2">
        <v>1</v>
      </c>
      <c r="D468" s="2" t="s">
        <v>1163</v>
      </c>
      <c r="E468" s="2" t="s">
        <v>12</v>
      </c>
      <c r="F468" s="2">
        <v>47</v>
      </c>
      <c r="G468" s="2">
        <f>VLOOKUP($F468,Summary!$A$22:$A$28,1,1)</f>
        <v>40</v>
      </c>
      <c r="H468" s="2">
        <v>0</v>
      </c>
      <c r="I468" s="2">
        <v>0</v>
      </c>
      <c r="J468" s="2">
        <v>111320</v>
      </c>
      <c r="K468" s="20">
        <v>38.5</v>
      </c>
      <c r="L468" s="20">
        <f>VLOOKUP($K468,Summary!$A$33:$E$39,1,1)</f>
        <v>30</v>
      </c>
      <c r="M468" s="2" t="s">
        <v>1162</v>
      </c>
      <c r="N468" s="2" t="s">
        <v>16</v>
      </c>
    </row>
    <row r="469" spans="1:14" x14ac:dyDescent="0.25">
      <c r="A469" s="2">
        <v>464</v>
      </c>
      <c r="B469" s="2">
        <v>0</v>
      </c>
      <c r="C469" s="2">
        <v>2</v>
      </c>
      <c r="D469" s="2" t="s">
        <v>1161</v>
      </c>
      <c r="E469" s="2" t="s">
        <v>12</v>
      </c>
      <c r="F469" s="2">
        <v>48</v>
      </c>
      <c r="G469" s="2">
        <f>VLOOKUP($F469,Summary!$A$22:$A$28,1,1)</f>
        <v>40</v>
      </c>
      <c r="H469" s="2">
        <v>0</v>
      </c>
      <c r="I469" s="2">
        <v>0</v>
      </c>
      <c r="J469" s="2">
        <v>234360</v>
      </c>
      <c r="K469" s="20">
        <v>13</v>
      </c>
      <c r="L469" s="20">
        <f>VLOOKUP($K469,Summary!$A$33:$E$39,1,1)</f>
        <v>10</v>
      </c>
      <c r="N469" s="2" t="s">
        <v>16</v>
      </c>
    </row>
    <row r="470" spans="1:14" x14ac:dyDescent="0.25">
      <c r="A470" s="2">
        <v>465</v>
      </c>
      <c r="B470" s="2">
        <v>0</v>
      </c>
      <c r="C470" s="2">
        <v>3</v>
      </c>
      <c r="D470" s="2" t="s">
        <v>1160</v>
      </c>
      <c r="E470" s="2" t="s">
        <v>12</v>
      </c>
      <c r="G470" s="2">
        <f>VLOOKUP($F470,Summary!$A$22:$A$28,1,1)</f>
        <v>0</v>
      </c>
      <c r="H470" s="2">
        <v>0</v>
      </c>
      <c r="I470" s="2">
        <v>0</v>
      </c>
      <c r="J470" s="2" t="s">
        <v>1159</v>
      </c>
      <c r="K470" s="20">
        <v>8.0500000000000007</v>
      </c>
      <c r="L470" s="20">
        <f>VLOOKUP($K470,Summary!$A$33:$E$39,1,1)</f>
        <v>0</v>
      </c>
      <c r="N470" s="2" t="s">
        <v>16</v>
      </c>
    </row>
    <row r="471" spans="1:14" x14ac:dyDescent="0.25">
      <c r="A471" s="2">
        <v>466</v>
      </c>
      <c r="B471" s="2">
        <v>0</v>
      </c>
      <c r="C471" s="2">
        <v>3</v>
      </c>
      <c r="D471" s="2" t="s">
        <v>1158</v>
      </c>
      <c r="E471" s="2" t="s">
        <v>12</v>
      </c>
      <c r="F471" s="2">
        <v>38</v>
      </c>
      <c r="G471" s="2">
        <f>VLOOKUP($F471,Summary!$A$22:$A$28,1,1)</f>
        <v>30</v>
      </c>
      <c r="H471" s="2">
        <v>0</v>
      </c>
      <c r="I471" s="2">
        <v>0</v>
      </c>
      <c r="J471" s="2" t="s">
        <v>1157</v>
      </c>
      <c r="K471" s="20">
        <v>7.05</v>
      </c>
      <c r="L471" s="20">
        <f>VLOOKUP($K471,Summary!$A$33:$E$39,1,1)</f>
        <v>0</v>
      </c>
      <c r="N471" s="2" t="s">
        <v>16</v>
      </c>
    </row>
    <row r="472" spans="1:14" x14ac:dyDescent="0.25">
      <c r="A472" s="2">
        <v>467</v>
      </c>
      <c r="B472" s="2">
        <v>0</v>
      </c>
      <c r="C472" s="2">
        <v>2</v>
      </c>
      <c r="D472" s="2" t="s">
        <v>1156</v>
      </c>
      <c r="E472" s="2" t="s">
        <v>12</v>
      </c>
      <c r="G472" s="2">
        <f>VLOOKUP($F472,Summary!$A$22:$A$28,1,1)</f>
        <v>0</v>
      </c>
      <c r="H472" s="2">
        <v>0</v>
      </c>
      <c r="I472" s="2">
        <v>0</v>
      </c>
      <c r="J472" s="2">
        <v>239853</v>
      </c>
      <c r="K472" s="20">
        <v>0</v>
      </c>
      <c r="L472" s="20">
        <f>VLOOKUP($K472,Summary!$A$33:$E$39,1,1)</f>
        <v>0</v>
      </c>
      <c r="N472" s="2" t="s">
        <v>16</v>
      </c>
    </row>
    <row r="473" spans="1:14" x14ac:dyDescent="0.25">
      <c r="A473" s="2">
        <v>468</v>
      </c>
      <c r="B473" s="2">
        <v>0</v>
      </c>
      <c r="C473" s="2">
        <v>1</v>
      </c>
      <c r="D473" s="2" t="s">
        <v>1155</v>
      </c>
      <c r="E473" s="2" t="s">
        <v>12</v>
      </c>
      <c r="F473" s="2">
        <v>56</v>
      </c>
      <c r="G473" s="2">
        <f>VLOOKUP($F473,Summary!$A$22:$A$28,1,1)</f>
        <v>50</v>
      </c>
      <c r="H473" s="2">
        <v>0</v>
      </c>
      <c r="I473" s="2">
        <v>0</v>
      </c>
      <c r="J473" s="2">
        <v>113792</v>
      </c>
      <c r="K473" s="20">
        <v>26.55</v>
      </c>
      <c r="L473" s="20">
        <f>VLOOKUP($K473,Summary!$A$33:$E$39,1,1)</f>
        <v>20</v>
      </c>
      <c r="N473" s="2" t="s">
        <v>16</v>
      </c>
    </row>
    <row r="474" spans="1:14" x14ac:dyDescent="0.25">
      <c r="A474" s="2">
        <v>469</v>
      </c>
      <c r="B474" s="2">
        <v>0</v>
      </c>
      <c r="C474" s="2">
        <v>3</v>
      </c>
      <c r="D474" s="2" t="s">
        <v>1154</v>
      </c>
      <c r="E474" s="2" t="s">
        <v>12</v>
      </c>
      <c r="G474" s="2">
        <f>VLOOKUP($F474,Summary!$A$22:$A$28,1,1)</f>
        <v>0</v>
      </c>
      <c r="H474" s="2">
        <v>0</v>
      </c>
      <c r="I474" s="2">
        <v>0</v>
      </c>
      <c r="J474" s="2">
        <v>36209</v>
      </c>
      <c r="K474" s="20">
        <v>7.7249999999999996</v>
      </c>
      <c r="L474" s="20">
        <f>VLOOKUP($K474,Summary!$A$33:$E$39,1,1)</f>
        <v>0</v>
      </c>
      <c r="N474" s="2" t="s">
        <v>13</v>
      </c>
    </row>
    <row r="475" spans="1:14" x14ac:dyDescent="0.25">
      <c r="A475" s="2">
        <v>470</v>
      </c>
      <c r="B475" s="2">
        <v>1</v>
      </c>
      <c r="C475" s="2">
        <v>3</v>
      </c>
      <c r="D475" s="2" t="s">
        <v>1153</v>
      </c>
      <c r="E475" s="2" t="s">
        <v>15</v>
      </c>
      <c r="F475" s="2">
        <v>0.75</v>
      </c>
      <c r="G475" s="2">
        <f>VLOOKUP($F475,Summary!$A$22:$A$28,1,1)</f>
        <v>0</v>
      </c>
      <c r="H475" s="2">
        <v>2</v>
      </c>
      <c r="I475" s="2">
        <v>1</v>
      </c>
      <c r="J475" s="2">
        <v>2666</v>
      </c>
      <c r="K475" s="20">
        <v>19.258299999999998</v>
      </c>
      <c r="L475" s="20">
        <f>VLOOKUP($K475,Summary!$A$33:$E$39,1,1)</f>
        <v>10</v>
      </c>
      <c r="N475" s="2" t="s">
        <v>24</v>
      </c>
    </row>
    <row r="476" spans="1:14" x14ac:dyDescent="0.25">
      <c r="A476" s="2">
        <v>471</v>
      </c>
      <c r="B476" s="2">
        <v>0</v>
      </c>
      <c r="C476" s="2">
        <v>3</v>
      </c>
      <c r="D476" s="2" t="s">
        <v>1152</v>
      </c>
      <c r="E476" s="2" t="s">
        <v>12</v>
      </c>
      <c r="G476" s="2">
        <f>VLOOKUP($F476,Summary!$A$22:$A$28,1,1)</f>
        <v>0</v>
      </c>
      <c r="H476" s="2">
        <v>0</v>
      </c>
      <c r="I476" s="2">
        <v>0</v>
      </c>
      <c r="J476" s="2">
        <v>323592</v>
      </c>
      <c r="K476" s="20">
        <v>7.25</v>
      </c>
      <c r="L476" s="20">
        <f>VLOOKUP($K476,Summary!$A$33:$E$39,1,1)</f>
        <v>0</v>
      </c>
      <c r="N476" s="2" t="s">
        <v>16</v>
      </c>
    </row>
    <row r="477" spans="1:14" x14ac:dyDescent="0.25">
      <c r="A477" s="2">
        <v>472</v>
      </c>
      <c r="B477" s="2">
        <v>0</v>
      </c>
      <c r="C477" s="2">
        <v>3</v>
      </c>
      <c r="D477" s="2" t="s">
        <v>1151</v>
      </c>
      <c r="E477" s="2" t="s">
        <v>12</v>
      </c>
      <c r="F477" s="2">
        <v>38</v>
      </c>
      <c r="G477" s="2">
        <f>VLOOKUP($F477,Summary!$A$22:$A$28,1,1)</f>
        <v>30</v>
      </c>
      <c r="H477" s="2">
        <v>0</v>
      </c>
      <c r="I477" s="2">
        <v>0</v>
      </c>
      <c r="J477" s="2">
        <v>315089</v>
      </c>
      <c r="K477" s="20">
        <v>8.6624999999999996</v>
      </c>
      <c r="L477" s="20">
        <f>VLOOKUP($K477,Summary!$A$33:$E$39,1,1)</f>
        <v>0</v>
      </c>
      <c r="N477" s="2" t="s">
        <v>16</v>
      </c>
    </row>
    <row r="478" spans="1:14" x14ac:dyDescent="0.25">
      <c r="A478" s="2">
        <v>473</v>
      </c>
      <c r="B478" s="2">
        <v>1</v>
      </c>
      <c r="C478" s="2">
        <v>2</v>
      </c>
      <c r="D478" s="2" t="s">
        <v>1150</v>
      </c>
      <c r="E478" s="2" t="s">
        <v>15</v>
      </c>
      <c r="F478" s="2">
        <v>33</v>
      </c>
      <c r="G478" s="2">
        <f>VLOOKUP($F478,Summary!$A$22:$A$28,1,1)</f>
        <v>30</v>
      </c>
      <c r="H478" s="2">
        <v>1</v>
      </c>
      <c r="I478" s="2">
        <v>2</v>
      </c>
      <c r="J478" s="2" t="s">
        <v>377</v>
      </c>
      <c r="K478" s="20">
        <v>27.75</v>
      </c>
      <c r="L478" s="20">
        <f>VLOOKUP($K478,Summary!$A$33:$E$39,1,1)</f>
        <v>20</v>
      </c>
      <c r="N478" s="2" t="s">
        <v>16</v>
      </c>
    </row>
    <row r="479" spans="1:14" x14ac:dyDescent="0.25">
      <c r="A479" s="2">
        <v>474</v>
      </c>
      <c r="B479" s="2">
        <v>1</v>
      </c>
      <c r="C479" s="2">
        <v>2</v>
      </c>
      <c r="D479" s="2" t="s">
        <v>1149</v>
      </c>
      <c r="E479" s="2" t="s">
        <v>15</v>
      </c>
      <c r="F479" s="2">
        <v>23</v>
      </c>
      <c r="G479" s="2">
        <f>VLOOKUP($F479,Summary!$A$22:$A$28,1,1)</f>
        <v>20</v>
      </c>
      <c r="H479" s="2">
        <v>0</v>
      </c>
      <c r="I479" s="2">
        <v>0</v>
      </c>
      <c r="J479" s="2" t="s">
        <v>1148</v>
      </c>
      <c r="K479" s="20">
        <v>13.791700000000001</v>
      </c>
      <c r="L479" s="20">
        <f>VLOOKUP($K479,Summary!$A$33:$E$39,1,1)</f>
        <v>10</v>
      </c>
      <c r="M479" s="2" t="s">
        <v>446</v>
      </c>
      <c r="N479" s="2" t="s">
        <v>24</v>
      </c>
    </row>
    <row r="480" spans="1:14" x14ac:dyDescent="0.25">
      <c r="A480" s="2">
        <v>475</v>
      </c>
      <c r="B480" s="2">
        <v>0</v>
      </c>
      <c r="C480" s="2">
        <v>3</v>
      </c>
      <c r="D480" s="2" t="s">
        <v>1147</v>
      </c>
      <c r="E480" s="2" t="s">
        <v>15</v>
      </c>
      <c r="F480" s="2">
        <v>22</v>
      </c>
      <c r="G480" s="2">
        <f>VLOOKUP($F480,Summary!$A$22:$A$28,1,1)</f>
        <v>20</v>
      </c>
      <c r="H480" s="2">
        <v>0</v>
      </c>
      <c r="I480" s="2">
        <v>0</v>
      </c>
      <c r="J480" s="2">
        <v>7553</v>
      </c>
      <c r="K480" s="20">
        <v>9.8375000000000004</v>
      </c>
      <c r="L480" s="20">
        <f>VLOOKUP($K480,Summary!$A$33:$E$39,1,1)</f>
        <v>0</v>
      </c>
      <c r="N480" s="2" t="s">
        <v>16</v>
      </c>
    </row>
    <row r="481" spans="1:14" x14ac:dyDescent="0.25">
      <c r="A481" s="2">
        <v>476</v>
      </c>
      <c r="B481" s="2">
        <v>0</v>
      </c>
      <c r="C481" s="2">
        <v>1</v>
      </c>
      <c r="D481" s="2" t="s">
        <v>1146</v>
      </c>
      <c r="E481" s="2" t="s">
        <v>12</v>
      </c>
      <c r="G481" s="2">
        <f>VLOOKUP($F481,Summary!$A$22:$A$28,1,1)</f>
        <v>0</v>
      </c>
      <c r="H481" s="2">
        <v>0</v>
      </c>
      <c r="I481" s="2">
        <v>0</v>
      </c>
      <c r="J481" s="2">
        <v>110465</v>
      </c>
      <c r="K481" s="20">
        <v>52</v>
      </c>
      <c r="L481" s="20">
        <f>VLOOKUP($K481,Summary!$A$33:$E$39,1,1)</f>
        <v>50</v>
      </c>
      <c r="M481" s="2" t="s">
        <v>1145</v>
      </c>
      <c r="N481" s="2" t="s">
        <v>16</v>
      </c>
    </row>
    <row r="482" spans="1:14" x14ac:dyDescent="0.25">
      <c r="A482" s="2">
        <v>477</v>
      </c>
      <c r="B482" s="2">
        <v>0</v>
      </c>
      <c r="C482" s="2">
        <v>2</v>
      </c>
      <c r="D482" s="2" t="s">
        <v>1144</v>
      </c>
      <c r="E482" s="2" t="s">
        <v>12</v>
      </c>
      <c r="F482" s="2">
        <v>34</v>
      </c>
      <c r="G482" s="2">
        <f>VLOOKUP($F482,Summary!$A$22:$A$28,1,1)</f>
        <v>30</v>
      </c>
      <c r="H482" s="2">
        <v>1</v>
      </c>
      <c r="I482" s="2">
        <v>0</v>
      </c>
      <c r="J482" s="2">
        <v>31027</v>
      </c>
      <c r="K482" s="20">
        <v>21</v>
      </c>
      <c r="L482" s="20">
        <f>VLOOKUP($K482,Summary!$A$33:$E$39,1,1)</f>
        <v>20</v>
      </c>
      <c r="N482" s="2" t="s">
        <v>16</v>
      </c>
    </row>
    <row r="483" spans="1:14" x14ac:dyDescent="0.25">
      <c r="A483" s="2">
        <v>478</v>
      </c>
      <c r="B483" s="2">
        <v>0</v>
      </c>
      <c r="C483" s="2">
        <v>3</v>
      </c>
      <c r="D483" s="2" t="s">
        <v>1143</v>
      </c>
      <c r="E483" s="2" t="s">
        <v>12</v>
      </c>
      <c r="F483" s="2">
        <v>29</v>
      </c>
      <c r="G483" s="2">
        <f>VLOOKUP($F483,Summary!$A$22:$A$28,1,1)</f>
        <v>20</v>
      </c>
      <c r="H483" s="2">
        <v>1</v>
      </c>
      <c r="I483" s="2">
        <v>0</v>
      </c>
      <c r="J483" s="2">
        <v>3460</v>
      </c>
      <c r="K483" s="20">
        <v>7.0457999999999998</v>
      </c>
      <c r="L483" s="20">
        <f>VLOOKUP($K483,Summary!$A$33:$E$39,1,1)</f>
        <v>0</v>
      </c>
      <c r="N483" s="2" t="s">
        <v>16</v>
      </c>
    </row>
    <row r="484" spans="1:14" x14ac:dyDescent="0.25">
      <c r="A484" s="2">
        <v>479</v>
      </c>
      <c r="B484" s="2">
        <v>0</v>
      </c>
      <c r="C484" s="2">
        <v>3</v>
      </c>
      <c r="D484" s="2" t="s">
        <v>1142</v>
      </c>
      <c r="E484" s="2" t="s">
        <v>12</v>
      </c>
      <c r="F484" s="2">
        <v>22</v>
      </c>
      <c r="G484" s="2">
        <f>VLOOKUP($F484,Summary!$A$22:$A$28,1,1)</f>
        <v>20</v>
      </c>
      <c r="H484" s="2">
        <v>0</v>
      </c>
      <c r="I484" s="2">
        <v>0</v>
      </c>
      <c r="J484" s="2">
        <v>350060</v>
      </c>
      <c r="K484" s="20">
        <v>7.5208000000000004</v>
      </c>
      <c r="L484" s="20">
        <f>VLOOKUP($K484,Summary!$A$33:$E$39,1,1)</f>
        <v>0</v>
      </c>
      <c r="N484" s="2" t="s">
        <v>16</v>
      </c>
    </row>
    <row r="485" spans="1:14" x14ac:dyDescent="0.25">
      <c r="A485" s="2">
        <v>480</v>
      </c>
      <c r="B485" s="2">
        <v>1</v>
      </c>
      <c r="C485" s="2">
        <v>3</v>
      </c>
      <c r="D485" s="2" t="s">
        <v>1141</v>
      </c>
      <c r="E485" s="2" t="s">
        <v>15</v>
      </c>
      <c r="F485" s="2">
        <v>2</v>
      </c>
      <c r="G485" s="2">
        <f>VLOOKUP($F485,Summary!$A$22:$A$28,1,1)</f>
        <v>0</v>
      </c>
      <c r="H485" s="2">
        <v>0</v>
      </c>
      <c r="I485" s="2">
        <v>1</v>
      </c>
      <c r="J485" s="2">
        <v>3101298</v>
      </c>
      <c r="K485" s="20">
        <v>12.2875</v>
      </c>
      <c r="L485" s="20">
        <f>VLOOKUP($K485,Summary!$A$33:$E$39,1,1)</f>
        <v>10</v>
      </c>
      <c r="N485" s="2" t="s">
        <v>16</v>
      </c>
    </row>
    <row r="486" spans="1:14" x14ac:dyDescent="0.25">
      <c r="A486" s="2">
        <v>481</v>
      </c>
      <c r="B486" s="2">
        <v>0</v>
      </c>
      <c r="C486" s="2">
        <v>3</v>
      </c>
      <c r="D486" s="2" t="s">
        <v>1140</v>
      </c>
      <c r="E486" s="2" t="s">
        <v>12</v>
      </c>
      <c r="F486" s="2">
        <v>9</v>
      </c>
      <c r="G486" s="2">
        <f>VLOOKUP($F486,Summary!$A$22:$A$28,1,1)</f>
        <v>0</v>
      </c>
      <c r="H486" s="2">
        <v>5</v>
      </c>
      <c r="I486" s="2">
        <v>2</v>
      </c>
      <c r="J486" s="2" t="s">
        <v>219</v>
      </c>
      <c r="K486" s="20">
        <v>46.9</v>
      </c>
      <c r="L486" s="20">
        <f>VLOOKUP($K486,Summary!$A$33:$E$39,1,1)</f>
        <v>40</v>
      </c>
      <c r="N486" s="2" t="s">
        <v>16</v>
      </c>
    </row>
    <row r="487" spans="1:14" x14ac:dyDescent="0.25">
      <c r="A487" s="2">
        <v>482</v>
      </c>
      <c r="B487" s="2">
        <v>0</v>
      </c>
      <c r="C487" s="2">
        <v>2</v>
      </c>
      <c r="D487" s="2" t="s">
        <v>1139</v>
      </c>
      <c r="E487" s="2" t="s">
        <v>12</v>
      </c>
      <c r="G487" s="2">
        <f>VLOOKUP($F487,Summary!$A$22:$A$28,1,1)</f>
        <v>0</v>
      </c>
      <c r="H487" s="2">
        <v>0</v>
      </c>
      <c r="I487" s="2">
        <v>0</v>
      </c>
      <c r="J487" s="2">
        <v>239854</v>
      </c>
      <c r="K487" s="20">
        <v>0</v>
      </c>
      <c r="L487" s="20">
        <f>VLOOKUP($K487,Summary!$A$33:$E$39,1,1)</f>
        <v>0</v>
      </c>
      <c r="N487" s="2" t="s">
        <v>16</v>
      </c>
    </row>
    <row r="488" spans="1:14" x14ac:dyDescent="0.25">
      <c r="A488" s="2">
        <v>483</v>
      </c>
      <c r="B488" s="2">
        <v>0</v>
      </c>
      <c r="C488" s="2">
        <v>3</v>
      </c>
      <c r="D488" s="2" t="s">
        <v>1138</v>
      </c>
      <c r="E488" s="2" t="s">
        <v>12</v>
      </c>
      <c r="F488" s="2">
        <v>50</v>
      </c>
      <c r="G488" s="2">
        <f>VLOOKUP($F488,Summary!$A$22:$A$28,1,1)</f>
        <v>50</v>
      </c>
      <c r="H488" s="2">
        <v>0</v>
      </c>
      <c r="I488" s="2">
        <v>0</v>
      </c>
      <c r="J488" s="2" t="s">
        <v>1137</v>
      </c>
      <c r="K488" s="20">
        <v>8.0500000000000007</v>
      </c>
      <c r="L488" s="20">
        <f>VLOOKUP($K488,Summary!$A$33:$E$39,1,1)</f>
        <v>0</v>
      </c>
      <c r="N488" s="2" t="s">
        <v>16</v>
      </c>
    </row>
    <row r="489" spans="1:14" x14ac:dyDescent="0.25">
      <c r="A489" s="2">
        <v>484</v>
      </c>
      <c r="B489" s="2">
        <v>1</v>
      </c>
      <c r="C489" s="2">
        <v>3</v>
      </c>
      <c r="D489" s="2" t="s">
        <v>1136</v>
      </c>
      <c r="E489" s="2" t="s">
        <v>15</v>
      </c>
      <c r="F489" s="2">
        <v>63</v>
      </c>
      <c r="G489" s="2">
        <f>VLOOKUP($F489,Summary!$A$22:$A$28,1,1)</f>
        <v>60</v>
      </c>
      <c r="H489" s="2">
        <v>0</v>
      </c>
      <c r="I489" s="2">
        <v>0</v>
      </c>
      <c r="J489" s="2">
        <v>4134</v>
      </c>
      <c r="K489" s="20">
        <v>9.5875000000000004</v>
      </c>
      <c r="L489" s="20">
        <f>VLOOKUP($K489,Summary!$A$33:$E$39,1,1)</f>
        <v>0</v>
      </c>
      <c r="N489" s="2" t="s">
        <v>16</v>
      </c>
    </row>
    <row r="490" spans="1:14" x14ac:dyDescent="0.25">
      <c r="A490" s="2">
        <v>485</v>
      </c>
      <c r="B490" s="2">
        <v>1</v>
      </c>
      <c r="C490" s="2">
        <v>1</v>
      </c>
      <c r="D490" s="2" t="s">
        <v>1135</v>
      </c>
      <c r="E490" s="2" t="s">
        <v>12</v>
      </c>
      <c r="F490" s="2">
        <v>25</v>
      </c>
      <c r="G490" s="2">
        <f>VLOOKUP($F490,Summary!$A$22:$A$28,1,1)</f>
        <v>20</v>
      </c>
      <c r="H490" s="2">
        <v>1</v>
      </c>
      <c r="I490" s="2">
        <v>0</v>
      </c>
      <c r="J490" s="2">
        <v>11967</v>
      </c>
      <c r="K490" s="20">
        <v>91.0792</v>
      </c>
      <c r="L490" s="20">
        <f>VLOOKUP($K490,Summary!$A$33:$E$39,1,1)</f>
        <v>60</v>
      </c>
      <c r="M490" s="2" t="s">
        <v>1134</v>
      </c>
      <c r="N490" s="2" t="s">
        <v>24</v>
      </c>
    </row>
    <row r="491" spans="1:14" x14ac:dyDescent="0.25">
      <c r="A491" s="2">
        <v>486</v>
      </c>
      <c r="B491" s="2">
        <v>0</v>
      </c>
      <c r="C491" s="2">
        <v>3</v>
      </c>
      <c r="D491" s="2" t="s">
        <v>1133</v>
      </c>
      <c r="E491" s="2" t="s">
        <v>15</v>
      </c>
      <c r="G491" s="2">
        <f>VLOOKUP($F491,Summary!$A$22:$A$28,1,1)</f>
        <v>0</v>
      </c>
      <c r="H491" s="2">
        <v>3</v>
      </c>
      <c r="I491" s="2">
        <v>1</v>
      </c>
      <c r="J491" s="2">
        <v>4133</v>
      </c>
      <c r="K491" s="20">
        <v>25.466699999999999</v>
      </c>
      <c r="L491" s="20">
        <f>VLOOKUP($K491,Summary!$A$33:$E$39,1,1)</f>
        <v>20</v>
      </c>
      <c r="N491" s="2" t="s">
        <v>16</v>
      </c>
    </row>
    <row r="492" spans="1:14" x14ac:dyDescent="0.25">
      <c r="A492" s="2">
        <v>487</v>
      </c>
      <c r="B492" s="2">
        <v>1</v>
      </c>
      <c r="C492" s="2">
        <v>1</v>
      </c>
      <c r="D492" s="2" t="s">
        <v>1132</v>
      </c>
      <c r="E492" s="2" t="s">
        <v>15</v>
      </c>
      <c r="F492" s="2">
        <v>35</v>
      </c>
      <c r="G492" s="2">
        <f>VLOOKUP($F492,Summary!$A$22:$A$28,1,1)</f>
        <v>30</v>
      </c>
      <c r="H492" s="2">
        <v>1</v>
      </c>
      <c r="I492" s="2">
        <v>0</v>
      </c>
      <c r="J492" s="2">
        <v>19943</v>
      </c>
      <c r="K492" s="20">
        <v>90</v>
      </c>
      <c r="L492" s="20">
        <f>VLOOKUP($K492,Summary!$A$33:$E$39,1,1)</f>
        <v>60</v>
      </c>
      <c r="M492" s="2" t="s">
        <v>1131</v>
      </c>
      <c r="N492" s="2" t="s">
        <v>16</v>
      </c>
    </row>
    <row r="493" spans="1:14" x14ac:dyDescent="0.25">
      <c r="A493" s="2">
        <v>488</v>
      </c>
      <c r="B493" s="2">
        <v>0</v>
      </c>
      <c r="C493" s="2">
        <v>1</v>
      </c>
      <c r="D493" s="2" t="s">
        <v>1130</v>
      </c>
      <c r="E493" s="2" t="s">
        <v>12</v>
      </c>
      <c r="F493" s="2">
        <v>58</v>
      </c>
      <c r="G493" s="2">
        <f>VLOOKUP($F493,Summary!$A$22:$A$28,1,1)</f>
        <v>50</v>
      </c>
      <c r="H493" s="2">
        <v>0</v>
      </c>
      <c r="I493" s="2">
        <v>0</v>
      </c>
      <c r="J493" s="2">
        <v>11771</v>
      </c>
      <c r="K493" s="20">
        <v>29.7</v>
      </c>
      <c r="L493" s="20">
        <f>VLOOKUP($K493,Summary!$A$33:$E$39,1,1)</f>
        <v>20</v>
      </c>
      <c r="M493" s="2" t="s">
        <v>1129</v>
      </c>
      <c r="N493" s="2" t="s">
        <v>24</v>
      </c>
    </row>
    <row r="494" spans="1:14" x14ac:dyDescent="0.25">
      <c r="A494" s="2">
        <v>489</v>
      </c>
      <c r="B494" s="2">
        <v>0</v>
      </c>
      <c r="C494" s="2">
        <v>3</v>
      </c>
      <c r="D494" s="2" t="s">
        <v>1128</v>
      </c>
      <c r="E494" s="2" t="s">
        <v>12</v>
      </c>
      <c r="F494" s="2">
        <v>30</v>
      </c>
      <c r="G494" s="2">
        <f>VLOOKUP($F494,Summary!$A$22:$A$28,1,1)</f>
        <v>30</v>
      </c>
      <c r="H494" s="2">
        <v>0</v>
      </c>
      <c r="I494" s="2">
        <v>0</v>
      </c>
      <c r="J494" s="2" t="s">
        <v>1127</v>
      </c>
      <c r="K494" s="20">
        <v>8.0500000000000007</v>
      </c>
      <c r="L494" s="20">
        <f>VLOOKUP($K494,Summary!$A$33:$E$39,1,1)</f>
        <v>0</v>
      </c>
      <c r="N494" s="2" t="s">
        <v>16</v>
      </c>
    </row>
    <row r="495" spans="1:14" x14ac:dyDescent="0.25">
      <c r="A495" s="2">
        <v>490</v>
      </c>
      <c r="B495" s="2">
        <v>1</v>
      </c>
      <c r="C495" s="2">
        <v>3</v>
      </c>
      <c r="D495" s="2" t="s">
        <v>1126</v>
      </c>
      <c r="E495" s="2" t="s">
        <v>12</v>
      </c>
      <c r="F495" s="2">
        <v>9</v>
      </c>
      <c r="G495" s="2">
        <f>VLOOKUP($F495,Summary!$A$22:$A$28,1,1)</f>
        <v>0</v>
      </c>
      <c r="H495" s="2">
        <v>1</v>
      </c>
      <c r="I495" s="2">
        <v>1</v>
      </c>
      <c r="J495" s="2" t="s">
        <v>93</v>
      </c>
      <c r="K495" s="20">
        <v>15.9</v>
      </c>
      <c r="L495" s="20">
        <f>VLOOKUP($K495,Summary!$A$33:$E$39,1,1)</f>
        <v>10</v>
      </c>
      <c r="N495" s="2" t="s">
        <v>16</v>
      </c>
    </row>
    <row r="496" spans="1:14" x14ac:dyDescent="0.25">
      <c r="A496" s="2">
        <v>491</v>
      </c>
      <c r="B496" s="2">
        <v>0</v>
      </c>
      <c r="C496" s="2">
        <v>3</v>
      </c>
      <c r="D496" s="2" t="s">
        <v>1125</v>
      </c>
      <c r="E496" s="2" t="s">
        <v>12</v>
      </c>
      <c r="G496" s="2">
        <f>VLOOKUP($F496,Summary!$A$22:$A$28,1,1)</f>
        <v>0</v>
      </c>
      <c r="H496" s="2">
        <v>1</v>
      </c>
      <c r="I496" s="2">
        <v>0</v>
      </c>
      <c r="J496" s="2">
        <v>65304</v>
      </c>
      <c r="K496" s="20">
        <v>19.966699999999999</v>
      </c>
      <c r="L496" s="20">
        <f>VLOOKUP($K496,Summary!$A$33:$E$39,1,1)</f>
        <v>10</v>
      </c>
      <c r="N496" s="2" t="s">
        <v>16</v>
      </c>
    </row>
    <row r="497" spans="1:14" x14ac:dyDescent="0.25">
      <c r="A497" s="2">
        <v>492</v>
      </c>
      <c r="B497" s="2">
        <v>0</v>
      </c>
      <c r="C497" s="2">
        <v>3</v>
      </c>
      <c r="D497" s="2" t="s">
        <v>1124</v>
      </c>
      <c r="E497" s="2" t="s">
        <v>12</v>
      </c>
      <c r="F497" s="2">
        <v>21</v>
      </c>
      <c r="G497" s="2">
        <f>VLOOKUP($F497,Summary!$A$22:$A$28,1,1)</f>
        <v>20</v>
      </c>
      <c r="H497" s="2">
        <v>0</v>
      </c>
      <c r="I497" s="2">
        <v>0</v>
      </c>
      <c r="J497" s="2" t="s">
        <v>1123</v>
      </c>
      <c r="K497" s="20">
        <v>7.25</v>
      </c>
      <c r="L497" s="20">
        <f>VLOOKUP($K497,Summary!$A$33:$E$39,1,1)</f>
        <v>0</v>
      </c>
      <c r="N497" s="2" t="s">
        <v>16</v>
      </c>
    </row>
    <row r="498" spans="1:14" x14ac:dyDescent="0.25">
      <c r="A498" s="2">
        <v>493</v>
      </c>
      <c r="B498" s="2">
        <v>0</v>
      </c>
      <c r="C498" s="2">
        <v>1</v>
      </c>
      <c r="D498" s="2" t="s">
        <v>1122</v>
      </c>
      <c r="E498" s="2" t="s">
        <v>12</v>
      </c>
      <c r="F498" s="2">
        <v>55</v>
      </c>
      <c r="G498" s="2">
        <f>VLOOKUP($F498,Summary!$A$22:$A$28,1,1)</f>
        <v>50</v>
      </c>
      <c r="H498" s="2">
        <v>0</v>
      </c>
      <c r="I498" s="2">
        <v>0</v>
      </c>
      <c r="J498" s="2">
        <v>113787</v>
      </c>
      <c r="K498" s="20">
        <v>30.5</v>
      </c>
      <c r="L498" s="20">
        <f>VLOOKUP($K498,Summary!$A$33:$E$39,1,1)</f>
        <v>30</v>
      </c>
      <c r="M498" s="2" t="s">
        <v>1121</v>
      </c>
      <c r="N498" s="2" t="s">
        <v>16</v>
      </c>
    </row>
    <row r="499" spans="1:14" x14ac:dyDescent="0.25">
      <c r="A499" s="2">
        <v>494</v>
      </c>
      <c r="B499" s="2">
        <v>0</v>
      </c>
      <c r="C499" s="2">
        <v>1</v>
      </c>
      <c r="D499" s="2" t="s">
        <v>1120</v>
      </c>
      <c r="E499" s="2" t="s">
        <v>12</v>
      </c>
      <c r="F499" s="2">
        <v>71</v>
      </c>
      <c r="G499" s="2">
        <f>VLOOKUP($F499,Summary!$A$22:$A$28,1,1)</f>
        <v>60</v>
      </c>
      <c r="H499" s="2">
        <v>0</v>
      </c>
      <c r="I499" s="2">
        <v>0</v>
      </c>
      <c r="J499" s="2" t="s">
        <v>1119</v>
      </c>
      <c r="K499" s="20">
        <v>49.504199999999997</v>
      </c>
      <c r="L499" s="20">
        <f>VLOOKUP($K499,Summary!$A$33:$E$39,1,1)</f>
        <v>40</v>
      </c>
      <c r="N499" s="2" t="s">
        <v>24</v>
      </c>
    </row>
    <row r="500" spans="1:14" x14ac:dyDescent="0.25">
      <c r="A500" s="2">
        <v>495</v>
      </c>
      <c r="B500" s="2">
        <v>0</v>
      </c>
      <c r="C500" s="2">
        <v>3</v>
      </c>
      <c r="D500" s="2" t="s">
        <v>1118</v>
      </c>
      <c r="E500" s="2" t="s">
        <v>12</v>
      </c>
      <c r="F500" s="2">
        <v>21</v>
      </c>
      <c r="G500" s="2">
        <f>VLOOKUP($F500,Summary!$A$22:$A$28,1,1)</f>
        <v>20</v>
      </c>
      <c r="H500" s="2">
        <v>0</v>
      </c>
      <c r="I500" s="2">
        <v>0</v>
      </c>
      <c r="J500" s="2" t="s">
        <v>1117</v>
      </c>
      <c r="K500" s="20">
        <v>8.0500000000000007</v>
      </c>
      <c r="L500" s="20">
        <f>VLOOKUP($K500,Summary!$A$33:$E$39,1,1)</f>
        <v>0</v>
      </c>
      <c r="N500" s="2" t="s">
        <v>16</v>
      </c>
    </row>
    <row r="501" spans="1:14" x14ac:dyDescent="0.25">
      <c r="A501" s="2">
        <v>496</v>
      </c>
      <c r="B501" s="2">
        <v>0</v>
      </c>
      <c r="C501" s="2">
        <v>3</v>
      </c>
      <c r="D501" s="2" t="s">
        <v>1116</v>
      </c>
      <c r="E501" s="2" t="s">
        <v>12</v>
      </c>
      <c r="G501" s="2">
        <f>VLOOKUP($F501,Summary!$A$22:$A$28,1,1)</f>
        <v>0</v>
      </c>
      <c r="H501" s="2">
        <v>0</v>
      </c>
      <c r="I501" s="2">
        <v>0</v>
      </c>
      <c r="J501" s="2">
        <v>2627</v>
      </c>
      <c r="K501" s="20">
        <v>14.458299999999999</v>
      </c>
      <c r="L501" s="20">
        <f>VLOOKUP($K501,Summary!$A$33:$E$39,1,1)</f>
        <v>10</v>
      </c>
      <c r="N501" s="2" t="s">
        <v>24</v>
      </c>
    </row>
    <row r="502" spans="1:14" x14ac:dyDescent="0.25">
      <c r="A502" s="2">
        <v>497</v>
      </c>
      <c r="B502" s="2">
        <v>1</v>
      </c>
      <c r="C502" s="2">
        <v>1</v>
      </c>
      <c r="D502" s="2" t="s">
        <v>1115</v>
      </c>
      <c r="E502" s="2" t="s">
        <v>15</v>
      </c>
      <c r="F502" s="2">
        <v>54</v>
      </c>
      <c r="G502" s="2">
        <f>VLOOKUP($F502,Summary!$A$22:$A$28,1,1)</f>
        <v>50</v>
      </c>
      <c r="H502" s="2">
        <v>1</v>
      </c>
      <c r="I502" s="2">
        <v>0</v>
      </c>
      <c r="J502" s="2">
        <v>36947</v>
      </c>
      <c r="K502" s="20">
        <v>78.2667</v>
      </c>
      <c r="L502" s="20">
        <f>VLOOKUP($K502,Summary!$A$33:$E$39,1,1)</f>
        <v>60</v>
      </c>
      <c r="M502" s="2" t="s">
        <v>990</v>
      </c>
      <c r="N502" s="2" t="s">
        <v>24</v>
      </c>
    </row>
    <row r="503" spans="1:14" x14ac:dyDescent="0.25">
      <c r="A503" s="2">
        <v>498</v>
      </c>
      <c r="B503" s="2">
        <v>0</v>
      </c>
      <c r="C503" s="2">
        <v>3</v>
      </c>
      <c r="D503" s="2" t="s">
        <v>1114</v>
      </c>
      <c r="E503" s="2" t="s">
        <v>12</v>
      </c>
      <c r="G503" s="2">
        <f>VLOOKUP($F503,Summary!$A$22:$A$28,1,1)</f>
        <v>0</v>
      </c>
      <c r="H503" s="2">
        <v>0</v>
      </c>
      <c r="I503" s="2">
        <v>0</v>
      </c>
      <c r="J503" s="2" t="s">
        <v>348</v>
      </c>
      <c r="K503" s="20">
        <v>15.1</v>
      </c>
      <c r="L503" s="20">
        <f>VLOOKUP($K503,Summary!$A$33:$E$39,1,1)</f>
        <v>10</v>
      </c>
      <c r="N503" s="2" t="s">
        <v>16</v>
      </c>
    </row>
    <row r="504" spans="1:14" x14ac:dyDescent="0.25">
      <c r="A504" s="2">
        <v>499</v>
      </c>
      <c r="B504" s="2">
        <v>0</v>
      </c>
      <c r="C504" s="2">
        <v>1</v>
      </c>
      <c r="D504" s="2" t="s">
        <v>1113</v>
      </c>
      <c r="E504" s="2" t="s">
        <v>15</v>
      </c>
      <c r="F504" s="2">
        <v>25</v>
      </c>
      <c r="G504" s="2">
        <f>VLOOKUP($F504,Summary!$A$22:$A$28,1,1)</f>
        <v>20</v>
      </c>
      <c r="H504" s="2">
        <v>1</v>
      </c>
      <c r="I504" s="2">
        <v>2</v>
      </c>
      <c r="J504" s="2">
        <v>113781</v>
      </c>
      <c r="K504" s="20">
        <v>151.55000000000001</v>
      </c>
      <c r="L504" s="20">
        <f>VLOOKUP($K504,Summary!$A$33:$E$39,1,1)</f>
        <v>60</v>
      </c>
      <c r="M504" s="2" t="s">
        <v>453</v>
      </c>
      <c r="N504" s="2" t="s">
        <v>16</v>
      </c>
    </row>
    <row r="505" spans="1:14" x14ac:dyDescent="0.25">
      <c r="A505" s="2">
        <v>500</v>
      </c>
      <c r="B505" s="2">
        <v>0</v>
      </c>
      <c r="C505" s="2">
        <v>3</v>
      </c>
      <c r="D505" s="2" t="s">
        <v>1112</v>
      </c>
      <c r="E505" s="2" t="s">
        <v>12</v>
      </c>
      <c r="F505" s="2">
        <v>24</v>
      </c>
      <c r="G505" s="2">
        <f>VLOOKUP($F505,Summary!$A$22:$A$28,1,1)</f>
        <v>20</v>
      </c>
      <c r="H505" s="2">
        <v>0</v>
      </c>
      <c r="I505" s="2">
        <v>0</v>
      </c>
      <c r="J505" s="2">
        <v>350035</v>
      </c>
      <c r="K505" s="20">
        <v>7.7957999999999998</v>
      </c>
      <c r="L505" s="20">
        <f>VLOOKUP($K505,Summary!$A$33:$E$39,1,1)</f>
        <v>0</v>
      </c>
      <c r="N505" s="2" t="s">
        <v>16</v>
      </c>
    </row>
    <row r="506" spans="1:14" x14ac:dyDescent="0.25">
      <c r="A506" s="2">
        <v>501</v>
      </c>
      <c r="B506" s="2">
        <v>0</v>
      </c>
      <c r="C506" s="2">
        <v>3</v>
      </c>
      <c r="D506" s="2" t="s">
        <v>1111</v>
      </c>
      <c r="E506" s="2" t="s">
        <v>12</v>
      </c>
      <c r="F506" s="2">
        <v>17</v>
      </c>
      <c r="G506" s="2">
        <f>VLOOKUP($F506,Summary!$A$22:$A$28,1,1)</f>
        <v>10</v>
      </c>
      <c r="H506" s="2">
        <v>0</v>
      </c>
      <c r="I506" s="2">
        <v>0</v>
      </c>
      <c r="J506" s="2">
        <v>315086</v>
      </c>
      <c r="K506" s="20">
        <v>8.6624999999999996</v>
      </c>
      <c r="L506" s="20">
        <f>VLOOKUP($K506,Summary!$A$33:$E$39,1,1)</f>
        <v>0</v>
      </c>
      <c r="N506" s="2" t="s">
        <v>16</v>
      </c>
    </row>
    <row r="507" spans="1:14" x14ac:dyDescent="0.25">
      <c r="A507" s="2">
        <v>502</v>
      </c>
      <c r="B507" s="2">
        <v>0</v>
      </c>
      <c r="C507" s="2">
        <v>3</v>
      </c>
      <c r="D507" s="2" t="s">
        <v>1110</v>
      </c>
      <c r="E507" s="2" t="s">
        <v>15</v>
      </c>
      <c r="F507" s="2">
        <v>21</v>
      </c>
      <c r="G507" s="2">
        <f>VLOOKUP($F507,Summary!$A$22:$A$28,1,1)</f>
        <v>20</v>
      </c>
      <c r="H507" s="2">
        <v>0</v>
      </c>
      <c r="I507" s="2">
        <v>0</v>
      </c>
      <c r="J507" s="2">
        <v>364846</v>
      </c>
      <c r="K507" s="20">
        <v>7.75</v>
      </c>
      <c r="L507" s="20">
        <f>VLOOKUP($K507,Summary!$A$33:$E$39,1,1)</f>
        <v>0</v>
      </c>
      <c r="N507" s="2" t="s">
        <v>13</v>
      </c>
    </row>
    <row r="508" spans="1:14" x14ac:dyDescent="0.25">
      <c r="A508" s="2">
        <v>503</v>
      </c>
      <c r="B508" s="2">
        <v>0</v>
      </c>
      <c r="C508" s="2">
        <v>3</v>
      </c>
      <c r="D508" s="2" t="s">
        <v>1109</v>
      </c>
      <c r="E508" s="2" t="s">
        <v>15</v>
      </c>
      <c r="G508" s="2">
        <f>VLOOKUP($F508,Summary!$A$22:$A$28,1,1)</f>
        <v>0</v>
      </c>
      <c r="H508" s="2">
        <v>0</v>
      </c>
      <c r="I508" s="2">
        <v>0</v>
      </c>
      <c r="J508" s="2">
        <v>330909</v>
      </c>
      <c r="K508" s="20">
        <v>7.6292</v>
      </c>
      <c r="L508" s="20">
        <f>VLOOKUP($K508,Summary!$A$33:$E$39,1,1)</f>
        <v>0</v>
      </c>
      <c r="N508" s="2" t="s">
        <v>13</v>
      </c>
    </row>
    <row r="509" spans="1:14" x14ac:dyDescent="0.25">
      <c r="A509" s="2">
        <v>504</v>
      </c>
      <c r="B509" s="2">
        <v>0</v>
      </c>
      <c r="C509" s="2">
        <v>3</v>
      </c>
      <c r="D509" s="2" t="s">
        <v>1108</v>
      </c>
      <c r="E509" s="2" t="s">
        <v>15</v>
      </c>
      <c r="F509" s="2">
        <v>37</v>
      </c>
      <c r="G509" s="2">
        <f>VLOOKUP($F509,Summary!$A$22:$A$28,1,1)</f>
        <v>30</v>
      </c>
      <c r="H509" s="2">
        <v>0</v>
      </c>
      <c r="I509" s="2">
        <v>0</v>
      </c>
      <c r="J509" s="2">
        <v>4135</v>
      </c>
      <c r="K509" s="20">
        <v>9.5875000000000004</v>
      </c>
      <c r="L509" s="20">
        <f>VLOOKUP($K509,Summary!$A$33:$E$39,1,1)</f>
        <v>0</v>
      </c>
      <c r="N509" s="2" t="s">
        <v>16</v>
      </c>
    </row>
    <row r="510" spans="1:14" x14ac:dyDescent="0.25">
      <c r="A510" s="2">
        <v>505</v>
      </c>
      <c r="B510" s="2">
        <v>1</v>
      </c>
      <c r="C510" s="2">
        <v>1</v>
      </c>
      <c r="D510" s="2" t="s">
        <v>1107</v>
      </c>
      <c r="E510" s="2" t="s">
        <v>15</v>
      </c>
      <c r="F510" s="2">
        <v>16</v>
      </c>
      <c r="G510" s="2">
        <f>VLOOKUP($F510,Summary!$A$22:$A$28,1,1)</f>
        <v>10</v>
      </c>
      <c r="H510" s="2">
        <v>0</v>
      </c>
      <c r="I510" s="2">
        <v>0</v>
      </c>
      <c r="J510" s="2">
        <v>110152</v>
      </c>
      <c r="K510" s="20">
        <v>86.5</v>
      </c>
      <c r="L510" s="20">
        <f>VLOOKUP($K510,Summary!$A$33:$E$39,1,1)</f>
        <v>60</v>
      </c>
      <c r="M510" s="2" t="s">
        <v>1106</v>
      </c>
      <c r="N510" s="2" t="s">
        <v>16</v>
      </c>
    </row>
    <row r="511" spans="1:14" x14ac:dyDescent="0.25">
      <c r="A511" s="2">
        <v>506</v>
      </c>
      <c r="B511" s="2">
        <v>0</v>
      </c>
      <c r="C511" s="2">
        <v>1</v>
      </c>
      <c r="D511" s="2" t="s">
        <v>1105</v>
      </c>
      <c r="E511" s="2" t="s">
        <v>12</v>
      </c>
      <c r="F511" s="2">
        <v>18</v>
      </c>
      <c r="G511" s="2">
        <f>VLOOKUP($F511,Summary!$A$22:$A$28,1,1)</f>
        <v>10</v>
      </c>
      <c r="H511" s="2">
        <v>1</v>
      </c>
      <c r="I511" s="2">
        <v>0</v>
      </c>
      <c r="J511" s="2" t="s">
        <v>602</v>
      </c>
      <c r="K511" s="20">
        <v>108.9</v>
      </c>
      <c r="L511" s="20">
        <f>VLOOKUP($K511,Summary!$A$33:$E$39,1,1)</f>
        <v>60</v>
      </c>
      <c r="M511" s="2" t="s">
        <v>1104</v>
      </c>
      <c r="N511" s="2" t="s">
        <v>24</v>
      </c>
    </row>
    <row r="512" spans="1:14" x14ac:dyDescent="0.25">
      <c r="A512" s="2">
        <v>507</v>
      </c>
      <c r="B512" s="2">
        <v>1</v>
      </c>
      <c r="C512" s="2">
        <v>2</v>
      </c>
      <c r="D512" s="2" t="s">
        <v>1103</v>
      </c>
      <c r="E512" s="2" t="s">
        <v>15</v>
      </c>
      <c r="F512" s="2">
        <v>33</v>
      </c>
      <c r="G512" s="2">
        <f>VLOOKUP($F512,Summary!$A$22:$A$28,1,1)</f>
        <v>30</v>
      </c>
      <c r="H512" s="2">
        <v>0</v>
      </c>
      <c r="I512" s="2">
        <v>2</v>
      </c>
      <c r="J512" s="2">
        <v>26360</v>
      </c>
      <c r="K512" s="20">
        <v>26</v>
      </c>
      <c r="L512" s="20">
        <f>VLOOKUP($K512,Summary!$A$33:$E$39,1,1)</f>
        <v>20</v>
      </c>
      <c r="N512" s="2" t="s">
        <v>16</v>
      </c>
    </row>
    <row r="513" spans="1:14" x14ac:dyDescent="0.25">
      <c r="A513" s="2">
        <v>508</v>
      </c>
      <c r="B513" s="2">
        <v>1</v>
      </c>
      <c r="C513" s="2">
        <v>1</v>
      </c>
      <c r="D513" s="2" t="s">
        <v>1102</v>
      </c>
      <c r="E513" s="2" t="s">
        <v>12</v>
      </c>
      <c r="G513" s="2">
        <f>VLOOKUP($F513,Summary!$A$22:$A$28,1,1)</f>
        <v>0</v>
      </c>
      <c r="H513" s="2">
        <v>0</v>
      </c>
      <c r="I513" s="2">
        <v>0</v>
      </c>
      <c r="J513" s="2">
        <v>111427</v>
      </c>
      <c r="K513" s="20">
        <v>26.55</v>
      </c>
      <c r="L513" s="20">
        <f>VLOOKUP($K513,Summary!$A$33:$E$39,1,1)</f>
        <v>20</v>
      </c>
      <c r="N513" s="2" t="s">
        <v>16</v>
      </c>
    </row>
    <row r="514" spans="1:14" x14ac:dyDescent="0.25">
      <c r="A514" s="2">
        <v>509</v>
      </c>
      <c r="B514" s="2">
        <v>0</v>
      </c>
      <c r="C514" s="2">
        <v>3</v>
      </c>
      <c r="D514" s="2" t="s">
        <v>1101</v>
      </c>
      <c r="E514" s="2" t="s">
        <v>12</v>
      </c>
      <c r="F514" s="2">
        <v>28</v>
      </c>
      <c r="G514" s="2">
        <f>VLOOKUP($F514,Summary!$A$22:$A$28,1,1)</f>
        <v>20</v>
      </c>
      <c r="H514" s="2">
        <v>0</v>
      </c>
      <c r="I514" s="2">
        <v>0</v>
      </c>
      <c r="J514" s="2" t="s">
        <v>172</v>
      </c>
      <c r="K514" s="20">
        <v>22.524999999999999</v>
      </c>
      <c r="L514" s="20">
        <f>VLOOKUP($K514,Summary!$A$33:$E$39,1,1)</f>
        <v>20</v>
      </c>
      <c r="N514" s="2" t="s">
        <v>16</v>
      </c>
    </row>
    <row r="515" spans="1:14" x14ac:dyDescent="0.25">
      <c r="A515" s="2">
        <v>510</v>
      </c>
      <c r="B515" s="2">
        <v>1</v>
      </c>
      <c r="C515" s="2">
        <v>3</v>
      </c>
      <c r="D515" s="2" t="s">
        <v>1100</v>
      </c>
      <c r="E515" s="2" t="s">
        <v>12</v>
      </c>
      <c r="F515" s="2">
        <v>26</v>
      </c>
      <c r="G515" s="2">
        <f>VLOOKUP($F515,Summary!$A$22:$A$28,1,1)</f>
        <v>20</v>
      </c>
      <c r="H515" s="2">
        <v>0</v>
      </c>
      <c r="I515" s="2">
        <v>0</v>
      </c>
      <c r="J515" s="2">
        <v>1601</v>
      </c>
      <c r="K515" s="20">
        <v>56.495800000000003</v>
      </c>
      <c r="L515" s="20">
        <f>VLOOKUP($K515,Summary!$A$33:$E$39,1,1)</f>
        <v>50</v>
      </c>
      <c r="N515" s="2" t="s">
        <v>16</v>
      </c>
    </row>
    <row r="516" spans="1:14" x14ac:dyDescent="0.25">
      <c r="A516" s="2">
        <v>511</v>
      </c>
      <c r="B516" s="2">
        <v>1</v>
      </c>
      <c r="C516" s="2">
        <v>3</v>
      </c>
      <c r="D516" s="2" t="s">
        <v>1099</v>
      </c>
      <c r="E516" s="2" t="s">
        <v>12</v>
      </c>
      <c r="F516" s="2">
        <v>29</v>
      </c>
      <c r="G516" s="2">
        <f>VLOOKUP($F516,Summary!$A$22:$A$28,1,1)</f>
        <v>20</v>
      </c>
      <c r="H516" s="2">
        <v>0</v>
      </c>
      <c r="I516" s="2">
        <v>0</v>
      </c>
      <c r="J516" s="2">
        <v>382651</v>
      </c>
      <c r="K516" s="20">
        <v>7.75</v>
      </c>
      <c r="L516" s="20">
        <f>VLOOKUP($K516,Summary!$A$33:$E$39,1,1)</f>
        <v>0</v>
      </c>
      <c r="N516" s="2" t="s">
        <v>13</v>
      </c>
    </row>
    <row r="517" spans="1:14" x14ac:dyDescent="0.25">
      <c r="A517" s="2">
        <v>512</v>
      </c>
      <c r="B517" s="2">
        <v>0</v>
      </c>
      <c r="C517" s="2">
        <v>3</v>
      </c>
      <c r="D517" s="2" t="s">
        <v>1098</v>
      </c>
      <c r="E517" s="2" t="s">
        <v>12</v>
      </c>
      <c r="G517" s="2">
        <f>VLOOKUP($F517,Summary!$A$22:$A$28,1,1)</f>
        <v>0</v>
      </c>
      <c r="H517" s="2">
        <v>0</v>
      </c>
      <c r="I517" s="2">
        <v>0</v>
      </c>
      <c r="J517" s="2" t="s">
        <v>1097</v>
      </c>
      <c r="K517" s="20">
        <v>8.0500000000000007</v>
      </c>
      <c r="L517" s="20">
        <f>VLOOKUP($K517,Summary!$A$33:$E$39,1,1)</f>
        <v>0</v>
      </c>
      <c r="N517" s="2" t="s">
        <v>16</v>
      </c>
    </row>
    <row r="518" spans="1:14" x14ac:dyDescent="0.25">
      <c r="A518" s="2">
        <v>513</v>
      </c>
      <c r="B518" s="2">
        <v>1</v>
      </c>
      <c r="C518" s="2">
        <v>1</v>
      </c>
      <c r="D518" s="2" t="s">
        <v>1096</v>
      </c>
      <c r="E518" s="2" t="s">
        <v>12</v>
      </c>
      <c r="F518" s="2">
        <v>36</v>
      </c>
      <c r="G518" s="2">
        <f>VLOOKUP($F518,Summary!$A$22:$A$28,1,1)</f>
        <v>30</v>
      </c>
      <c r="H518" s="2">
        <v>0</v>
      </c>
      <c r="I518" s="2">
        <v>0</v>
      </c>
      <c r="J518" s="2" t="s">
        <v>1095</v>
      </c>
      <c r="K518" s="20">
        <v>26.287500000000001</v>
      </c>
      <c r="L518" s="20">
        <f>VLOOKUP($K518,Summary!$A$33:$E$39,1,1)</f>
        <v>20</v>
      </c>
      <c r="M518" s="2" t="s">
        <v>1017</v>
      </c>
      <c r="N518" s="2" t="s">
        <v>16</v>
      </c>
    </row>
    <row r="519" spans="1:14" x14ac:dyDescent="0.25">
      <c r="A519" s="2">
        <v>514</v>
      </c>
      <c r="B519" s="2">
        <v>1</v>
      </c>
      <c r="C519" s="2">
        <v>1</v>
      </c>
      <c r="D519" s="2" t="s">
        <v>1094</v>
      </c>
      <c r="E519" s="2" t="s">
        <v>15</v>
      </c>
      <c r="F519" s="2">
        <v>54</v>
      </c>
      <c r="G519" s="2">
        <f>VLOOKUP($F519,Summary!$A$22:$A$28,1,1)</f>
        <v>50</v>
      </c>
      <c r="H519" s="2">
        <v>1</v>
      </c>
      <c r="I519" s="2">
        <v>0</v>
      </c>
      <c r="J519" s="2" t="s">
        <v>43</v>
      </c>
      <c r="K519" s="20">
        <v>59.4</v>
      </c>
      <c r="L519" s="20">
        <f>VLOOKUP($K519,Summary!$A$33:$E$39,1,1)</f>
        <v>50</v>
      </c>
      <c r="N519" s="2" t="s">
        <v>24</v>
      </c>
    </row>
    <row r="520" spans="1:14" x14ac:dyDescent="0.25">
      <c r="A520" s="2">
        <v>515</v>
      </c>
      <c r="B520" s="2">
        <v>0</v>
      </c>
      <c r="C520" s="2">
        <v>3</v>
      </c>
      <c r="D520" s="2" t="s">
        <v>1093</v>
      </c>
      <c r="E520" s="2" t="s">
        <v>12</v>
      </c>
      <c r="F520" s="2">
        <v>24</v>
      </c>
      <c r="G520" s="2">
        <f>VLOOKUP($F520,Summary!$A$22:$A$28,1,1)</f>
        <v>20</v>
      </c>
      <c r="H520" s="2">
        <v>0</v>
      </c>
      <c r="I520" s="2">
        <v>0</v>
      </c>
      <c r="J520" s="2">
        <v>349209</v>
      </c>
      <c r="K520" s="20">
        <v>7.4958</v>
      </c>
      <c r="L520" s="20">
        <f>VLOOKUP($K520,Summary!$A$33:$E$39,1,1)</f>
        <v>0</v>
      </c>
      <c r="N520" s="2" t="s">
        <v>16</v>
      </c>
    </row>
    <row r="521" spans="1:14" x14ac:dyDescent="0.25">
      <c r="A521" s="2">
        <v>516</v>
      </c>
      <c r="B521" s="2">
        <v>0</v>
      </c>
      <c r="C521" s="2">
        <v>1</v>
      </c>
      <c r="D521" s="2" t="s">
        <v>1092</v>
      </c>
      <c r="E521" s="2" t="s">
        <v>12</v>
      </c>
      <c r="F521" s="2">
        <v>47</v>
      </c>
      <c r="G521" s="2">
        <f>VLOOKUP($F521,Summary!$A$22:$A$28,1,1)</f>
        <v>40</v>
      </c>
      <c r="H521" s="2">
        <v>0</v>
      </c>
      <c r="I521" s="2">
        <v>0</v>
      </c>
      <c r="J521" s="2">
        <v>36967</v>
      </c>
      <c r="K521" s="20">
        <v>34.020800000000001</v>
      </c>
      <c r="L521" s="20">
        <f>VLOOKUP($K521,Summary!$A$33:$E$39,1,1)</f>
        <v>30</v>
      </c>
      <c r="M521" s="2" t="s">
        <v>1091</v>
      </c>
      <c r="N521" s="2" t="s">
        <v>16</v>
      </c>
    </row>
    <row r="522" spans="1:14" x14ac:dyDescent="0.25">
      <c r="A522" s="2">
        <v>517</v>
      </c>
      <c r="B522" s="2">
        <v>1</v>
      </c>
      <c r="C522" s="2">
        <v>2</v>
      </c>
      <c r="D522" s="2" t="s">
        <v>1090</v>
      </c>
      <c r="E522" s="2" t="s">
        <v>15</v>
      </c>
      <c r="F522" s="2">
        <v>34</v>
      </c>
      <c r="G522" s="2">
        <f>VLOOKUP($F522,Summary!$A$22:$A$28,1,1)</f>
        <v>30</v>
      </c>
      <c r="H522" s="2">
        <v>0</v>
      </c>
      <c r="I522" s="2">
        <v>0</v>
      </c>
      <c r="J522" s="2" t="s">
        <v>1089</v>
      </c>
      <c r="K522" s="20">
        <v>10.5</v>
      </c>
      <c r="L522" s="20">
        <f>VLOOKUP($K522,Summary!$A$33:$E$39,1,1)</f>
        <v>10</v>
      </c>
      <c r="M522" s="2" t="s">
        <v>340</v>
      </c>
      <c r="N522" s="2" t="s">
        <v>16</v>
      </c>
    </row>
    <row r="523" spans="1:14" x14ac:dyDescent="0.25">
      <c r="A523" s="2">
        <v>518</v>
      </c>
      <c r="B523" s="2">
        <v>0</v>
      </c>
      <c r="C523" s="2">
        <v>3</v>
      </c>
      <c r="D523" s="2" t="s">
        <v>1088</v>
      </c>
      <c r="E523" s="2" t="s">
        <v>12</v>
      </c>
      <c r="G523" s="2">
        <f>VLOOKUP($F523,Summary!$A$22:$A$28,1,1)</f>
        <v>0</v>
      </c>
      <c r="H523" s="2">
        <v>0</v>
      </c>
      <c r="I523" s="2">
        <v>0</v>
      </c>
      <c r="J523" s="2">
        <v>371110</v>
      </c>
      <c r="K523" s="20">
        <v>24.15</v>
      </c>
      <c r="L523" s="20">
        <f>VLOOKUP($K523,Summary!$A$33:$E$39,1,1)</f>
        <v>20</v>
      </c>
      <c r="N523" s="2" t="s">
        <v>13</v>
      </c>
    </row>
    <row r="524" spans="1:14" x14ac:dyDescent="0.25">
      <c r="A524" s="2">
        <v>519</v>
      </c>
      <c r="B524" s="2">
        <v>1</v>
      </c>
      <c r="C524" s="2">
        <v>2</v>
      </c>
      <c r="D524" s="2" t="s">
        <v>1087</v>
      </c>
      <c r="E524" s="2" t="s">
        <v>15</v>
      </c>
      <c r="F524" s="2">
        <v>36</v>
      </c>
      <c r="G524" s="2">
        <f>VLOOKUP($F524,Summary!$A$22:$A$28,1,1)</f>
        <v>30</v>
      </c>
      <c r="H524" s="2">
        <v>1</v>
      </c>
      <c r="I524" s="2">
        <v>0</v>
      </c>
      <c r="J524" s="2">
        <v>226875</v>
      </c>
      <c r="K524" s="20">
        <v>26</v>
      </c>
      <c r="L524" s="20">
        <f>VLOOKUP($K524,Summary!$A$33:$E$39,1,1)</f>
        <v>20</v>
      </c>
      <c r="N524" s="2" t="s">
        <v>16</v>
      </c>
    </row>
    <row r="525" spans="1:14" x14ac:dyDescent="0.25">
      <c r="A525" s="2">
        <v>520</v>
      </c>
      <c r="B525" s="2">
        <v>0</v>
      </c>
      <c r="C525" s="2">
        <v>3</v>
      </c>
      <c r="D525" s="2" t="s">
        <v>1086</v>
      </c>
      <c r="E525" s="2" t="s">
        <v>12</v>
      </c>
      <c r="F525" s="2">
        <v>32</v>
      </c>
      <c r="G525" s="2">
        <f>VLOOKUP($F525,Summary!$A$22:$A$28,1,1)</f>
        <v>30</v>
      </c>
      <c r="H525" s="2">
        <v>0</v>
      </c>
      <c r="I525" s="2">
        <v>0</v>
      </c>
      <c r="J525" s="2">
        <v>349242</v>
      </c>
      <c r="K525" s="20">
        <v>7.8958000000000004</v>
      </c>
      <c r="L525" s="20">
        <f>VLOOKUP($K525,Summary!$A$33:$E$39,1,1)</f>
        <v>0</v>
      </c>
      <c r="N525" s="2" t="s">
        <v>16</v>
      </c>
    </row>
    <row r="526" spans="1:14" x14ac:dyDescent="0.25">
      <c r="A526" s="2">
        <v>521</v>
      </c>
      <c r="B526" s="2">
        <v>1</v>
      </c>
      <c r="C526" s="2">
        <v>1</v>
      </c>
      <c r="D526" s="2" t="s">
        <v>1085</v>
      </c>
      <c r="E526" s="2" t="s">
        <v>15</v>
      </c>
      <c r="F526" s="2">
        <v>30</v>
      </c>
      <c r="G526" s="2">
        <f>VLOOKUP($F526,Summary!$A$22:$A$28,1,1)</f>
        <v>30</v>
      </c>
      <c r="H526" s="2">
        <v>0</v>
      </c>
      <c r="I526" s="2">
        <v>0</v>
      </c>
      <c r="J526" s="2">
        <v>12749</v>
      </c>
      <c r="K526" s="20">
        <v>93.5</v>
      </c>
      <c r="L526" s="20">
        <f>VLOOKUP($K526,Summary!$A$33:$E$39,1,1)</f>
        <v>60</v>
      </c>
      <c r="M526" s="2" t="s">
        <v>1084</v>
      </c>
      <c r="N526" s="2" t="s">
        <v>16</v>
      </c>
    </row>
    <row r="527" spans="1:14" x14ac:dyDescent="0.25">
      <c r="A527" s="2">
        <v>522</v>
      </c>
      <c r="B527" s="2">
        <v>0</v>
      </c>
      <c r="C527" s="2">
        <v>3</v>
      </c>
      <c r="D527" s="2" t="s">
        <v>1083</v>
      </c>
      <c r="E527" s="2" t="s">
        <v>12</v>
      </c>
      <c r="F527" s="2">
        <v>22</v>
      </c>
      <c r="G527" s="2">
        <f>VLOOKUP($F527,Summary!$A$22:$A$28,1,1)</f>
        <v>20</v>
      </c>
      <c r="H527" s="2">
        <v>0</v>
      </c>
      <c r="I527" s="2">
        <v>0</v>
      </c>
      <c r="J527" s="2">
        <v>349252</v>
      </c>
      <c r="K527" s="20">
        <v>7.8958000000000004</v>
      </c>
      <c r="L527" s="20">
        <f>VLOOKUP($K527,Summary!$A$33:$E$39,1,1)</f>
        <v>0</v>
      </c>
      <c r="N527" s="2" t="s">
        <v>16</v>
      </c>
    </row>
    <row r="528" spans="1:14" x14ac:dyDescent="0.25">
      <c r="A528" s="2">
        <v>523</v>
      </c>
      <c r="B528" s="2">
        <v>0</v>
      </c>
      <c r="C528" s="2">
        <v>3</v>
      </c>
      <c r="D528" s="2" t="s">
        <v>1082</v>
      </c>
      <c r="E528" s="2" t="s">
        <v>12</v>
      </c>
      <c r="G528" s="2">
        <f>VLOOKUP($F528,Summary!$A$22:$A$28,1,1)</f>
        <v>0</v>
      </c>
      <c r="H528" s="2">
        <v>0</v>
      </c>
      <c r="I528" s="2">
        <v>0</v>
      </c>
      <c r="J528" s="2">
        <v>2624</v>
      </c>
      <c r="K528" s="20">
        <v>7.2249999999999996</v>
      </c>
      <c r="L528" s="20">
        <f>VLOOKUP($K528,Summary!$A$33:$E$39,1,1)</f>
        <v>0</v>
      </c>
      <c r="N528" s="2" t="s">
        <v>24</v>
      </c>
    </row>
    <row r="529" spans="1:14" x14ac:dyDescent="0.25">
      <c r="A529" s="2">
        <v>524</v>
      </c>
      <c r="B529" s="2">
        <v>1</v>
      </c>
      <c r="C529" s="2">
        <v>1</v>
      </c>
      <c r="D529" s="2" t="s">
        <v>1081</v>
      </c>
      <c r="E529" s="2" t="s">
        <v>15</v>
      </c>
      <c r="F529" s="2">
        <v>44</v>
      </c>
      <c r="G529" s="2">
        <f>VLOOKUP($F529,Summary!$A$22:$A$28,1,1)</f>
        <v>40</v>
      </c>
      <c r="H529" s="2">
        <v>0</v>
      </c>
      <c r="I529" s="2">
        <v>1</v>
      </c>
      <c r="J529" s="2">
        <v>111361</v>
      </c>
      <c r="K529" s="20">
        <v>57.979199999999999</v>
      </c>
      <c r="L529" s="20">
        <f>VLOOKUP($K529,Summary!$A$33:$E$39,1,1)</f>
        <v>50</v>
      </c>
      <c r="M529" s="2" t="s">
        <v>1080</v>
      </c>
      <c r="N529" s="2" t="s">
        <v>24</v>
      </c>
    </row>
    <row r="530" spans="1:14" x14ac:dyDescent="0.25">
      <c r="A530" s="2">
        <v>525</v>
      </c>
      <c r="B530" s="2">
        <v>0</v>
      </c>
      <c r="C530" s="2">
        <v>3</v>
      </c>
      <c r="D530" s="2" t="s">
        <v>1079</v>
      </c>
      <c r="E530" s="2" t="s">
        <v>12</v>
      </c>
      <c r="G530" s="2">
        <f>VLOOKUP($F530,Summary!$A$22:$A$28,1,1)</f>
        <v>0</v>
      </c>
      <c r="H530" s="2">
        <v>0</v>
      </c>
      <c r="I530" s="2">
        <v>0</v>
      </c>
      <c r="J530" s="2">
        <v>2700</v>
      </c>
      <c r="K530" s="20">
        <v>7.2291999999999996</v>
      </c>
      <c r="L530" s="20">
        <f>VLOOKUP($K530,Summary!$A$33:$E$39,1,1)</f>
        <v>0</v>
      </c>
      <c r="N530" s="2" t="s">
        <v>24</v>
      </c>
    </row>
    <row r="531" spans="1:14" x14ac:dyDescent="0.25">
      <c r="A531" s="2">
        <v>526</v>
      </c>
      <c r="B531" s="2">
        <v>0</v>
      </c>
      <c r="C531" s="2">
        <v>3</v>
      </c>
      <c r="D531" s="2" t="s">
        <v>1078</v>
      </c>
      <c r="E531" s="2" t="s">
        <v>12</v>
      </c>
      <c r="F531" s="2">
        <v>40.5</v>
      </c>
      <c r="G531" s="2">
        <f>VLOOKUP($F531,Summary!$A$22:$A$28,1,1)</f>
        <v>40</v>
      </c>
      <c r="H531" s="2">
        <v>0</v>
      </c>
      <c r="I531" s="2">
        <v>0</v>
      </c>
      <c r="J531" s="2">
        <v>367232</v>
      </c>
      <c r="K531" s="20">
        <v>7.75</v>
      </c>
      <c r="L531" s="20">
        <f>VLOOKUP($K531,Summary!$A$33:$E$39,1,1)</f>
        <v>0</v>
      </c>
      <c r="N531" s="2" t="s">
        <v>13</v>
      </c>
    </row>
    <row r="532" spans="1:14" x14ac:dyDescent="0.25">
      <c r="A532" s="2">
        <v>527</v>
      </c>
      <c r="B532" s="2">
        <v>1</v>
      </c>
      <c r="C532" s="2">
        <v>2</v>
      </c>
      <c r="D532" s="2" t="s">
        <v>1077</v>
      </c>
      <c r="E532" s="2" t="s">
        <v>15</v>
      </c>
      <c r="F532" s="2">
        <v>50</v>
      </c>
      <c r="G532" s="2">
        <f>VLOOKUP($F532,Summary!$A$22:$A$28,1,1)</f>
        <v>50</v>
      </c>
      <c r="H532" s="2">
        <v>0</v>
      </c>
      <c r="I532" s="2">
        <v>0</v>
      </c>
      <c r="J532" s="2" t="s">
        <v>1076</v>
      </c>
      <c r="K532" s="20">
        <v>10.5</v>
      </c>
      <c r="L532" s="20">
        <f>VLOOKUP($K532,Summary!$A$33:$E$39,1,1)</f>
        <v>10</v>
      </c>
      <c r="N532" s="2" t="s">
        <v>16</v>
      </c>
    </row>
    <row r="533" spans="1:14" x14ac:dyDescent="0.25">
      <c r="A533" s="2">
        <v>528</v>
      </c>
      <c r="B533" s="2">
        <v>0</v>
      </c>
      <c r="C533" s="2">
        <v>1</v>
      </c>
      <c r="D533" s="2" t="s">
        <v>1075</v>
      </c>
      <c r="E533" s="2" t="s">
        <v>12</v>
      </c>
      <c r="G533" s="2">
        <f>VLOOKUP($F533,Summary!$A$22:$A$28,1,1)</f>
        <v>0</v>
      </c>
      <c r="H533" s="2">
        <v>0</v>
      </c>
      <c r="I533" s="2">
        <v>0</v>
      </c>
      <c r="J533" s="2" t="s">
        <v>139</v>
      </c>
      <c r="K533" s="20">
        <v>221.7792</v>
      </c>
      <c r="L533" s="20">
        <f>VLOOKUP($K533,Summary!$A$33:$E$39,1,1)</f>
        <v>60</v>
      </c>
      <c r="M533" s="2" t="s">
        <v>1074</v>
      </c>
      <c r="N533" s="2" t="s">
        <v>16</v>
      </c>
    </row>
    <row r="534" spans="1:14" x14ac:dyDescent="0.25">
      <c r="A534" s="2">
        <v>529</v>
      </c>
      <c r="B534" s="2">
        <v>0</v>
      </c>
      <c r="C534" s="2">
        <v>3</v>
      </c>
      <c r="D534" s="2" t="s">
        <v>1073</v>
      </c>
      <c r="E534" s="2" t="s">
        <v>12</v>
      </c>
      <c r="F534" s="2">
        <v>39</v>
      </c>
      <c r="G534" s="2">
        <f>VLOOKUP($F534,Summary!$A$22:$A$28,1,1)</f>
        <v>30</v>
      </c>
      <c r="H534" s="2">
        <v>0</v>
      </c>
      <c r="I534" s="2">
        <v>0</v>
      </c>
      <c r="J534" s="2">
        <v>3101296</v>
      </c>
      <c r="K534" s="20">
        <v>7.9249999999999998</v>
      </c>
      <c r="L534" s="20">
        <f>VLOOKUP($K534,Summary!$A$33:$E$39,1,1)</f>
        <v>0</v>
      </c>
      <c r="N534" s="2" t="s">
        <v>16</v>
      </c>
    </row>
    <row r="535" spans="1:14" x14ac:dyDescent="0.25">
      <c r="A535" s="2">
        <v>530</v>
      </c>
      <c r="B535" s="2">
        <v>0</v>
      </c>
      <c r="C535" s="2">
        <v>2</v>
      </c>
      <c r="D535" s="2" t="s">
        <v>1072</v>
      </c>
      <c r="E535" s="2" t="s">
        <v>12</v>
      </c>
      <c r="F535" s="2">
        <v>23</v>
      </c>
      <c r="G535" s="2">
        <f>VLOOKUP($F535,Summary!$A$22:$A$28,1,1)</f>
        <v>20</v>
      </c>
      <c r="H535" s="2">
        <v>2</v>
      </c>
      <c r="I535" s="2">
        <v>1</v>
      </c>
      <c r="J535" s="2">
        <v>29104</v>
      </c>
      <c r="K535" s="20">
        <v>11.5</v>
      </c>
      <c r="L535" s="20">
        <f>VLOOKUP($K535,Summary!$A$33:$E$39,1,1)</f>
        <v>10</v>
      </c>
      <c r="N535" s="2" t="s">
        <v>16</v>
      </c>
    </row>
    <row r="536" spans="1:14" x14ac:dyDescent="0.25">
      <c r="A536" s="2">
        <v>531</v>
      </c>
      <c r="B536" s="2">
        <v>1</v>
      </c>
      <c r="C536" s="2">
        <v>2</v>
      </c>
      <c r="D536" s="2" t="s">
        <v>1071</v>
      </c>
      <c r="E536" s="2" t="s">
        <v>15</v>
      </c>
      <c r="F536" s="2">
        <v>2</v>
      </c>
      <c r="G536" s="2">
        <f>VLOOKUP($F536,Summary!$A$22:$A$28,1,1)</f>
        <v>0</v>
      </c>
      <c r="H536" s="2">
        <v>1</v>
      </c>
      <c r="I536" s="2">
        <v>1</v>
      </c>
      <c r="J536" s="2">
        <v>26360</v>
      </c>
      <c r="K536" s="20">
        <v>26</v>
      </c>
      <c r="L536" s="20">
        <f>VLOOKUP($K536,Summary!$A$33:$E$39,1,1)</f>
        <v>20</v>
      </c>
      <c r="N536" s="2" t="s">
        <v>16</v>
      </c>
    </row>
    <row r="537" spans="1:14" x14ac:dyDescent="0.25">
      <c r="A537" s="2">
        <v>532</v>
      </c>
      <c r="B537" s="2">
        <v>0</v>
      </c>
      <c r="C537" s="2">
        <v>3</v>
      </c>
      <c r="D537" s="2" t="s">
        <v>1070</v>
      </c>
      <c r="E537" s="2" t="s">
        <v>12</v>
      </c>
      <c r="G537" s="2">
        <f>VLOOKUP($F537,Summary!$A$22:$A$28,1,1)</f>
        <v>0</v>
      </c>
      <c r="H537" s="2">
        <v>0</v>
      </c>
      <c r="I537" s="2">
        <v>0</v>
      </c>
      <c r="J537" s="2">
        <v>2641</v>
      </c>
      <c r="K537" s="20">
        <v>7.2291999999999996</v>
      </c>
      <c r="L537" s="20">
        <f>VLOOKUP($K537,Summary!$A$33:$E$39,1,1)</f>
        <v>0</v>
      </c>
      <c r="N537" s="2" t="s">
        <v>24</v>
      </c>
    </row>
    <row r="538" spans="1:14" x14ac:dyDescent="0.25">
      <c r="A538" s="2">
        <v>533</v>
      </c>
      <c r="B538" s="2">
        <v>0</v>
      </c>
      <c r="C538" s="2">
        <v>3</v>
      </c>
      <c r="D538" s="2" t="s">
        <v>1069</v>
      </c>
      <c r="E538" s="2" t="s">
        <v>12</v>
      </c>
      <c r="F538" s="2">
        <v>17</v>
      </c>
      <c r="G538" s="2">
        <f>VLOOKUP($F538,Summary!$A$22:$A$28,1,1)</f>
        <v>10</v>
      </c>
      <c r="H538" s="2">
        <v>1</v>
      </c>
      <c r="I538" s="2">
        <v>1</v>
      </c>
      <c r="J538" s="2">
        <v>2690</v>
      </c>
      <c r="K538" s="20">
        <v>7.2291999999999996</v>
      </c>
      <c r="L538" s="20">
        <f>VLOOKUP($K538,Summary!$A$33:$E$39,1,1)</f>
        <v>0</v>
      </c>
      <c r="N538" s="2" t="s">
        <v>24</v>
      </c>
    </row>
    <row r="539" spans="1:14" x14ac:dyDescent="0.25">
      <c r="A539" s="2">
        <v>534</v>
      </c>
      <c r="B539" s="2">
        <v>1</v>
      </c>
      <c r="C539" s="2">
        <v>3</v>
      </c>
      <c r="D539" s="2" t="s">
        <v>1068</v>
      </c>
      <c r="E539" s="2" t="s">
        <v>15</v>
      </c>
      <c r="G539" s="2">
        <f>VLOOKUP($F539,Summary!$A$22:$A$28,1,1)</f>
        <v>0</v>
      </c>
      <c r="H539" s="2">
        <v>0</v>
      </c>
      <c r="I539" s="2">
        <v>2</v>
      </c>
      <c r="J539" s="2">
        <v>2668</v>
      </c>
      <c r="K539" s="20">
        <v>22.3583</v>
      </c>
      <c r="L539" s="20">
        <f>VLOOKUP($K539,Summary!$A$33:$E$39,1,1)</f>
        <v>20</v>
      </c>
      <c r="N539" s="2" t="s">
        <v>24</v>
      </c>
    </row>
    <row r="540" spans="1:14" x14ac:dyDescent="0.25">
      <c r="A540" s="2">
        <v>535</v>
      </c>
      <c r="B540" s="2">
        <v>0</v>
      </c>
      <c r="C540" s="2">
        <v>3</v>
      </c>
      <c r="D540" s="2" t="s">
        <v>1067</v>
      </c>
      <c r="E540" s="2" t="s">
        <v>15</v>
      </c>
      <c r="F540" s="2">
        <v>30</v>
      </c>
      <c r="G540" s="2">
        <f>VLOOKUP($F540,Summary!$A$22:$A$28,1,1)</f>
        <v>30</v>
      </c>
      <c r="H540" s="2">
        <v>0</v>
      </c>
      <c r="I540" s="2">
        <v>0</v>
      </c>
      <c r="J540" s="2">
        <v>315084</v>
      </c>
      <c r="K540" s="20">
        <v>8.6624999999999996</v>
      </c>
      <c r="L540" s="20">
        <f>VLOOKUP($K540,Summary!$A$33:$E$39,1,1)</f>
        <v>0</v>
      </c>
      <c r="N540" s="2" t="s">
        <v>16</v>
      </c>
    </row>
    <row r="541" spans="1:14" x14ac:dyDescent="0.25">
      <c r="A541" s="2">
        <v>536</v>
      </c>
      <c r="B541" s="2">
        <v>1</v>
      </c>
      <c r="C541" s="2">
        <v>2</v>
      </c>
      <c r="D541" s="2" t="s">
        <v>1066</v>
      </c>
      <c r="E541" s="2" t="s">
        <v>15</v>
      </c>
      <c r="F541" s="2">
        <v>7</v>
      </c>
      <c r="G541" s="2">
        <f>VLOOKUP($F541,Summary!$A$22:$A$28,1,1)</f>
        <v>0</v>
      </c>
      <c r="H541" s="2">
        <v>0</v>
      </c>
      <c r="I541" s="2">
        <v>2</v>
      </c>
      <c r="J541" s="2" t="s">
        <v>1065</v>
      </c>
      <c r="K541" s="20">
        <v>26.25</v>
      </c>
      <c r="L541" s="20">
        <f>VLOOKUP($K541,Summary!$A$33:$E$39,1,1)</f>
        <v>20</v>
      </c>
      <c r="N541" s="2" t="s">
        <v>16</v>
      </c>
    </row>
    <row r="542" spans="1:14" x14ac:dyDescent="0.25">
      <c r="A542" s="2">
        <v>537</v>
      </c>
      <c r="B542" s="2">
        <v>0</v>
      </c>
      <c r="C542" s="2">
        <v>1</v>
      </c>
      <c r="D542" s="2" t="s">
        <v>1064</v>
      </c>
      <c r="E542" s="2" t="s">
        <v>12</v>
      </c>
      <c r="F542" s="2">
        <v>45</v>
      </c>
      <c r="G542" s="2">
        <f>VLOOKUP($F542,Summary!$A$22:$A$28,1,1)</f>
        <v>40</v>
      </c>
      <c r="H542" s="2">
        <v>0</v>
      </c>
      <c r="I542" s="2">
        <v>0</v>
      </c>
      <c r="J542" s="2">
        <v>113050</v>
      </c>
      <c r="K542" s="20">
        <v>26.55</v>
      </c>
      <c r="L542" s="20">
        <f>VLOOKUP($K542,Summary!$A$33:$E$39,1,1)</f>
        <v>20</v>
      </c>
      <c r="M542" s="2" t="s">
        <v>1063</v>
      </c>
      <c r="N542" s="2" t="s">
        <v>16</v>
      </c>
    </row>
    <row r="543" spans="1:14" x14ac:dyDescent="0.25">
      <c r="A543" s="2">
        <v>538</v>
      </c>
      <c r="B543" s="2">
        <v>1</v>
      </c>
      <c r="C543" s="2">
        <v>1</v>
      </c>
      <c r="D543" s="2" t="s">
        <v>1062</v>
      </c>
      <c r="E543" s="2" t="s">
        <v>15</v>
      </c>
      <c r="F543" s="2">
        <v>30</v>
      </c>
      <c r="G543" s="2">
        <f>VLOOKUP($F543,Summary!$A$22:$A$28,1,1)</f>
        <v>30</v>
      </c>
      <c r="H543" s="2">
        <v>0</v>
      </c>
      <c r="I543" s="2">
        <v>0</v>
      </c>
      <c r="J543" s="2" t="s">
        <v>363</v>
      </c>
      <c r="K543" s="20">
        <v>106.425</v>
      </c>
      <c r="L543" s="20">
        <f>VLOOKUP($K543,Summary!$A$33:$E$39,1,1)</f>
        <v>60</v>
      </c>
      <c r="N543" s="2" t="s">
        <v>24</v>
      </c>
    </row>
    <row r="544" spans="1:14" x14ac:dyDescent="0.25">
      <c r="A544" s="2">
        <v>539</v>
      </c>
      <c r="B544" s="2">
        <v>0</v>
      </c>
      <c r="C544" s="2">
        <v>3</v>
      </c>
      <c r="D544" s="2" t="s">
        <v>1061</v>
      </c>
      <c r="E544" s="2" t="s">
        <v>12</v>
      </c>
      <c r="G544" s="2">
        <f>VLOOKUP($F544,Summary!$A$22:$A$28,1,1)</f>
        <v>0</v>
      </c>
      <c r="H544" s="2">
        <v>0</v>
      </c>
      <c r="I544" s="2">
        <v>0</v>
      </c>
      <c r="J544" s="2">
        <v>364498</v>
      </c>
      <c r="K544" s="20">
        <v>14.5</v>
      </c>
      <c r="L544" s="20">
        <f>VLOOKUP($K544,Summary!$A$33:$E$39,1,1)</f>
        <v>10</v>
      </c>
      <c r="N544" s="2" t="s">
        <v>16</v>
      </c>
    </row>
    <row r="545" spans="1:14" x14ac:dyDescent="0.25">
      <c r="A545" s="2">
        <v>540</v>
      </c>
      <c r="B545" s="2">
        <v>1</v>
      </c>
      <c r="C545" s="2">
        <v>1</v>
      </c>
      <c r="D545" s="2" t="s">
        <v>1060</v>
      </c>
      <c r="E545" s="2" t="s">
        <v>15</v>
      </c>
      <c r="F545" s="2">
        <v>22</v>
      </c>
      <c r="G545" s="2">
        <f>VLOOKUP($F545,Summary!$A$22:$A$28,1,1)</f>
        <v>20</v>
      </c>
      <c r="H545" s="2">
        <v>0</v>
      </c>
      <c r="I545" s="2">
        <v>2</v>
      </c>
      <c r="J545" s="2">
        <v>13568</v>
      </c>
      <c r="K545" s="20">
        <v>49.5</v>
      </c>
      <c r="L545" s="20">
        <f>VLOOKUP($K545,Summary!$A$33:$E$39,1,1)</f>
        <v>40</v>
      </c>
      <c r="M545" s="2" t="s">
        <v>1059</v>
      </c>
      <c r="N545" s="2" t="s">
        <v>24</v>
      </c>
    </row>
    <row r="546" spans="1:14" x14ac:dyDescent="0.25">
      <c r="A546" s="2">
        <v>541</v>
      </c>
      <c r="B546" s="2">
        <v>1</v>
      </c>
      <c r="C546" s="2">
        <v>1</v>
      </c>
      <c r="D546" s="2" t="s">
        <v>1058</v>
      </c>
      <c r="E546" s="2" t="s">
        <v>15</v>
      </c>
      <c r="F546" s="2">
        <v>36</v>
      </c>
      <c r="G546" s="2">
        <f>VLOOKUP($F546,Summary!$A$22:$A$28,1,1)</f>
        <v>30</v>
      </c>
      <c r="H546" s="2">
        <v>0</v>
      </c>
      <c r="I546" s="2">
        <v>2</v>
      </c>
      <c r="J546" s="2" t="s">
        <v>793</v>
      </c>
      <c r="K546" s="20">
        <v>71</v>
      </c>
      <c r="L546" s="20">
        <f>VLOOKUP($K546,Summary!$A$33:$E$39,1,1)</f>
        <v>60</v>
      </c>
      <c r="M546" s="2" t="s">
        <v>792</v>
      </c>
      <c r="N546" s="2" t="s">
        <v>16</v>
      </c>
    </row>
    <row r="547" spans="1:14" x14ac:dyDescent="0.25">
      <c r="A547" s="2">
        <v>542</v>
      </c>
      <c r="B547" s="2">
        <v>0</v>
      </c>
      <c r="C547" s="2">
        <v>3</v>
      </c>
      <c r="D547" s="2" t="s">
        <v>1057</v>
      </c>
      <c r="E547" s="2" t="s">
        <v>15</v>
      </c>
      <c r="F547" s="2">
        <v>9</v>
      </c>
      <c r="G547" s="2">
        <f>VLOOKUP($F547,Summary!$A$22:$A$28,1,1)</f>
        <v>0</v>
      </c>
      <c r="H547" s="2">
        <v>4</v>
      </c>
      <c r="I547" s="2">
        <v>2</v>
      </c>
      <c r="J547" s="2">
        <v>347082</v>
      </c>
      <c r="K547" s="20">
        <v>31.274999999999999</v>
      </c>
      <c r="L547" s="20">
        <f>VLOOKUP($K547,Summary!$A$33:$E$39,1,1)</f>
        <v>30</v>
      </c>
      <c r="N547" s="2" t="s">
        <v>16</v>
      </c>
    </row>
    <row r="548" spans="1:14" x14ac:dyDescent="0.25">
      <c r="A548" s="2">
        <v>543</v>
      </c>
      <c r="B548" s="2">
        <v>0</v>
      </c>
      <c r="C548" s="2">
        <v>3</v>
      </c>
      <c r="D548" s="2" t="s">
        <v>1056</v>
      </c>
      <c r="E548" s="2" t="s">
        <v>15</v>
      </c>
      <c r="F548" s="2">
        <v>11</v>
      </c>
      <c r="G548" s="2">
        <f>VLOOKUP($F548,Summary!$A$22:$A$28,1,1)</f>
        <v>10</v>
      </c>
      <c r="H548" s="2">
        <v>4</v>
      </c>
      <c r="I548" s="2">
        <v>2</v>
      </c>
      <c r="J548" s="2">
        <v>347082</v>
      </c>
      <c r="K548" s="20">
        <v>31.274999999999999</v>
      </c>
      <c r="L548" s="20">
        <f>VLOOKUP($K548,Summary!$A$33:$E$39,1,1)</f>
        <v>30</v>
      </c>
      <c r="N548" s="2" t="s">
        <v>16</v>
      </c>
    </row>
    <row r="549" spans="1:14" x14ac:dyDescent="0.25">
      <c r="A549" s="2">
        <v>544</v>
      </c>
      <c r="B549" s="2">
        <v>1</v>
      </c>
      <c r="C549" s="2">
        <v>2</v>
      </c>
      <c r="D549" s="2" t="s">
        <v>1055</v>
      </c>
      <c r="E549" s="2" t="s">
        <v>12</v>
      </c>
      <c r="F549" s="2">
        <v>32</v>
      </c>
      <c r="G549" s="2">
        <f>VLOOKUP($F549,Summary!$A$22:$A$28,1,1)</f>
        <v>30</v>
      </c>
      <c r="H549" s="2">
        <v>1</v>
      </c>
      <c r="I549" s="2">
        <v>0</v>
      </c>
      <c r="J549" s="2">
        <v>2908</v>
      </c>
      <c r="K549" s="20">
        <v>26</v>
      </c>
      <c r="L549" s="20">
        <f>VLOOKUP($K549,Summary!$A$33:$E$39,1,1)</f>
        <v>20</v>
      </c>
      <c r="N549" s="2" t="s">
        <v>16</v>
      </c>
    </row>
    <row r="550" spans="1:14" x14ac:dyDescent="0.25">
      <c r="A550" s="2">
        <v>545</v>
      </c>
      <c r="B550" s="2">
        <v>0</v>
      </c>
      <c r="C550" s="2">
        <v>1</v>
      </c>
      <c r="D550" s="2" t="s">
        <v>1054</v>
      </c>
      <c r="E550" s="2" t="s">
        <v>12</v>
      </c>
      <c r="F550" s="2">
        <v>50</v>
      </c>
      <c r="G550" s="2">
        <f>VLOOKUP($F550,Summary!$A$22:$A$28,1,1)</f>
        <v>50</v>
      </c>
      <c r="H550" s="2">
        <v>1</v>
      </c>
      <c r="I550" s="2">
        <v>0</v>
      </c>
      <c r="J550" s="2" t="s">
        <v>363</v>
      </c>
      <c r="K550" s="20">
        <v>106.425</v>
      </c>
      <c r="L550" s="20">
        <f>VLOOKUP($K550,Summary!$A$33:$E$39,1,1)</f>
        <v>60</v>
      </c>
      <c r="M550" s="2" t="s">
        <v>364</v>
      </c>
      <c r="N550" s="2" t="s">
        <v>24</v>
      </c>
    </row>
    <row r="551" spans="1:14" x14ac:dyDescent="0.25">
      <c r="A551" s="2">
        <v>546</v>
      </c>
      <c r="B551" s="2">
        <v>0</v>
      </c>
      <c r="C551" s="2">
        <v>1</v>
      </c>
      <c r="D551" s="2" t="s">
        <v>1053</v>
      </c>
      <c r="E551" s="2" t="s">
        <v>12</v>
      </c>
      <c r="F551" s="2">
        <v>64</v>
      </c>
      <c r="G551" s="2">
        <f>VLOOKUP($F551,Summary!$A$22:$A$28,1,1)</f>
        <v>60</v>
      </c>
      <c r="H551" s="2">
        <v>0</v>
      </c>
      <c r="I551" s="2">
        <v>0</v>
      </c>
      <c r="J551" s="2">
        <v>693</v>
      </c>
      <c r="K551" s="20">
        <v>26</v>
      </c>
      <c r="L551" s="20">
        <f>VLOOKUP($K551,Summary!$A$33:$E$39,1,1)</f>
        <v>20</v>
      </c>
      <c r="N551" s="2" t="s">
        <v>16</v>
      </c>
    </row>
    <row r="552" spans="1:14" x14ac:dyDescent="0.25">
      <c r="A552" s="2">
        <v>547</v>
      </c>
      <c r="B552" s="2">
        <v>1</v>
      </c>
      <c r="C552" s="2">
        <v>2</v>
      </c>
      <c r="D552" s="2" t="s">
        <v>1052</v>
      </c>
      <c r="E552" s="2" t="s">
        <v>15</v>
      </c>
      <c r="F552" s="2">
        <v>19</v>
      </c>
      <c r="G552" s="2">
        <f>VLOOKUP($F552,Summary!$A$22:$A$28,1,1)</f>
        <v>10</v>
      </c>
      <c r="H552" s="2">
        <v>1</v>
      </c>
      <c r="I552" s="2">
        <v>0</v>
      </c>
      <c r="J552" s="2">
        <v>2908</v>
      </c>
      <c r="K552" s="20">
        <v>26</v>
      </c>
      <c r="L552" s="20">
        <f>VLOOKUP($K552,Summary!$A$33:$E$39,1,1)</f>
        <v>20</v>
      </c>
      <c r="N552" s="2" t="s">
        <v>16</v>
      </c>
    </row>
    <row r="553" spans="1:14" x14ac:dyDescent="0.25">
      <c r="A553" s="2">
        <v>548</v>
      </c>
      <c r="B553" s="2">
        <v>1</v>
      </c>
      <c r="C553" s="2">
        <v>2</v>
      </c>
      <c r="D553" s="2" t="s">
        <v>1051</v>
      </c>
      <c r="E553" s="2" t="s">
        <v>12</v>
      </c>
      <c r="G553" s="2">
        <f>VLOOKUP($F553,Summary!$A$22:$A$28,1,1)</f>
        <v>0</v>
      </c>
      <c r="H553" s="2">
        <v>0</v>
      </c>
      <c r="I553" s="2">
        <v>0</v>
      </c>
      <c r="J553" s="2" t="s">
        <v>1050</v>
      </c>
      <c r="K553" s="20">
        <v>13.862500000000001</v>
      </c>
      <c r="L553" s="20">
        <f>VLOOKUP($K553,Summary!$A$33:$E$39,1,1)</f>
        <v>10</v>
      </c>
      <c r="N553" s="2" t="s">
        <v>24</v>
      </c>
    </row>
    <row r="554" spans="1:14" x14ac:dyDescent="0.25">
      <c r="A554" s="2">
        <v>549</v>
      </c>
      <c r="B554" s="2">
        <v>0</v>
      </c>
      <c r="C554" s="2">
        <v>3</v>
      </c>
      <c r="D554" s="2" t="s">
        <v>1049</v>
      </c>
      <c r="E554" s="2" t="s">
        <v>12</v>
      </c>
      <c r="F554" s="2">
        <v>33</v>
      </c>
      <c r="G554" s="2">
        <f>VLOOKUP($F554,Summary!$A$22:$A$28,1,1)</f>
        <v>30</v>
      </c>
      <c r="H554" s="2">
        <v>1</v>
      </c>
      <c r="I554" s="2">
        <v>1</v>
      </c>
      <c r="J554" s="2">
        <v>363291</v>
      </c>
      <c r="K554" s="20">
        <v>20.524999999999999</v>
      </c>
      <c r="L554" s="20">
        <f>VLOOKUP($K554,Summary!$A$33:$E$39,1,1)</f>
        <v>20</v>
      </c>
      <c r="N554" s="2" t="s">
        <v>16</v>
      </c>
    </row>
    <row r="555" spans="1:14" x14ac:dyDescent="0.25">
      <c r="A555" s="2">
        <v>550</v>
      </c>
      <c r="B555" s="2">
        <v>1</v>
      </c>
      <c r="C555" s="2">
        <v>2</v>
      </c>
      <c r="D555" s="2" t="s">
        <v>1048</v>
      </c>
      <c r="E555" s="2" t="s">
        <v>12</v>
      </c>
      <c r="F555" s="2">
        <v>8</v>
      </c>
      <c r="G555" s="2">
        <f>VLOOKUP($F555,Summary!$A$22:$A$28,1,1)</f>
        <v>0</v>
      </c>
      <c r="H555" s="2">
        <v>1</v>
      </c>
      <c r="I555" s="2">
        <v>1</v>
      </c>
      <c r="J555" s="2" t="s">
        <v>268</v>
      </c>
      <c r="K555" s="20">
        <v>36.75</v>
      </c>
      <c r="L555" s="20">
        <f>VLOOKUP($K555,Summary!$A$33:$E$39,1,1)</f>
        <v>30</v>
      </c>
      <c r="N555" s="2" t="s">
        <v>16</v>
      </c>
    </row>
    <row r="556" spans="1:14" x14ac:dyDescent="0.25">
      <c r="A556" s="2">
        <v>551</v>
      </c>
      <c r="B556" s="2">
        <v>1</v>
      </c>
      <c r="C556" s="2">
        <v>1</v>
      </c>
      <c r="D556" s="2" t="s">
        <v>1047</v>
      </c>
      <c r="E556" s="2" t="s">
        <v>12</v>
      </c>
      <c r="F556" s="2">
        <v>17</v>
      </c>
      <c r="G556" s="2">
        <f>VLOOKUP($F556,Summary!$A$22:$A$28,1,1)</f>
        <v>10</v>
      </c>
      <c r="H556" s="2">
        <v>0</v>
      </c>
      <c r="I556" s="2">
        <v>2</v>
      </c>
      <c r="J556" s="2">
        <v>17421</v>
      </c>
      <c r="K556" s="20">
        <v>110.88330000000001</v>
      </c>
      <c r="L556" s="20">
        <f>VLOOKUP($K556,Summary!$A$33:$E$39,1,1)</f>
        <v>60</v>
      </c>
      <c r="M556" s="2" t="s">
        <v>1046</v>
      </c>
      <c r="N556" s="2" t="s">
        <v>24</v>
      </c>
    </row>
    <row r="557" spans="1:14" x14ac:dyDescent="0.25">
      <c r="A557" s="2">
        <v>552</v>
      </c>
      <c r="B557" s="2">
        <v>0</v>
      </c>
      <c r="C557" s="2">
        <v>2</v>
      </c>
      <c r="D557" s="2" t="s">
        <v>1045</v>
      </c>
      <c r="E557" s="2" t="s">
        <v>12</v>
      </c>
      <c r="F557" s="2">
        <v>27</v>
      </c>
      <c r="G557" s="2">
        <f>VLOOKUP($F557,Summary!$A$22:$A$28,1,1)</f>
        <v>20</v>
      </c>
      <c r="H557" s="2">
        <v>0</v>
      </c>
      <c r="I557" s="2">
        <v>0</v>
      </c>
      <c r="J557" s="2">
        <v>244358</v>
      </c>
      <c r="K557" s="20">
        <v>26</v>
      </c>
      <c r="L557" s="20">
        <f>VLOOKUP($K557,Summary!$A$33:$E$39,1,1)</f>
        <v>20</v>
      </c>
      <c r="N557" s="2" t="s">
        <v>16</v>
      </c>
    </row>
    <row r="558" spans="1:14" x14ac:dyDescent="0.25">
      <c r="A558" s="2">
        <v>553</v>
      </c>
      <c r="B558" s="2">
        <v>0</v>
      </c>
      <c r="C558" s="2">
        <v>3</v>
      </c>
      <c r="D558" s="2" t="s">
        <v>1044</v>
      </c>
      <c r="E558" s="2" t="s">
        <v>12</v>
      </c>
      <c r="G558" s="2">
        <f>VLOOKUP($F558,Summary!$A$22:$A$28,1,1)</f>
        <v>0</v>
      </c>
      <c r="H558" s="2">
        <v>0</v>
      </c>
      <c r="I558" s="2">
        <v>0</v>
      </c>
      <c r="J558" s="2">
        <v>330979</v>
      </c>
      <c r="K558" s="20">
        <v>7.8292000000000002</v>
      </c>
      <c r="L558" s="20">
        <f>VLOOKUP($K558,Summary!$A$33:$E$39,1,1)</f>
        <v>0</v>
      </c>
      <c r="N558" s="2" t="s">
        <v>13</v>
      </c>
    </row>
    <row r="559" spans="1:14" x14ac:dyDescent="0.25">
      <c r="A559" s="2">
        <v>554</v>
      </c>
      <c r="B559" s="2">
        <v>1</v>
      </c>
      <c r="C559" s="2">
        <v>3</v>
      </c>
      <c r="D559" s="2" t="s">
        <v>1043</v>
      </c>
      <c r="E559" s="2" t="s">
        <v>12</v>
      </c>
      <c r="F559" s="2">
        <v>22</v>
      </c>
      <c r="G559" s="2">
        <f>VLOOKUP($F559,Summary!$A$22:$A$28,1,1)</f>
        <v>20</v>
      </c>
      <c r="H559" s="2">
        <v>0</v>
      </c>
      <c r="I559" s="2">
        <v>0</v>
      </c>
      <c r="J559" s="2">
        <v>2620</v>
      </c>
      <c r="K559" s="20">
        <v>7.2249999999999996</v>
      </c>
      <c r="L559" s="20">
        <f>VLOOKUP($K559,Summary!$A$33:$E$39,1,1)</f>
        <v>0</v>
      </c>
      <c r="N559" s="2" t="s">
        <v>24</v>
      </c>
    </row>
    <row r="560" spans="1:14" x14ac:dyDescent="0.25">
      <c r="A560" s="2">
        <v>555</v>
      </c>
      <c r="B560" s="2">
        <v>1</v>
      </c>
      <c r="C560" s="2">
        <v>3</v>
      </c>
      <c r="D560" s="2" t="s">
        <v>1042</v>
      </c>
      <c r="E560" s="2" t="s">
        <v>15</v>
      </c>
      <c r="F560" s="2">
        <v>22</v>
      </c>
      <c r="G560" s="2">
        <f>VLOOKUP($F560,Summary!$A$22:$A$28,1,1)</f>
        <v>20</v>
      </c>
      <c r="H560" s="2">
        <v>0</v>
      </c>
      <c r="I560" s="2">
        <v>0</v>
      </c>
      <c r="J560" s="2">
        <v>347085</v>
      </c>
      <c r="K560" s="20">
        <v>7.7750000000000004</v>
      </c>
      <c r="L560" s="20">
        <f>VLOOKUP($K560,Summary!$A$33:$E$39,1,1)</f>
        <v>0</v>
      </c>
      <c r="N560" s="2" t="s">
        <v>16</v>
      </c>
    </row>
    <row r="561" spans="1:14" x14ac:dyDescent="0.25">
      <c r="A561" s="2">
        <v>556</v>
      </c>
      <c r="B561" s="2">
        <v>0</v>
      </c>
      <c r="C561" s="2">
        <v>1</v>
      </c>
      <c r="D561" s="2" t="s">
        <v>1041</v>
      </c>
      <c r="E561" s="2" t="s">
        <v>12</v>
      </c>
      <c r="F561" s="2">
        <v>62</v>
      </c>
      <c r="G561" s="2">
        <f>VLOOKUP($F561,Summary!$A$22:$A$28,1,1)</f>
        <v>60</v>
      </c>
      <c r="H561" s="2">
        <v>0</v>
      </c>
      <c r="I561" s="2">
        <v>0</v>
      </c>
      <c r="J561" s="2">
        <v>113807</v>
      </c>
      <c r="K561" s="20">
        <v>26.55</v>
      </c>
      <c r="L561" s="20">
        <f>VLOOKUP($K561,Summary!$A$33:$E$39,1,1)</f>
        <v>20</v>
      </c>
      <c r="N561" s="2" t="s">
        <v>16</v>
      </c>
    </row>
    <row r="562" spans="1:14" x14ac:dyDescent="0.25">
      <c r="A562" s="2">
        <v>557</v>
      </c>
      <c r="B562" s="2">
        <v>1</v>
      </c>
      <c r="C562" s="2">
        <v>1</v>
      </c>
      <c r="D562" s="2" t="s">
        <v>1040</v>
      </c>
      <c r="E562" s="2" t="s">
        <v>15</v>
      </c>
      <c r="F562" s="2">
        <v>48</v>
      </c>
      <c r="G562" s="2">
        <f>VLOOKUP($F562,Summary!$A$22:$A$28,1,1)</f>
        <v>40</v>
      </c>
      <c r="H562" s="2">
        <v>1</v>
      </c>
      <c r="I562" s="2">
        <v>0</v>
      </c>
      <c r="J562" s="2">
        <v>11755</v>
      </c>
      <c r="K562" s="20">
        <v>39.6</v>
      </c>
      <c r="L562" s="20">
        <f>VLOOKUP($K562,Summary!$A$33:$E$39,1,1)</f>
        <v>30</v>
      </c>
      <c r="M562" s="2" t="s">
        <v>1039</v>
      </c>
      <c r="N562" s="2" t="s">
        <v>24</v>
      </c>
    </row>
    <row r="563" spans="1:14" x14ac:dyDescent="0.25">
      <c r="A563" s="2">
        <v>558</v>
      </c>
      <c r="B563" s="2">
        <v>0</v>
      </c>
      <c r="C563" s="2">
        <v>1</v>
      </c>
      <c r="D563" s="2" t="s">
        <v>1038</v>
      </c>
      <c r="E563" s="2" t="s">
        <v>12</v>
      </c>
      <c r="G563" s="2">
        <f>VLOOKUP($F563,Summary!$A$22:$A$28,1,1)</f>
        <v>0</v>
      </c>
      <c r="H563" s="2">
        <v>0</v>
      </c>
      <c r="I563" s="2">
        <v>0</v>
      </c>
      <c r="J563" s="2" t="s">
        <v>308</v>
      </c>
      <c r="K563" s="20">
        <v>227.52500000000001</v>
      </c>
      <c r="L563" s="20">
        <f>VLOOKUP($K563,Summary!$A$33:$E$39,1,1)</f>
        <v>60</v>
      </c>
      <c r="N563" s="2" t="s">
        <v>24</v>
      </c>
    </row>
    <row r="564" spans="1:14" x14ac:dyDescent="0.25">
      <c r="A564" s="2">
        <v>559</v>
      </c>
      <c r="B564" s="2">
        <v>1</v>
      </c>
      <c r="C564" s="2">
        <v>1</v>
      </c>
      <c r="D564" s="2" t="s">
        <v>1037</v>
      </c>
      <c r="E564" s="2" t="s">
        <v>15</v>
      </c>
      <c r="F564" s="2">
        <v>39</v>
      </c>
      <c r="G564" s="2">
        <f>VLOOKUP($F564,Summary!$A$22:$A$28,1,1)</f>
        <v>30</v>
      </c>
      <c r="H564" s="2">
        <v>1</v>
      </c>
      <c r="I564" s="2">
        <v>1</v>
      </c>
      <c r="J564" s="2">
        <v>110413</v>
      </c>
      <c r="K564" s="20">
        <v>79.650000000000006</v>
      </c>
      <c r="L564" s="20">
        <f>VLOOKUP($K564,Summary!$A$33:$E$39,1,1)</f>
        <v>60</v>
      </c>
      <c r="M564" s="2" t="s">
        <v>1036</v>
      </c>
      <c r="N564" s="2" t="s">
        <v>16</v>
      </c>
    </row>
    <row r="565" spans="1:14" x14ac:dyDescent="0.25">
      <c r="A565" s="2">
        <v>560</v>
      </c>
      <c r="B565" s="2">
        <v>1</v>
      </c>
      <c r="C565" s="2">
        <v>3</v>
      </c>
      <c r="D565" s="2" t="s">
        <v>1035</v>
      </c>
      <c r="E565" s="2" t="s">
        <v>15</v>
      </c>
      <c r="F565" s="2">
        <v>36</v>
      </c>
      <c r="G565" s="2">
        <f>VLOOKUP($F565,Summary!$A$22:$A$28,1,1)</f>
        <v>30</v>
      </c>
      <c r="H565" s="2">
        <v>1</v>
      </c>
      <c r="I565" s="2">
        <v>0</v>
      </c>
      <c r="J565" s="2">
        <v>345572</v>
      </c>
      <c r="K565" s="20">
        <v>17.399999999999999</v>
      </c>
      <c r="L565" s="20">
        <f>VLOOKUP($K565,Summary!$A$33:$E$39,1,1)</f>
        <v>10</v>
      </c>
      <c r="N565" s="2" t="s">
        <v>16</v>
      </c>
    </row>
    <row r="566" spans="1:14" x14ac:dyDescent="0.25">
      <c r="A566" s="2">
        <v>561</v>
      </c>
      <c r="B566" s="2">
        <v>0</v>
      </c>
      <c r="C566" s="2">
        <v>3</v>
      </c>
      <c r="D566" s="2" t="s">
        <v>1034</v>
      </c>
      <c r="E566" s="2" t="s">
        <v>12</v>
      </c>
      <c r="G566" s="2">
        <f>VLOOKUP($F566,Summary!$A$22:$A$28,1,1)</f>
        <v>0</v>
      </c>
      <c r="H566" s="2">
        <v>0</v>
      </c>
      <c r="I566" s="2">
        <v>0</v>
      </c>
      <c r="J566" s="2">
        <v>372622</v>
      </c>
      <c r="K566" s="20">
        <v>7.75</v>
      </c>
      <c r="L566" s="20">
        <f>VLOOKUP($K566,Summary!$A$33:$E$39,1,1)</f>
        <v>0</v>
      </c>
      <c r="N566" s="2" t="s">
        <v>13</v>
      </c>
    </row>
    <row r="567" spans="1:14" x14ac:dyDescent="0.25">
      <c r="A567" s="2">
        <v>562</v>
      </c>
      <c r="B567" s="2">
        <v>0</v>
      </c>
      <c r="C567" s="2">
        <v>3</v>
      </c>
      <c r="D567" s="2" t="s">
        <v>1033</v>
      </c>
      <c r="E567" s="2" t="s">
        <v>12</v>
      </c>
      <c r="F567" s="2">
        <v>40</v>
      </c>
      <c r="G567" s="2">
        <f>VLOOKUP($F567,Summary!$A$22:$A$28,1,1)</f>
        <v>40</v>
      </c>
      <c r="H567" s="2">
        <v>0</v>
      </c>
      <c r="I567" s="2">
        <v>0</v>
      </c>
      <c r="J567" s="2">
        <v>349251</v>
      </c>
      <c r="K567" s="20">
        <v>7.8958000000000004</v>
      </c>
      <c r="L567" s="20">
        <f>VLOOKUP($K567,Summary!$A$33:$E$39,1,1)</f>
        <v>0</v>
      </c>
      <c r="N567" s="2" t="s">
        <v>16</v>
      </c>
    </row>
    <row r="568" spans="1:14" x14ac:dyDescent="0.25">
      <c r="A568" s="2">
        <v>563</v>
      </c>
      <c r="B568" s="2">
        <v>0</v>
      </c>
      <c r="C568" s="2">
        <v>2</v>
      </c>
      <c r="D568" s="2" t="s">
        <v>1032</v>
      </c>
      <c r="E568" s="2" t="s">
        <v>12</v>
      </c>
      <c r="F568" s="2">
        <v>28</v>
      </c>
      <c r="G568" s="2">
        <f>VLOOKUP($F568,Summary!$A$22:$A$28,1,1)</f>
        <v>20</v>
      </c>
      <c r="H568" s="2">
        <v>0</v>
      </c>
      <c r="I568" s="2">
        <v>0</v>
      </c>
      <c r="J568" s="2">
        <v>218629</v>
      </c>
      <c r="K568" s="20">
        <v>13.5</v>
      </c>
      <c r="L568" s="20">
        <f>VLOOKUP($K568,Summary!$A$33:$E$39,1,1)</f>
        <v>10</v>
      </c>
      <c r="N568" s="2" t="s">
        <v>16</v>
      </c>
    </row>
    <row r="569" spans="1:14" x14ac:dyDescent="0.25">
      <c r="A569" s="2">
        <v>564</v>
      </c>
      <c r="B569" s="2">
        <v>0</v>
      </c>
      <c r="C569" s="2">
        <v>3</v>
      </c>
      <c r="D569" s="2" t="s">
        <v>1031</v>
      </c>
      <c r="E569" s="2" t="s">
        <v>12</v>
      </c>
      <c r="G569" s="2">
        <f>VLOOKUP($F569,Summary!$A$22:$A$28,1,1)</f>
        <v>0</v>
      </c>
      <c r="H569" s="2">
        <v>0</v>
      </c>
      <c r="I569" s="2">
        <v>0</v>
      </c>
      <c r="J569" s="2" t="s">
        <v>1030</v>
      </c>
      <c r="K569" s="20">
        <v>8.0500000000000007</v>
      </c>
      <c r="L569" s="20">
        <f>VLOOKUP($K569,Summary!$A$33:$E$39,1,1)</f>
        <v>0</v>
      </c>
      <c r="N569" s="2" t="s">
        <v>16</v>
      </c>
    </row>
    <row r="570" spans="1:14" x14ac:dyDescent="0.25">
      <c r="A570" s="2">
        <v>565</v>
      </c>
      <c r="B570" s="2">
        <v>0</v>
      </c>
      <c r="C570" s="2">
        <v>3</v>
      </c>
      <c r="D570" s="2" t="s">
        <v>1029</v>
      </c>
      <c r="E570" s="2" t="s">
        <v>15</v>
      </c>
      <c r="G570" s="2">
        <f>VLOOKUP($F570,Summary!$A$22:$A$28,1,1)</f>
        <v>0</v>
      </c>
      <c r="H570" s="2">
        <v>0</v>
      </c>
      <c r="I570" s="2">
        <v>0</v>
      </c>
      <c r="J570" s="2" t="s">
        <v>1028</v>
      </c>
      <c r="K570" s="20">
        <v>8.0500000000000007</v>
      </c>
      <c r="L570" s="20">
        <f>VLOOKUP($K570,Summary!$A$33:$E$39,1,1)</f>
        <v>0</v>
      </c>
      <c r="N570" s="2" t="s">
        <v>16</v>
      </c>
    </row>
    <row r="571" spans="1:14" x14ac:dyDescent="0.25">
      <c r="A571" s="2">
        <v>566</v>
      </c>
      <c r="B571" s="2">
        <v>0</v>
      </c>
      <c r="C571" s="2">
        <v>3</v>
      </c>
      <c r="D571" s="2" t="s">
        <v>1027</v>
      </c>
      <c r="E571" s="2" t="s">
        <v>12</v>
      </c>
      <c r="F571" s="2">
        <v>24</v>
      </c>
      <c r="G571" s="2">
        <f>VLOOKUP($F571,Summary!$A$22:$A$28,1,1)</f>
        <v>20</v>
      </c>
      <c r="H571" s="2">
        <v>2</v>
      </c>
      <c r="I571" s="2">
        <v>0</v>
      </c>
      <c r="J571" s="2" t="s">
        <v>26</v>
      </c>
      <c r="K571" s="20">
        <v>24.15</v>
      </c>
      <c r="L571" s="20">
        <f>VLOOKUP($K571,Summary!$A$33:$E$39,1,1)</f>
        <v>20</v>
      </c>
      <c r="N571" s="2" t="s">
        <v>16</v>
      </c>
    </row>
    <row r="572" spans="1:14" x14ac:dyDescent="0.25">
      <c r="A572" s="2">
        <v>567</v>
      </c>
      <c r="B572" s="2">
        <v>0</v>
      </c>
      <c r="C572" s="2">
        <v>3</v>
      </c>
      <c r="D572" s="2" t="s">
        <v>1026</v>
      </c>
      <c r="E572" s="2" t="s">
        <v>12</v>
      </c>
      <c r="F572" s="2">
        <v>19</v>
      </c>
      <c r="G572" s="2">
        <f>VLOOKUP($F572,Summary!$A$22:$A$28,1,1)</f>
        <v>10</v>
      </c>
      <c r="H572" s="2">
        <v>0</v>
      </c>
      <c r="I572" s="2">
        <v>0</v>
      </c>
      <c r="J572" s="2">
        <v>349205</v>
      </c>
      <c r="K572" s="20">
        <v>7.8958000000000004</v>
      </c>
      <c r="L572" s="20">
        <f>VLOOKUP($K572,Summary!$A$33:$E$39,1,1)</f>
        <v>0</v>
      </c>
      <c r="N572" s="2" t="s">
        <v>16</v>
      </c>
    </row>
    <row r="573" spans="1:14" x14ac:dyDescent="0.25">
      <c r="A573" s="2">
        <v>568</v>
      </c>
      <c r="B573" s="2">
        <v>0</v>
      </c>
      <c r="C573" s="2">
        <v>3</v>
      </c>
      <c r="D573" s="2" t="s">
        <v>1025</v>
      </c>
      <c r="E573" s="2" t="s">
        <v>15</v>
      </c>
      <c r="F573" s="2">
        <v>29</v>
      </c>
      <c r="G573" s="2">
        <f>VLOOKUP($F573,Summary!$A$22:$A$28,1,1)</f>
        <v>20</v>
      </c>
      <c r="H573" s="2">
        <v>0</v>
      </c>
      <c r="I573" s="2">
        <v>4</v>
      </c>
      <c r="J573" s="2">
        <v>349909</v>
      </c>
      <c r="K573" s="20">
        <v>21.074999999999999</v>
      </c>
      <c r="L573" s="20">
        <f>VLOOKUP($K573,Summary!$A$33:$E$39,1,1)</f>
        <v>20</v>
      </c>
      <c r="N573" s="2" t="s">
        <v>16</v>
      </c>
    </row>
    <row r="574" spans="1:14" x14ac:dyDescent="0.25">
      <c r="A574" s="2">
        <v>569</v>
      </c>
      <c r="B574" s="2">
        <v>0</v>
      </c>
      <c r="C574" s="2">
        <v>3</v>
      </c>
      <c r="D574" s="2" t="s">
        <v>1024</v>
      </c>
      <c r="E574" s="2" t="s">
        <v>12</v>
      </c>
      <c r="G574" s="2">
        <f>VLOOKUP($F574,Summary!$A$22:$A$28,1,1)</f>
        <v>0</v>
      </c>
      <c r="H574" s="2">
        <v>0</v>
      </c>
      <c r="I574" s="2">
        <v>0</v>
      </c>
      <c r="J574" s="2">
        <v>2686</v>
      </c>
      <c r="K574" s="20">
        <v>7.2291999999999996</v>
      </c>
      <c r="L574" s="20">
        <f>VLOOKUP($K574,Summary!$A$33:$E$39,1,1)</f>
        <v>0</v>
      </c>
      <c r="N574" s="2" t="s">
        <v>24</v>
      </c>
    </row>
    <row r="575" spans="1:14" x14ac:dyDescent="0.25">
      <c r="A575" s="2">
        <v>570</v>
      </c>
      <c r="B575" s="2">
        <v>1</v>
      </c>
      <c r="C575" s="2">
        <v>3</v>
      </c>
      <c r="D575" s="2" t="s">
        <v>1023</v>
      </c>
      <c r="E575" s="2" t="s">
        <v>12</v>
      </c>
      <c r="F575" s="2">
        <v>32</v>
      </c>
      <c r="G575" s="2">
        <f>VLOOKUP($F575,Summary!$A$22:$A$28,1,1)</f>
        <v>30</v>
      </c>
      <c r="H575" s="2">
        <v>0</v>
      </c>
      <c r="I575" s="2">
        <v>0</v>
      </c>
      <c r="J575" s="2">
        <v>350417</v>
      </c>
      <c r="K575" s="20">
        <v>7.8541999999999996</v>
      </c>
      <c r="L575" s="20">
        <f>VLOOKUP($K575,Summary!$A$33:$E$39,1,1)</f>
        <v>0</v>
      </c>
      <c r="N575" s="2" t="s">
        <v>16</v>
      </c>
    </row>
    <row r="576" spans="1:14" x14ac:dyDescent="0.25">
      <c r="A576" s="2">
        <v>571</v>
      </c>
      <c r="B576" s="2">
        <v>1</v>
      </c>
      <c r="C576" s="2">
        <v>2</v>
      </c>
      <c r="D576" s="2" t="s">
        <v>1022</v>
      </c>
      <c r="E576" s="2" t="s">
        <v>12</v>
      </c>
      <c r="F576" s="2">
        <v>62</v>
      </c>
      <c r="G576" s="2">
        <f>VLOOKUP($F576,Summary!$A$22:$A$28,1,1)</f>
        <v>60</v>
      </c>
      <c r="H576" s="2">
        <v>0</v>
      </c>
      <c r="I576" s="2">
        <v>0</v>
      </c>
      <c r="J576" s="2" t="s">
        <v>1021</v>
      </c>
      <c r="K576" s="20">
        <v>10.5</v>
      </c>
      <c r="L576" s="20">
        <f>VLOOKUP($K576,Summary!$A$33:$E$39,1,1)</f>
        <v>10</v>
      </c>
      <c r="N576" s="2" t="s">
        <v>16</v>
      </c>
    </row>
    <row r="577" spans="1:14" x14ac:dyDescent="0.25">
      <c r="A577" s="2">
        <v>572</v>
      </c>
      <c r="B577" s="2">
        <v>1</v>
      </c>
      <c r="C577" s="2">
        <v>1</v>
      </c>
      <c r="D577" s="2" t="s">
        <v>1020</v>
      </c>
      <c r="E577" s="2" t="s">
        <v>15</v>
      </c>
      <c r="F577" s="2">
        <v>53</v>
      </c>
      <c r="G577" s="2">
        <f>VLOOKUP($F577,Summary!$A$22:$A$28,1,1)</f>
        <v>50</v>
      </c>
      <c r="H577" s="2">
        <v>2</v>
      </c>
      <c r="I577" s="2">
        <v>0</v>
      </c>
      <c r="J577" s="2">
        <v>11769</v>
      </c>
      <c r="K577" s="20">
        <v>51.479199999999999</v>
      </c>
      <c r="L577" s="20">
        <f>VLOOKUP($K577,Summary!$A$33:$E$39,1,1)</f>
        <v>50</v>
      </c>
      <c r="M577" s="2" t="s">
        <v>134</v>
      </c>
      <c r="N577" s="2" t="s">
        <v>16</v>
      </c>
    </row>
    <row r="578" spans="1:14" x14ac:dyDescent="0.25">
      <c r="A578" s="2">
        <v>573</v>
      </c>
      <c r="B578" s="2">
        <v>1</v>
      </c>
      <c r="C578" s="2">
        <v>1</v>
      </c>
      <c r="D578" s="2" t="s">
        <v>1019</v>
      </c>
      <c r="E578" s="2" t="s">
        <v>12</v>
      </c>
      <c r="F578" s="2">
        <v>36</v>
      </c>
      <c r="G578" s="2">
        <f>VLOOKUP($F578,Summary!$A$22:$A$28,1,1)</f>
        <v>30</v>
      </c>
      <c r="H578" s="2">
        <v>0</v>
      </c>
      <c r="I578" s="2">
        <v>0</v>
      </c>
      <c r="J578" s="2" t="s">
        <v>1018</v>
      </c>
      <c r="K578" s="20">
        <v>26.387499999999999</v>
      </c>
      <c r="L578" s="20">
        <f>VLOOKUP($K578,Summary!$A$33:$E$39,1,1)</f>
        <v>20</v>
      </c>
      <c r="M578" s="2" t="s">
        <v>1017</v>
      </c>
      <c r="N578" s="2" t="s">
        <v>16</v>
      </c>
    </row>
    <row r="579" spans="1:14" x14ac:dyDescent="0.25">
      <c r="A579" s="2">
        <v>574</v>
      </c>
      <c r="B579" s="2">
        <v>1</v>
      </c>
      <c r="C579" s="2">
        <v>3</v>
      </c>
      <c r="D579" s="2" t="s">
        <v>1016</v>
      </c>
      <c r="E579" s="2" t="s">
        <v>15</v>
      </c>
      <c r="G579" s="2">
        <f>VLOOKUP($F579,Summary!$A$22:$A$28,1,1)</f>
        <v>0</v>
      </c>
      <c r="H579" s="2">
        <v>0</v>
      </c>
      <c r="I579" s="2">
        <v>0</v>
      </c>
      <c r="J579" s="2">
        <v>14312</v>
      </c>
      <c r="K579" s="20">
        <v>7.75</v>
      </c>
      <c r="L579" s="20">
        <f>VLOOKUP($K579,Summary!$A$33:$E$39,1,1)</f>
        <v>0</v>
      </c>
      <c r="N579" s="2" t="s">
        <v>13</v>
      </c>
    </row>
    <row r="580" spans="1:14" x14ac:dyDescent="0.25">
      <c r="A580" s="2">
        <v>575</v>
      </c>
      <c r="B580" s="2">
        <v>0</v>
      </c>
      <c r="C580" s="2">
        <v>3</v>
      </c>
      <c r="D580" s="2" t="s">
        <v>1015</v>
      </c>
      <c r="E580" s="2" t="s">
        <v>12</v>
      </c>
      <c r="F580" s="2">
        <v>16</v>
      </c>
      <c r="G580" s="2">
        <f>VLOOKUP($F580,Summary!$A$22:$A$28,1,1)</f>
        <v>10</v>
      </c>
      <c r="H580" s="2">
        <v>0</v>
      </c>
      <c r="I580" s="2">
        <v>0</v>
      </c>
      <c r="J580" s="2" t="s">
        <v>1014</v>
      </c>
      <c r="K580" s="20">
        <v>8.0500000000000007</v>
      </c>
      <c r="L580" s="20">
        <f>VLOOKUP($K580,Summary!$A$33:$E$39,1,1)</f>
        <v>0</v>
      </c>
      <c r="N580" s="2" t="s">
        <v>16</v>
      </c>
    </row>
    <row r="581" spans="1:14" x14ac:dyDescent="0.25">
      <c r="A581" s="2">
        <v>576</v>
      </c>
      <c r="B581" s="2">
        <v>0</v>
      </c>
      <c r="C581" s="2">
        <v>3</v>
      </c>
      <c r="D581" s="2" t="s">
        <v>1013</v>
      </c>
      <c r="E581" s="2" t="s">
        <v>12</v>
      </c>
      <c r="F581" s="2">
        <v>19</v>
      </c>
      <c r="G581" s="2">
        <f>VLOOKUP($F581,Summary!$A$22:$A$28,1,1)</f>
        <v>10</v>
      </c>
      <c r="H581" s="2">
        <v>0</v>
      </c>
      <c r="I581" s="2">
        <v>0</v>
      </c>
      <c r="J581" s="2">
        <v>358585</v>
      </c>
      <c r="K581" s="20">
        <v>14.5</v>
      </c>
      <c r="L581" s="20">
        <f>VLOOKUP($K581,Summary!$A$33:$E$39,1,1)</f>
        <v>10</v>
      </c>
      <c r="N581" s="2" t="s">
        <v>16</v>
      </c>
    </row>
    <row r="582" spans="1:14" x14ac:dyDescent="0.25">
      <c r="A582" s="2">
        <v>577</v>
      </c>
      <c r="B582" s="2">
        <v>1</v>
      </c>
      <c r="C582" s="2">
        <v>2</v>
      </c>
      <c r="D582" s="2" t="s">
        <v>1012</v>
      </c>
      <c r="E582" s="2" t="s">
        <v>15</v>
      </c>
      <c r="F582" s="2">
        <v>34</v>
      </c>
      <c r="G582" s="2">
        <f>VLOOKUP($F582,Summary!$A$22:$A$28,1,1)</f>
        <v>30</v>
      </c>
      <c r="H582" s="2">
        <v>0</v>
      </c>
      <c r="I582" s="2">
        <v>0</v>
      </c>
      <c r="J582" s="2">
        <v>243880</v>
      </c>
      <c r="K582" s="20">
        <v>13</v>
      </c>
      <c r="L582" s="20">
        <f>VLOOKUP($K582,Summary!$A$33:$E$39,1,1)</f>
        <v>10</v>
      </c>
      <c r="N582" s="2" t="s">
        <v>16</v>
      </c>
    </row>
    <row r="583" spans="1:14" x14ac:dyDescent="0.25">
      <c r="A583" s="2">
        <v>578</v>
      </c>
      <c r="B583" s="2">
        <v>1</v>
      </c>
      <c r="C583" s="2">
        <v>1</v>
      </c>
      <c r="D583" s="2" t="s">
        <v>1011</v>
      </c>
      <c r="E583" s="2" t="s">
        <v>15</v>
      </c>
      <c r="F583" s="2">
        <v>39</v>
      </c>
      <c r="G583" s="2">
        <f>VLOOKUP($F583,Summary!$A$22:$A$28,1,1)</f>
        <v>30</v>
      </c>
      <c r="H583" s="2">
        <v>1</v>
      </c>
      <c r="I583" s="2">
        <v>0</v>
      </c>
      <c r="J583" s="2">
        <v>13507</v>
      </c>
      <c r="K583" s="20">
        <v>55.9</v>
      </c>
      <c r="L583" s="20">
        <f>VLOOKUP($K583,Summary!$A$33:$E$39,1,1)</f>
        <v>50</v>
      </c>
      <c r="M583" s="2" t="s">
        <v>1010</v>
      </c>
      <c r="N583" s="2" t="s">
        <v>16</v>
      </c>
    </row>
    <row r="584" spans="1:14" x14ac:dyDescent="0.25">
      <c r="A584" s="2">
        <v>579</v>
      </c>
      <c r="B584" s="2">
        <v>0</v>
      </c>
      <c r="C584" s="2">
        <v>3</v>
      </c>
      <c r="D584" s="2" t="s">
        <v>1009</v>
      </c>
      <c r="E584" s="2" t="s">
        <v>15</v>
      </c>
      <c r="G584" s="2">
        <f>VLOOKUP($F584,Summary!$A$22:$A$28,1,1)</f>
        <v>0</v>
      </c>
      <c r="H584" s="2">
        <v>1</v>
      </c>
      <c r="I584" s="2">
        <v>0</v>
      </c>
      <c r="J584" s="2">
        <v>2689</v>
      </c>
      <c r="K584" s="20">
        <v>14.458299999999999</v>
      </c>
      <c r="L584" s="20">
        <f>VLOOKUP($K584,Summary!$A$33:$E$39,1,1)</f>
        <v>10</v>
      </c>
      <c r="N584" s="2" t="s">
        <v>24</v>
      </c>
    </row>
    <row r="585" spans="1:14" x14ac:dyDescent="0.25">
      <c r="A585" s="2">
        <v>580</v>
      </c>
      <c r="B585" s="2">
        <v>1</v>
      </c>
      <c r="C585" s="2">
        <v>3</v>
      </c>
      <c r="D585" s="2" t="s">
        <v>1008</v>
      </c>
      <c r="E585" s="2" t="s">
        <v>12</v>
      </c>
      <c r="F585" s="2">
        <v>32</v>
      </c>
      <c r="G585" s="2">
        <f>VLOOKUP($F585,Summary!$A$22:$A$28,1,1)</f>
        <v>30</v>
      </c>
      <c r="H585" s="2">
        <v>0</v>
      </c>
      <c r="I585" s="2">
        <v>0</v>
      </c>
      <c r="J585" s="2" t="s">
        <v>1007</v>
      </c>
      <c r="K585" s="20">
        <v>7.9249999999999998</v>
      </c>
      <c r="L585" s="20">
        <f>VLOOKUP($K585,Summary!$A$33:$E$39,1,1)</f>
        <v>0</v>
      </c>
      <c r="N585" s="2" t="s">
        <v>16</v>
      </c>
    </row>
    <row r="586" spans="1:14" x14ac:dyDescent="0.25">
      <c r="A586" s="2">
        <v>581</v>
      </c>
      <c r="B586" s="2">
        <v>1</v>
      </c>
      <c r="C586" s="2">
        <v>2</v>
      </c>
      <c r="D586" s="2" t="s">
        <v>1006</v>
      </c>
      <c r="E586" s="2" t="s">
        <v>15</v>
      </c>
      <c r="F586" s="2">
        <v>25</v>
      </c>
      <c r="G586" s="2">
        <f>VLOOKUP($F586,Summary!$A$22:$A$28,1,1)</f>
        <v>20</v>
      </c>
      <c r="H586" s="2">
        <v>1</v>
      </c>
      <c r="I586" s="2">
        <v>1</v>
      </c>
      <c r="J586" s="2">
        <v>237789</v>
      </c>
      <c r="K586" s="20">
        <v>30</v>
      </c>
      <c r="L586" s="20">
        <f>VLOOKUP($K586,Summary!$A$33:$E$39,1,1)</f>
        <v>30</v>
      </c>
      <c r="N586" s="2" t="s">
        <v>16</v>
      </c>
    </row>
    <row r="587" spans="1:14" x14ac:dyDescent="0.25">
      <c r="A587" s="2">
        <v>582</v>
      </c>
      <c r="B587" s="2">
        <v>1</v>
      </c>
      <c r="C587" s="2">
        <v>1</v>
      </c>
      <c r="D587" s="2" t="s">
        <v>1005</v>
      </c>
      <c r="E587" s="2" t="s">
        <v>15</v>
      </c>
      <c r="F587" s="2">
        <v>39</v>
      </c>
      <c r="G587" s="2">
        <f>VLOOKUP($F587,Summary!$A$22:$A$28,1,1)</f>
        <v>30</v>
      </c>
      <c r="H587" s="2">
        <v>1</v>
      </c>
      <c r="I587" s="2">
        <v>1</v>
      </c>
      <c r="J587" s="2">
        <v>17421</v>
      </c>
      <c r="K587" s="20">
        <v>110.88330000000001</v>
      </c>
      <c r="L587" s="20">
        <f>VLOOKUP($K587,Summary!$A$33:$E$39,1,1)</f>
        <v>60</v>
      </c>
      <c r="M587" s="2" t="s">
        <v>856</v>
      </c>
      <c r="N587" s="2" t="s">
        <v>24</v>
      </c>
    </row>
    <row r="588" spans="1:14" x14ac:dyDescent="0.25">
      <c r="A588" s="2">
        <v>583</v>
      </c>
      <c r="B588" s="2">
        <v>0</v>
      </c>
      <c r="C588" s="2">
        <v>2</v>
      </c>
      <c r="D588" s="2" t="s">
        <v>1004</v>
      </c>
      <c r="E588" s="2" t="s">
        <v>12</v>
      </c>
      <c r="F588" s="2">
        <v>54</v>
      </c>
      <c r="G588" s="2">
        <f>VLOOKUP($F588,Summary!$A$22:$A$28,1,1)</f>
        <v>50</v>
      </c>
      <c r="H588" s="2">
        <v>0</v>
      </c>
      <c r="I588" s="2">
        <v>0</v>
      </c>
      <c r="J588" s="2">
        <v>28403</v>
      </c>
      <c r="K588" s="20">
        <v>26</v>
      </c>
      <c r="L588" s="20">
        <f>VLOOKUP($K588,Summary!$A$33:$E$39,1,1)</f>
        <v>20</v>
      </c>
      <c r="N588" s="2" t="s">
        <v>16</v>
      </c>
    </row>
    <row r="589" spans="1:14" x14ac:dyDescent="0.25">
      <c r="A589" s="2">
        <v>584</v>
      </c>
      <c r="B589" s="2">
        <v>0</v>
      </c>
      <c r="C589" s="2">
        <v>1</v>
      </c>
      <c r="D589" s="2" t="s">
        <v>1003</v>
      </c>
      <c r="E589" s="2" t="s">
        <v>12</v>
      </c>
      <c r="F589" s="2">
        <v>36</v>
      </c>
      <c r="G589" s="2">
        <f>VLOOKUP($F589,Summary!$A$22:$A$28,1,1)</f>
        <v>30</v>
      </c>
      <c r="H589" s="2">
        <v>0</v>
      </c>
      <c r="I589" s="2">
        <v>0</v>
      </c>
      <c r="J589" s="2">
        <v>13049</v>
      </c>
      <c r="K589" s="20">
        <v>40.125</v>
      </c>
      <c r="L589" s="20">
        <f>VLOOKUP($K589,Summary!$A$33:$E$39,1,1)</f>
        <v>40</v>
      </c>
      <c r="M589" s="2" t="s">
        <v>1002</v>
      </c>
      <c r="N589" s="2" t="s">
        <v>24</v>
      </c>
    </row>
    <row r="590" spans="1:14" x14ac:dyDescent="0.25">
      <c r="A590" s="2">
        <v>585</v>
      </c>
      <c r="B590" s="2">
        <v>0</v>
      </c>
      <c r="C590" s="2">
        <v>3</v>
      </c>
      <c r="D590" s="2" t="s">
        <v>1001</v>
      </c>
      <c r="E590" s="2" t="s">
        <v>12</v>
      </c>
      <c r="G590" s="2">
        <f>VLOOKUP($F590,Summary!$A$22:$A$28,1,1)</f>
        <v>0</v>
      </c>
      <c r="H590" s="2">
        <v>0</v>
      </c>
      <c r="I590" s="2">
        <v>0</v>
      </c>
      <c r="J590" s="2">
        <v>3411</v>
      </c>
      <c r="K590" s="20">
        <v>8.7125000000000004</v>
      </c>
      <c r="L590" s="20">
        <f>VLOOKUP($K590,Summary!$A$33:$E$39,1,1)</f>
        <v>0</v>
      </c>
      <c r="N590" s="2" t="s">
        <v>24</v>
      </c>
    </row>
    <row r="591" spans="1:14" x14ac:dyDescent="0.25">
      <c r="A591" s="2">
        <v>586</v>
      </c>
      <c r="B591" s="2">
        <v>1</v>
      </c>
      <c r="C591" s="2">
        <v>1</v>
      </c>
      <c r="D591" s="2" t="s">
        <v>1000</v>
      </c>
      <c r="E591" s="2" t="s">
        <v>15</v>
      </c>
      <c r="F591" s="2">
        <v>18</v>
      </c>
      <c r="G591" s="2">
        <f>VLOOKUP($F591,Summary!$A$22:$A$28,1,1)</f>
        <v>10</v>
      </c>
      <c r="H591" s="2">
        <v>0</v>
      </c>
      <c r="I591" s="2">
        <v>2</v>
      </c>
      <c r="J591" s="2">
        <v>110413</v>
      </c>
      <c r="K591" s="20">
        <v>79.650000000000006</v>
      </c>
      <c r="L591" s="20">
        <f>VLOOKUP($K591,Summary!$A$33:$E$39,1,1)</f>
        <v>60</v>
      </c>
      <c r="M591" s="2" t="s">
        <v>999</v>
      </c>
      <c r="N591" s="2" t="s">
        <v>16</v>
      </c>
    </row>
    <row r="592" spans="1:14" x14ac:dyDescent="0.25">
      <c r="A592" s="2">
        <v>587</v>
      </c>
      <c r="B592" s="2">
        <v>0</v>
      </c>
      <c r="C592" s="2">
        <v>2</v>
      </c>
      <c r="D592" s="2" t="s">
        <v>998</v>
      </c>
      <c r="E592" s="2" t="s">
        <v>12</v>
      </c>
      <c r="F592" s="2">
        <v>47</v>
      </c>
      <c r="G592" s="2">
        <f>VLOOKUP($F592,Summary!$A$22:$A$28,1,1)</f>
        <v>40</v>
      </c>
      <c r="H592" s="2">
        <v>0</v>
      </c>
      <c r="I592" s="2">
        <v>0</v>
      </c>
      <c r="J592" s="2">
        <v>237565</v>
      </c>
      <c r="K592" s="20">
        <v>15</v>
      </c>
      <c r="L592" s="20">
        <f>VLOOKUP($K592,Summary!$A$33:$E$39,1,1)</f>
        <v>10</v>
      </c>
      <c r="N592" s="2" t="s">
        <v>16</v>
      </c>
    </row>
    <row r="593" spans="1:14" x14ac:dyDescent="0.25">
      <c r="A593" s="2">
        <v>588</v>
      </c>
      <c r="B593" s="2">
        <v>1</v>
      </c>
      <c r="C593" s="2">
        <v>1</v>
      </c>
      <c r="D593" s="2" t="s">
        <v>997</v>
      </c>
      <c r="E593" s="2" t="s">
        <v>12</v>
      </c>
      <c r="F593" s="2">
        <v>60</v>
      </c>
      <c r="G593" s="2">
        <f>VLOOKUP($F593,Summary!$A$22:$A$28,1,1)</f>
        <v>60</v>
      </c>
      <c r="H593" s="2">
        <v>1</v>
      </c>
      <c r="I593" s="2">
        <v>1</v>
      </c>
      <c r="J593" s="2">
        <v>13567</v>
      </c>
      <c r="K593" s="20">
        <v>79.2</v>
      </c>
      <c r="L593" s="20">
        <f>VLOOKUP($K593,Summary!$A$33:$E$39,1,1)</f>
        <v>60</v>
      </c>
      <c r="M593" s="2" t="s">
        <v>579</v>
      </c>
      <c r="N593" s="2" t="s">
        <v>24</v>
      </c>
    </row>
    <row r="594" spans="1:14" x14ac:dyDescent="0.25">
      <c r="A594" s="2">
        <v>589</v>
      </c>
      <c r="B594" s="2">
        <v>0</v>
      </c>
      <c r="C594" s="2">
        <v>3</v>
      </c>
      <c r="D594" s="2" t="s">
        <v>996</v>
      </c>
      <c r="E594" s="2" t="s">
        <v>12</v>
      </c>
      <c r="F594" s="2">
        <v>22</v>
      </c>
      <c r="G594" s="2">
        <f>VLOOKUP($F594,Summary!$A$22:$A$28,1,1)</f>
        <v>20</v>
      </c>
      <c r="H594" s="2">
        <v>0</v>
      </c>
      <c r="I594" s="2">
        <v>0</v>
      </c>
      <c r="J594" s="2">
        <v>14973</v>
      </c>
      <c r="K594" s="20">
        <v>8.0500000000000007</v>
      </c>
      <c r="L594" s="20">
        <f>VLOOKUP($K594,Summary!$A$33:$E$39,1,1)</f>
        <v>0</v>
      </c>
      <c r="N594" s="2" t="s">
        <v>16</v>
      </c>
    </row>
    <row r="595" spans="1:14" x14ac:dyDescent="0.25">
      <c r="A595" s="2">
        <v>590</v>
      </c>
      <c r="B595" s="2">
        <v>0</v>
      </c>
      <c r="C595" s="2">
        <v>3</v>
      </c>
      <c r="D595" s="2" t="s">
        <v>995</v>
      </c>
      <c r="E595" s="2" t="s">
        <v>12</v>
      </c>
      <c r="G595" s="2">
        <f>VLOOKUP($F595,Summary!$A$22:$A$28,1,1)</f>
        <v>0</v>
      </c>
      <c r="H595" s="2">
        <v>0</v>
      </c>
      <c r="I595" s="2">
        <v>0</v>
      </c>
      <c r="J595" s="2" t="s">
        <v>994</v>
      </c>
      <c r="K595" s="20">
        <v>8.0500000000000007</v>
      </c>
      <c r="L595" s="20">
        <f>VLOOKUP($K595,Summary!$A$33:$E$39,1,1)</f>
        <v>0</v>
      </c>
      <c r="N595" s="2" t="s">
        <v>16</v>
      </c>
    </row>
    <row r="596" spans="1:14" x14ac:dyDescent="0.25">
      <c r="A596" s="2">
        <v>591</v>
      </c>
      <c r="B596" s="2">
        <v>0</v>
      </c>
      <c r="C596" s="2">
        <v>3</v>
      </c>
      <c r="D596" s="2" t="s">
        <v>993</v>
      </c>
      <c r="E596" s="2" t="s">
        <v>12</v>
      </c>
      <c r="F596" s="2">
        <v>35</v>
      </c>
      <c r="G596" s="2">
        <f>VLOOKUP($F596,Summary!$A$22:$A$28,1,1)</f>
        <v>30</v>
      </c>
      <c r="H596" s="2">
        <v>0</v>
      </c>
      <c r="I596" s="2">
        <v>0</v>
      </c>
      <c r="J596" s="2" t="s">
        <v>992</v>
      </c>
      <c r="K596" s="20">
        <v>7.125</v>
      </c>
      <c r="L596" s="20">
        <f>VLOOKUP($K596,Summary!$A$33:$E$39,1,1)</f>
        <v>0</v>
      </c>
      <c r="N596" s="2" t="s">
        <v>16</v>
      </c>
    </row>
    <row r="597" spans="1:14" x14ac:dyDescent="0.25">
      <c r="A597" s="2">
        <v>592</v>
      </c>
      <c r="B597" s="2">
        <v>1</v>
      </c>
      <c r="C597" s="2">
        <v>1</v>
      </c>
      <c r="D597" s="2" t="s">
        <v>991</v>
      </c>
      <c r="E597" s="2" t="s">
        <v>15</v>
      </c>
      <c r="F597" s="2">
        <v>52</v>
      </c>
      <c r="G597" s="2">
        <f>VLOOKUP($F597,Summary!$A$22:$A$28,1,1)</f>
        <v>50</v>
      </c>
      <c r="H597" s="2">
        <v>1</v>
      </c>
      <c r="I597" s="2">
        <v>0</v>
      </c>
      <c r="J597" s="2">
        <v>36947</v>
      </c>
      <c r="K597" s="20">
        <v>78.2667</v>
      </c>
      <c r="L597" s="20">
        <f>VLOOKUP($K597,Summary!$A$33:$E$39,1,1)</f>
        <v>60</v>
      </c>
      <c r="M597" s="2" t="s">
        <v>990</v>
      </c>
      <c r="N597" s="2" t="s">
        <v>24</v>
      </c>
    </row>
    <row r="598" spans="1:14" x14ac:dyDescent="0.25">
      <c r="A598" s="2">
        <v>593</v>
      </c>
      <c r="B598" s="2">
        <v>0</v>
      </c>
      <c r="C598" s="2">
        <v>3</v>
      </c>
      <c r="D598" s="2" t="s">
        <v>989</v>
      </c>
      <c r="E598" s="2" t="s">
        <v>12</v>
      </c>
      <c r="F598" s="2">
        <v>47</v>
      </c>
      <c r="G598" s="2">
        <f>VLOOKUP($F598,Summary!$A$22:$A$28,1,1)</f>
        <v>40</v>
      </c>
      <c r="H598" s="2">
        <v>0</v>
      </c>
      <c r="I598" s="2">
        <v>0</v>
      </c>
      <c r="J598" s="2" t="s">
        <v>988</v>
      </c>
      <c r="K598" s="20">
        <v>7.25</v>
      </c>
      <c r="L598" s="20">
        <f>VLOOKUP($K598,Summary!$A$33:$E$39,1,1)</f>
        <v>0</v>
      </c>
      <c r="N598" s="2" t="s">
        <v>16</v>
      </c>
    </row>
    <row r="599" spans="1:14" x14ac:dyDescent="0.25">
      <c r="A599" s="2">
        <v>594</v>
      </c>
      <c r="B599" s="2">
        <v>0</v>
      </c>
      <c r="C599" s="2">
        <v>3</v>
      </c>
      <c r="D599" s="2" t="s">
        <v>987</v>
      </c>
      <c r="E599" s="2" t="s">
        <v>15</v>
      </c>
      <c r="G599" s="2">
        <f>VLOOKUP($F599,Summary!$A$22:$A$28,1,1)</f>
        <v>0</v>
      </c>
      <c r="H599" s="2">
        <v>0</v>
      </c>
      <c r="I599" s="2">
        <v>2</v>
      </c>
      <c r="J599" s="2">
        <v>364848</v>
      </c>
      <c r="K599" s="20">
        <v>7.75</v>
      </c>
      <c r="L599" s="20">
        <f>VLOOKUP($K599,Summary!$A$33:$E$39,1,1)</f>
        <v>0</v>
      </c>
      <c r="N599" s="2" t="s">
        <v>13</v>
      </c>
    </row>
    <row r="600" spans="1:14" x14ac:dyDescent="0.25">
      <c r="A600" s="2">
        <v>595</v>
      </c>
      <c r="B600" s="2">
        <v>0</v>
      </c>
      <c r="C600" s="2">
        <v>2</v>
      </c>
      <c r="D600" s="2" t="s">
        <v>986</v>
      </c>
      <c r="E600" s="2" t="s">
        <v>12</v>
      </c>
      <c r="F600" s="2">
        <v>37</v>
      </c>
      <c r="G600" s="2">
        <f>VLOOKUP($F600,Summary!$A$22:$A$28,1,1)</f>
        <v>30</v>
      </c>
      <c r="H600" s="2">
        <v>1</v>
      </c>
      <c r="I600" s="2">
        <v>0</v>
      </c>
      <c r="J600" s="2" t="s">
        <v>193</v>
      </c>
      <c r="K600" s="20">
        <v>26</v>
      </c>
      <c r="L600" s="20">
        <f>VLOOKUP($K600,Summary!$A$33:$E$39,1,1)</f>
        <v>20</v>
      </c>
      <c r="N600" s="2" t="s">
        <v>16</v>
      </c>
    </row>
    <row r="601" spans="1:14" x14ac:dyDescent="0.25">
      <c r="A601" s="2">
        <v>596</v>
      </c>
      <c r="B601" s="2">
        <v>0</v>
      </c>
      <c r="C601" s="2">
        <v>3</v>
      </c>
      <c r="D601" s="2" t="s">
        <v>985</v>
      </c>
      <c r="E601" s="2" t="s">
        <v>12</v>
      </c>
      <c r="F601" s="2">
        <v>36</v>
      </c>
      <c r="G601" s="2">
        <f>VLOOKUP($F601,Summary!$A$22:$A$28,1,1)</f>
        <v>30</v>
      </c>
      <c r="H601" s="2">
        <v>1</v>
      </c>
      <c r="I601" s="2">
        <v>1</v>
      </c>
      <c r="J601" s="2">
        <v>345773</v>
      </c>
      <c r="K601" s="20">
        <v>24.15</v>
      </c>
      <c r="L601" s="20">
        <f>VLOOKUP($K601,Summary!$A$33:$E$39,1,1)</f>
        <v>20</v>
      </c>
      <c r="N601" s="2" t="s">
        <v>16</v>
      </c>
    </row>
    <row r="602" spans="1:14" x14ac:dyDescent="0.25">
      <c r="A602" s="2">
        <v>597</v>
      </c>
      <c r="B602" s="2">
        <v>1</v>
      </c>
      <c r="C602" s="2">
        <v>2</v>
      </c>
      <c r="D602" s="2" t="s">
        <v>984</v>
      </c>
      <c r="E602" s="2" t="s">
        <v>15</v>
      </c>
      <c r="G602" s="2">
        <f>VLOOKUP($F602,Summary!$A$22:$A$28,1,1)</f>
        <v>0</v>
      </c>
      <c r="H602" s="2">
        <v>0</v>
      </c>
      <c r="I602" s="2">
        <v>0</v>
      </c>
      <c r="J602" s="2">
        <v>248727</v>
      </c>
      <c r="K602" s="20">
        <v>33</v>
      </c>
      <c r="L602" s="20">
        <f>VLOOKUP($K602,Summary!$A$33:$E$39,1,1)</f>
        <v>30</v>
      </c>
      <c r="N602" s="2" t="s">
        <v>16</v>
      </c>
    </row>
    <row r="603" spans="1:14" x14ac:dyDescent="0.25">
      <c r="A603" s="2">
        <v>598</v>
      </c>
      <c r="B603" s="2">
        <v>0</v>
      </c>
      <c r="C603" s="2">
        <v>3</v>
      </c>
      <c r="D603" s="2" t="s">
        <v>983</v>
      </c>
      <c r="E603" s="2" t="s">
        <v>12</v>
      </c>
      <c r="F603" s="2">
        <v>49</v>
      </c>
      <c r="G603" s="2">
        <f>VLOOKUP($F603,Summary!$A$22:$A$28,1,1)</f>
        <v>40</v>
      </c>
      <c r="H603" s="2">
        <v>0</v>
      </c>
      <c r="I603" s="2">
        <v>0</v>
      </c>
      <c r="J603" s="2" t="s">
        <v>982</v>
      </c>
      <c r="K603" s="20">
        <v>0</v>
      </c>
      <c r="L603" s="20">
        <f>VLOOKUP($K603,Summary!$A$33:$E$39,1,1)</f>
        <v>0</v>
      </c>
      <c r="N603" s="2" t="s">
        <v>16</v>
      </c>
    </row>
    <row r="604" spans="1:14" x14ac:dyDescent="0.25">
      <c r="A604" s="2">
        <v>599</v>
      </c>
      <c r="B604" s="2">
        <v>0</v>
      </c>
      <c r="C604" s="2">
        <v>3</v>
      </c>
      <c r="D604" s="2" t="s">
        <v>981</v>
      </c>
      <c r="E604" s="2" t="s">
        <v>12</v>
      </c>
      <c r="G604" s="2">
        <f>VLOOKUP($F604,Summary!$A$22:$A$28,1,1)</f>
        <v>0</v>
      </c>
      <c r="H604" s="2">
        <v>0</v>
      </c>
      <c r="I604" s="2">
        <v>0</v>
      </c>
      <c r="J604" s="2">
        <v>2664</v>
      </c>
      <c r="K604" s="20">
        <v>7.2249999999999996</v>
      </c>
      <c r="L604" s="20">
        <f>VLOOKUP($K604,Summary!$A$33:$E$39,1,1)</f>
        <v>0</v>
      </c>
      <c r="N604" s="2" t="s">
        <v>24</v>
      </c>
    </row>
    <row r="605" spans="1:14" x14ac:dyDescent="0.25">
      <c r="A605" s="2">
        <v>600</v>
      </c>
      <c r="B605" s="2">
        <v>1</v>
      </c>
      <c r="C605" s="2">
        <v>1</v>
      </c>
      <c r="D605" s="2" t="s">
        <v>980</v>
      </c>
      <c r="E605" s="2" t="s">
        <v>12</v>
      </c>
      <c r="F605" s="2">
        <v>49</v>
      </c>
      <c r="G605" s="2">
        <f>VLOOKUP($F605,Summary!$A$22:$A$28,1,1)</f>
        <v>40</v>
      </c>
      <c r="H605" s="2">
        <v>1</v>
      </c>
      <c r="I605" s="2">
        <v>0</v>
      </c>
      <c r="J605" s="2" t="s">
        <v>979</v>
      </c>
      <c r="K605" s="20">
        <v>56.929200000000002</v>
      </c>
      <c r="L605" s="20">
        <f>VLOOKUP($K605,Summary!$A$33:$E$39,1,1)</f>
        <v>50</v>
      </c>
      <c r="M605" s="2" t="s">
        <v>978</v>
      </c>
      <c r="N605" s="2" t="s">
        <v>24</v>
      </c>
    </row>
    <row r="606" spans="1:14" x14ac:dyDescent="0.25">
      <c r="A606" s="2">
        <v>601</v>
      </c>
      <c r="B606" s="2">
        <v>1</v>
      </c>
      <c r="C606" s="2">
        <v>2</v>
      </c>
      <c r="D606" s="2" t="s">
        <v>977</v>
      </c>
      <c r="E606" s="2" t="s">
        <v>15</v>
      </c>
      <c r="F606" s="2">
        <v>24</v>
      </c>
      <c r="G606" s="2">
        <f>VLOOKUP($F606,Summary!$A$22:$A$28,1,1)</f>
        <v>20</v>
      </c>
      <c r="H606" s="2">
        <v>2</v>
      </c>
      <c r="I606" s="2">
        <v>1</v>
      </c>
      <c r="J606" s="2">
        <v>243847</v>
      </c>
      <c r="K606" s="20">
        <v>27</v>
      </c>
      <c r="L606" s="20">
        <f>VLOOKUP($K606,Summary!$A$33:$E$39,1,1)</f>
        <v>20</v>
      </c>
      <c r="N606" s="2" t="s">
        <v>16</v>
      </c>
    </row>
    <row r="607" spans="1:14" x14ac:dyDescent="0.25">
      <c r="A607" s="2">
        <v>602</v>
      </c>
      <c r="B607" s="2">
        <v>0</v>
      </c>
      <c r="C607" s="2">
        <v>3</v>
      </c>
      <c r="D607" s="2" t="s">
        <v>976</v>
      </c>
      <c r="E607" s="2" t="s">
        <v>12</v>
      </c>
      <c r="G607" s="2">
        <f>VLOOKUP($F607,Summary!$A$22:$A$28,1,1)</f>
        <v>0</v>
      </c>
      <c r="H607" s="2">
        <v>0</v>
      </c>
      <c r="I607" s="2">
        <v>0</v>
      </c>
      <c r="J607" s="2">
        <v>349214</v>
      </c>
      <c r="K607" s="20">
        <v>7.8958000000000004</v>
      </c>
      <c r="L607" s="20">
        <f>VLOOKUP($K607,Summary!$A$33:$E$39,1,1)</f>
        <v>0</v>
      </c>
      <c r="N607" s="2" t="s">
        <v>16</v>
      </c>
    </row>
    <row r="608" spans="1:14" x14ac:dyDescent="0.25">
      <c r="A608" s="2">
        <v>603</v>
      </c>
      <c r="B608" s="2">
        <v>0</v>
      </c>
      <c r="C608" s="2">
        <v>1</v>
      </c>
      <c r="D608" s="2" t="s">
        <v>975</v>
      </c>
      <c r="E608" s="2" t="s">
        <v>12</v>
      </c>
      <c r="G608" s="2">
        <f>VLOOKUP($F608,Summary!$A$22:$A$28,1,1)</f>
        <v>0</v>
      </c>
      <c r="H608" s="2">
        <v>0</v>
      </c>
      <c r="I608" s="2">
        <v>0</v>
      </c>
      <c r="J608" s="2">
        <v>113796</v>
      </c>
      <c r="K608" s="20">
        <v>42.4</v>
      </c>
      <c r="L608" s="20">
        <f>VLOOKUP($K608,Summary!$A$33:$E$39,1,1)</f>
        <v>40</v>
      </c>
      <c r="N608" s="2" t="s">
        <v>16</v>
      </c>
    </row>
    <row r="609" spans="1:14" x14ac:dyDescent="0.25">
      <c r="A609" s="2">
        <v>604</v>
      </c>
      <c r="B609" s="2">
        <v>0</v>
      </c>
      <c r="C609" s="2">
        <v>3</v>
      </c>
      <c r="D609" s="2" t="s">
        <v>974</v>
      </c>
      <c r="E609" s="2" t="s">
        <v>12</v>
      </c>
      <c r="F609" s="2">
        <v>44</v>
      </c>
      <c r="G609" s="2">
        <f>VLOOKUP($F609,Summary!$A$22:$A$28,1,1)</f>
        <v>40</v>
      </c>
      <c r="H609" s="2">
        <v>0</v>
      </c>
      <c r="I609" s="2">
        <v>0</v>
      </c>
      <c r="J609" s="2">
        <v>364511</v>
      </c>
      <c r="K609" s="20">
        <v>8.0500000000000007</v>
      </c>
      <c r="L609" s="20">
        <f>VLOOKUP($K609,Summary!$A$33:$E$39,1,1)</f>
        <v>0</v>
      </c>
      <c r="N609" s="2" t="s">
        <v>16</v>
      </c>
    </row>
    <row r="610" spans="1:14" x14ac:dyDescent="0.25">
      <c r="A610" s="2">
        <v>605</v>
      </c>
      <c r="B610" s="2">
        <v>1</v>
      </c>
      <c r="C610" s="2">
        <v>1</v>
      </c>
      <c r="D610" s="2" t="s">
        <v>973</v>
      </c>
      <c r="E610" s="2" t="s">
        <v>12</v>
      </c>
      <c r="F610" s="2">
        <v>35</v>
      </c>
      <c r="G610" s="2">
        <f>VLOOKUP($F610,Summary!$A$22:$A$28,1,1)</f>
        <v>30</v>
      </c>
      <c r="H610" s="2">
        <v>0</v>
      </c>
      <c r="I610" s="2">
        <v>0</v>
      </c>
      <c r="J610" s="2">
        <v>111426</v>
      </c>
      <c r="K610" s="20">
        <v>26.55</v>
      </c>
      <c r="L610" s="20">
        <f>VLOOKUP($K610,Summary!$A$33:$E$39,1,1)</f>
        <v>20</v>
      </c>
      <c r="N610" s="2" t="s">
        <v>24</v>
      </c>
    </row>
    <row r="611" spans="1:14" x14ac:dyDescent="0.25">
      <c r="A611" s="2">
        <v>606</v>
      </c>
      <c r="B611" s="2">
        <v>0</v>
      </c>
      <c r="C611" s="2">
        <v>3</v>
      </c>
      <c r="D611" s="2" t="s">
        <v>972</v>
      </c>
      <c r="E611" s="2" t="s">
        <v>12</v>
      </c>
      <c r="F611" s="2">
        <v>36</v>
      </c>
      <c r="G611" s="2">
        <f>VLOOKUP($F611,Summary!$A$22:$A$28,1,1)</f>
        <v>30</v>
      </c>
      <c r="H611" s="2">
        <v>1</v>
      </c>
      <c r="I611" s="2">
        <v>0</v>
      </c>
      <c r="J611" s="2">
        <v>349910</v>
      </c>
      <c r="K611" s="20">
        <v>15.55</v>
      </c>
      <c r="L611" s="20">
        <f>VLOOKUP($K611,Summary!$A$33:$E$39,1,1)</f>
        <v>10</v>
      </c>
      <c r="N611" s="2" t="s">
        <v>16</v>
      </c>
    </row>
    <row r="612" spans="1:14" x14ac:dyDescent="0.25">
      <c r="A612" s="2">
        <v>607</v>
      </c>
      <c r="B612" s="2">
        <v>0</v>
      </c>
      <c r="C612" s="2">
        <v>3</v>
      </c>
      <c r="D612" s="2" t="s">
        <v>971</v>
      </c>
      <c r="E612" s="2" t="s">
        <v>12</v>
      </c>
      <c r="F612" s="2">
        <v>30</v>
      </c>
      <c r="G612" s="2">
        <f>VLOOKUP($F612,Summary!$A$22:$A$28,1,1)</f>
        <v>30</v>
      </c>
      <c r="H612" s="2">
        <v>0</v>
      </c>
      <c r="I612" s="2">
        <v>0</v>
      </c>
      <c r="J612" s="2">
        <v>349246</v>
      </c>
      <c r="K612" s="20">
        <v>7.8958000000000004</v>
      </c>
      <c r="L612" s="20">
        <f>VLOOKUP($K612,Summary!$A$33:$E$39,1,1)</f>
        <v>0</v>
      </c>
      <c r="N612" s="2" t="s">
        <v>16</v>
      </c>
    </row>
    <row r="613" spans="1:14" x14ac:dyDescent="0.25">
      <c r="A613" s="2">
        <v>608</v>
      </c>
      <c r="B613" s="2">
        <v>1</v>
      </c>
      <c r="C613" s="2">
        <v>1</v>
      </c>
      <c r="D613" s="2" t="s">
        <v>970</v>
      </c>
      <c r="E613" s="2" t="s">
        <v>12</v>
      </c>
      <c r="F613" s="2">
        <v>27</v>
      </c>
      <c r="G613" s="2">
        <f>VLOOKUP($F613,Summary!$A$22:$A$28,1,1)</f>
        <v>20</v>
      </c>
      <c r="H613" s="2">
        <v>0</v>
      </c>
      <c r="I613" s="2">
        <v>0</v>
      </c>
      <c r="J613" s="2">
        <v>113804</v>
      </c>
      <c r="K613" s="20">
        <v>30.5</v>
      </c>
      <c r="L613" s="20">
        <f>VLOOKUP($K613,Summary!$A$33:$E$39,1,1)</f>
        <v>30</v>
      </c>
      <c r="N613" s="2" t="s">
        <v>16</v>
      </c>
    </row>
    <row r="614" spans="1:14" x14ac:dyDescent="0.25">
      <c r="A614" s="2">
        <v>609</v>
      </c>
      <c r="B614" s="2">
        <v>1</v>
      </c>
      <c r="C614" s="2">
        <v>2</v>
      </c>
      <c r="D614" s="2" t="s">
        <v>969</v>
      </c>
      <c r="E614" s="2" t="s">
        <v>15</v>
      </c>
      <c r="F614" s="2">
        <v>22</v>
      </c>
      <c r="G614" s="2">
        <f>VLOOKUP($F614,Summary!$A$22:$A$28,1,1)</f>
        <v>20</v>
      </c>
      <c r="H614" s="2">
        <v>1</v>
      </c>
      <c r="I614" s="2">
        <v>2</v>
      </c>
      <c r="J614" s="2" t="s">
        <v>440</v>
      </c>
      <c r="K614" s="20">
        <v>41.5792</v>
      </c>
      <c r="L614" s="20">
        <f>VLOOKUP($K614,Summary!$A$33:$E$39,1,1)</f>
        <v>40</v>
      </c>
      <c r="N614" s="2" t="s">
        <v>24</v>
      </c>
    </row>
    <row r="615" spans="1:14" x14ac:dyDescent="0.25">
      <c r="A615" s="2">
        <v>610</v>
      </c>
      <c r="B615" s="2">
        <v>1</v>
      </c>
      <c r="C615" s="2">
        <v>1</v>
      </c>
      <c r="D615" s="2" t="s">
        <v>968</v>
      </c>
      <c r="E615" s="2" t="s">
        <v>15</v>
      </c>
      <c r="F615" s="2">
        <v>40</v>
      </c>
      <c r="G615" s="2">
        <f>VLOOKUP($F615,Summary!$A$22:$A$28,1,1)</f>
        <v>40</v>
      </c>
      <c r="H615" s="2">
        <v>0</v>
      </c>
      <c r="I615" s="2">
        <v>0</v>
      </c>
      <c r="J615" s="2" t="s">
        <v>967</v>
      </c>
      <c r="K615" s="20">
        <v>153.46250000000001</v>
      </c>
      <c r="L615" s="20">
        <f>VLOOKUP($K615,Summary!$A$33:$E$39,1,1)</f>
        <v>60</v>
      </c>
      <c r="M615" s="2" t="s">
        <v>966</v>
      </c>
      <c r="N615" s="2" t="s">
        <v>16</v>
      </c>
    </row>
    <row r="616" spans="1:14" x14ac:dyDescent="0.25">
      <c r="A616" s="2">
        <v>611</v>
      </c>
      <c r="B616" s="2">
        <v>0</v>
      </c>
      <c r="C616" s="2">
        <v>3</v>
      </c>
      <c r="D616" s="2" t="s">
        <v>965</v>
      </c>
      <c r="E616" s="2" t="s">
        <v>15</v>
      </c>
      <c r="F616" s="2">
        <v>39</v>
      </c>
      <c r="G616" s="2">
        <f>VLOOKUP($F616,Summary!$A$22:$A$28,1,1)</f>
        <v>30</v>
      </c>
      <c r="H616" s="2">
        <v>1</v>
      </c>
      <c r="I616" s="2">
        <v>5</v>
      </c>
      <c r="J616" s="2">
        <v>347082</v>
      </c>
      <c r="K616" s="20">
        <v>31.274999999999999</v>
      </c>
      <c r="L616" s="20">
        <f>VLOOKUP($K616,Summary!$A$33:$E$39,1,1)</f>
        <v>30</v>
      </c>
      <c r="N616" s="2" t="s">
        <v>16</v>
      </c>
    </row>
    <row r="617" spans="1:14" x14ac:dyDescent="0.25">
      <c r="A617" s="2">
        <v>612</v>
      </c>
      <c r="B617" s="2">
        <v>0</v>
      </c>
      <c r="C617" s="2">
        <v>3</v>
      </c>
      <c r="D617" s="2" t="s">
        <v>964</v>
      </c>
      <c r="E617" s="2" t="s">
        <v>12</v>
      </c>
      <c r="G617" s="2">
        <f>VLOOKUP($F617,Summary!$A$22:$A$28,1,1)</f>
        <v>0</v>
      </c>
      <c r="H617" s="2">
        <v>0</v>
      </c>
      <c r="I617" s="2">
        <v>0</v>
      </c>
      <c r="J617" s="2" t="s">
        <v>963</v>
      </c>
      <c r="K617" s="20">
        <v>7.05</v>
      </c>
      <c r="L617" s="20">
        <f>VLOOKUP($K617,Summary!$A$33:$E$39,1,1)</f>
        <v>0</v>
      </c>
      <c r="N617" s="2" t="s">
        <v>16</v>
      </c>
    </row>
    <row r="618" spans="1:14" x14ac:dyDescent="0.25">
      <c r="A618" s="2">
        <v>613</v>
      </c>
      <c r="B618" s="2">
        <v>1</v>
      </c>
      <c r="C618" s="2">
        <v>3</v>
      </c>
      <c r="D618" s="2" t="s">
        <v>962</v>
      </c>
      <c r="E618" s="2" t="s">
        <v>15</v>
      </c>
      <c r="G618" s="2">
        <f>VLOOKUP($F618,Summary!$A$22:$A$28,1,1)</f>
        <v>0</v>
      </c>
      <c r="H618" s="2">
        <v>1</v>
      </c>
      <c r="I618" s="2">
        <v>0</v>
      </c>
      <c r="J618" s="2">
        <v>367230</v>
      </c>
      <c r="K618" s="20">
        <v>15.5</v>
      </c>
      <c r="L618" s="20">
        <f>VLOOKUP($K618,Summary!$A$33:$E$39,1,1)</f>
        <v>10</v>
      </c>
      <c r="N618" s="2" t="s">
        <v>13</v>
      </c>
    </row>
    <row r="619" spans="1:14" x14ac:dyDescent="0.25">
      <c r="A619" s="2">
        <v>614</v>
      </c>
      <c r="B619" s="2">
        <v>0</v>
      </c>
      <c r="C619" s="2">
        <v>3</v>
      </c>
      <c r="D619" s="2" t="s">
        <v>961</v>
      </c>
      <c r="E619" s="2" t="s">
        <v>12</v>
      </c>
      <c r="G619" s="2">
        <f>VLOOKUP($F619,Summary!$A$22:$A$28,1,1)</f>
        <v>0</v>
      </c>
      <c r="H619" s="2">
        <v>0</v>
      </c>
      <c r="I619" s="2">
        <v>0</v>
      </c>
      <c r="J619" s="2">
        <v>370377</v>
      </c>
      <c r="K619" s="20">
        <v>7.75</v>
      </c>
      <c r="L619" s="20">
        <f>VLOOKUP($K619,Summary!$A$33:$E$39,1,1)</f>
        <v>0</v>
      </c>
      <c r="N619" s="2" t="s">
        <v>13</v>
      </c>
    </row>
    <row r="620" spans="1:14" x14ac:dyDescent="0.25">
      <c r="A620" s="2">
        <v>615</v>
      </c>
      <c r="B620" s="2">
        <v>0</v>
      </c>
      <c r="C620" s="2">
        <v>3</v>
      </c>
      <c r="D620" s="2" t="s">
        <v>960</v>
      </c>
      <c r="E620" s="2" t="s">
        <v>12</v>
      </c>
      <c r="F620" s="2">
        <v>35</v>
      </c>
      <c r="G620" s="2">
        <f>VLOOKUP($F620,Summary!$A$22:$A$28,1,1)</f>
        <v>30</v>
      </c>
      <c r="H620" s="2">
        <v>0</v>
      </c>
      <c r="I620" s="2">
        <v>0</v>
      </c>
      <c r="J620" s="2">
        <v>364512</v>
      </c>
      <c r="K620" s="20">
        <v>8.0500000000000007</v>
      </c>
      <c r="L620" s="20">
        <f>VLOOKUP($K620,Summary!$A$33:$E$39,1,1)</f>
        <v>0</v>
      </c>
      <c r="N620" s="2" t="s">
        <v>16</v>
      </c>
    </row>
    <row r="621" spans="1:14" x14ac:dyDescent="0.25">
      <c r="A621" s="2">
        <v>616</v>
      </c>
      <c r="B621" s="2">
        <v>1</v>
      </c>
      <c r="C621" s="2">
        <v>2</v>
      </c>
      <c r="D621" s="2" t="s">
        <v>959</v>
      </c>
      <c r="E621" s="2" t="s">
        <v>15</v>
      </c>
      <c r="F621" s="2">
        <v>24</v>
      </c>
      <c r="G621" s="2">
        <f>VLOOKUP($F621,Summary!$A$22:$A$28,1,1)</f>
        <v>20</v>
      </c>
      <c r="H621" s="2">
        <v>1</v>
      </c>
      <c r="I621" s="2">
        <v>2</v>
      </c>
      <c r="J621" s="2">
        <v>220845</v>
      </c>
      <c r="K621" s="20">
        <v>65</v>
      </c>
      <c r="L621" s="20">
        <f>VLOOKUP($K621,Summary!$A$33:$E$39,1,1)</f>
        <v>60</v>
      </c>
      <c r="N621" s="2" t="s">
        <v>16</v>
      </c>
    </row>
    <row r="622" spans="1:14" x14ac:dyDescent="0.25">
      <c r="A622" s="2">
        <v>617</v>
      </c>
      <c r="B622" s="2">
        <v>0</v>
      </c>
      <c r="C622" s="2">
        <v>3</v>
      </c>
      <c r="D622" s="2" t="s">
        <v>958</v>
      </c>
      <c r="E622" s="2" t="s">
        <v>12</v>
      </c>
      <c r="F622" s="2">
        <v>34</v>
      </c>
      <c r="G622" s="2">
        <f>VLOOKUP($F622,Summary!$A$22:$A$28,1,1)</f>
        <v>30</v>
      </c>
      <c r="H622" s="2">
        <v>1</v>
      </c>
      <c r="I622" s="2">
        <v>1</v>
      </c>
      <c r="J622" s="2">
        <v>347080</v>
      </c>
      <c r="K622" s="20">
        <v>14.4</v>
      </c>
      <c r="L622" s="20">
        <f>VLOOKUP($K622,Summary!$A$33:$E$39,1,1)</f>
        <v>10</v>
      </c>
      <c r="N622" s="2" t="s">
        <v>16</v>
      </c>
    </row>
    <row r="623" spans="1:14" x14ac:dyDescent="0.25">
      <c r="A623" s="2">
        <v>618</v>
      </c>
      <c r="B623" s="2">
        <v>0</v>
      </c>
      <c r="C623" s="2">
        <v>3</v>
      </c>
      <c r="D623" s="2" t="s">
        <v>957</v>
      </c>
      <c r="E623" s="2" t="s">
        <v>15</v>
      </c>
      <c r="F623" s="2">
        <v>26</v>
      </c>
      <c r="G623" s="2">
        <f>VLOOKUP($F623,Summary!$A$22:$A$28,1,1)</f>
        <v>20</v>
      </c>
      <c r="H623" s="2">
        <v>1</v>
      </c>
      <c r="I623" s="2">
        <v>0</v>
      </c>
      <c r="J623" s="2" t="s">
        <v>956</v>
      </c>
      <c r="K623" s="20">
        <v>16.100000000000001</v>
      </c>
      <c r="L623" s="20">
        <f>VLOOKUP($K623,Summary!$A$33:$E$39,1,1)</f>
        <v>10</v>
      </c>
      <c r="N623" s="2" t="s">
        <v>16</v>
      </c>
    </row>
    <row r="624" spans="1:14" x14ac:dyDescent="0.25">
      <c r="A624" s="2">
        <v>619</v>
      </c>
      <c r="B624" s="2">
        <v>1</v>
      </c>
      <c r="C624" s="2">
        <v>2</v>
      </c>
      <c r="D624" s="2" t="s">
        <v>955</v>
      </c>
      <c r="E624" s="2" t="s">
        <v>15</v>
      </c>
      <c r="F624" s="2">
        <v>4</v>
      </c>
      <c r="G624" s="2">
        <f>VLOOKUP($F624,Summary!$A$22:$A$28,1,1)</f>
        <v>0</v>
      </c>
      <c r="H624" s="2">
        <v>2</v>
      </c>
      <c r="I624" s="2">
        <v>1</v>
      </c>
      <c r="J624" s="2">
        <v>230136</v>
      </c>
      <c r="K624" s="20">
        <v>39</v>
      </c>
      <c r="L624" s="20">
        <f>VLOOKUP($K624,Summary!$A$33:$E$39,1,1)</f>
        <v>30</v>
      </c>
      <c r="M624" s="2" t="s">
        <v>271</v>
      </c>
      <c r="N624" s="2" t="s">
        <v>16</v>
      </c>
    </row>
    <row r="625" spans="1:14" x14ac:dyDescent="0.25">
      <c r="A625" s="2">
        <v>620</v>
      </c>
      <c r="B625" s="2">
        <v>0</v>
      </c>
      <c r="C625" s="2">
        <v>2</v>
      </c>
      <c r="D625" s="2" t="s">
        <v>954</v>
      </c>
      <c r="E625" s="2" t="s">
        <v>12</v>
      </c>
      <c r="F625" s="2">
        <v>26</v>
      </c>
      <c r="G625" s="2">
        <f>VLOOKUP($F625,Summary!$A$22:$A$28,1,1)</f>
        <v>20</v>
      </c>
      <c r="H625" s="2">
        <v>0</v>
      </c>
      <c r="I625" s="2">
        <v>0</v>
      </c>
      <c r="J625" s="2">
        <v>31028</v>
      </c>
      <c r="K625" s="20">
        <v>10.5</v>
      </c>
      <c r="L625" s="20">
        <f>VLOOKUP($K625,Summary!$A$33:$E$39,1,1)</f>
        <v>10</v>
      </c>
      <c r="N625" s="2" t="s">
        <v>16</v>
      </c>
    </row>
    <row r="626" spans="1:14" x14ac:dyDescent="0.25">
      <c r="A626" s="2">
        <v>621</v>
      </c>
      <c r="B626" s="2">
        <v>0</v>
      </c>
      <c r="C626" s="2">
        <v>3</v>
      </c>
      <c r="D626" s="2" t="s">
        <v>953</v>
      </c>
      <c r="E626" s="2" t="s">
        <v>12</v>
      </c>
      <c r="F626" s="2">
        <v>27</v>
      </c>
      <c r="G626" s="2">
        <f>VLOOKUP($F626,Summary!$A$22:$A$28,1,1)</f>
        <v>20</v>
      </c>
      <c r="H626" s="2">
        <v>1</v>
      </c>
      <c r="I626" s="2">
        <v>0</v>
      </c>
      <c r="J626" s="2">
        <v>2659</v>
      </c>
      <c r="K626" s="20">
        <v>14.4542</v>
      </c>
      <c r="L626" s="20">
        <f>VLOOKUP($K626,Summary!$A$33:$E$39,1,1)</f>
        <v>10</v>
      </c>
      <c r="N626" s="2" t="s">
        <v>24</v>
      </c>
    </row>
    <row r="627" spans="1:14" x14ac:dyDescent="0.25">
      <c r="A627" s="2">
        <v>622</v>
      </c>
      <c r="B627" s="2">
        <v>1</v>
      </c>
      <c r="C627" s="2">
        <v>1</v>
      </c>
      <c r="D627" s="2" t="s">
        <v>952</v>
      </c>
      <c r="E627" s="2" t="s">
        <v>12</v>
      </c>
      <c r="F627" s="2">
        <v>42</v>
      </c>
      <c r="G627" s="2">
        <f>VLOOKUP($F627,Summary!$A$22:$A$28,1,1)</f>
        <v>40</v>
      </c>
      <c r="H627" s="2">
        <v>1</v>
      </c>
      <c r="I627" s="2">
        <v>0</v>
      </c>
      <c r="J627" s="2">
        <v>11753</v>
      </c>
      <c r="K627" s="20">
        <v>52.554200000000002</v>
      </c>
      <c r="L627" s="20">
        <f>VLOOKUP($K627,Summary!$A$33:$E$39,1,1)</f>
        <v>50</v>
      </c>
      <c r="M627" s="2" t="s">
        <v>83</v>
      </c>
      <c r="N627" s="2" t="s">
        <v>16</v>
      </c>
    </row>
    <row r="628" spans="1:14" x14ac:dyDescent="0.25">
      <c r="A628" s="2">
        <v>623</v>
      </c>
      <c r="B628" s="2">
        <v>1</v>
      </c>
      <c r="C628" s="2">
        <v>3</v>
      </c>
      <c r="D628" s="2" t="s">
        <v>951</v>
      </c>
      <c r="E628" s="2" t="s">
        <v>12</v>
      </c>
      <c r="F628" s="2">
        <v>20</v>
      </c>
      <c r="G628" s="2">
        <f>VLOOKUP($F628,Summary!$A$22:$A$28,1,1)</f>
        <v>20</v>
      </c>
      <c r="H628" s="2">
        <v>1</v>
      </c>
      <c r="I628" s="2">
        <v>1</v>
      </c>
      <c r="J628" s="2">
        <v>2653</v>
      </c>
      <c r="K628" s="20">
        <v>15.7417</v>
      </c>
      <c r="L628" s="20">
        <f>VLOOKUP($K628,Summary!$A$33:$E$39,1,1)</f>
        <v>10</v>
      </c>
      <c r="N628" s="2" t="s">
        <v>24</v>
      </c>
    </row>
    <row r="629" spans="1:14" x14ac:dyDescent="0.25">
      <c r="A629" s="2">
        <v>624</v>
      </c>
      <c r="B629" s="2">
        <v>0</v>
      </c>
      <c r="C629" s="2">
        <v>3</v>
      </c>
      <c r="D629" s="2" t="s">
        <v>950</v>
      </c>
      <c r="E629" s="2" t="s">
        <v>12</v>
      </c>
      <c r="F629" s="2">
        <v>21</v>
      </c>
      <c r="G629" s="2">
        <f>VLOOKUP($F629,Summary!$A$22:$A$28,1,1)</f>
        <v>20</v>
      </c>
      <c r="H629" s="2">
        <v>0</v>
      </c>
      <c r="I629" s="2">
        <v>0</v>
      </c>
      <c r="J629" s="2">
        <v>350029</v>
      </c>
      <c r="K629" s="20">
        <v>7.8541999999999996</v>
      </c>
      <c r="L629" s="20">
        <f>VLOOKUP($K629,Summary!$A$33:$E$39,1,1)</f>
        <v>0</v>
      </c>
      <c r="N629" s="2" t="s">
        <v>16</v>
      </c>
    </row>
    <row r="630" spans="1:14" x14ac:dyDescent="0.25">
      <c r="A630" s="2">
        <v>625</v>
      </c>
      <c r="B630" s="2">
        <v>0</v>
      </c>
      <c r="C630" s="2">
        <v>3</v>
      </c>
      <c r="D630" s="2" t="s">
        <v>949</v>
      </c>
      <c r="E630" s="2" t="s">
        <v>12</v>
      </c>
      <c r="F630" s="2">
        <v>21</v>
      </c>
      <c r="G630" s="2">
        <f>VLOOKUP($F630,Summary!$A$22:$A$28,1,1)</f>
        <v>20</v>
      </c>
      <c r="H630" s="2">
        <v>0</v>
      </c>
      <c r="I630" s="2">
        <v>0</v>
      </c>
      <c r="J630" s="2">
        <v>54636</v>
      </c>
      <c r="K630" s="20">
        <v>16.100000000000001</v>
      </c>
      <c r="L630" s="20">
        <f>VLOOKUP($K630,Summary!$A$33:$E$39,1,1)</f>
        <v>10</v>
      </c>
      <c r="N630" s="2" t="s">
        <v>16</v>
      </c>
    </row>
    <row r="631" spans="1:14" x14ac:dyDescent="0.25">
      <c r="A631" s="2">
        <v>626</v>
      </c>
      <c r="B631" s="2">
        <v>0</v>
      </c>
      <c r="C631" s="2">
        <v>1</v>
      </c>
      <c r="D631" s="2" t="s">
        <v>948</v>
      </c>
      <c r="E631" s="2" t="s">
        <v>12</v>
      </c>
      <c r="F631" s="2">
        <v>61</v>
      </c>
      <c r="G631" s="2">
        <f>VLOOKUP($F631,Summary!$A$22:$A$28,1,1)</f>
        <v>60</v>
      </c>
      <c r="H631" s="2">
        <v>0</v>
      </c>
      <c r="I631" s="2">
        <v>0</v>
      </c>
      <c r="J631" s="2">
        <v>36963</v>
      </c>
      <c r="K631" s="20">
        <v>32.320799999999998</v>
      </c>
      <c r="L631" s="20">
        <f>VLOOKUP($K631,Summary!$A$33:$E$39,1,1)</f>
        <v>30</v>
      </c>
      <c r="M631" s="2" t="s">
        <v>947</v>
      </c>
      <c r="N631" s="2" t="s">
        <v>16</v>
      </c>
    </row>
    <row r="632" spans="1:14" x14ac:dyDescent="0.25">
      <c r="A632" s="2">
        <v>627</v>
      </c>
      <c r="B632" s="2">
        <v>0</v>
      </c>
      <c r="C632" s="2">
        <v>2</v>
      </c>
      <c r="D632" s="2" t="s">
        <v>946</v>
      </c>
      <c r="E632" s="2" t="s">
        <v>12</v>
      </c>
      <c r="F632" s="2">
        <v>57</v>
      </c>
      <c r="G632" s="2">
        <f>VLOOKUP($F632,Summary!$A$22:$A$28,1,1)</f>
        <v>50</v>
      </c>
      <c r="H632" s="2">
        <v>0</v>
      </c>
      <c r="I632" s="2">
        <v>0</v>
      </c>
      <c r="J632" s="2">
        <v>219533</v>
      </c>
      <c r="K632" s="20">
        <v>12.35</v>
      </c>
      <c r="L632" s="20">
        <f>VLOOKUP($K632,Summary!$A$33:$E$39,1,1)</f>
        <v>10</v>
      </c>
      <c r="N632" s="2" t="s">
        <v>13</v>
      </c>
    </row>
    <row r="633" spans="1:14" x14ac:dyDescent="0.25">
      <c r="A633" s="2">
        <v>628</v>
      </c>
      <c r="B633" s="2">
        <v>1</v>
      </c>
      <c r="C633" s="2">
        <v>1</v>
      </c>
      <c r="D633" s="2" t="s">
        <v>945</v>
      </c>
      <c r="E633" s="2" t="s">
        <v>15</v>
      </c>
      <c r="F633" s="2">
        <v>21</v>
      </c>
      <c r="G633" s="2">
        <f>VLOOKUP($F633,Summary!$A$22:$A$28,1,1)</f>
        <v>20</v>
      </c>
      <c r="H633" s="2">
        <v>0</v>
      </c>
      <c r="I633" s="2">
        <v>0</v>
      </c>
      <c r="J633" s="2">
        <v>13502</v>
      </c>
      <c r="K633" s="20">
        <v>77.958299999999994</v>
      </c>
      <c r="L633" s="20">
        <f>VLOOKUP($K633,Summary!$A$33:$E$39,1,1)</f>
        <v>60</v>
      </c>
      <c r="M633" s="2" t="s">
        <v>944</v>
      </c>
      <c r="N633" s="2" t="s">
        <v>16</v>
      </c>
    </row>
    <row r="634" spans="1:14" x14ac:dyDescent="0.25">
      <c r="A634" s="2">
        <v>629</v>
      </c>
      <c r="B634" s="2">
        <v>0</v>
      </c>
      <c r="C634" s="2">
        <v>3</v>
      </c>
      <c r="D634" s="2" t="s">
        <v>943</v>
      </c>
      <c r="E634" s="2" t="s">
        <v>12</v>
      </c>
      <c r="F634" s="2">
        <v>26</v>
      </c>
      <c r="G634" s="2">
        <f>VLOOKUP($F634,Summary!$A$22:$A$28,1,1)</f>
        <v>20</v>
      </c>
      <c r="H634" s="2">
        <v>0</v>
      </c>
      <c r="I634" s="2">
        <v>0</v>
      </c>
      <c r="J634" s="2">
        <v>349224</v>
      </c>
      <c r="K634" s="20">
        <v>7.8958000000000004</v>
      </c>
      <c r="L634" s="20">
        <f>VLOOKUP($K634,Summary!$A$33:$E$39,1,1)</f>
        <v>0</v>
      </c>
      <c r="N634" s="2" t="s">
        <v>16</v>
      </c>
    </row>
    <row r="635" spans="1:14" x14ac:dyDescent="0.25">
      <c r="A635" s="2">
        <v>630</v>
      </c>
      <c r="B635" s="2">
        <v>0</v>
      </c>
      <c r="C635" s="2">
        <v>3</v>
      </c>
      <c r="D635" s="2" t="s">
        <v>942</v>
      </c>
      <c r="E635" s="2" t="s">
        <v>12</v>
      </c>
      <c r="G635" s="2">
        <f>VLOOKUP($F635,Summary!$A$22:$A$28,1,1)</f>
        <v>0</v>
      </c>
      <c r="H635" s="2">
        <v>0</v>
      </c>
      <c r="I635" s="2">
        <v>0</v>
      </c>
      <c r="J635" s="2">
        <v>334912</v>
      </c>
      <c r="K635" s="20">
        <v>7.7332999999999998</v>
      </c>
      <c r="L635" s="20">
        <f>VLOOKUP($K635,Summary!$A$33:$E$39,1,1)</f>
        <v>0</v>
      </c>
      <c r="N635" s="2" t="s">
        <v>13</v>
      </c>
    </row>
    <row r="636" spans="1:14" x14ac:dyDescent="0.25">
      <c r="A636" s="2">
        <v>631</v>
      </c>
      <c r="B636" s="2">
        <v>1</v>
      </c>
      <c r="C636" s="2">
        <v>1</v>
      </c>
      <c r="D636" s="2" t="s">
        <v>941</v>
      </c>
      <c r="E636" s="2" t="s">
        <v>12</v>
      </c>
      <c r="F636" s="2">
        <v>80</v>
      </c>
      <c r="G636" s="2">
        <f>VLOOKUP($F636,Summary!$A$22:$A$28,1,1)</f>
        <v>60</v>
      </c>
      <c r="H636" s="2">
        <v>0</v>
      </c>
      <c r="I636" s="2">
        <v>0</v>
      </c>
      <c r="J636" s="2">
        <v>27042</v>
      </c>
      <c r="K636" s="20">
        <v>30</v>
      </c>
      <c r="L636" s="20">
        <f>VLOOKUP($K636,Summary!$A$33:$E$39,1,1)</f>
        <v>30</v>
      </c>
      <c r="M636" s="2" t="s">
        <v>940</v>
      </c>
      <c r="N636" s="2" t="s">
        <v>16</v>
      </c>
    </row>
    <row r="637" spans="1:14" x14ac:dyDescent="0.25">
      <c r="A637" s="2">
        <v>632</v>
      </c>
      <c r="B637" s="2">
        <v>0</v>
      </c>
      <c r="C637" s="2">
        <v>3</v>
      </c>
      <c r="D637" s="2" t="s">
        <v>939</v>
      </c>
      <c r="E637" s="2" t="s">
        <v>12</v>
      </c>
      <c r="F637" s="2">
        <v>51</v>
      </c>
      <c r="G637" s="2">
        <f>VLOOKUP($F637,Summary!$A$22:$A$28,1,1)</f>
        <v>50</v>
      </c>
      <c r="H637" s="2">
        <v>0</v>
      </c>
      <c r="I637" s="2">
        <v>0</v>
      </c>
      <c r="J637" s="2">
        <v>347743</v>
      </c>
      <c r="K637" s="20">
        <v>7.0541999999999998</v>
      </c>
      <c r="L637" s="20">
        <f>VLOOKUP($K637,Summary!$A$33:$E$39,1,1)</f>
        <v>0</v>
      </c>
      <c r="N637" s="2" t="s">
        <v>16</v>
      </c>
    </row>
    <row r="638" spans="1:14" x14ac:dyDescent="0.25">
      <c r="A638" s="2">
        <v>633</v>
      </c>
      <c r="B638" s="2">
        <v>1</v>
      </c>
      <c r="C638" s="2">
        <v>1</v>
      </c>
      <c r="D638" s="2" t="s">
        <v>938</v>
      </c>
      <c r="E638" s="2" t="s">
        <v>12</v>
      </c>
      <c r="F638" s="2">
        <v>32</v>
      </c>
      <c r="G638" s="2">
        <f>VLOOKUP($F638,Summary!$A$22:$A$28,1,1)</f>
        <v>30</v>
      </c>
      <c r="H638" s="2">
        <v>0</v>
      </c>
      <c r="I638" s="2">
        <v>0</v>
      </c>
      <c r="J638" s="2">
        <v>13214</v>
      </c>
      <c r="K638" s="20">
        <v>30.5</v>
      </c>
      <c r="L638" s="20">
        <f>VLOOKUP($K638,Summary!$A$33:$E$39,1,1)</f>
        <v>30</v>
      </c>
      <c r="M638" s="2" t="s">
        <v>937</v>
      </c>
      <c r="N638" s="2" t="s">
        <v>24</v>
      </c>
    </row>
    <row r="639" spans="1:14" x14ac:dyDescent="0.25">
      <c r="A639" s="2">
        <v>634</v>
      </c>
      <c r="B639" s="2">
        <v>0</v>
      </c>
      <c r="C639" s="2">
        <v>1</v>
      </c>
      <c r="D639" s="2" t="s">
        <v>936</v>
      </c>
      <c r="E639" s="2" t="s">
        <v>12</v>
      </c>
      <c r="G639" s="2">
        <f>VLOOKUP($F639,Summary!$A$22:$A$28,1,1)</f>
        <v>0</v>
      </c>
      <c r="H639" s="2">
        <v>0</v>
      </c>
      <c r="I639" s="2">
        <v>0</v>
      </c>
      <c r="J639" s="2">
        <v>112052</v>
      </c>
      <c r="K639" s="20">
        <v>0</v>
      </c>
      <c r="L639" s="20">
        <f>VLOOKUP($K639,Summary!$A$33:$E$39,1,1)</f>
        <v>0</v>
      </c>
      <c r="N639" s="2" t="s">
        <v>16</v>
      </c>
    </row>
    <row r="640" spans="1:14" x14ac:dyDescent="0.25">
      <c r="A640" s="2">
        <v>635</v>
      </c>
      <c r="B640" s="2">
        <v>0</v>
      </c>
      <c r="C640" s="2">
        <v>3</v>
      </c>
      <c r="D640" s="2" t="s">
        <v>935</v>
      </c>
      <c r="E640" s="2" t="s">
        <v>15</v>
      </c>
      <c r="F640" s="2">
        <v>9</v>
      </c>
      <c r="G640" s="2">
        <f>VLOOKUP($F640,Summary!$A$22:$A$28,1,1)</f>
        <v>0</v>
      </c>
      <c r="H640" s="2">
        <v>3</v>
      </c>
      <c r="I640" s="2">
        <v>2</v>
      </c>
      <c r="J640" s="2">
        <v>347088</v>
      </c>
      <c r="K640" s="20">
        <v>27.9</v>
      </c>
      <c r="L640" s="20">
        <f>VLOOKUP($K640,Summary!$A$33:$E$39,1,1)</f>
        <v>20</v>
      </c>
      <c r="N640" s="2" t="s">
        <v>16</v>
      </c>
    </row>
    <row r="641" spans="1:14" x14ac:dyDescent="0.25">
      <c r="A641" s="2">
        <v>636</v>
      </c>
      <c r="B641" s="2">
        <v>1</v>
      </c>
      <c r="C641" s="2">
        <v>2</v>
      </c>
      <c r="D641" s="2" t="s">
        <v>934</v>
      </c>
      <c r="E641" s="2" t="s">
        <v>15</v>
      </c>
      <c r="F641" s="2">
        <v>28</v>
      </c>
      <c r="G641" s="2">
        <f>VLOOKUP($F641,Summary!$A$22:$A$28,1,1)</f>
        <v>20</v>
      </c>
      <c r="H641" s="2">
        <v>0</v>
      </c>
      <c r="I641" s="2">
        <v>0</v>
      </c>
      <c r="J641" s="2">
        <v>237668</v>
      </c>
      <c r="K641" s="20">
        <v>13</v>
      </c>
      <c r="L641" s="20">
        <f>VLOOKUP($K641,Summary!$A$33:$E$39,1,1)</f>
        <v>10</v>
      </c>
      <c r="N641" s="2" t="s">
        <v>16</v>
      </c>
    </row>
    <row r="642" spans="1:14" x14ac:dyDescent="0.25">
      <c r="A642" s="2">
        <v>637</v>
      </c>
      <c r="B642" s="2">
        <v>0</v>
      </c>
      <c r="C642" s="2">
        <v>3</v>
      </c>
      <c r="D642" s="2" t="s">
        <v>933</v>
      </c>
      <c r="E642" s="2" t="s">
        <v>12</v>
      </c>
      <c r="F642" s="2">
        <v>32</v>
      </c>
      <c r="G642" s="2">
        <f>VLOOKUP($F642,Summary!$A$22:$A$28,1,1)</f>
        <v>30</v>
      </c>
      <c r="H642" s="2">
        <v>0</v>
      </c>
      <c r="I642" s="2">
        <v>0</v>
      </c>
      <c r="J642" s="2" t="s">
        <v>932</v>
      </c>
      <c r="K642" s="20">
        <v>7.9249999999999998</v>
      </c>
      <c r="L642" s="20">
        <f>VLOOKUP($K642,Summary!$A$33:$E$39,1,1)</f>
        <v>0</v>
      </c>
      <c r="N642" s="2" t="s">
        <v>16</v>
      </c>
    </row>
    <row r="643" spans="1:14" x14ac:dyDescent="0.25">
      <c r="A643" s="2">
        <v>638</v>
      </c>
      <c r="B643" s="2">
        <v>0</v>
      </c>
      <c r="C643" s="2">
        <v>2</v>
      </c>
      <c r="D643" s="2" t="s">
        <v>931</v>
      </c>
      <c r="E643" s="2" t="s">
        <v>12</v>
      </c>
      <c r="F643" s="2">
        <v>31</v>
      </c>
      <c r="G643" s="2">
        <f>VLOOKUP($F643,Summary!$A$22:$A$28,1,1)</f>
        <v>30</v>
      </c>
      <c r="H643" s="2">
        <v>1</v>
      </c>
      <c r="I643" s="2">
        <v>1</v>
      </c>
      <c r="J643" s="2" t="s">
        <v>723</v>
      </c>
      <c r="K643" s="20">
        <v>26.25</v>
      </c>
      <c r="L643" s="20">
        <f>VLOOKUP($K643,Summary!$A$33:$E$39,1,1)</f>
        <v>20</v>
      </c>
      <c r="N643" s="2" t="s">
        <v>16</v>
      </c>
    </row>
    <row r="644" spans="1:14" x14ac:dyDescent="0.25">
      <c r="A644" s="2">
        <v>639</v>
      </c>
      <c r="B644" s="2">
        <v>0</v>
      </c>
      <c r="C644" s="2">
        <v>3</v>
      </c>
      <c r="D644" s="2" t="s">
        <v>930</v>
      </c>
      <c r="E644" s="2" t="s">
        <v>15</v>
      </c>
      <c r="F644" s="2">
        <v>41</v>
      </c>
      <c r="G644" s="2">
        <f>VLOOKUP($F644,Summary!$A$22:$A$28,1,1)</f>
        <v>40</v>
      </c>
      <c r="H644" s="2">
        <v>0</v>
      </c>
      <c r="I644" s="2">
        <v>5</v>
      </c>
      <c r="J644" s="2">
        <v>3101295</v>
      </c>
      <c r="K644" s="20">
        <v>39.6875</v>
      </c>
      <c r="L644" s="20">
        <f>VLOOKUP($K644,Summary!$A$33:$E$39,1,1)</f>
        <v>30</v>
      </c>
      <c r="N644" s="2" t="s">
        <v>16</v>
      </c>
    </row>
    <row r="645" spans="1:14" x14ac:dyDescent="0.25">
      <c r="A645" s="2">
        <v>640</v>
      </c>
      <c r="B645" s="2">
        <v>0</v>
      </c>
      <c r="C645" s="2">
        <v>3</v>
      </c>
      <c r="D645" s="2" t="s">
        <v>929</v>
      </c>
      <c r="E645" s="2" t="s">
        <v>12</v>
      </c>
      <c r="G645" s="2">
        <f>VLOOKUP($F645,Summary!$A$22:$A$28,1,1)</f>
        <v>0</v>
      </c>
      <c r="H645" s="2">
        <v>1</v>
      </c>
      <c r="I645" s="2">
        <v>0</v>
      </c>
      <c r="J645" s="2">
        <v>376564</v>
      </c>
      <c r="K645" s="20">
        <v>16.100000000000001</v>
      </c>
      <c r="L645" s="20">
        <f>VLOOKUP($K645,Summary!$A$33:$E$39,1,1)</f>
        <v>10</v>
      </c>
      <c r="N645" s="2" t="s">
        <v>16</v>
      </c>
    </row>
    <row r="646" spans="1:14" x14ac:dyDescent="0.25">
      <c r="A646" s="2">
        <v>641</v>
      </c>
      <c r="B646" s="2">
        <v>0</v>
      </c>
      <c r="C646" s="2">
        <v>3</v>
      </c>
      <c r="D646" s="2" t="s">
        <v>928</v>
      </c>
      <c r="E646" s="2" t="s">
        <v>12</v>
      </c>
      <c r="F646" s="2">
        <v>20</v>
      </c>
      <c r="G646" s="2">
        <f>VLOOKUP($F646,Summary!$A$22:$A$28,1,1)</f>
        <v>20</v>
      </c>
      <c r="H646" s="2">
        <v>0</v>
      </c>
      <c r="I646" s="2">
        <v>0</v>
      </c>
      <c r="J646" s="2">
        <v>350050</v>
      </c>
      <c r="K646" s="20">
        <v>7.8541999999999996</v>
      </c>
      <c r="L646" s="20">
        <f>VLOOKUP($K646,Summary!$A$33:$E$39,1,1)</f>
        <v>0</v>
      </c>
      <c r="N646" s="2" t="s">
        <v>16</v>
      </c>
    </row>
    <row r="647" spans="1:14" x14ac:dyDescent="0.25">
      <c r="A647" s="2">
        <v>642</v>
      </c>
      <c r="B647" s="2">
        <v>1</v>
      </c>
      <c r="C647" s="2">
        <v>1</v>
      </c>
      <c r="D647" s="2" t="s">
        <v>927</v>
      </c>
      <c r="E647" s="2" t="s">
        <v>15</v>
      </c>
      <c r="F647" s="2">
        <v>24</v>
      </c>
      <c r="G647" s="2">
        <f>VLOOKUP($F647,Summary!$A$22:$A$28,1,1)</f>
        <v>20</v>
      </c>
      <c r="H647" s="2">
        <v>0</v>
      </c>
      <c r="I647" s="2">
        <v>0</v>
      </c>
      <c r="J647" s="2" t="s">
        <v>926</v>
      </c>
      <c r="K647" s="20">
        <v>69.3</v>
      </c>
      <c r="L647" s="20">
        <f>VLOOKUP($K647,Summary!$A$33:$E$39,1,1)</f>
        <v>60</v>
      </c>
      <c r="M647" s="2" t="s">
        <v>925</v>
      </c>
      <c r="N647" s="2" t="s">
        <v>24</v>
      </c>
    </row>
    <row r="648" spans="1:14" x14ac:dyDescent="0.25">
      <c r="A648" s="2">
        <v>643</v>
      </c>
      <c r="B648" s="2">
        <v>0</v>
      </c>
      <c r="C648" s="2">
        <v>3</v>
      </c>
      <c r="D648" s="2" t="s">
        <v>924</v>
      </c>
      <c r="E648" s="2" t="s">
        <v>15</v>
      </c>
      <c r="F648" s="2">
        <v>2</v>
      </c>
      <c r="G648" s="2">
        <f>VLOOKUP($F648,Summary!$A$22:$A$28,1,1)</f>
        <v>0</v>
      </c>
      <c r="H648" s="2">
        <v>3</v>
      </c>
      <c r="I648" s="2">
        <v>2</v>
      </c>
      <c r="J648" s="2">
        <v>347088</v>
      </c>
      <c r="K648" s="20">
        <v>27.9</v>
      </c>
      <c r="L648" s="20">
        <f>VLOOKUP($K648,Summary!$A$33:$E$39,1,1)</f>
        <v>20</v>
      </c>
      <c r="N648" s="2" t="s">
        <v>16</v>
      </c>
    </row>
    <row r="649" spans="1:14" x14ac:dyDescent="0.25">
      <c r="A649" s="2">
        <v>644</v>
      </c>
      <c r="B649" s="2">
        <v>1</v>
      </c>
      <c r="C649" s="2">
        <v>3</v>
      </c>
      <c r="D649" s="2" t="s">
        <v>923</v>
      </c>
      <c r="E649" s="2" t="s">
        <v>12</v>
      </c>
      <c r="G649" s="2">
        <f>VLOOKUP($F649,Summary!$A$22:$A$28,1,1)</f>
        <v>0</v>
      </c>
      <c r="H649" s="2">
        <v>0</v>
      </c>
      <c r="I649" s="2">
        <v>0</v>
      </c>
      <c r="J649" s="2">
        <v>1601</v>
      </c>
      <c r="K649" s="20">
        <v>56.495800000000003</v>
      </c>
      <c r="L649" s="20">
        <f>VLOOKUP($K649,Summary!$A$33:$E$39,1,1)</f>
        <v>50</v>
      </c>
      <c r="N649" s="2" t="s">
        <v>16</v>
      </c>
    </row>
    <row r="650" spans="1:14" x14ac:dyDescent="0.25">
      <c r="A650" s="2">
        <v>645</v>
      </c>
      <c r="B650" s="2">
        <v>1</v>
      </c>
      <c r="C650" s="2">
        <v>3</v>
      </c>
      <c r="D650" s="2" t="s">
        <v>922</v>
      </c>
      <c r="E650" s="2" t="s">
        <v>15</v>
      </c>
      <c r="F650" s="2">
        <v>0.75</v>
      </c>
      <c r="G650" s="2">
        <f>VLOOKUP($F650,Summary!$A$22:$A$28,1,1)</f>
        <v>0</v>
      </c>
      <c r="H650" s="2">
        <v>2</v>
      </c>
      <c r="I650" s="2">
        <v>1</v>
      </c>
      <c r="J650" s="2">
        <v>2666</v>
      </c>
      <c r="K650" s="20">
        <v>19.258299999999998</v>
      </c>
      <c r="L650" s="20">
        <f>VLOOKUP($K650,Summary!$A$33:$E$39,1,1)</f>
        <v>10</v>
      </c>
      <c r="N650" s="2" t="s">
        <v>24</v>
      </c>
    </row>
    <row r="651" spans="1:14" x14ac:dyDescent="0.25">
      <c r="A651" s="2">
        <v>646</v>
      </c>
      <c r="B651" s="2">
        <v>1</v>
      </c>
      <c r="C651" s="2">
        <v>1</v>
      </c>
      <c r="D651" s="2" t="s">
        <v>921</v>
      </c>
      <c r="E651" s="2" t="s">
        <v>12</v>
      </c>
      <c r="F651" s="2">
        <v>48</v>
      </c>
      <c r="G651" s="2">
        <f>VLOOKUP($F651,Summary!$A$22:$A$28,1,1)</f>
        <v>40</v>
      </c>
      <c r="H651" s="2">
        <v>1</v>
      </c>
      <c r="I651" s="2">
        <v>0</v>
      </c>
      <c r="J651" s="2" t="s">
        <v>874</v>
      </c>
      <c r="K651" s="20">
        <v>76.729200000000006</v>
      </c>
      <c r="L651" s="20">
        <f>VLOOKUP($K651,Summary!$A$33:$E$39,1,1)</f>
        <v>60</v>
      </c>
      <c r="M651" s="2" t="s">
        <v>920</v>
      </c>
      <c r="N651" s="2" t="s">
        <v>24</v>
      </c>
    </row>
    <row r="652" spans="1:14" x14ac:dyDescent="0.25">
      <c r="A652" s="2">
        <v>647</v>
      </c>
      <c r="B652" s="2">
        <v>0</v>
      </c>
      <c r="C652" s="2">
        <v>3</v>
      </c>
      <c r="D652" s="2" t="s">
        <v>919</v>
      </c>
      <c r="E652" s="2" t="s">
        <v>12</v>
      </c>
      <c r="F652" s="2">
        <v>19</v>
      </c>
      <c r="G652" s="2">
        <f>VLOOKUP($F652,Summary!$A$22:$A$28,1,1)</f>
        <v>10</v>
      </c>
      <c r="H652" s="2">
        <v>0</v>
      </c>
      <c r="I652" s="2">
        <v>0</v>
      </c>
      <c r="J652" s="2">
        <v>349231</v>
      </c>
      <c r="K652" s="20">
        <v>7.8958000000000004</v>
      </c>
      <c r="L652" s="20">
        <f>VLOOKUP($K652,Summary!$A$33:$E$39,1,1)</f>
        <v>0</v>
      </c>
      <c r="N652" s="2" t="s">
        <v>16</v>
      </c>
    </row>
    <row r="653" spans="1:14" x14ac:dyDescent="0.25">
      <c r="A653" s="2">
        <v>648</v>
      </c>
      <c r="B653" s="2">
        <v>1</v>
      </c>
      <c r="C653" s="2">
        <v>1</v>
      </c>
      <c r="D653" s="2" t="s">
        <v>918</v>
      </c>
      <c r="E653" s="2" t="s">
        <v>12</v>
      </c>
      <c r="F653" s="2">
        <v>56</v>
      </c>
      <c r="G653" s="2">
        <f>VLOOKUP($F653,Summary!$A$22:$A$28,1,1)</f>
        <v>50</v>
      </c>
      <c r="H653" s="2">
        <v>0</v>
      </c>
      <c r="I653" s="2">
        <v>0</v>
      </c>
      <c r="J653" s="2">
        <v>13213</v>
      </c>
      <c r="K653" s="20">
        <v>35.5</v>
      </c>
      <c r="L653" s="20">
        <f>VLOOKUP($K653,Summary!$A$33:$E$39,1,1)</f>
        <v>30</v>
      </c>
      <c r="M653" s="2" t="s">
        <v>917</v>
      </c>
      <c r="N653" s="2" t="s">
        <v>24</v>
      </c>
    </row>
    <row r="654" spans="1:14" x14ac:dyDescent="0.25">
      <c r="A654" s="2">
        <v>649</v>
      </c>
      <c r="B654" s="2">
        <v>0</v>
      </c>
      <c r="C654" s="2">
        <v>3</v>
      </c>
      <c r="D654" s="2" t="s">
        <v>916</v>
      </c>
      <c r="E654" s="2" t="s">
        <v>12</v>
      </c>
      <c r="G654" s="2">
        <f>VLOOKUP($F654,Summary!$A$22:$A$28,1,1)</f>
        <v>0</v>
      </c>
      <c r="H654" s="2">
        <v>0</v>
      </c>
      <c r="I654" s="2">
        <v>0</v>
      </c>
      <c r="J654" s="2" t="s">
        <v>915</v>
      </c>
      <c r="K654" s="20">
        <v>7.55</v>
      </c>
      <c r="L654" s="20">
        <f>VLOOKUP($K654,Summary!$A$33:$E$39,1,1)</f>
        <v>0</v>
      </c>
      <c r="N654" s="2" t="s">
        <v>16</v>
      </c>
    </row>
    <row r="655" spans="1:14" x14ac:dyDescent="0.25">
      <c r="A655" s="2">
        <v>650</v>
      </c>
      <c r="B655" s="2">
        <v>1</v>
      </c>
      <c r="C655" s="2">
        <v>3</v>
      </c>
      <c r="D655" s="2" t="s">
        <v>914</v>
      </c>
      <c r="E655" s="2" t="s">
        <v>15</v>
      </c>
      <c r="F655" s="2">
        <v>23</v>
      </c>
      <c r="G655" s="2">
        <f>VLOOKUP($F655,Summary!$A$22:$A$28,1,1)</f>
        <v>20</v>
      </c>
      <c r="H655" s="2">
        <v>0</v>
      </c>
      <c r="I655" s="2">
        <v>0</v>
      </c>
      <c r="J655" s="2" t="s">
        <v>913</v>
      </c>
      <c r="K655" s="20">
        <v>7.55</v>
      </c>
      <c r="L655" s="20">
        <f>VLOOKUP($K655,Summary!$A$33:$E$39,1,1)</f>
        <v>0</v>
      </c>
      <c r="N655" s="2" t="s">
        <v>16</v>
      </c>
    </row>
    <row r="656" spans="1:14" x14ac:dyDescent="0.25">
      <c r="A656" s="2">
        <v>651</v>
      </c>
      <c r="B656" s="2">
        <v>0</v>
      </c>
      <c r="C656" s="2">
        <v>3</v>
      </c>
      <c r="D656" s="2" t="s">
        <v>912</v>
      </c>
      <c r="E656" s="2" t="s">
        <v>12</v>
      </c>
      <c r="G656" s="2">
        <f>VLOOKUP($F656,Summary!$A$22:$A$28,1,1)</f>
        <v>0</v>
      </c>
      <c r="H656" s="2">
        <v>0</v>
      </c>
      <c r="I656" s="2">
        <v>0</v>
      </c>
      <c r="J656" s="2">
        <v>349221</v>
      </c>
      <c r="K656" s="20">
        <v>7.8958000000000004</v>
      </c>
      <c r="L656" s="20">
        <f>VLOOKUP($K656,Summary!$A$33:$E$39,1,1)</f>
        <v>0</v>
      </c>
      <c r="N656" s="2" t="s">
        <v>16</v>
      </c>
    </row>
    <row r="657" spans="1:14" x14ac:dyDescent="0.25">
      <c r="A657" s="2">
        <v>652</v>
      </c>
      <c r="B657" s="2">
        <v>1</v>
      </c>
      <c r="C657" s="2">
        <v>2</v>
      </c>
      <c r="D657" s="2" t="s">
        <v>911</v>
      </c>
      <c r="E657" s="2" t="s">
        <v>15</v>
      </c>
      <c r="F657" s="2">
        <v>18</v>
      </c>
      <c r="G657" s="2">
        <f>VLOOKUP($F657,Summary!$A$22:$A$28,1,1)</f>
        <v>10</v>
      </c>
      <c r="H657" s="2">
        <v>0</v>
      </c>
      <c r="I657" s="2">
        <v>1</v>
      </c>
      <c r="J657" s="2">
        <v>231919</v>
      </c>
      <c r="K657" s="20">
        <v>23</v>
      </c>
      <c r="L657" s="20">
        <f>VLOOKUP($K657,Summary!$A$33:$E$39,1,1)</f>
        <v>20</v>
      </c>
      <c r="N657" s="2" t="s">
        <v>16</v>
      </c>
    </row>
    <row r="658" spans="1:14" x14ac:dyDescent="0.25">
      <c r="A658" s="2">
        <v>653</v>
      </c>
      <c r="B658" s="2">
        <v>0</v>
      </c>
      <c r="C658" s="2">
        <v>3</v>
      </c>
      <c r="D658" s="2" t="s">
        <v>910</v>
      </c>
      <c r="E658" s="2" t="s">
        <v>12</v>
      </c>
      <c r="F658" s="2">
        <v>21</v>
      </c>
      <c r="G658" s="2">
        <f>VLOOKUP($F658,Summary!$A$22:$A$28,1,1)</f>
        <v>20</v>
      </c>
      <c r="H658" s="2">
        <v>0</v>
      </c>
      <c r="I658" s="2">
        <v>0</v>
      </c>
      <c r="J658" s="2">
        <v>8475</v>
      </c>
      <c r="K658" s="20">
        <v>8.4332999999999991</v>
      </c>
      <c r="L658" s="20">
        <f>VLOOKUP($K658,Summary!$A$33:$E$39,1,1)</f>
        <v>0</v>
      </c>
      <c r="N658" s="2" t="s">
        <v>16</v>
      </c>
    </row>
    <row r="659" spans="1:14" x14ac:dyDescent="0.25">
      <c r="A659" s="2">
        <v>654</v>
      </c>
      <c r="B659" s="2">
        <v>1</v>
      </c>
      <c r="C659" s="2">
        <v>3</v>
      </c>
      <c r="D659" s="2" t="s">
        <v>909</v>
      </c>
      <c r="E659" s="2" t="s">
        <v>15</v>
      </c>
      <c r="G659" s="2">
        <f>VLOOKUP($F659,Summary!$A$22:$A$28,1,1)</f>
        <v>0</v>
      </c>
      <c r="H659" s="2">
        <v>0</v>
      </c>
      <c r="I659" s="2">
        <v>0</v>
      </c>
      <c r="J659" s="2">
        <v>330919</v>
      </c>
      <c r="K659" s="20">
        <v>7.8292000000000002</v>
      </c>
      <c r="L659" s="20">
        <f>VLOOKUP($K659,Summary!$A$33:$E$39,1,1)</f>
        <v>0</v>
      </c>
      <c r="N659" s="2" t="s">
        <v>13</v>
      </c>
    </row>
    <row r="660" spans="1:14" x14ac:dyDescent="0.25">
      <c r="A660" s="2">
        <v>655</v>
      </c>
      <c r="B660" s="2">
        <v>0</v>
      </c>
      <c r="C660" s="2">
        <v>3</v>
      </c>
      <c r="D660" s="2" t="s">
        <v>908</v>
      </c>
      <c r="E660" s="2" t="s">
        <v>15</v>
      </c>
      <c r="F660" s="2">
        <v>18</v>
      </c>
      <c r="G660" s="2">
        <f>VLOOKUP($F660,Summary!$A$22:$A$28,1,1)</f>
        <v>10</v>
      </c>
      <c r="H660" s="2">
        <v>0</v>
      </c>
      <c r="I660" s="2">
        <v>0</v>
      </c>
      <c r="J660" s="2">
        <v>365226</v>
      </c>
      <c r="K660" s="20">
        <v>6.75</v>
      </c>
      <c r="L660" s="20">
        <f>VLOOKUP($K660,Summary!$A$33:$E$39,1,1)</f>
        <v>0</v>
      </c>
      <c r="N660" s="2" t="s">
        <v>13</v>
      </c>
    </row>
    <row r="661" spans="1:14" x14ac:dyDescent="0.25">
      <c r="A661" s="2">
        <v>656</v>
      </c>
      <c r="B661" s="2">
        <v>0</v>
      </c>
      <c r="C661" s="2">
        <v>2</v>
      </c>
      <c r="D661" s="2" t="s">
        <v>907</v>
      </c>
      <c r="E661" s="2" t="s">
        <v>12</v>
      </c>
      <c r="F661" s="2">
        <v>24</v>
      </c>
      <c r="G661" s="2">
        <f>VLOOKUP($F661,Summary!$A$22:$A$28,1,1)</f>
        <v>20</v>
      </c>
      <c r="H661" s="2">
        <v>2</v>
      </c>
      <c r="I661" s="2">
        <v>0</v>
      </c>
      <c r="J661" s="2" t="s">
        <v>325</v>
      </c>
      <c r="K661" s="20">
        <v>73.5</v>
      </c>
      <c r="L661" s="20">
        <f>VLOOKUP($K661,Summary!$A$33:$E$39,1,1)</f>
        <v>60</v>
      </c>
      <c r="N661" s="2" t="s">
        <v>16</v>
      </c>
    </row>
    <row r="662" spans="1:14" x14ac:dyDescent="0.25">
      <c r="A662" s="2">
        <v>657</v>
      </c>
      <c r="B662" s="2">
        <v>0</v>
      </c>
      <c r="C662" s="2">
        <v>3</v>
      </c>
      <c r="D662" s="2" t="s">
        <v>906</v>
      </c>
      <c r="E662" s="2" t="s">
        <v>12</v>
      </c>
      <c r="G662" s="2">
        <f>VLOOKUP($F662,Summary!$A$22:$A$28,1,1)</f>
        <v>0</v>
      </c>
      <c r="H662" s="2">
        <v>0</v>
      </c>
      <c r="I662" s="2">
        <v>0</v>
      </c>
      <c r="J662" s="2">
        <v>349223</v>
      </c>
      <c r="K662" s="20">
        <v>7.8958000000000004</v>
      </c>
      <c r="L662" s="20">
        <f>VLOOKUP($K662,Summary!$A$33:$E$39,1,1)</f>
        <v>0</v>
      </c>
      <c r="N662" s="2" t="s">
        <v>16</v>
      </c>
    </row>
    <row r="663" spans="1:14" x14ac:dyDescent="0.25">
      <c r="A663" s="2">
        <v>658</v>
      </c>
      <c r="B663" s="2">
        <v>0</v>
      </c>
      <c r="C663" s="2">
        <v>3</v>
      </c>
      <c r="D663" s="2" t="s">
        <v>905</v>
      </c>
      <c r="E663" s="2" t="s">
        <v>15</v>
      </c>
      <c r="F663" s="2">
        <v>32</v>
      </c>
      <c r="G663" s="2">
        <f>VLOOKUP($F663,Summary!$A$22:$A$28,1,1)</f>
        <v>30</v>
      </c>
      <c r="H663" s="2">
        <v>1</v>
      </c>
      <c r="I663" s="2">
        <v>1</v>
      </c>
      <c r="J663" s="2">
        <v>364849</v>
      </c>
      <c r="K663" s="20">
        <v>15.5</v>
      </c>
      <c r="L663" s="20">
        <f>VLOOKUP($K663,Summary!$A$33:$E$39,1,1)</f>
        <v>10</v>
      </c>
      <c r="N663" s="2" t="s">
        <v>13</v>
      </c>
    </row>
    <row r="664" spans="1:14" x14ac:dyDescent="0.25">
      <c r="A664" s="2">
        <v>659</v>
      </c>
      <c r="B664" s="2">
        <v>0</v>
      </c>
      <c r="C664" s="2">
        <v>2</v>
      </c>
      <c r="D664" s="2" t="s">
        <v>904</v>
      </c>
      <c r="E664" s="2" t="s">
        <v>12</v>
      </c>
      <c r="F664" s="2">
        <v>23</v>
      </c>
      <c r="G664" s="2">
        <f>VLOOKUP($F664,Summary!$A$22:$A$28,1,1)</f>
        <v>20</v>
      </c>
      <c r="H664" s="2">
        <v>0</v>
      </c>
      <c r="I664" s="2">
        <v>0</v>
      </c>
      <c r="J664" s="2">
        <v>29751</v>
      </c>
      <c r="K664" s="20">
        <v>13</v>
      </c>
      <c r="L664" s="20">
        <f>VLOOKUP($K664,Summary!$A$33:$E$39,1,1)</f>
        <v>10</v>
      </c>
      <c r="N664" s="2" t="s">
        <v>16</v>
      </c>
    </row>
    <row r="665" spans="1:14" x14ac:dyDescent="0.25">
      <c r="A665" s="2">
        <v>660</v>
      </c>
      <c r="B665" s="2">
        <v>0</v>
      </c>
      <c r="C665" s="2">
        <v>1</v>
      </c>
      <c r="D665" s="2" t="s">
        <v>903</v>
      </c>
      <c r="E665" s="2" t="s">
        <v>12</v>
      </c>
      <c r="F665" s="2">
        <v>58</v>
      </c>
      <c r="G665" s="2">
        <f>VLOOKUP($F665,Summary!$A$22:$A$28,1,1)</f>
        <v>50</v>
      </c>
      <c r="H665" s="2">
        <v>0</v>
      </c>
      <c r="I665" s="2">
        <v>2</v>
      </c>
      <c r="J665" s="2">
        <v>35273</v>
      </c>
      <c r="K665" s="20">
        <v>113.27500000000001</v>
      </c>
      <c r="L665" s="20">
        <f>VLOOKUP($K665,Summary!$A$33:$E$39,1,1)</f>
        <v>60</v>
      </c>
      <c r="M665" s="2" t="s">
        <v>902</v>
      </c>
      <c r="N665" s="2" t="s">
        <v>24</v>
      </c>
    </row>
    <row r="666" spans="1:14" x14ac:dyDescent="0.25">
      <c r="A666" s="2">
        <v>661</v>
      </c>
      <c r="B666" s="2">
        <v>1</v>
      </c>
      <c r="C666" s="2">
        <v>1</v>
      </c>
      <c r="D666" s="2" t="s">
        <v>901</v>
      </c>
      <c r="E666" s="2" t="s">
        <v>12</v>
      </c>
      <c r="F666" s="2">
        <v>50</v>
      </c>
      <c r="G666" s="2">
        <f>VLOOKUP($F666,Summary!$A$22:$A$28,1,1)</f>
        <v>50</v>
      </c>
      <c r="H666" s="2">
        <v>2</v>
      </c>
      <c r="I666" s="2">
        <v>0</v>
      </c>
      <c r="J666" s="2" t="s">
        <v>900</v>
      </c>
      <c r="K666" s="20">
        <v>133.65</v>
      </c>
      <c r="L666" s="20">
        <f>VLOOKUP($K666,Summary!$A$33:$E$39,1,1)</f>
        <v>60</v>
      </c>
      <c r="N666" s="2" t="s">
        <v>16</v>
      </c>
    </row>
    <row r="667" spans="1:14" x14ac:dyDescent="0.25">
      <c r="A667" s="2">
        <v>662</v>
      </c>
      <c r="B667" s="2">
        <v>0</v>
      </c>
      <c r="C667" s="2">
        <v>3</v>
      </c>
      <c r="D667" s="2" t="s">
        <v>899</v>
      </c>
      <c r="E667" s="2" t="s">
        <v>12</v>
      </c>
      <c r="F667" s="2">
        <v>40</v>
      </c>
      <c r="G667" s="2">
        <f>VLOOKUP($F667,Summary!$A$22:$A$28,1,1)</f>
        <v>40</v>
      </c>
      <c r="H667" s="2">
        <v>0</v>
      </c>
      <c r="I667" s="2">
        <v>0</v>
      </c>
      <c r="J667" s="2">
        <v>2623</v>
      </c>
      <c r="K667" s="20">
        <v>7.2249999999999996</v>
      </c>
      <c r="L667" s="20">
        <f>VLOOKUP($K667,Summary!$A$33:$E$39,1,1)</f>
        <v>0</v>
      </c>
      <c r="N667" s="2" t="s">
        <v>24</v>
      </c>
    </row>
    <row r="668" spans="1:14" x14ac:dyDescent="0.25">
      <c r="A668" s="2">
        <v>663</v>
      </c>
      <c r="B668" s="2">
        <v>0</v>
      </c>
      <c r="C668" s="2">
        <v>1</v>
      </c>
      <c r="D668" s="2" t="s">
        <v>898</v>
      </c>
      <c r="E668" s="2" t="s">
        <v>12</v>
      </c>
      <c r="F668" s="2">
        <v>47</v>
      </c>
      <c r="G668" s="2">
        <f>VLOOKUP($F668,Summary!$A$22:$A$28,1,1)</f>
        <v>40</v>
      </c>
      <c r="H668" s="2">
        <v>0</v>
      </c>
      <c r="I668" s="2">
        <v>0</v>
      </c>
      <c r="J668" s="2">
        <v>5727</v>
      </c>
      <c r="K668" s="20">
        <v>25.587499999999999</v>
      </c>
      <c r="L668" s="20">
        <f>VLOOKUP($K668,Summary!$A$33:$E$39,1,1)</f>
        <v>20</v>
      </c>
      <c r="M668" s="2" t="s">
        <v>897</v>
      </c>
      <c r="N668" s="2" t="s">
        <v>16</v>
      </c>
    </row>
    <row r="669" spans="1:14" x14ac:dyDescent="0.25">
      <c r="A669" s="2">
        <v>664</v>
      </c>
      <c r="B669" s="2">
        <v>0</v>
      </c>
      <c r="C669" s="2">
        <v>3</v>
      </c>
      <c r="D669" s="2" t="s">
        <v>896</v>
      </c>
      <c r="E669" s="2" t="s">
        <v>12</v>
      </c>
      <c r="F669" s="2">
        <v>36</v>
      </c>
      <c r="G669" s="2">
        <f>VLOOKUP($F669,Summary!$A$22:$A$28,1,1)</f>
        <v>30</v>
      </c>
      <c r="H669" s="2">
        <v>0</v>
      </c>
      <c r="I669" s="2">
        <v>0</v>
      </c>
      <c r="J669" s="2">
        <v>349210</v>
      </c>
      <c r="K669" s="20">
        <v>7.4958</v>
      </c>
      <c r="L669" s="20">
        <f>VLOOKUP($K669,Summary!$A$33:$E$39,1,1)</f>
        <v>0</v>
      </c>
      <c r="N669" s="2" t="s">
        <v>16</v>
      </c>
    </row>
    <row r="670" spans="1:14" x14ac:dyDescent="0.25">
      <c r="A670" s="2">
        <v>665</v>
      </c>
      <c r="B670" s="2">
        <v>1</v>
      </c>
      <c r="C670" s="2">
        <v>3</v>
      </c>
      <c r="D670" s="2" t="s">
        <v>895</v>
      </c>
      <c r="E670" s="2" t="s">
        <v>12</v>
      </c>
      <c r="F670" s="2">
        <v>20</v>
      </c>
      <c r="G670" s="2">
        <f>VLOOKUP($F670,Summary!$A$22:$A$28,1,1)</f>
        <v>20</v>
      </c>
      <c r="H670" s="2">
        <v>1</v>
      </c>
      <c r="I670" s="2">
        <v>0</v>
      </c>
      <c r="J670" s="2" t="s">
        <v>894</v>
      </c>
      <c r="K670" s="20">
        <v>7.9249999999999998</v>
      </c>
      <c r="L670" s="20">
        <f>VLOOKUP($K670,Summary!$A$33:$E$39,1,1)</f>
        <v>0</v>
      </c>
      <c r="N670" s="2" t="s">
        <v>16</v>
      </c>
    </row>
    <row r="671" spans="1:14" x14ac:dyDescent="0.25">
      <c r="A671" s="2">
        <v>666</v>
      </c>
      <c r="B671" s="2">
        <v>0</v>
      </c>
      <c r="C671" s="2">
        <v>2</v>
      </c>
      <c r="D671" s="2" t="s">
        <v>893</v>
      </c>
      <c r="E671" s="2" t="s">
        <v>12</v>
      </c>
      <c r="F671" s="2">
        <v>32</v>
      </c>
      <c r="G671" s="2">
        <f>VLOOKUP($F671,Summary!$A$22:$A$28,1,1)</f>
        <v>30</v>
      </c>
      <c r="H671" s="2">
        <v>2</v>
      </c>
      <c r="I671" s="2">
        <v>0</v>
      </c>
      <c r="J671" s="2" t="s">
        <v>325</v>
      </c>
      <c r="K671" s="20">
        <v>73.5</v>
      </c>
      <c r="L671" s="20">
        <f>VLOOKUP($K671,Summary!$A$33:$E$39,1,1)</f>
        <v>60</v>
      </c>
      <c r="N671" s="2" t="s">
        <v>16</v>
      </c>
    </row>
    <row r="672" spans="1:14" x14ac:dyDescent="0.25">
      <c r="A672" s="2">
        <v>667</v>
      </c>
      <c r="B672" s="2">
        <v>0</v>
      </c>
      <c r="C672" s="2">
        <v>2</v>
      </c>
      <c r="D672" s="2" t="s">
        <v>892</v>
      </c>
      <c r="E672" s="2" t="s">
        <v>12</v>
      </c>
      <c r="F672" s="2">
        <v>25</v>
      </c>
      <c r="G672" s="2">
        <f>VLOOKUP($F672,Summary!$A$22:$A$28,1,1)</f>
        <v>20</v>
      </c>
      <c r="H672" s="2">
        <v>0</v>
      </c>
      <c r="I672" s="2">
        <v>0</v>
      </c>
      <c r="J672" s="2">
        <v>234686</v>
      </c>
      <c r="K672" s="20">
        <v>13</v>
      </c>
      <c r="L672" s="20">
        <f>VLOOKUP($K672,Summary!$A$33:$E$39,1,1)</f>
        <v>10</v>
      </c>
      <c r="N672" s="2" t="s">
        <v>16</v>
      </c>
    </row>
    <row r="673" spans="1:14" x14ac:dyDescent="0.25">
      <c r="A673" s="2">
        <v>668</v>
      </c>
      <c r="B673" s="2">
        <v>0</v>
      </c>
      <c r="C673" s="2">
        <v>3</v>
      </c>
      <c r="D673" s="2" t="s">
        <v>891</v>
      </c>
      <c r="E673" s="2" t="s">
        <v>12</v>
      </c>
      <c r="G673" s="2">
        <f>VLOOKUP($F673,Summary!$A$22:$A$28,1,1)</f>
        <v>0</v>
      </c>
      <c r="H673" s="2">
        <v>0</v>
      </c>
      <c r="I673" s="2">
        <v>0</v>
      </c>
      <c r="J673" s="2">
        <v>312993</v>
      </c>
      <c r="K673" s="20">
        <v>7.7750000000000004</v>
      </c>
      <c r="L673" s="20">
        <f>VLOOKUP($K673,Summary!$A$33:$E$39,1,1)</f>
        <v>0</v>
      </c>
      <c r="N673" s="2" t="s">
        <v>16</v>
      </c>
    </row>
    <row r="674" spans="1:14" x14ac:dyDescent="0.25">
      <c r="A674" s="2">
        <v>669</v>
      </c>
      <c r="B674" s="2">
        <v>0</v>
      </c>
      <c r="C674" s="2">
        <v>3</v>
      </c>
      <c r="D674" s="2" t="s">
        <v>890</v>
      </c>
      <c r="E674" s="2" t="s">
        <v>12</v>
      </c>
      <c r="F674" s="2">
        <v>43</v>
      </c>
      <c r="G674" s="2">
        <f>VLOOKUP($F674,Summary!$A$22:$A$28,1,1)</f>
        <v>40</v>
      </c>
      <c r="H674" s="2">
        <v>0</v>
      </c>
      <c r="I674" s="2">
        <v>0</v>
      </c>
      <c r="J674" s="2" t="s">
        <v>889</v>
      </c>
      <c r="K674" s="20">
        <v>8.0500000000000007</v>
      </c>
      <c r="L674" s="20">
        <f>VLOOKUP($K674,Summary!$A$33:$E$39,1,1)</f>
        <v>0</v>
      </c>
      <c r="N674" s="2" t="s">
        <v>16</v>
      </c>
    </row>
    <row r="675" spans="1:14" x14ac:dyDescent="0.25">
      <c r="A675" s="2">
        <v>670</v>
      </c>
      <c r="B675" s="2">
        <v>1</v>
      </c>
      <c r="C675" s="2">
        <v>1</v>
      </c>
      <c r="D675" s="2" t="s">
        <v>888</v>
      </c>
      <c r="E675" s="2" t="s">
        <v>15</v>
      </c>
      <c r="G675" s="2">
        <f>VLOOKUP($F675,Summary!$A$22:$A$28,1,1)</f>
        <v>0</v>
      </c>
      <c r="H675" s="2">
        <v>1</v>
      </c>
      <c r="I675" s="2">
        <v>0</v>
      </c>
      <c r="J675" s="2">
        <v>19996</v>
      </c>
      <c r="K675" s="20">
        <v>52</v>
      </c>
      <c r="L675" s="20">
        <f>VLOOKUP($K675,Summary!$A$33:$E$39,1,1)</f>
        <v>50</v>
      </c>
      <c r="M675" s="2" t="s">
        <v>835</v>
      </c>
      <c r="N675" s="2" t="s">
        <v>16</v>
      </c>
    </row>
    <row r="676" spans="1:14" x14ac:dyDescent="0.25">
      <c r="A676" s="2">
        <v>671</v>
      </c>
      <c r="B676" s="2">
        <v>1</v>
      </c>
      <c r="C676" s="2">
        <v>2</v>
      </c>
      <c r="D676" s="2" t="s">
        <v>887</v>
      </c>
      <c r="E676" s="2" t="s">
        <v>15</v>
      </c>
      <c r="F676" s="2">
        <v>40</v>
      </c>
      <c r="G676" s="2">
        <f>VLOOKUP($F676,Summary!$A$22:$A$28,1,1)</f>
        <v>40</v>
      </c>
      <c r="H676" s="2">
        <v>1</v>
      </c>
      <c r="I676" s="2">
        <v>1</v>
      </c>
      <c r="J676" s="2">
        <v>29750</v>
      </c>
      <c r="K676" s="20">
        <v>39</v>
      </c>
      <c r="L676" s="20">
        <f>VLOOKUP($K676,Summary!$A$33:$E$39,1,1)</f>
        <v>30</v>
      </c>
      <c r="N676" s="2" t="s">
        <v>16</v>
      </c>
    </row>
    <row r="677" spans="1:14" x14ac:dyDescent="0.25">
      <c r="A677" s="2">
        <v>672</v>
      </c>
      <c r="B677" s="2">
        <v>0</v>
      </c>
      <c r="C677" s="2">
        <v>1</v>
      </c>
      <c r="D677" s="2" t="s">
        <v>886</v>
      </c>
      <c r="E677" s="2" t="s">
        <v>12</v>
      </c>
      <c r="F677" s="2">
        <v>31</v>
      </c>
      <c r="G677" s="2">
        <f>VLOOKUP($F677,Summary!$A$22:$A$28,1,1)</f>
        <v>30</v>
      </c>
      <c r="H677" s="2">
        <v>1</v>
      </c>
      <c r="I677" s="2">
        <v>0</v>
      </c>
      <c r="J677" s="2" t="s">
        <v>153</v>
      </c>
      <c r="K677" s="20">
        <v>52</v>
      </c>
      <c r="L677" s="20">
        <f>VLOOKUP($K677,Summary!$A$33:$E$39,1,1)</f>
        <v>50</v>
      </c>
      <c r="M677" s="2" t="s">
        <v>154</v>
      </c>
      <c r="N677" s="2" t="s">
        <v>16</v>
      </c>
    </row>
    <row r="678" spans="1:14" x14ac:dyDescent="0.25">
      <c r="A678" s="2">
        <v>673</v>
      </c>
      <c r="B678" s="2">
        <v>0</v>
      </c>
      <c r="C678" s="2">
        <v>2</v>
      </c>
      <c r="D678" s="2" t="s">
        <v>885</v>
      </c>
      <c r="E678" s="2" t="s">
        <v>12</v>
      </c>
      <c r="F678" s="2">
        <v>70</v>
      </c>
      <c r="G678" s="2">
        <f>VLOOKUP($F678,Summary!$A$22:$A$28,1,1)</f>
        <v>60</v>
      </c>
      <c r="H678" s="2">
        <v>0</v>
      </c>
      <c r="I678" s="2">
        <v>0</v>
      </c>
      <c r="J678" s="2" t="s">
        <v>884</v>
      </c>
      <c r="K678" s="20">
        <v>10.5</v>
      </c>
      <c r="L678" s="20">
        <f>VLOOKUP($K678,Summary!$A$33:$E$39,1,1)</f>
        <v>10</v>
      </c>
      <c r="N678" s="2" t="s">
        <v>16</v>
      </c>
    </row>
    <row r="679" spans="1:14" x14ac:dyDescent="0.25">
      <c r="A679" s="2">
        <v>674</v>
      </c>
      <c r="B679" s="2">
        <v>1</v>
      </c>
      <c r="C679" s="2">
        <v>2</v>
      </c>
      <c r="D679" s="2" t="s">
        <v>883</v>
      </c>
      <c r="E679" s="2" t="s">
        <v>12</v>
      </c>
      <c r="F679" s="2">
        <v>31</v>
      </c>
      <c r="G679" s="2">
        <f>VLOOKUP($F679,Summary!$A$22:$A$28,1,1)</f>
        <v>30</v>
      </c>
      <c r="H679" s="2">
        <v>0</v>
      </c>
      <c r="I679" s="2">
        <v>0</v>
      </c>
      <c r="J679" s="2">
        <v>244270</v>
      </c>
      <c r="K679" s="20">
        <v>13</v>
      </c>
      <c r="L679" s="20">
        <f>VLOOKUP($K679,Summary!$A$33:$E$39,1,1)</f>
        <v>10</v>
      </c>
      <c r="N679" s="2" t="s">
        <v>16</v>
      </c>
    </row>
    <row r="680" spans="1:14" x14ac:dyDescent="0.25">
      <c r="A680" s="2">
        <v>675</v>
      </c>
      <c r="B680" s="2">
        <v>0</v>
      </c>
      <c r="C680" s="2">
        <v>2</v>
      </c>
      <c r="D680" s="2" t="s">
        <v>882</v>
      </c>
      <c r="E680" s="2" t="s">
        <v>12</v>
      </c>
      <c r="G680" s="2">
        <f>VLOOKUP($F680,Summary!$A$22:$A$28,1,1)</f>
        <v>0</v>
      </c>
      <c r="H680" s="2">
        <v>0</v>
      </c>
      <c r="I680" s="2">
        <v>0</v>
      </c>
      <c r="J680" s="2">
        <v>239856</v>
      </c>
      <c r="K680" s="20">
        <v>0</v>
      </c>
      <c r="L680" s="20">
        <f>VLOOKUP($K680,Summary!$A$33:$E$39,1,1)</f>
        <v>0</v>
      </c>
      <c r="N680" s="2" t="s">
        <v>16</v>
      </c>
    </row>
    <row r="681" spans="1:14" x14ac:dyDescent="0.25">
      <c r="A681" s="2">
        <v>676</v>
      </c>
      <c r="B681" s="2">
        <v>0</v>
      </c>
      <c r="C681" s="2">
        <v>3</v>
      </c>
      <c r="D681" s="2" t="s">
        <v>881</v>
      </c>
      <c r="E681" s="2" t="s">
        <v>12</v>
      </c>
      <c r="F681" s="2">
        <v>18</v>
      </c>
      <c r="G681" s="2">
        <f>VLOOKUP($F681,Summary!$A$22:$A$28,1,1)</f>
        <v>10</v>
      </c>
      <c r="H681" s="2">
        <v>0</v>
      </c>
      <c r="I681" s="2">
        <v>0</v>
      </c>
      <c r="J681" s="2">
        <v>349912</v>
      </c>
      <c r="K681" s="20">
        <v>7.7750000000000004</v>
      </c>
      <c r="L681" s="20">
        <f>VLOOKUP($K681,Summary!$A$33:$E$39,1,1)</f>
        <v>0</v>
      </c>
      <c r="N681" s="2" t="s">
        <v>16</v>
      </c>
    </row>
    <row r="682" spans="1:14" x14ac:dyDescent="0.25">
      <c r="A682" s="2">
        <v>677</v>
      </c>
      <c r="B682" s="2">
        <v>0</v>
      </c>
      <c r="C682" s="2">
        <v>3</v>
      </c>
      <c r="D682" s="2" t="s">
        <v>880</v>
      </c>
      <c r="E682" s="2" t="s">
        <v>12</v>
      </c>
      <c r="F682" s="2">
        <v>24.5</v>
      </c>
      <c r="G682" s="2">
        <f>VLOOKUP($F682,Summary!$A$22:$A$28,1,1)</f>
        <v>20</v>
      </c>
      <c r="H682" s="2">
        <v>0</v>
      </c>
      <c r="I682" s="2">
        <v>0</v>
      </c>
      <c r="J682" s="2">
        <v>342826</v>
      </c>
      <c r="K682" s="20">
        <v>8.0500000000000007</v>
      </c>
      <c r="L682" s="20">
        <f>VLOOKUP($K682,Summary!$A$33:$E$39,1,1)</f>
        <v>0</v>
      </c>
      <c r="N682" s="2" t="s">
        <v>16</v>
      </c>
    </row>
    <row r="683" spans="1:14" x14ac:dyDescent="0.25">
      <c r="A683" s="2">
        <v>678</v>
      </c>
      <c r="B683" s="2">
        <v>1</v>
      </c>
      <c r="C683" s="2">
        <v>3</v>
      </c>
      <c r="D683" s="2" t="s">
        <v>879</v>
      </c>
      <c r="E683" s="2" t="s">
        <v>15</v>
      </c>
      <c r="F683" s="2">
        <v>18</v>
      </c>
      <c r="G683" s="2">
        <f>VLOOKUP($F683,Summary!$A$22:$A$28,1,1)</f>
        <v>10</v>
      </c>
      <c r="H683" s="2">
        <v>0</v>
      </c>
      <c r="I683" s="2">
        <v>0</v>
      </c>
      <c r="J683" s="2">
        <v>4138</v>
      </c>
      <c r="K683" s="20">
        <v>9.8416999999999994</v>
      </c>
      <c r="L683" s="20">
        <f>VLOOKUP($K683,Summary!$A$33:$E$39,1,1)</f>
        <v>0</v>
      </c>
      <c r="N683" s="2" t="s">
        <v>16</v>
      </c>
    </row>
    <row r="684" spans="1:14" x14ac:dyDescent="0.25">
      <c r="A684" s="2">
        <v>679</v>
      </c>
      <c r="B684" s="2">
        <v>0</v>
      </c>
      <c r="C684" s="2">
        <v>3</v>
      </c>
      <c r="D684" s="2" t="s">
        <v>878</v>
      </c>
      <c r="E684" s="2" t="s">
        <v>15</v>
      </c>
      <c r="F684" s="2">
        <v>43</v>
      </c>
      <c r="G684" s="2">
        <f>VLOOKUP($F684,Summary!$A$22:$A$28,1,1)</f>
        <v>40</v>
      </c>
      <c r="H684" s="2">
        <v>1</v>
      </c>
      <c r="I684" s="2">
        <v>6</v>
      </c>
      <c r="J684" s="2" t="s">
        <v>219</v>
      </c>
      <c r="K684" s="20">
        <v>46.9</v>
      </c>
      <c r="L684" s="20">
        <f>VLOOKUP($K684,Summary!$A$33:$E$39,1,1)</f>
        <v>40</v>
      </c>
      <c r="N684" s="2" t="s">
        <v>16</v>
      </c>
    </row>
    <row r="685" spans="1:14" x14ac:dyDescent="0.25">
      <c r="A685" s="2">
        <v>680</v>
      </c>
      <c r="B685" s="2">
        <v>1</v>
      </c>
      <c r="C685" s="2">
        <v>1</v>
      </c>
      <c r="D685" s="2" t="s">
        <v>877</v>
      </c>
      <c r="E685" s="2" t="s">
        <v>12</v>
      </c>
      <c r="F685" s="2">
        <v>36</v>
      </c>
      <c r="G685" s="2">
        <f>VLOOKUP($F685,Summary!$A$22:$A$28,1,1)</f>
        <v>30</v>
      </c>
      <c r="H685" s="2">
        <v>0</v>
      </c>
      <c r="I685" s="2">
        <v>1</v>
      </c>
      <c r="J685" s="2" t="s">
        <v>506</v>
      </c>
      <c r="K685" s="20">
        <v>512.32920000000001</v>
      </c>
      <c r="L685" s="20">
        <f>VLOOKUP($K685,Summary!$A$33:$E$39,1,1)</f>
        <v>60</v>
      </c>
      <c r="M685" s="2" t="s">
        <v>507</v>
      </c>
      <c r="N685" s="2" t="s">
        <v>24</v>
      </c>
    </row>
    <row r="686" spans="1:14" x14ac:dyDescent="0.25">
      <c r="A686" s="2">
        <v>681</v>
      </c>
      <c r="B686" s="2">
        <v>0</v>
      </c>
      <c r="C686" s="2">
        <v>3</v>
      </c>
      <c r="D686" s="2" t="s">
        <v>876</v>
      </c>
      <c r="E686" s="2" t="s">
        <v>15</v>
      </c>
      <c r="G686" s="2">
        <f>VLOOKUP($F686,Summary!$A$22:$A$28,1,1)</f>
        <v>0</v>
      </c>
      <c r="H686" s="2">
        <v>0</v>
      </c>
      <c r="I686" s="2">
        <v>0</v>
      </c>
      <c r="J686" s="2">
        <v>330935</v>
      </c>
      <c r="K686" s="20">
        <v>8.1374999999999993</v>
      </c>
      <c r="L686" s="20">
        <f>VLOOKUP($K686,Summary!$A$33:$E$39,1,1)</f>
        <v>0</v>
      </c>
      <c r="N686" s="2" t="s">
        <v>13</v>
      </c>
    </row>
    <row r="687" spans="1:14" x14ac:dyDescent="0.25">
      <c r="A687" s="2">
        <v>682</v>
      </c>
      <c r="B687" s="2">
        <v>1</v>
      </c>
      <c r="C687" s="2">
        <v>1</v>
      </c>
      <c r="D687" s="2" t="s">
        <v>875</v>
      </c>
      <c r="E687" s="2" t="s">
        <v>12</v>
      </c>
      <c r="F687" s="2">
        <v>27</v>
      </c>
      <c r="G687" s="2">
        <f>VLOOKUP($F687,Summary!$A$22:$A$28,1,1)</f>
        <v>20</v>
      </c>
      <c r="H687" s="2">
        <v>0</v>
      </c>
      <c r="I687" s="2">
        <v>0</v>
      </c>
      <c r="J687" s="2" t="s">
        <v>874</v>
      </c>
      <c r="K687" s="20">
        <v>76.729200000000006</v>
      </c>
      <c r="L687" s="20">
        <f>VLOOKUP($K687,Summary!$A$33:$E$39,1,1)</f>
        <v>60</v>
      </c>
      <c r="M687" s="2" t="s">
        <v>873</v>
      </c>
      <c r="N687" s="2" t="s">
        <v>24</v>
      </c>
    </row>
    <row r="688" spans="1:14" x14ac:dyDescent="0.25">
      <c r="A688" s="2">
        <v>683</v>
      </c>
      <c r="B688" s="2">
        <v>0</v>
      </c>
      <c r="C688" s="2">
        <v>3</v>
      </c>
      <c r="D688" s="2" t="s">
        <v>872</v>
      </c>
      <c r="E688" s="2" t="s">
        <v>12</v>
      </c>
      <c r="F688" s="2">
        <v>20</v>
      </c>
      <c r="G688" s="2">
        <f>VLOOKUP($F688,Summary!$A$22:$A$28,1,1)</f>
        <v>20</v>
      </c>
      <c r="H688" s="2">
        <v>0</v>
      </c>
      <c r="I688" s="2">
        <v>0</v>
      </c>
      <c r="J688" s="2">
        <v>6563</v>
      </c>
      <c r="K688" s="20">
        <v>9.2249999999999996</v>
      </c>
      <c r="L688" s="20">
        <f>VLOOKUP($K688,Summary!$A$33:$E$39,1,1)</f>
        <v>0</v>
      </c>
      <c r="N688" s="2" t="s">
        <v>16</v>
      </c>
    </row>
    <row r="689" spans="1:14" x14ac:dyDescent="0.25">
      <c r="A689" s="2">
        <v>684</v>
      </c>
      <c r="B689" s="2">
        <v>0</v>
      </c>
      <c r="C689" s="2">
        <v>3</v>
      </c>
      <c r="D689" s="2" t="s">
        <v>871</v>
      </c>
      <c r="E689" s="2" t="s">
        <v>12</v>
      </c>
      <c r="F689" s="2">
        <v>14</v>
      </c>
      <c r="G689" s="2">
        <f>VLOOKUP($F689,Summary!$A$22:$A$28,1,1)</f>
        <v>10</v>
      </c>
      <c r="H689" s="2">
        <v>5</v>
      </c>
      <c r="I689" s="2">
        <v>2</v>
      </c>
      <c r="J689" s="2" t="s">
        <v>219</v>
      </c>
      <c r="K689" s="20">
        <v>46.9</v>
      </c>
      <c r="L689" s="20">
        <f>VLOOKUP($K689,Summary!$A$33:$E$39,1,1)</f>
        <v>40</v>
      </c>
      <c r="N689" s="2" t="s">
        <v>16</v>
      </c>
    </row>
    <row r="690" spans="1:14" x14ac:dyDescent="0.25">
      <c r="A690" s="2">
        <v>685</v>
      </c>
      <c r="B690" s="2">
        <v>0</v>
      </c>
      <c r="C690" s="2">
        <v>2</v>
      </c>
      <c r="D690" s="2" t="s">
        <v>870</v>
      </c>
      <c r="E690" s="2" t="s">
        <v>12</v>
      </c>
      <c r="F690" s="2">
        <v>60</v>
      </c>
      <c r="G690" s="2">
        <f>VLOOKUP($F690,Summary!$A$22:$A$28,1,1)</f>
        <v>60</v>
      </c>
      <c r="H690" s="2">
        <v>1</v>
      </c>
      <c r="I690" s="2">
        <v>1</v>
      </c>
      <c r="J690" s="2">
        <v>29750</v>
      </c>
      <c r="K690" s="20">
        <v>39</v>
      </c>
      <c r="L690" s="20">
        <f>VLOOKUP($K690,Summary!$A$33:$E$39,1,1)</f>
        <v>30</v>
      </c>
      <c r="N690" s="2" t="s">
        <v>16</v>
      </c>
    </row>
    <row r="691" spans="1:14" x14ac:dyDescent="0.25">
      <c r="A691" s="2">
        <v>686</v>
      </c>
      <c r="B691" s="2">
        <v>0</v>
      </c>
      <c r="C691" s="2">
        <v>2</v>
      </c>
      <c r="D691" s="2" t="s">
        <v>869</v>
      </c>
      <c r="E691" s="2" t="s">
        <v>12</v>
      </c>
      <c r="F691" s="2">
        <v>25</v>
      </c>
      <c r="G691" s="2">
        <f>VLOOKUP($F691,Summary!$A$22:$A$28,1,1)</f>
        <v>20</v>
      </c>
      <c r="H691" s="2">
        <v>1</v>
      </c>
      <c r="I691" s="2">
        <v>2</v>
      </c>
      <c r="J691" s="2" t="s">
        <v>440</v>
      </c>
      <c r="K691" s="20">
        <v>41.5792</v>
      </c>
      <c r="L691" s="20">
        <f>VLOOKUP($K691,Summary!$A$33:$E$39,1,1)</f>
        <v>40</v>
      </c>
      <c r="N691" s="2" t="s">
        <v>24</v>
      </c>
    </row>
    <row r="692" spans="1:14" x14ac:dyDescent="0.25">
      <c r="A692" s="2">
        <v>687</v>
      </c>
      <c r="B692" s="2">
        <v>0</v>
      </c>
      <c r="C692" s="2">
        <v>3</v>
      </c>
      <c r="D692" s="2" t="s">
        <v>868</v>
      </c>
      <c r="E692" s="2" t="s">
        <v>12</v>
      </c>
      <c r="F692" s="2">
        <v>14</v>
      </c>
      <c r="G692" s="2">
        <f>VLOOKUP($F692,Summary!$A$22:$A$28,1,1)</f>
        <v>10</v>
      </c>
      <c r="H692" s="2">
        <v>4</v>
      </c>
      <c r="I692" s="2">
        <v>1</v>
      </c>
      <c r="J692" s="2">
        <v>3101295</v>
      </c>
      <c r="K692" s="20">
        <v>39.6875</v>
      </c>
      <c r="L692" s="20">
        <f>VLOOKUP($K692,Summary!$A$33:$E$39,1,1)</f>
        <v>30</v>
      </c>
      <c r="N692" s="2" t="s">
        <v>16</v>
      </c>
    </row>
    <row r="693" spans="1:14" x14ac:dyDescent="0.25">
      <c r="A693" s="2">
        <v>688</v>
      </c>
      <c r="B693" s="2">
        <v>0</v>
      </c>
      <c r="C693" s="2">
        <v>3</v>
      </c>
      <c r="D693" s="2" t="s">
        <v>867</v>
      </c>
      <c r="E693" s="2" t="s">
        <v>12</v>
      </c>
      <c r="F693" s="2">
        <v>19</v>
      </c>
      <c r="G693" s="2">
        <f>VLOOKUP($F693,Summary!$A$22:$A$28,1,1)</f>
        <v>10</v>
      </c>
      <c r="H693" s="2">
        <v>0</v>
      </c>
      <c r="I693" s="2">
        <v>0</v>
      </c>
      <c r="J693" s="2">
        <v>349228</v>
      </c>
      <c r="K693" s="20">
        <v>10.1708</v>
      </c>
      <c r="L693" s="20">
        <f>VLOOKUP($K693,Summary!$A$33:$E$39,1,1)</f>
        <v>10</v>
      </c>
      <c r="N693" s="2" t="s">
        <v>16</v>
      </c>
    </row>
    <row r="694" spans="1:14" x14ac:dyDescent="0.25">
      <c r="A694" s="2">
        <v>689</v>
      </c>
      <c r="B694" s="2">
        <v>0</v>
      </c>
      <c r="C694" s="2">
        <v>3</v>
      </c>
      <c r="D694" s="2" t="s">
        <v>866</v>
      </c>
      <c r="E694" s="2" t="s">
        <v>12</v>
      </c>
      <c r="F694" s="2">
        <v>18</v>
      </c>
      <c r="G694" s="2">
        <f>VLOOKUP($F694,Summary!$A$22:$A$28,1,1)</f>
        <v>10</v>
      </c>
      <c r="H694" s="2">
        <v>0</v>
      </c>
      <c r="I694" s="2">
        <v>0</v>
      </c>
      <c r="J694" s="2">
        <v>350036</v>
      </c>
      <c r="K694" s="20">
        <v>7.7957999999999998</v>
      </c>
      <c r="L694" s="20">
        <f>VLOOKUP($K694,Summary!$A$33:$E$39,1,1)</f>
        <v>0</v>
      </c>
      <c r="N694" s="2" t="s">
        <v>16</v>
      </c>
    </row>
    <row r="695" spans="1:14" x14ac:dyDescent="0.25">
      <c r="A695" s="2">
        <v>690</v>
      </c>
      <c r="B695" s="2">
        <v>1</v>
      </c>
      <c r="C695" s="2">
        <v>1</v>
      </c>
      <c r="D695" s="2" t="s">
        <v>865</v>
      </c>
      <c r="E695" s="2" t="s">
        <v>15</v>
      </c>
      <c r="F695" s="2">
        <v>15</v>
      </c>
      <c r="G695" s="2">
        <f>VLOOKUP($F695,Summary!$A$22:$A$28,1,1)</f>
        <v>10</v>
      </c>
      <c r="H695" s="2">
        <v>0</v>
      </c>
      <c r="I695" s="2">
        <v>1</v>
      </c>
      <c r="J695" s="2">
        <v>24160</v>
      </c>
      <c r="K695" s="20">
        <v>211.33750000000001</v>
      </c>
      <c r="L695" s="20">
        <f>VLOOKUP($K695,Summary!$A$33:$E$39,1,1)</f>
        <v>60</v>
      </c>
      <c r="M695" s="2" t="s">
        <v>812</v>
      </c>
      <c r="N695" s="2" t="s">
        <v>16</v>
      </c>
    </row>
    <row r="696" spans="1:14" x14ac:dyDescent="0.25">
      <c r="A696" s="2">
        <v>691</v>
      </c>
      <c r="B696" s="2">
        <v>1</v>
      </c>
      <c r="C696" s="2">
        <v>1</v>
      </c>
      <c r="D696" s="2" t="s">
        <v>864</v>
      </c>
      <c r="E696" s="2" t="s">
        <v>12</v>
      </c>
      <c r="F696" s="2">
        <v>31</v>
      </c>
      <c r="G696" s="2">
        <f>VLOOKUP($F696,Summary!$A$22:$A$28,1,1)</f>
        <v>30</v>
      </c>
      <c r="H696" s="2">
        <v>1</v>
      </c>
      <c r="I696" s="2">
        <v>0</v>
      </c>
      <c r="J696" s="2">
        <v>17474</v>
      </c>
      <c r="K696" s="20">
        <v>57</v>
      </c>
      <c r="L696" s="20">
        <f>VLOOKUP($K696,Summary!$A$33:$E$39,1,1)</f>
        <v>50</v>
      </c>
      <c r="M696" s="2" t="s">
        <v>749</v>
      </c>
      <c r="N696" s="2" t="s">
        <v>16</v>
      </c>
    </row>
    <row r="697" spans="1:14" x14ac:dyDescent="0.25">
      <c r="A697" s="2">
        <v>692</v>
      </c>
      <c r="B697" s="2">
        <v>1</v>
      </c>
      <c r="C697" s="2">
        <v>3</v>
      </c>
      <c r="D697" s="2" t="s">
        <v>863</v>
      </c>
      <c r="E697" s="2" t="s">
        <v>15</v>
      </c>
      <c r="F697" s="2">
        <v>4</v>
      </c>
      <c r="G697" s="2">
        <f>VLOOKUP($F697,Summary!$A$22:$A$28,1,1)</f>
        <v>0</v>
      </c>
      <c r="H697" s="2">
        <v>0</v>
      </c>
      <c r="I697" s="2">
        <v>1</v>
      </c>
      <c r="J697" s="2">
        <v>349256</v>
      </c>
      <c r="K697" s="20">
        <v>13.416700000000001</v>
      </c>
      <c r="L697" s="20">
        <f>VLOOKUP($K697,Summary!$A$33:$E$39,1,1)</f>
        <v>10</v>
      </c>
      <c r="N697" s="2" t="s">
        <v>24</v>
      </c>
    </row>
    <row r="698" spans="1:14" x14ac:dyDescent="0.25">
      <c r="A698" s="2">
        <v>693</v>
      </c>
      <c r="B698" s="2">
        <v>1</v>
      </c>
      <c r="C698" s="2">
        <v>3</v>
      </c>
      <c r="D698" s="2" t="s">
        <v>862</v>
      </c>
      <c r="E698" s="2" t="s">
        <v>12</v>
      </c>
      <c r="G698" s="2">
        <f>VLOOKUP($F698,Summary!$A$22:$A$28,1,1)</f>
        <v>0</v>
      </c>
      <c r="H698" s="2">
        <v>0</v>
      </c>
      <c r="I698" s="2">
        <v>0</v>
      </c>
      <c r="J698" s="2">
        <v>1601</v>
      </c>
      <c r="K698" s="20">
        <v>56.495800000000003</v>
      </c>
      <c r="L698" s="20">
        <f>VLOOKUP($K698,Summary!$A$33:$E$39,1,1)</f>
        <v>50</v>
      </c>
      <c r="N698" s="2" t="s">
        <v>16</v>
      </c>
    </row>
    <row r="699" spans="1:14" x14ac:dyDescent="0.25">
      <c r="A699" s="2">
        <v>694</v>
      </c>
      <c r="B699" s="2">
        <v>0</v>
      </c>
      <c r="C699" s="2">
        <v>3</v>
      </c>
      <c r="D699" s="2" t="s">
        <v>861</v>
      </c>
      <c r="E699" s="2" t="s">
        <v>12</v>
      </c>
      <c r="F699" s="2">
        <v>25</v>
      </c>
      <c r="G699" s="2">
        <f>VLOOKUP($F699,Summary!$A$22:$A$28,1,1)</f>
        <v>20</v>
      </c>
      <c r="H699" s="2">
        <v>0</v>
      </c>
      <c r="I699" s="2">
        <v>0</v>
      </c>
      <c r="J699" s="2">
        <v>2672</v>
      </c>
      <c r="K699" s="20">
        <v>7.2249999999999996</v>
      </c>
      <c r="L699" s="20">
        <f>VLOOKUP($K699,Summary!$A$33:$E$39,1,1)</f>
        <v>0</v>
      </c>
      <c r="N699" s="2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3"/>
  <sheetViews>
    <sheetView zoomScale="80" zoomScaleNormal="80" workbookViewId="0">
      <pane ySplit="5" topLeftCell="A6" activePane="bottomLeft" state="frozen"/>
      <selection pane="bottomLeft" activeCell="S6" sqref="S6"/>
    </sheetView>
  </sheetViews>
  <sheetFormatPr defaultRowHeight="15" x14ac:dyDescent="0.25"/>
  <cols>
    <col min="1" max="18" width="9.140625" style="2"/>
    <col min="19" max="19" width="9.140625" style="24"/>
    <col min="20" max="16384" width="9.140625" style="2"/>
  </cols>
  <sheetData>
    <row r="1" spans="1:19" ht="18.75" x14ac:dyDescent="0.3">
      <c r="A1" s="3" t="s">
        <v>1736</v>
      </c>
    </row>
    <row r="4" spans="1:19" x14ac:dyDescent="0.25">
      <c r="N4" s="17" t="s">
        <v>1744</v>
      </c>
      <c r="O4" s="18"/>
      <c r="P4" s="18"/>
      <c r="Q4" s="19"/>
      <c r="R4"/>
      <c r="S4" s="24">
        <v>3.5000000000000003E-2</v>
      </c>
    </row>
    <row r="5" spans="1:19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1747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1748</v>
      </c>
      <c r="L5" s="2" t="s">
        <v>9</v>
      </c>
      <c r="M5" s="2" t="s">
        <v>10</v>
      </c>
      <c r="N5" s="2" t="s">
        <v>1737</v>
      </c>
      <c r="O5" s="2" t="s">
        <v>1742</v>
      </c>
      <c r="P5" s="2" t="s">
        <v>4</v>
      </c>
      <c r="Q5" s="2" t="s">
        <v>8</v>
      </c>
      <c r="R5" t="s">
        <v>1750</v>
      </c>
      <c r="S5" s="24" t="s">
        <v>1745</v>
      </c>
    </row>
    <row r="6" spans="1:19" x14ac:dyDescent="0.25">
      <c r="A6" s="2">
        <v>1004</v>
      </c>
      <c r="B6" s="2">
        <v>1</v>
      </c>
      <c r="C6" s="2" t="s">
        <v>180</v>
      </c>
      <c r="D6" s="2" t="s">
        <v>15</v>
      </c>
      <c r="E6" s="2">
        <v>36</v>
      </c>
      <c r="F6" s="2">
        <f>VLOOKUP($E6,Summary!$A$22:$A$28,1,1)</f>
        <v>30</v>
      </c>
      <c r="G6" s="2">
        <v>0</v>
      </c>
      <c r="H6" s="2">
        <v>0</v>
      </c>
      <c r="I6" s="2" t="s">
        <v>181</v>
      </c>
      <c r="J6" s="2">
        <v>31.679200000000002</v>
      </c>
      <c r="K6" s="20">
        <f>VLOOKUP($J6,Summary!$A$33:$E$39,1,1)</f>
        <v>30</v>
      </c>
      <c r="L6" s="2" t="s">
        <v>182</v>
      </c>
      <c r="M6" s="2" t="s">
        <v>24</v>
      </c>
      <c r="N6" s="22">
        <f>VLOOKUP($D6,Summary!$A$7:$E$8,5,0)</f>
        <v>0.74</v>
      </c>
      <c r="O6" s="22">
        <f>VLOOKUP($B6,Summary!$A$15:$E$17,5,0)</f>
        <v>0.6107784431137725</v>
      </c>
      <c r="P6" s="22">
        <f>VLOOKUP($F6,Summary!$A$22:$E$28,5,0)</f>
        <v>0.47199999999999998</v>
      </c>
      <c r="Q6" s="22">
        <f>VLOOKUP($K6,Summary!$A$33:$E$39,5,0)</f>
        <v>0.47199999999999998</v>
      </c>
      <c r="R6" s="22">
        <f>N6*O6*P6*Q6</f>
        <v>0.10069303185628742</v>
      </c>
      <c r="S6" s="24">
        <f>IF(R6&gt;S$4,1,IF(R6&gt;0.2,0.5,0))</f>
        <v>1</v>
      </c>
    </row>
    <row r="7" spans="1:19" x14ac:dyDescent="0.25">
      <c r="A7" s="2">
        <v>1014</v>
      </c>
      <c r="B7" s="2">
        <v>1</v>
      </c>
      <c r="C7" s="2" t="s">
        <v>197</v>
      </c>
      <c r="D7" s="2" t="s">
        <v>15</v>
      </c>
      <c r="E7" s="2">
        <v>35</v>
      </c>
      <c r="F7" s="2">
        <f>VLOOKUP($E7,Summary!$A$22:$A$28,1,1)</f>
        <v>30</v>
      </c>
      <c r="G7" s="2">
        <v>1</v>
      </c>
      <c r="H7" s="2">
        <v>0</v>
      </c>
      <c r="I7" s="2">
        <v>13236</v>
      </c>
      <c r="J7" s="2">
        <v>57.75</v>
      </c>
      <c r="K7" s="20">
        <f>VLOOKUP($J7,Summary!$A$33:$E$39,1,1)</f>
        <v>50</v>
      </c>
      <c r="L7" s="2" t="s">
        <v>198</v>
      </c>
      <c r="M7" s="2" t="s">
        <v>24</v>
      </c>
      <c r="N7" s="22">
        <f>VLOOKUP($D7,Summary!$A$7:$E$8,5,0)</f>
        <v>0.74</v>
      </c>
      <c r="O7" s="22">
        <f>VLOOKUP($B7,Summary!$A$15:$E$17,5,0)</f>
        <v>0.6107784431137725</v>
      </c>
      <c r="P7" s="22">
        <f>VLOOKUP($F7,Summary!$A$22:$E$28,5,0)</f>
        <v>0.47199999999999998</v>
      </c>
      <c r="Q7" s="22">
        <f>VLOOKUP($K7,Summary!$A$33:$E$39,5,0)</f>
        <v>0.38461538461538464</v>
      </c>
      <c r="R7" s="22">
        <f>N7*O7*P7*Q7</f>
        <v>8.2051036388760948E-2</v>
      </c>
      <c r="S7" s="24">
        <f>IF(R7&gt;S$4,1,IF(R7&gt;0.2,0.5,0))</f>
        <v>1</v>
      </c>
    </row>
    <row r="8" spans="1:19" x14ac:dyDescent="0.25">
      <c r="A8" s="2">
        <v>1283</v>
      </c>
      <c r="B8" s="2">
        <v>1</v>
      </c>
      <c r="C8" s="2" t="s">
        <v>568</v>
      </c>
      <c r="D8" s="2" t="s">
        <v>15</v>
      </c>
      <c r="E8" s="2">
        <v>51</v>
      </c>
      <c r="F8" s="2">
        <f>VLOOKUP($E8,Summary!$A$22:$A$28,1,1)</f>
        <v>50</v>
      </c>
      <c r="G8" s="2">
        <v>0</v>
      </c>
      <c r="H8" s="2">
        <v>1</v>
      </c>
      <c r="I8" s="2" t="s">
        <v>569</v>
      </c>
      <c r="J8" s="2">
        <v>39.4</v>
      </c>
      <c r="K8" s="20">
        <f>VLOOKUP($J8,Summary!$A$33:$E$39,1,1)</f>
        <v>30</v>
      </c>
      <c r="L8" s="2" t="s">
        <v>570</v>
      </c>
      <c r="M8" s="2" t="s">
        <v>16</v>
      </c>
      <c r="N8" s="22">
        <f>VLOOKUP($D8,Summary!$A$7:$E$8,5,0)</f>
        <v>0.74</v>
      </c>
      <c r="O8" s="22">
        <f>VLOOKUP($B8,Summary!$A$15:$E$17,5,0)</f>
        <v>0.6107784431137725</v>
      </c>
      <c r="P8" s="22">
        <f>VLOOKUP($F8,Summary!$A$22:$E$28,5,0)</f>
        <v>0.38461538461538464</v>
      </c>
      <c r="Q8" s="22">
        <f>VLOOKUP($K8,Summary!$A$33:$E$39,5,0)</f>
        <v>0.47199999999999998</v>
      </c>
      <c r="R8" s="22">
        <f>N8*O8*P8*Q8</f>
        <v>8.2051036388760948E-2</v>
      </c>
      <c r="S8" s="24">
        <f>IF(R8&gt;S$4,1,IF(R8&gt;0.2,0.5,0))</f>
        <v>1</v>
      </c>
    </row>
    <row r="9" spans="1:19" x14ac:dyDescent="0.25">
      <c r="A9" s="2">
        <v>914</v>
      </c>
      <c r="B9" s="2">
        <v>1</v>
      </c>
      <c r="C9" s="2" t="s">
        <v>46</v>
      </c>
      <c r="D9" s="2" t="s">
        <v>15</v>
      </c>
      <c r="F9" s="2">
        <f>VLOOKUP($E9,Summary!$A$22:$A$28,1,1)</f>
        <v>0</v>
      </c>
      <c r="G9" s="2">
        <v>0</v>
      </c>
      <c r="H9" s="2">
        <v>0</v>
      </c>
      <c r="I9" s="2" t="s">
        <v>47</v>
      </c>
      <c r="J9" s="2">
        <v>31.683299999999999</v>
      </c>
      <c r="K9" s="20">
        <f>VLOOKUP($J9,Summary!$A$33:$E$39,1,1)</f>
        <v>30</v>
      </c>
      <c r="M9" s="2" t="s">
        <v>16</v>
      </c>
      <c r="N9" s="22">
        <f>VLOOKUP($D9,Summary!$A$7:$E$8,5,0)</f>
        <v>0.74</v>
      </c>
      <c r="O9" s="22">
        <f>VLOOKUP($B9,Summary!$A$15:$E$17,5,0)</f>
        <v>0.6107784431137725</v>
      </c>
      <c r="P9" s="22">
        <f>VLOOKUP($F9,Summary!$A$22:$E$28,5,0)</f>
        <v>0.38219895287958117</v>
      </c>
      <c r="Q9" s="22">
        <f>VLOOKUP($K9,Summary!$A$33:$E$39,5,0)</f>
        <v>0.47199999999999998</v>
      </c>
      <c r="R9" s="22">
        <f>N9*O9*P9*Q9</f>
        <v>8.1535532495218999E-2</v>
      </c>
      <c r="S9" s="24">
        <f>IF(R9&gt;S$4,1,IF(R9&gt;0.2,0.5,0))</f>
        <v>1</v>
      </c>
    </row>
    <row r="10" spans="1:19" x14ac:dyDescent="0.25">
      <c r="A10" s="2">
        <v>1070</v>
      </c>
      <c r="B10" s="2">
        <v>2</v>
      </c>
      <c r="C10" s="2" t="s">
        <v>270</v>
      </c>
      <c r="D10" s="2" t="s">
        <v>15</v>
      </c>
      <c r="E10" s="2">
        <v>36</v>
      </c>
      <c r="F10" s="2">
        <f>VLOOKUP($E10,Summary!$A$22:$A$28,1,1)</f>
        <v>30</v>
      </c>
      <c r="G10" s="2">
        <v>0</v>
      </c>
      <c r="H10" s="2">
        <v>3</v>
      </c>
      <c r="I10" s="2">
        <v>230136</v>
      </c>
      <c r="J10" s="2">
        <v>39</v>
      </c>
      <c r="K10" s="20">
        <f>VLOOKUP($J10,Summary!$A$33:$E$39,1,1)</f>
        <v>30</v>
      </c>
      <c r="L10" s="2" t="s">
        <v>271</v>
      </c>
      <c r="M10" s="2" t="s">
        <v>16</v>
      </c>
      <c r="N10" s="22">
        <f>VLOOKUP($D10,Summary!$A$7:$E$8,5,0)</f>
        <v>0.74</v>
      </c>
      <c r="O10" s="22">
        <f>VLOOKUP($B10,Summary!$A$15:$E$17,5,0)</f>
        <v>0.49305555555555558</v>
      </c>
      <c r="P10" s="22">
        <f>VLOOKUP($F10,Summary!$A$22:$E$28,5,0)</f>
        <v>0.47199999999999998</v>
      </c>
      <c r="Q10" s="22">
        <f>VLOOKUP($K10,Summary!$A$33:$E$39,5,0)</f>
        <v>0.47199999999999998</v>
      </c>
      <c r="R10" s="22">
        <f>N10*O10*P10*Q10</f>
        <v>8.128521777777778E-2</v>
      </c>
      <c r="S10" s="24">
        <f>IF(R10&gt;S$4,1,IF(R10&gt;0.2,0.5,0))</f>
        <v>1</v>
      </c>
    </row>
    <row r="11" spans="1:19" x14ac:dyDescent="0.25">
      <c r="A11" s="2">
        <v>1100</v>
      </c>
      <c r="B11" s="2">
        <v>1</v>
      </c>
      <c r="C11" s="2" t="s">
        <v>317</v>
      </c>
      <c r="D11" s="2" t="s">
        <v>15</v>
      </c>
      <c r="E11" s="2">
        <v>33</v>
      </c>
      <c r="F11" s="2">
        <f>VLOOKUP($E11,Summary!$A$22:$A$28,1,1)</f>
        <v>30</v>
      </c>
      <c r="G11" s="2">
        <v>0</v>
      </c>
      <c r="H11" s="2">
        <v>0</v>
      </c>
      <c r="I11" s="2" t="s">
        <v>318</v>
      </c>
      <c r="J11" s="2">
        <v>27.720800000000001</v>
      </c>
      <c r="K11" s="20">
        <f>VLOOKUP($J11,Summary!$A$33:$E$39,1,1)</f>
        <v>20</v>
      </c>
      <c r="L11" s="2" t="s">
        <v>319</v>
      </c>
      <c r="M11" s="2" t="s">
        <v>24</v>
      </c>
      <c r="N11" s="22">
        <f>VLOOKUP($D11,Summary!$A$7:$E$8,5,0)</f>
        <v>0.74</v>
      </c>
      <c r="O11" s="22">
        <f>VLOOKUP($B11,Summary!$A$15:$E$17,5,0)</f>
        <v>0.6107784431137725</v>
      </c>
      <c r="P11" s="22">
        <f>VLOOKUP($F11,Summary!$A$22:$E$28,5,0)</f>
        <v>0.47199999999999998</v>
      </c>
      <c r="Q11" s="22">
        <f>VLOOKUP($K11,Summary!$A$33:$E$39,5,0)</f>
        <v>0.35632183908045978</v>
      </c>
      <c r="R11" s="22">
        <f>N11*O11*P11*Q11</f>
        <v>7.6015098079702664E-2</v>
      </c>
      <c r="S11" s="24">
        <f>IF(R11&gt;S$4,1,IF(R11&gt;0.2,0.5,0))</f>
        <v>1</v>
      </c>
    </row>
    <row r="12" spans="1:19" x14ac:dyDescent="0.25">
      <c r="A12" s="2">
        <v>1074</v>
      </c>
      <c r="B12" s="2">
        <v>1</v>
      </c>
      <c r="C12" s="2" t="s">
        <v>278</v>
      </c>
      <c r="D12" s="2" t="s">
        <v>15</v>
      </c>
      <c r="E12" s="2">
        <v>18</v>
      </c>
      <c r="F12" s="2">
        <f>VLOOKUP($E12,Summary!$A$22:$A$28,1,1)</f>
        <v>10</v>
      </c>
      <c r="G12" s="2">
        <v>1</v>
      </c>
      <c r="H12" s="2">
        <v>0</v>
      </c>
      <c r="I12" s="2">
        <v>113773</v>
      </c>
      <c r="J12" s="2">
        <v>53.1</v>
      </c>
      <c r="K12" s="20">
        <f>VLOOKUP($J12,Summary!$A$33:$E$39,1,1)</f>
        <v>50</v>
      </c>
      <c r="L12" s="2" t="s">
        <v>279</v>
      </c>
      <c r="M12" s="2" t="s">
        <v>16</v>
      </c>
      <c r="N12" s="22">
        <f>VLOOKUP($D12,Summary!$A$7:$E$8,5,0)</f>
        <v>0.74</v>
      </c>
      <c r="O12" s="22">
        <f>VLOOKUP($B12,Summary!$A$15:$E$17,5,0)</f>
        <v>0.6107784431137725</v>
      </c>
      <c r="P12" s="22">
        <f>VLOOKUP($F12,Summary!$A$22:$E$28,5,0)</f>
        <v>0.40789473684210525</v>
      </c>
      <c r="Q12" s="22">
        <f>VLOOKUP($K12,Summary!$A$33:$E$39,5,0)</f>
        <v>0.38461538461538464</v>
      </c>
      <c r="R12" s="22">
        <f>N12*O12*P12*Q12</f>
        <v>7.0907173507236548E-2</v>
      </c>
      <c r="S12" s="24">
        <f>IF(R12&gt;S$4,1,IF(R12&gt;0.2,0.5,0))</f>
        <v>1</v>
      </c>
    </row>
    <row r="13" spans="1:19" x14ac:dyDescent="0.25">
      <c r="A13" s="2">
        <v>935</v>
      </c>
      <c r="B13" s="2">
        <v>2</v>
      </c>
      <c r="C13" s="2" t="s">
        <v>81</v>
      </c>
      <c r="D13" s="2" t="s">
        <v>15</v>
      </c>
      <c r="E13" s="2">
        <v>30</v>
      </c>
      <c r="F13" s="2">
        <f>VLOOKUP($E13,Summary!$A$22:$A$28,1,1)</f>
        <v>30</v>
      </c>
      <c r="G13" s="2">
        <v>0</v>
      </c>
      <c r="H13" s="2">
        <v>0</v>
      </c>
      <c r="I13" s="2">
        <v>237249</v>
      </c>
      <c r="J13" s="2">
        <v>13</v>
      </c>
      <c r="K13" s="20">
        <f>VLOOKUP($J13,Summary!$A$33:$E$39,1,1)</f>
        <v>10</v>
      </c>
      <c r="M13" s="2" t="s">
        <v>16</v>
      </c>
      <c r="N13" s="22">
        <f>VLOOKUP($D13,Summary!$A$7:$E$8,5,0)</f>
        <v>0.74</v>
      </c>
      <c r="O13" s="22">
        <f>VLOOKUP($B13,Summary!$A$15:$E$17,5,0)</f>
        <v>0.49305555555555558</v>
      </c>
      <c r="P13" s="22">
        <f>VLOOKUP($F13,Summary!$A$22:$E$28,5,0)</f>
        <v>0.47199999999999998</v>
      </c>
      <c r="Q13" s="22">
        <f>VLOOKUP($K13,Summary!$A$33:$E$39,5,0)</f>
        <v>0.40789473684210525</v>
      </c>
      <c r="R13" s="22">
        <f>N13*O13*P13*Q13</f>
        <v>7.0245365497076023E-2</v>
      </c>
      <c r="S13" s="24">
        <f>IF(R13&gt;S$4,1,IF(R13&gt;0.2,0.5,0))</f>
        <v>1</v>
      </c>
    </row>
    <row r="14" spans="1:19" x14ac:dyDescent="0.25">
      <c r="A14" s="2">
        <v>1067</v>
      </c>
      <c r="B14" s="2">
        <v>2</v>
      </c>
      <c r="C14" s="2" t="s">
        <v>266</v>
      </c>
      <c r="D14" s="2" t="s">
        <v>15</v>
      </c>
      <c r="E14" s="2">
        <v>15</v>
      </c>
      <c r="F14" s="2">
        <f>VLOOKUP($E14,Summary!$A$22:$A$28,1,1)</f>
        <v>10</v>
      </c>
      <c r="G14" s="2">
        <v>0</v>
      </c>
      <c r="H14" s="2">
        <v>2</v>
      </c>
      <c r="I14" s="2">
        <v>29750</v>
      </c>
      <c r="J14" s="2">
        <v>39</v>
      </c>
      <c r="K14" s="20">
        <f>VLOOKUP($J14,Summary!$A$33:$E$39,1,1)</f>
        <v>30</v>
      </c>
      <c r="M14" s="2" t="s">
        <v>16</v>
      </c>
      <c r="N14" s="22">
        <f>VLOOKUP($D14,Summary!$A$7:$E$8,5,0)</f>
        <v>0.74</v>
      </c>
      <c r="O14" s="22">
        <f>VLOOKUP($B14,Summary!$A$15:$E$17,5,0)</f>
        <v>0.49305555555555558</v>
      </c>
      <c r="P14" s="22">
        <f>VLOOKUP($F14,Summary!$A$22:$E$28,5,0)</f>
        <v>0.40789473684210525</v>
      </c>
      <c r="Q14" s="22">
        <f>VLOOKUP($K14,Summary!$A$33:$E$39,5,0)</f>
        <v>0.47199999999999998</v>
      </c>
      <c r="R14" s="22">
        <f>N14*O14*P14*Q14</f>
        <v>7.0245365497076023E-2</v>
      </c>
      <c r="S14" s="24">
        <f>IF(R14&gt;S$4,1,IF(R14&gt;0.2,0.5,0))</f>
        <v>1</v>
      </c>
    </row>
    <row r="15" spans="1:19" x14ac:dyDescent="0.25">
      <c r="A15" s="2">
        <v>1112</v>
      </c>
      <c r="B15" s="2">
        <v>2</v>
      </c>
      <c r="C15" s="2" t="s">
        <v>335</v>
      </c>
      <c r="D15" s="2" t="s">
        <v>15</v>
      </c>
      <c r="E15" s="2">
        <v>30</v>
      </c>
      <c r="F15" s="2">
        <f>VLOOKUP($E15,Summary!$A$22:$A$28,1,1)</f>
        <v>30</v>
      </c>
      <c r="G15" s="2">
        <v>1</v>
      </c>
      <c r="H15" s="2">
        <v>0</v>
      </c>
      <c r="I15" s="2" t="s">
        <v>336</v>
      </c>
      <c r="J15" s="2">
        <v>13.8583</v>
      </c>
      <c r="K15" s="20">
        <f>VLOOKUP($J15,Summary!$A$33:$E$39,1,1)</f>
        <v>10</v>
      </c>
      <c r="M15" s="2" t="s">
        <v>24</v>
      </c>
      <c r="N15" s="22">
        <f>VLOOKUP($D15,Summary!$A$7:$E$8,5,0)</f>
        <v>0.74</v>
      </c>
      <c r="O15" s="22">
        <f>VLOOKUP($B15,Summary!$A$15:$E$17,5,0)</f>
        <v>0.49305555555555558</v>
      </c>
      <c r="P15" s="22">
        <f>VLOOKUP($F15,Summary!$A$22:$E$28,5,0)</f>
        <v>0.47199999999999998</v>
      </c>
      <c r="Q15" s="22">
        <f>VLOOKUP($K15,Summary!$A$33:$E$39,5,0)</f>
        <v>0.40789473684210525</v>
      </c>
      <c r="R15" s="22">
        <f>N15*O15*P15*Q15</f>
        <v>7.0245365497076023E-2</v>
      </c>
      <c r="S15" s="24">
        <f>IF(R15&gt;S$4,1,IF(R15&gt;0.2,0.5,0))</f>
        <v>1</v>
      </c>
    </row>
    <row r="16" spans="1:19" x14ac:dyDescent="0.25">
      <c r="A16" s="2">
        <v>1218</v>
      </c>
      <c r="B16" s="2">
        <v>2</v>
      </c>
      <c r="C16" s="2" t="s">
        <v>483</v>
      </c>
      <c r="D16" s="2" t="s">
        <v>15</v>
      </c>
      <c r="E16" s="2">
        <v>12</v>
      </c>
      <c r="F16" s="2">
        <f>VLOOKUP($E16,Summary!$A$22:$A$28,1,1)</f>
        <v>10</v>
      </c>
      <c r="G16" s="2">
        <v>2</v>
      </c>
      <c r="H16" s="2">
        <v>1</v>
      </c>
      <c r="I16" s="2">
        <v>230136</v>
      </c>
      <c r="J16" s="2">
        <v>39</v>
      </c>
      <c r="K16" s="20">
        <f>VLOOKUP($J16,Summary!$A$33:$E$39,1,1)</f>
        <v>30</v>
      </c>
      <c r="L16" s="2" t="s">
        <v>271</v>
      </c>
      <c r="M16" s="2" t="s">
        <v>16</v>
      </c>
      <c r="N16" s="22">
        <f>VLOOKUP($D16,Summary!$A$7:$E$8,5,0)</f>
        <v>0.74</v>
      </c>
      <c r="O16" s="22">
        <f>VLOOKUP($B16,Summary!$A$15:$E$17,5,0)</f>
        <v>0.49305555555555558</v>
      </c>
      <c r="P16" s="22">
        <f>VLOOKUP($F16,Summary!$A$22:$E$28,5,0)</f>
        <v>0.40789473684210525</v>
      </c>
      <c r="Q16" s="22">
        <f>VLOOKUP($K16,Summary!$A$33:$E$39,5,0)</f>
        <v>0.47199999999999998</v>
      </c>
      <c r="R16" s="22">
        <f>N16*O16*P16*Q16</f>
        <v>7.0245365497076023E-2</v>
      </c>
      <c r="S16" s="24">
        <f>IF(R16&gt;S$4,1,IF(R16&gt;0.2,0.5,0))</f>
        <v>1</v>
      </c>
    </row>
    <row r="17" spans="1:19" x14ac:dyDescent="0.25">
      <c r="A17" s="2">
        <v>1248</v>
      </c>
      <c r="B17" s="2">
        <v>1</v>
      </c>
      <c r="C17" s="2" t="s">
        <v>525</v>
      </c>
      <c r="D17" s="2" t="s">
        <v>15</v>
      </c>
      <c r="E17" s="2">
        <v>59</v>
      </c>
      <c r="F17" s="2">
        <f>VLOOKUP($E17,Summary!$A$22:$A$28,1,1)</f>
        <v>50</v>
      </c>
      <c r="G17" s="2">
        <v>2</v>
      </c>
      <c r="H17" s="2">
        <v>0</v>
      </c>
      <c r="I17" s="2">
        <v>11769</v>
      </c>
      <c r="J17" s="2">
        <v>51.479199999999999</v>
      </c>
      <c r="K17" s="20">
        <f>VLOOKUP($J17,Summary!$A$33:$E$39,1,1)</f>
        <v>50</v>
      </c>
      <c r="L17" s="2" t="s">
        <v>134</v>
      </c>
      <c r="M17" s="2" t="s">
        <v>16</v>
      </c>
      <c r="N17" s="22">
        <f>VLOOKUP($D17,Summary!$A$7:$E$8,5,0)</f>
        <v>0.74</v>
      </c>
      <c r="O17" s="22">
        <f>VLOOKUP($B17,Summary!$A$15:$E$17,5,0)</f>
        <v>0.6107784431137725</v>
      </c>
      <c r="P17" s="22">
        <f>VLOOKUP($F17,Summary!$A$22:$E$28,5,0)</f>
        <v>0.38461538461538464</v>
      </c>
      <c r="Q17" s="22">
        <f>VLOOKUP($K17,Summary!$A$33:$E$39,5,0)</f>
        <v>0.38461538461538464</v>
      </c>
      <c r="R17" s="22">
        <f>N17*O17*P17*Q17</f>
        <v>6.6860362116004698E-2</v>
      </c>
      <c r="S17" s="24">
        <f>IF(R17&gt;S$4,1,IF(R17&gt;0.2,0.5,0))</f>
        <v>1</v>
      </c>
    </row>
    <row r="18" spans="1:19" x14ac:dyDescent="0.25">
      <c r="A18" s="2">
        <v>936</v>
      </c>
      <c r="B18" s="2">
        <v>1</v>
      </c>
      <c r="C18" s="2" t="s">
        <v>82</v>
      </c>
      <c r="D18" s="2" t="s">
        <v>15</v>
      </c>
      <c r="E18" s="2">
        <v>45</v>
      </c>
      <c r="F18" s="2">
        <f>VLOOKUP($E18,Summary!$A$22:$A$28,1,1)</f>
        <v>40</v>
      </c>
      <c r="G18" s="2">
        <v>1</v>
      </c>
      <c r="H18" s="2">
        <v>0</v>
      </c>
      <c r="I18" s="2">
        <v>11753</v>
      </c>
      <c r="J18" s="2">
        <v>52.554200000000002</v>
      </c>
      <c r="K18" s="20">
        <f>VLOOKUP($J18,Summary!$A$33:$E$39,1,1)</f>
        <v>50</v>
      </c>
      <c r="L18" s="2" t="s">
        <v>83</v>
      </c>
      <c r="M18" s="2" t="s">
        <v>16</v>
      </c>
      <c r="N18" s="22">
        <f>VLOOKUP($D18,Summary!$A$7:$E$8,5,0)</f>
        <v>0.74</v>
      </c>
      <c r="O18" s="22">
        <f>VLOOKUP($B18,Summary!$A$15:$E$17,5,0)</f>
        <v>0.6107784431137725</v>
      </c>
      <c r="P18" s="22">
        <f>VLOOKUP($F18,Summary!$A$22:$E$28,5,0)</f>
        <v>0.35820895522388058</v>
      </c>
      <c r="Q18" s="22">
        <f>VLOOKUP($K18,Summary!$A$33:$E$39,5,0)</f>
        <v>0.38461538461538464</v>
      </c>
      <c r="R18" s="22">
        <f>N18*O18*P18*Q18</f>
        <v>6.2269949194607349E-2</v>
      </c>
      <c r="S18" s="24">
        <f>IF(R18&gt;S$4,1,IF(R18&gt;0.2,0.5,0))</f>
        <v>1</v>
      </c>
    </row>
    <row r="19" spans="1:19" x14ac:dyDescent="0.25">
      <c r="A19" s="2">
        <v>992</v>
      </c>
      <c r="B19" s="2">
        <v>1</v>
      </c>
      <c r="C19" s="2" t="s">
        <v>165</v>
      </c>
      <c r="D19" s="2" t="s">
        <v>15</v>
      </c>
      <c r="E19" s="2">
        <v>43</v>
      </c>
      <c r="F19" s="2">
        <f>VLOOKUP($E19,Summary!$A$22:$A$28,1,1)</f>
        <v>40</v>
      </c>
      <c r="G19" s="2">
        <v>1</v>
      </c>
      <c r="H19" s="2">
        <v>0</v>
      </c>
      <c r="I19" s="2">
        <v>11778</v>
      </c>
      <c r="J19" s="2">
        <v>55.441699999999997</v>
      </c>
      <c r="K19" s="20">
        <f>VLOOKUP($J19,Summary!$A$33:$E$39,1,1)</f>
        <v>50</v>
      </c>
      <c r="L19" s="2" t="s">
        <v>166</v>
      </c>
      <c r="M19" s="2" t="s">
        <v>24</v>
      </c>
      <c r="N19" s="22">
        <f>VLOOKUP($D19,Summary!$A$7:$E$8,5,0)</f>
        <v>0.74</v>
      </c>
      <c r="O19" s="22">
        <f>VLOOKUP($B19,Summary!$A$15:$E$17,5,0)</f>
        <v>0.6107784431137725</v>
      </c>
      <c r="P19" s="22">
        <f>VLOOKUP($F19,Summary!$A$22:$E$28,5,0)</f>
        <v>0.35820895522388058</v>
      </c>
      <c r="Q19" s="22">
        <f>VLOOKUP($K19,Summary!$A$33:$E$39,5,0)</f>
        <v>0.38461538461538464</v>
      </c>
      <c r="R19" s="22">
        <f>N19*O19*P19*Q19</f>
        <v>6.2269949194607349E-2</v>
      </c>
      <c r="S19" s="24">
        <f>IF(R19&gt;S$4,1,IF(R19&gt;0.2,0.5,0))</f>
        <v>1</v>
      </c>
    </row>
    <row r="20" spans="1:19" x14ac:dyDescent="0.25">
      <c r="A20" s="2">
        <v>1260</v>
      </c>
      <c r="B20" s="2">
        <v>1</v>
      </c>
      <c r="C20" s="2" t="s">
        <v>539</v>
      </c>
      <c r="D20" s="2" t="s">
        <v>15</v>
      </c>
      <c r="E20" s="2">
        <v>45</v>
      </c>
      <c r="F20" s="2">
        <f>VLOOKUP($E20,Summary!$A$22:$A$28,1,1)</f>
        <v>40</v>
      </c>
      <c r="G20" s="2">
        <v>0</v>
      </c>
      <c r="H20" s="2">
        <v>1</v>
      </c>
      <c r="I20" s="2">
        <v>112378</v>
      </c>
      <c r="J20" s="2">
        <v>59.4</v>
      </c>
      <c r="K20" s="20">
        <f>VLOOKUP($J20,Summary!$A$33:$E$39,1,1)</f>
        <v>50</v>
      </c>
      <c r="M20" s="2" t="s">
        <v>24</v>
      </c>
      <c r="N20" s="22">
        <f>VLOOKUP($D20,Summary!$A$7:$E$8,5,0)</f>
        <v>0.74</v>
      </c>
      <c r="O20" s="22">
        <f>VLOOKUP($B20,Summary!$A$15:$E$17,5,0)</f>
        <v>0.6107784431137725</v>
      </c>
      <c r="P20" s="22">
        <f>VLOOKUP($F20,Summary!$A$22:$E$28,5,0)</f>
        <v>0.35820895522388058</v>
      </c>
      <c r="Q20" s="22">
        <f>VLOOKUP($K20,Summary!$A$33:$E$39,5,0)</f>
        <v>0.38461538461538464</v>
      </c>
      <c r="R20" s="22">
        <f>N20*O20*P20*Q20</f>
        <v>6.2269949194607349E-2</v>
      </c>
      <c r="S20" s="24">
        <f>IF(R20&gt;S$4,1,IF(R20&gt;0.2,0.5,0))</f>
        <v>1</v>
      </c>
    </row>
    <row r="21" spans="1:19" x14ac:dyDescent="0.25">
      <c r="A21" s="2">
        <v>969</v>
      </c>
      <c r="B21" s="2">
        <v>1</v>
      </c>
      <c r="C21" s="2" t="s">
        <v>133</v>
      </c>
      <c r="D21" s="2" t="s">
        <v>15</v>
      </c>
      <c r="E21" s="2">
        <v>55</v>
      </c>
      <c r="F21" s="2">
        <f>VLOOKUP($E21,Summary!$A$22:$A$28,1,1)</f>
        <v>50</v>
      </c>
      <c r="G21" s="2">
        <v>2</v>
      </c>
      <c r="H21" s="2">
        <v>0</v>
      </c>
      <c r="I21" s="2">
        <v>11770</v>
      </c>
      <c r="J21" s="2">
        <v>25.7</v>
      </c>
      <c r="K21" s="20">
        <f>VLOOKUP($J21,Summary!$A$33:$E$39,1,1)</f>
        <v>20</v>
      </c>
      <c r="L21" s="2" t="s">
        <v>134</v>
      </c>
      <c r="M21" s="2" t="s">
        <v>16</v>
      </c>
      <c r="N21" s="22">
        <f>VLOOKUP($D21,Summary!$A$7:$E$8,5,0)</f>
        <v>0.74</v>
      </c>
      <c r="O21" s="22">
        <f>VLOOKUP($B21,Summary!$A$15:$E$17,5,0)</f>
        <v>0.6107784431137725</v>
      </c>
      <c r="P21" s="22">
        <f>VLOOKUP($F21,Summary!$A$22:$E$28,5,0)</f>
        <v>0.38461538461538464</v>
      </c>
      <c r="Q21" s="22">
        <f>VLOOKUP($K21,Summary!$A$33:$E$39,5,0)</f>
        <v>0.35632183908045978</v>
      </c>
      <c r="R21" s="22">
        <f>N21*O21*P21*Q21</f>
        <v>6.1941898695976758E-2</v>
      </c>
      <c r="S21" s="24">
        <f>IF(R21&gt;S$4,1,IF(R21&gt;0.2,0.5,0))</f>
        <v>1</v>
      </c>
    </row>
    <row r="22" spans="1:19" x14ac:dyDescent="0.25">
      <c r="A22" s="2">
        <v>984</v>
      </c>
      <c r="B22" s="2">
        <v>1</v>
      </c>
      <c r="C22" s="2" t="s">
        <v>152</v>
      </c>
      <c r="D22" s="2" t="s">
        <v>15</v>
      </c>
      <c r="E22" s="2">
        <v>27</v>
      </c>
      <c r="F22" s="2">
        <f>VLOOKUP($E22,Summary!$A$22:$A$28,1,1)</f>
        <v>20</v>
      </c>
      <c r="G22" s="2">
        <v>1</v>
      </c>
      <c r="H22" s="2">
        <v>2</v>
      </c>
      <c r="I22" s="2" t="s">
        <v>153</v>
      </c>
      <c r="J22" s="2">
        <v>52</v>
      </c>
      <c r="K22" s="20">
        <f>VLOOKUP($J22,Summary!$A$33:$E$39,1,1)</f>
        <v>50</v>
      </c>
      <c r="L22" s="2" t="s">
        <v>154</v>
      </c>
      <c r="M22" s="2" t="s">
        <v>16</v>
      </c>
      <c r="N22" s="22">
        <f>VLOOKUP($D22,Summary!$A$7:$E$8,5,0)</f>
        <v>0.74</v>
      </c>
      <c r="O22" s="22">
        <f>VLOOKUP($B22,Summary!$A$15:$E$17,5,0)</f>
        <v>0.6107784431137725</v>
      </c>
      <c r="P22" s="22">
        <f>VLOOKUP($F22,Summary!$A$22:$E$28,5,0)</f>
        <v>0.35632183908045978</v>
      </c>
      <c r="Q22" s="22">
        <f>VLOOKUP($K22,Summary!$A$33:$E$39,5,0)</f>
        <v>0.38461538461538464</v>
      </c>
      <c r="R22" s="22">
        <f>N22*O22*P22*Q22</f>
        <v>6.1941898695976758E-2</v>
      </c>
      <c r="S22" s="24">
        <f>IF(R22&gt;S$4,1,IF(R22&gt;0.2,0.5,0))</f>
        <v>1</v>
      </c>
    </row>
    <row r="23" spans="1:19" x14ac:dyDescent="0.25">
      <c r="A23" s="2">
        <v>1116</v>
      </c>
      <c r="B23" s="2">
        <v>1</v>
      </c>
      <c r="C23" s="2" t="s">
        <v>342</v>
      </c>
      <c r="D23" s="2" t="s">
        <v>15</v>
      </c>
      <c r="E23" s="2">
        <v>53</v>
      </c>
      <c r="F23" s="2">
        <f>VLOOKUP($E23,Summary!$A$22:$A$28,1,1)</f>
        <v>50</v>
      </c>
      <c r="G23" s="2">
        <v>0</v>
      </c>
      <c r="H23" s="2">
        <v>0</v>
      </c>
      <c r="I23" s="2" t="s">
        <v>343</v>
      </c>
      <c r="J23" s="2">
        <v>27.445799999999998</v>
      </c>
      <c r="K23" s="20">
        <f>VLOOKUP($J23,Summary!$A$33:$E$39,1,1)</f>
        <v>20</v>
      </c>
      <c r="M23" s="2" t="s">
        <v>24</v>
      </c>
      <c r="N23" s="22">
        <f>VLOOKUP($D23,Summary!$A$7:$E$8,5,0)</f>
        <v>0.74</v>
      </c>
      <c r="O23" s="22">
        <f>VLOOKUP($B23,Summary!$A$15:$E$17,5,0)</f>
        <v>0.6107784431137725</v>
      </c>
      <c r="P23" s="22">
        <f>VLOOKUP($F23,Summary!$A$22:$E$28,5,0)</f>
        <v>0.38461538461538464</v>
      </c>
      <c r="Q23" s="22">
        <f>VLOOKUP($K23,Summary!$A$33:$E$39,5,0)</f>
        <v>0.35632183908045978</v>
      </c>
      <c r="R23" s="22">
        <f>N23*O23*P23*Q23</f>
        <v>6.1941898695976758E-2</v>
      </c>
      <c r="S23" s="24">
        <f>IF(R23&gt;S$4,1,IF(R23&gt;0.2,0.5,0))</f>
        <v>1</v>
      </c>
    </row>
    <row r="24" spans="1:19" x14ac:dyDescent="0.25">
      <c r="A24" s="2">
        <v>1132</v>
      </c>
      <c r="B24" s="2">
        <v>1</v>
      </c>
      <c r="C24" s="2" t="s">
        <v>365</v>
      </c>
      <c r="D24" s="2" t="s">
        <v>15</v>
      </c>
      <c r="E24" s="2">
        <v>55</v>
      </c>
      <c r="F24" s="2">
        <f>VLOOKUP($E24,Summary!$A$22:$A$28,1,1)</f>
        <v>50</v>
      </c>
      <c r="G24" s="2">
        <v>0</v>
      </c>
      <c r="H24" s="2">
        <v>0</v>
      </c>
      <c r="I24" s="2">
        <v>112377</v>
      </c>
      <c r="J24" s="2">
        <v>27.720800000000001</v>
      </c>
      <c r="K24" s="20">
        <f>VLOOKUP($J24,Summary!$A$33:$E$39,1,1)</f>
        <v>20</v>
      </c>
      <c r="M24" s="2" t="s">
        <v>24</v>
      </c>
      <c r="N24" s="22">
        <f>VLOOKUP($D24,Summary!$A$7:$E$8,5,0)</f>
        <v>0.74</v>
      </c>
      <c r="O24" s="22">
        <f>VLOOKUP($B24,Summary!$A$15:$E$17,5,0)</f>
        <v>0.6107784431137725</v>
      </c>
      <c r="P24" s="22">
        <f>VLOOKUP($F24,Summary!$A$22:$E$28,5,0)</f>
        <v>0.38461538461538464</v>
      </c>
      <c r="Q24" s="22">
        <f>VLOOKUP($K24,Summary!$A$33:$E$39,5,0)</f>
        <v>0.35632183908045978</v>
      </c>
      <c r="R24" s="22">
        <f>N24*O24*P24*Q24</f>
        <v>6.1941898695976758E-2</v>
      </c>
      <c r="S24" s="24">
        <f>IF(R24&gt;S$4,1,IF(R24&gt;0.2,0.5,0))</f>
        <v>1</v>
      </c>
    </row>
    <row r="25" spans="1:19" x14ac:dyDescent="0.25">
      <c r="A25" s="2">
        <v>1256</v>
      </c>
      <c r="B25" s="2">
        <v>1</v>
      </c>
      <c r="C25" s="2" t="s">
        <v>534</v>
      </c>
      <c r="D25" s="2" t="s">
        <v>15</v>
      </c>
      <c r="E25" s="2">
        <v>25</v>
      </c>
      <c r="F25" s="2">
        <f>VLOOKUP($E25,Summary!$A$22:$A$28,1,1)</f>
        <v>20</v>
      </c>
      <c r="G25" s="2">
        <v>1</v>
      </c>
      <c r="H25" s="2">
        <v>0</v>
      </c>
      <c r="I25" s="2">
        <v>11765</v>
      </c>
      <c r="J25" s="2">
        <v>55.441699999999997</v>
      </c>
      <c r="K25" s="20">
        <f>VLOOKUP($J25,Summary!$A$33:$E$39,1,1)</f>
        <v>50</v>
      </c>
      <c r="L25" s="2" t="s">
        <v>535</v>
      </c>
      <c r="M25" s="2" t="s">
        <v>24</v>
      </c>
      <c r="N25" s="22">
        <f>VLOOKUP($D25,Summary!$A$7:$E$8,5,0)</f>
        <v>0.74</v>
      </c>
      <c r="O25" s="22">
        <f>VLOOKUP($B25,Summary!$A$15:$E$17,5,0)</f>
        <v>0.6107784431137725</v>
      </c>
      <c r="P25" s="22">
        <f>VLOOKUP($F25,Summary!$A$22:$E$28,5,0)</f>
        <v>0.35632183908045978</v>
      </c>
      <c r="Q25" s="22">
        <f>VLOOKUP($K25,Summary!$A$33:$E$39,5,0)</f>
        <v>0.38461538461538464</v>
      </c>
      <c r="R25" s="22">
        <f>N25*O25*P25*Q25</f>
        <v>6.1941898695976758E-2</v>
      </c>
      <c r="S25" s="24">
        <f>IF(R25&gt;S$4,1,IF(R25&gt;0.2,0.5,0))</f>
        <v>1</v>
      </c>
    </row>
    <row r="26" spans="1:19" x14ac:dyDescent="0.25">
      <c r="A26" s="2">
        <v>1294</v>
      </c>
      <c r="B26" s="2">
        <v>1</v>
      </c>
      <c r="C26" s="2" t="s">
        <v>585</v>
      </c>
      <c r="D26" s="2" t="s">
        <v>15</v>
      </c>
      <c r="E26" s="2">
        <v>22</v>
      </c>
      <c r="F26" s="2">
        <f>VLOOKUP($E26,Summary!$A$22:$A$28,1,1)</f>
        <v>20</v>
      </c>
      <c r="G26" s="2">
        <v>0</v>
      </c>
      <c r="H26" s="2">
        <v>1</v>
      </c>
      <c r="I26" s="2">
        <v>112378</v>
      </c>
      <c r="J26" s="2">
        <v>59.4</v>
      </c>
      <c r="K26" s="20">
        <f>VLOOKUP($J26,Summary!$A$33:$E$39,1,1)</f>
        <v>50</v>
      </c>
      <c r="M26" s="2" t="s">
        <v>24</v>
      </c>
      <c r="N26" s="22">
        <f>VLOOKUP($D26,Summary!$A$7:$E$8,5,0)</f>
        <v>0.74</v>
      </c>
      <c r="O26" s="22">
        <f>VLOOKUP($B26,Summary!$A$15:$E$17,5,0)</f>
        <v>0.6107784431137725</v>
      </c>
      <c r="P26" s="22">
        <f>VLOOKUP($F26,Summary!$A$22:$E$28,5,0)</f>
        <v>0.35632183908045978</v>
      </c>
      <c r="Q26" s="22">
        <f>VLOOKUP($K26,Summary!$A$33:$E$39,5,0)</f>
        <v>0.38461538461538464</v>
      </c>
      <c r="R26" s="22">
        <f>N26*O26*P26*Q26</f>
        <v>6.1941898695976758E-2</v>
      </c>
      <c r="S26" s="24">
        <f>IF(R26&gt;S$4,1,IF(R26&gt;0.2,0.5,0))</f>
        <v>1</v>
      </c>
    </row>
    <row r="27" spans="1:19" x14ac:dyDescent="0.25">
      <c r="A27" s="2">
        <v>1133</v>
      </c>
      <c r="B27" s="2">
        <v>2</v>
      </c>
      <c r="C27" s="2" t="s">
        <v>366</v>
      </c>
      <c r="D27" s="2" t="s">
        <v>15</v>
      </c>
      <c r="E27" s="2">
        <v>45</v>
      </c>
      <c r="F27" s="2">
        <f>VLOOKUP($E27,Summary!$A$22:$A$28,1,1)</f>
        <v>40</v>
      </c>
      <c r="G27" s="2">
        <v>0</v>
      </c>
      <c r="H27" s="2">
        <v>2</v>
      </c>
      <c r="I27" s="2">
        <v>237789</v>
      </c>
      <c r="J27" s="2">
        <v>30</v>
      </c>
      <c r="K27" s="20">
        <f>VLOOKUP($J27,Summary!$A$33:$E$39,1,1)</f>
        <v>30</v>
      </c>
      <c r="M27" s="2" t="s">
        <v>16</v>
      </c>
      <c r="N27" s="22">
        <f>VLOOKUP($D27,Summary!$A$7:$E$8,5,0)</f>
        <v>0.74</v>
      </c>
      <c r="O27" s="22">
        <f>VLOOKUP($B27,Summary!$A$15:$E$17,5,0)</f>
        <v>0.49305555555555558</v>
      </c>
      <c r="P27" s="22">
        <f>VLOOKUP($F27,Summary!$A$22:$E$28,5,0)</f>
        <v>0.35820895522388058</v>
      </c>
      <c r="Q27" s="22">
        <f>VLOOKUP($K27,Summary!$A$33:$E$39,5,0)</f>
        <v>0.47199999999999998</v>
      </c>
      <c r="R27" s="22">
        <f>N27*O27*P27*Q27</f>
        <v>6.1688756218905474E-2</v>
      </c>
      <c r="S27" s="24">
        <f>IF(R27&gt;S$4,1,IF(R27&gt;0.2,0.5,0))</f>
        <v>1</v>
      </c>
    </row>
    <row r="28" spans="1:19" x14ac:dyDescent="0.25">
      <c r="A28" s="2">
        <v>1222</v>
      </c>
      <c r="B28" s="2">
        <v>2</v>
      </c>
      <c r="C28" s="2" t="s">
        <v>488</v>
      </c>
      <c r="D28" s="2" t="s">
        <v>15</v>
      </c>
      <c r="E28" s="2">
        <v>48</v>
      </c>
      <c r="F28" s="2">
        <f>VLOOKUP($E28,Summary!$A$22:$A$28,1,1)</f>
        <v>40</v>
      </c>
      <c r="G28" s="2">
        <v>0</v>
      </c>
      <c r="H28" s="2">
        <v>2</v>
      </c>
      <c r="I28" s="2" t="s">
        <v>268</v>
      </c>
      <c r="J28" s="2">
        <v>36.75</v>
      </c>
      <c r="K28" s="20">
        <f>VLOOKUP($J28,Summary!$A$33:$E$39,1,1)</f>
        <v>30</v>
      </c>
      <c r="M28" s="2" t="s">
        <v>16</v>
      </c>
      <c r="N28" s="22">
        <f>VLOOKUP($D28,Summary!$A$7:$E$8,5,0)</f>
        <v>0.74</v>
      </c>
      <c r="O28" s="22">
        <f>VLOOKUP($B28,Summary!$A$15:$E$17,5,0)</f>
        <v>0.49305555555555558</v>
      </c>
      <c r="P28" s="22">
        <f>VLOOKUP($F28,Summary!$A$22:$E$28,5,0)</f>
        <v>0.35820895522388058</v>
      </c>
      <c r="Q28" s="22">
        <f>VLOOKUP($K28,Summary!$A$33:$E$39,5,0)</f>
        <v>0.47199999999999998</v>
      </c>
      <c r="R28" s="22">
        <f>N28*O28*P28*Q28</f>
        <v>6.1688756218905474E-2</v>
      </c>
      <c r="S28" s="24">
        <f>IF(R28&gt;S$4,1,IF(R28&gt;0.2,0.5,0))</f>
        <v>1</v>
      </c>
    </row>
    <row r="29" spans="1:19" x14ac:dyDescent="0.25">
      <c r="A29" s="2">
        <v>1060</v>
      </c>
      <c r="B29" s="2">
        <v>1</v>
      </c>
      <c r="C29" s="2" t="s">
        <v>258</v>
      </c>
      <c r="D29" s="2" t="s">
        <v>15</v>
      </c>
      <c r="F29" s="2">
        <f>VLOOKUP($E29,Summary!$A$22:$A$28,1,1)</f>
        <v>0</v>
      </c>
      <c r="G29" s="2">
        <v>0</v>
      </c>
      <c r="H29" s="2">
        <v>0</v>
      </c>
      <c r="I29" s="2">
        <v>17770</v>
      </c>
      <c r="J29" s="2">
        <v>27.720800000000001</v>
      </c>
      <c r="K29" s="20">
        <f>VLOOKUP($J29,Summary!$A$33:$E$39,1,1)</f>
        <v>20</v>
      </c>
      <c r="M29" s="2" t="s">
        <v>24</v>
      </c>
      <c r="N29" s="22">
        <f>VLOOKUP($D29,Summary!$A$7:$E$8,5,0)</f>
        <v>0.74</v>
      </c>
      <c r="O29" s="22">
        <f>VLOOKUP($B29,Summary!$A$15:$E$17,5,0)</f>
        <v>0.6107784431137725</v>
      </c>
      <c r="P29" s="22">
        <f>VLOOKUP($F29,Summary!$A$22:$E$28,5,0)</f>
        <v>0.38219895287958117</v>
      </c>
      <c r="Q29" s="22">
        <f>VLOOKUP($K29,Summary!$A$33:$E$39,5,0)</f>
        <v>0.35632183908045978</v>
      </c>
      <c r="R29" s="22">
        <f>N29*O29*P29*Q29</f>
        <v>6.1552734934536064E-2</v>
      </c>
      <c r="S29" s="24">
        <f>IF(R29&gt;S$4,1,IF(R29&gt;0.2,0.5,0))</f>
        <v>1</v>
      </c>
    </row>
    <row r="30" spans="1:19" x14ac:dyDescent="0.25">
      <c r="A30" s="2">
        <v>1068</v>
      </c>
      <c r="B30" s="2">
        <v>2</v>
      </c>
      <c r="C30" s="2" t="s">
        <v>267</v>
      </c>
      <c r="D30" s="2" t="s">
        <v>15</v>
      </c>
      <c r="E30" s="2">
        <v>20</v>
      </c>
      <c r="F30" s="2">
        <f>VLOOKUP($E30,Summary!$A$22:$A$28,1,1)</f>
        <v>20</v>
      </c>
      <c r="G30" s="2">
        <v>0</v>
      </c>
      <c r="H30" s="2">
        <v>0</v>
      </c>
      <c r="I30" s="2" t="s">
        <v>268</v>
      </c>
      <c r="J30" s="2">
        <v>36.75</v>
      </c>
      <c r="K30" s="20">
        <f>VLOOKUP($J30,Summary!$A$33:$E$39,1,1)</f>
        <v>30</v>
      </c>
      <c r="M30" s="2" t="s">
        <v>16</v>
      </c>
      <c r="N30" s="22">
        <f>VLOOKUP($D30,Summary!$A$7:$E$8,5,0)</f>
        <v>0.74</v>
      </c>
      <c r="O30" s="22">
        <f>VLOOKUP($B30,Summary!$A$15:$E$17,5,0)</f>
        <v>0.49305555555555558</v>
      </c>
      <c r="P30" s="22">
        <f>VLOOKUP($F30,Summary!$A$22:$E$28,5,0)</f>
        <v>0.35632183908045978</v>
      </c>
      <c r="Q30" s="22">
        <f>VLOOKUP($K30,Summary!$A$33:$E$39,5,0)</f>
        <v>0.47199999999999998</v>
      </c>
      <c r="R30" s="22">
        <f>N30*O30*P30*Q30</f>
        <v>6.1363767560664119E-2</v>
      </c>
      <c r="S30" s="24">
        <f>IF(R30&gt;S$4,1,IF(R30&gt;0.2,0.5,0))</f>
        <v>1</v>
      </c>
    </row>
    <row r="31" spans="1:19" x14ac:dyDescent="0.25">
      <c r="A31" s="2">
        <v>1253</v>
      </c>
      <c r="B31" s="2">
        <v>2</v>
      </c>
      <c r="C31" s="2" t="s">
        <v>530</v>
      </c>
      <c r="D31" s="2" t="s">
        <v>15</v>
      </c>
      <c r="E31" s="2">
        <v>24</v>
      </c>
      <c r="F31" s="2">
        <f>VLOOKUP($E31,Summary!$A$22:$A$28,1,1)</f>
        <v>20</v>
      </c>
      <c r="G31" s="2">
        <v>1</v>
      </c>
      <c r="H31" s="2">
        <v>1</v>
      </c>
      <c r="I31" s="2" t="s">
        <v>531</v>
      </c>
      <c r="J31" s="2">
        <v>37.004199999999997</v>
      </c>
      <c r="K31" s="20">
        <f>VLOOKUP($J31,Summary!$A$33:$E$39,1,1)</f>
        <v>30</v>
      </c>
      <c r="M31" s="2" t="s">
        <v>24</v>
      </c>
      <c r="N31" s="22">
        <f>VLOOKUP($D31,Summary!$A$7:$E$8,5,0)</f>
        <v>0.74</v>
      </c>
      <c r="O31" s="22">
        <f>VLOOKUP($B31,Summary!$A$15:$E$17,5,0)</f>
        <v>0.49305555555555558</v>
      </c>
      <c r="P31" s="22">
        <f>VLOOKUP($F31,Summary!$A$22:$E$28,5,0)</f>
        <v>0.35632183908045978</v>
      </c>
      <c r="Q31" s="22">
        <f>VLOOKUP($K31,Summary!$A$33:$E$39,5,0)</f>
        <v>0.47199999999999998</v>
      </c>
      <c r="R31" s="22">
        <f>N31*O31*P31*Q31</f>
        <v>6.1363767560664119E-2</v>
      </c>
      <c r="S31" s="24">
        <f>IF(R31&gt;S$4,1,IF(R31&gt;0.2,0.5,0))</f>
        <v>1</v>
      </c>
    </row>
    <row r="32" spans="1:19" x14ac:dyDescent="0.25">
      <c r="A32" s="2">
        <v>1241</v>
      </c>
      <c r="B32" s="2">
        <v>2</v>
      </c>
      <c r="C32" s="2" t="s">
        <v>513</v>
      </c>
      <c r="D32" s="2" t="s">
        <v>15</v>
      </c>
      <c r="E32" s="2">
        <v>31</v>
      </c>
      <c r="F32" s="2">
        <f>VLOOKUP($E32,Summary!$A$22:$A$28,1,1)</f>
        <v>30</v>
      </c>
      <c r="G32" s="2">
        <v>0</v>
      </c>
      <c r="H32" s="2">
        <v>0</v>
      </c>
      <c r="I32" s="2" t="s">
        <v>514</v>
      </c>
      <c r="J32" s="2">
        <v>21</v>
      </c>
      <c r="K32" s="20">
        <f>VLOOKUP($J32,Summary!$A$33:$E$39,1,1)</f>
        <v>20</v>
      </c>
      <c r="M32" s="2" t="s">
        <v>16</v>
      </c>
      <c r="N32" s="22">
        <f>VLOOKUP($D32,Summary!$A$7:$E$8,5,0)</f>
        <v>0.74</v>
      </c>
      <c r="O32" s="22">
        <f>VLOOKUP($B32,Summary!$A$15:$E$17,5,0)</f>
        <v>0.49305555555555558</v>
      </c>
      <c r="P32" s="22">
        <f>VLOOKUP($F32,Summary!$A$22:$E$28,5,0)</f>
        <v>0.47199999999999998</v>
      </c>
      <c r="Q32" s="22">
        <f>VLOOKUP($K32,Summary!$A$33:$E$39,5,0)</f>
        <v>0.35632183908045978</v>
      </c>
      <c r="R32" s="22">
        <f>N32*O32*P32*Q32</f>
        <v>6.1363767560664112E-2</v>
      </c>
      <c r="S32" s="24">
        <f>IF(R32&gt;S$4,1,IF(R32&gt;0.2,0.5,0))</f>
        <v>1</v>
      </c>
    </row>
    <row r="33" spans="1:19" x14ac:dyDescent="0.25">
      <c r="A33" s="2">
        <v>1254</v>
      </c>
      <c r="B33" s="2">
        <v>2</v>
      </c>
      <c r="C33" s="2" t="s">
        <v>532</v>
      </c>
      <c r="D33" s="2" t="s">
        <v>15</v>
      </c>
      <c r="E33" s="2">
        <v>31</v>
      </c>
      <c r="F33" s="2">
        <f>VLOOKUP($E33,Summary!$A$22:$A$28,1,1)</f>
        <v>30</v>
      </c>
      <c r="G33" s="2">
        <v>0</v>
      </c>
      <c r="H33" s="2">
        <v>0</v>
      </c>
      <c r="I33" s="2" t="s">
        <v>414</v>
      </c>
      <c r="J33" s="2">
        <v>21</v>
      </c>
      <c r="K33" s="20">
        <f>VLOOKUP($J33,Summary!$A$33:$E$39,1,1)</f>
        <v>20</v>
      </c>
      <c r="M33" s="2" t="s">
        <v>16</v>
      </c>
      <c r="N33" s="22">
        <f>VLOOKUP($D33,Summary!$A$7:$E$8,5,0)</f>
        <v>0.74</v>
      </c>
      <c r="O33" s="22">
        <f>VLOOKUP($B33,Summary!$A$15:$E$17,5,0)</f>
        <v>0.49305555555555558</v>
      </c>
      <c r="P33" s="22">
        <f>VLOOKUP($F33,Summary!$A$22:$E$28,5,0)</f>
        <v>0.47199999999999998</v>
      </c>
      <c r="Q33" s="22">
        <f>VLOOKUP($K33,Summary!$A$33:$E$39,5,0)</f>
        <v>0.35632183908045978</v>
      </c>
      <c r="R33" s="22">
        <f>N33*O33*P33*Q33</f>
        <v>6.1363767560664112E-2</v>
      </c>
      <c r="S33" s="24">
        <f>IF(R33&gt;S$4,1,IF(R33&gt;0.2,0.5,0))</f>
        <v>1</v>
      </c>
    </row>
    <row r="34" spans="1:19" x14ac:dyDescent="0.25">
      <c r="A34" s="2">
        <v>1012</v>
      </c>
      <c r="B34" s="2">
        <v>2</v>
      </c>
      <c r="C34" s="2" t="s">
        <v>194</v>
      </c>
      <c r="D34" s="2" t="s">
        <v>15</v>
      </c>
      <c r="E34" s="2">
        <v>12</v>
      </c>
      <c r="F34" s="2">
        <f>VLOOKUP($E34,Summary!$A$22:$A$28,1,1)</f>
        <v>10</v>
      </c>
      <c r="G34" s="2">
        <v>0</v>
      </c>
      <c r="H34" s="2">
        <v>0</v>
      </c>
      <c r="I34" s="2" t="s">
        <v>195</v>
      </c>
      <c r="J34" s="2">
        <v>15.75</v>
      </c>
      <c r="K34" s="20">
        <f>VLOOKUP($J34,Summary!$A$33:$E$39,1,1)</f>
        <v>10</v>
      </c>
      <c r="M34" s="2" t="s">
        <v>16</v>
      </c>
      <c r="N34" s="22">
        <f>VLOOKUP($D34,Summary!$A$7:$E$8,5,0)</f>
        <v>0.74</v>
      </c>
      <c r="O34" s="22">
        <f>VLOOKUP($B34,Summary!$A$15:$E$17,5,0)</f>
        <v>0.49305555555555558</v>
      </c>
      <c r="P34" s="22">
        <f>VLOOKUP($F34,Summary!$A$22:$E$28,5,0)</f>
        <v>0.40789473684210525</v>
      </c>
      <c r="Q34" s="22">
        <f>VLOOKUP($K34,Summary!$A$33:$E$39,5,0)</f>
        <v>0.40789473684210525</v>
      </c>
      <c r="R34" s="22">
        <f>N34*O34*P34*Q34</f>
        <v>6.0704904393659588E-2</v>
      </c>
      <c r="S34" s="24">
        <f>IF(R34&gt;S$4,1,IF(R34&gt;0.2,0.5,0))</f>
        <v>1</v>
      </c>
    </row>
    <row r="35" spans="1:19" x14ac:dyDescent="0.25">
      <c r="A35" s="2">
        <v>1130</v>
      </c>
      <c r="B35" s="2">
        <v>2</v>
      </c>
      <c r="C35" s="2" t="s">
        <v>361</v>
      </c>
      <c r="D35" s="2" t="s">
        <v>15</v>
      </c>
      <c r="E35" s="2">
        <v>18</v>
      </c>
      <c r="F35" s="2">
        <f>VLOOKUP($E35,Summary!$A$22:$A$28,1,1)</f>
        <v>10</v>
      </c>
      <c r="G35" s="2">
        <v>1</v>
      </c>
      <c r="H35" s="2">
        <v>1</v>
      </c>
      <c r="I35" s="2">
        <v>250650</v>
      </c>
      <c r="J35" s="2">
        <v>13</v>
      </c>
      <c r="K35" s="20">
        <f>VLOOKUP($J35,Summary!$A$33:$E$39,1,1)</f>
        <v>10</v>
      </c>
      <c r="M35" s="2" t="s">
        <v>16</v>
      </c>
      <c r="N35" s="22">
        <f>VLOOKUP($D35,Summary!$A$7:$E$8,5,0)</f>
        <v>0.74</v>
      </c>
      <c r="O35" s="22">
        <f>VLOOKUP($B35,Summary!$A$15:$E$17,5,0)</f>
        <v>0.49305555555555558</v>
      </c>
      <c r="P35" s="22">
        <f>VLOOKUP($F35,Summary!$A$22:$E$28,5,0)</f>
        <v>0.40789473684210525</v>
      </c>
      <c r="Q35" s="22">
        <f>VLOOKUP($K35,Summary!$A$33:$E$39,5,0)</f>
        <v>0.40789473684210525</v>
      </c>
      <c r="R35" s="22">
        <f>N35*O35*P35*Q35</f>
        <v>6.0704904393659588E-2</v>
      </c>
      <c r="S35" s="24">
        <f>IF(R35&gt;S$4,1,IF(R35&gt;0.2,0.5,0))</f>
        <v>1</v>
      </c>
    </row>
    <row r="36" spans="1:19" x14ac:dyDescent="0.25">
      <c r="A36" s="2">
        <v>1150</v>
      </c>
      <c r="B36" s="2">
        <v>2</v>
      </c>
      <c r="C36" s="2" t="s">
        <v>389</v>
      </c>
      <c r="D36" s="2" t="s">
        <v>15</v>
      </c>
      <c r="E36" s="2">
        <v>19</v>
      </c>
      <c r="F36" s="2">
        <f>VLOOKUP($E36,Summary!$A$22:$A$28,1,1)</f>
        <v>10</v>
      </c>
      <c r="G36" s="2">
        <v>0</v>
      </c>
      <c r="H36" s="2">
        <v>0</v>
      </c>
      <c r="I36" s="2">
        <v>28404</v>
      </c>
      <c r="J36" s="2">
        <v>13</v>
      </c>
      <c r="K36" s="20">
        <f>VLOOKUP($J36,Summary!$A$33:$E$39,1,1)</f>
        <v>10</v>
      </c>
      <c r="M36" s="2" t="s">
        <v>16</v>
      </c>
      <c r="N36" s="22">
        <f>VLOOKUP($D36,Summary!$A$7:$E$8,5,0)</f>
        <v>0.74</v>
      </c>
      <c r="O36" s="22">
        <f>VLOOKUP($B36,Summary!$A$15:$E$17,5,0)</f>
        <v>0.49305555555555558</v>
      </c>
      <c r="P36" s="22">
        <f>VLOOKUP($F36,Summary!$A$22:$E$28,5,0)</f>
        <v>0.40789473684210525</v>
      </c>
      <c r="Q36" s="22">
        <f>VLOOKUP($K36,Summary!$A$33:$E$39,5,0)</f>
        <v>0.40789473684210525</v>
      </c>
      <c r="R36" s="22">
        <f>N36*O36*P36*Q36</f>
        <v>6.0704904393659588E-2</v>
      </c>
      <c r="S36" s="24">
        <f>IF(R36&gt;S$4,1,IF(R36&gt;0.2,0.5,0))</f>
        <v>1</v>
      </c>
    </row>
    <row r="37" spans="1:19" x14ac:dyDescent="0.25">
      <c r="A37" s="2">
        <v>951</v>
      </c>
      <c r="B37" s="2">
        <v>1</v>
      </c>
      <c r="C37" s="2" t="s">
        <v>108</v>
      </c>
      <c r="D37" s="2" t="s">
        <v>15</v>
      </c>
      <c r="E37" s="2">
        <v>36</v>
      </c>
      <c r="F37" s="2">
        <f>VLOOKUP($E37,Summary!$A$22:$A$28,1,1)</f>
        <v>30</v>
      </c>
      <c r="G37" s="2">
        <v>0</v>
      </c>
      <c r="H37" s="2">
        <v>0</v>
      </c>
      <c r="I37" s="2" t="s">
        <v>51</v>
      </c>
      <c r="J37" s="2">
        <v>262.375</v>
      </c>
      <c r="K37" s="20">
        <f>VLOOKUP($J37,Summary!$A$33:$E$39,1,1)</f>
        <v>60</v>
      </c>
      <c r="L37" s="2" t="s">
        <v>109</v>
      </c>
      <c r="M37" s="2" t="s">
        <v>24</v>
      </c>
      <c r="N37" s="22">
        <f>VLOOKUP($D37,Summary!$A$7:$E$8,5,0)</f>
        <v>0.74</v>
      </c>
      <c r="O37" s="22">
        <f>VLOOKUP($B37,Summary!$A$15:$E$17,5,0)</f>
        <v>0.6107784431137725</v>
      </c>
      <c r="P37" s="22">
        <f>VLOOKUP($F37,Summary!$A$22:$E$28,5,0)</f>
        <v>0.47199999999999998</v>
      </c>
      <c r="Q37" s="22">
        <f>VLOOKUP($K37,Summary!$A$33:$E$39,5,0)</f>
        <v>0.27272727272727271</v>
      </c>
      <c r="R37" s="22">
        <f>N37*O37*P37*Q37</f>
        <v>5.8181643984757753E-2</v>
      </c>
      <c r="S37" s="24">
        <f>IF(R37&gt;S$4,1,IF(R37&gt;0.2,0.5,0))</f>
        <v>1</v>
      </c>
    </row>
    <row r="38" spans="1:19" x14ac:dyDescent="0.25">
      <c r="A38" s="2">
        <v>966</v>
      </c>
      <c r="B38" s="2">
        <v>1</v>
      </c>
      <c r="C38" s="2" t="s">
        <v>128</v>
      </c>
      <c r="D38" s="2" t="s">
        <v>15</v>
      </c>
      <c r="E38" s="2">
        <v>35</v>
      </c>
      <c r="F38" s="2">
        <f>VLOOKUP($E38,Summary!$A$22:$A$28,1,1)</f>
        <v>30</v>
      </c>
      <c r="G38" s="2">
        <v>0</v>
      </c>
      <c r="H38" s="2">
        <v>0</v>
      </c>
      <c r="I38" s="2">
        <v>113503</v>
      </c>
      <c r="J38" s="2">
        <v>211.5</v>
      </c>
      <c r="K38" s="20">
        <f>VLOOKUP($J38,Summary!$A$33:$E$39,1,1)</f>
        <v>60</v>
      </c>
      <c r="L38" s="2" t="s">
        <v>129</v>
      </c>
      <c r="M38" s="2" t="s">
        <v>24</v>
      </c>
      <c r="N38" s="22">
        <f>VLOOKUP($D38,Summary!$A$7:$E$8,5,0)</f>
        <v>0.74</v>
      </c>
      <c r="O38" s="22">
        <f>VLOOKUP($B38,Summary!$A$15:$E$17,5,0)</f>
        <v>0.6107784431137725</v>
      </c>
      <c r="P38" s="22">
        <f>VLOOKUP($F38,Summary!$A$22:$E$28,5,0)</f>
        <v>0.47199999999999998</v>
      </c>
      <c r="Q38" s="22">
        <f>VLOOKUP($K38,Summary!$A$33:$E$39,5,0)</f>
        <v>0.27272727272727271</v>
      </c>
      <c r="R38" s="22">
        <f>N38*O38*P38*Q38</f>
        <v>5.8181643984757753E-2</v>
      </c>
      <c r="S38" s="24">
        <f>IF(R38&gt;S$4,1,IF(R38&gt;0.2,0.5,0))</f>
        <v>1</v>
      </c>
    </row>
    <row r="39" spans="1:19" x14ac:dyDescent="0.25">
      <c r="A39" s="2">
        <v>1033</v>
      </c>
      <c r="B39" s="2">
        <v>1</v>
      </c>
      <c r="C39" s="2" t="s">
        <v>221</v>
      </c>
      <c r="D39" s="2" t="s">
        <v>15</v>
      </c>
      <c r="E39" s="2">
        <v>33</v>
      </c>
      <c r="F39" s="2">
        <f>VLOOKUP($E39,Summary!$A$22:$A$28,1,1)</f>
        <v>30</v>
      </c>
      <c r="G39" s="2">
        <v>0</v>
      </c>
      <c r="H39" s="2">
        <v>0</v>
      </c>
      <c r="I39" s="2">
        <v>113781</v>
      </c>
      <c r="J39" s="2">
        <v>151.55000000000001</v>
      </c>
      <c r="K39" s="20">
        <f>VLOOKUP($J39,Summary!$A$33:$E$39,1,1)</f>
        <v>60</v>
      </c>
      <c r="M39" s="2" t="s">
        <v>16</v>
      </c>
      <c r="N39" s="22">
        <f>VLOOKUP($D39,Summary!$A$7:$E$8,5,0)</f>
        <v>0.74</v>
      </c>
      <c r="O39" s="22">
        <f>VLOOKUP($B39,Summary!$A$15:$E$17,5,0)</f>
        <v>0.6107784431137725</v>
      </c>
      <c r="P39" s="22">
        <f>VLOOKUP($F39,Summary!$A$22:$E$28,5,0)</f>
        <v>0.47199999999999998</v>
      </c>
      <c r="Q39" s="22">
        <f>VLOOKUP($K39,Summary!$A$33:$E$39,5,0)</f>
        <v>0.27272727272727271</v>
      </c>
      <c r="R39" s="22">
        <f>N39*O39*P39*Q39</f>
        <v>5.8181643984757753E-2</v>
      </c>
      <c r="S39" s="24">
        <f>IF(R39&gt;S$4,1,IF(R39&gt;0.2,0.5,0))</f>
        <v>1</v>
      </c>
    </row>
    <row r="40" spans="1:19" x14ac:dyDescent="0.25">
      <c r="A40" s="2">
        <v>1216</v>
      </c>
      <c r="B40" s="2">
        <v>1</v>
      </c>
      <c r="C40" s="2" t="s">
        <v>480</v>
      </c>
      <c r="D40" s="2" t="s">
        <v>15</v>
      </c>
      <c r="E40" s="2">
        <v>39</v>
      </c>
      <c r="F40" s="2">
        <f>VLOOKUP($E40,Summary!$A$22:$A$28,1,1)</f>
        <v>30</v>
      </c>
      <c r="G40" s="2">
        <v>0</v>
      </c>
      <c r="H40" s="2">
        <v>0</v>
      </c>
      <c r="I40" s="2">
        <v>24160</v>
      </c>
      <c r="J40" s="2">
        <v>211.33750000000001</v>
      </c>
      <c r="K40" s="20">
        <f>VLOOKUP($J40,Summary!$A$33:$E$39,1,1)</f>
        <v>60</v>
      </c>
      <c r="M40" s="2" t="s">
        <v>16</v>
      </c>
      <c r="N40" s="22">
        <f>VLOOKUP($D40,Summary!$A$7:$E$8,5,0)</f>
        <v>0.74</v>
      </c>
      <c r="O40" s="22">
        <f>VLOOKUP($B40,Summary!$A$15:$E$17,5,0)</f>
        <v>0.6107784431137725</v>
      </c>
      <c r="P40" s="22">
        <f>VLOOKUP($F40,Summary!$A$22:$E$28,5,0)</f>
        <v>0.47199999999999998</v>
      </c>
      <c r="Q40" s="22">
        <f>VLOOKUP($K40,Summary!$A$33:$E$39,5,0)</f>
        <v>0.27272727272727271</v>
      </c>
      <c r="R40" s="22">
        <f>N40*O40*P40*Q40</f>
        <v>5.8181643984757753E-2</v>
      </c>
      <c r="S40" s="24">
        <f>IF(R40&gt;S$4,1,IF(R40&gt;0.2,0.5,0))</f>
        <v>1</v>
      </c>
    </row>
    <row r="41" spans="1:19" x14ac:dyDescent="0.25">
      <c r="A41" s="2">
        <v>1263</v>
      </c>
      <c r="B41" s="2">
        <v>1</v>
      </c>
      <c r="C41" s="2" t="s">
        <v>543</v>
      </c>
      <c r="D41" s="2" t="s">
        <v>15</v>
      </c>
      <c r="E41" s="2">
        <v>31</v>
      </c>
      <c r="F41" s="2">
        <f>VLOOKUP($E41,Summary!$A$22:$A$28,1,1)</f>
        <v>30</v>
      </c>
      <c r="G41" s="2">
        <v>0</v>
      </c>
      <c r="H41" s="2">
        <v>0</v>
      </c>
      <c r="I41" s="2">
        <v>16966</v>
      </c>
      <c r="J41" s="2">
        <v>134.5</v>
      </c>
      <c r="K41" s="20">
        <f>VLOOKUP($J41,Summary!$A$33:$E$39,1,1)</f>
        <v>60</v>
      </c>
      <c r="L41" s="2" t="s">
        <v>544</v>
      </c>
      <c r="M41" s="2" t="s">
        <v>24</v>
      </c>
      <c r="N41" s="22">
        <f>VLOOKUP($D41,Summary!$A$7:$E$8,5,0)</f>
        <v>0.74</v>
      </c>
      <c r="O41" s="22">
        <f>VLOOKUP($B41,Summary!$A$15:$E$17,5,0)</f>
        <v>0.6107784431137725</v>
      </c>
      <c r="P41" s="22">
        <f>VLOOKUP($F41,Summary!$A$22:$E$28,5,0)</f>
        <v>0.47199999999999998</v>
      </c>
      <c r="Q41" s="22">
        <f>VLOOKUP($K41,Summary!$A$33:$E$39,5,0)</f>
        <v>0.27272727272727271</v>
      </c>
      <c r="R41" s="22">
        <f>N41*O41*P41*Q41</f>
        <v>5.8181643984757753E-2</v>
      </c>
      <c r="S41" s="24">
        <f>IF(R41&gt;S$4,1,IF(R41&gt;0.2,0.5,0))</f>
        <v>1</v>
      </c>
    </row>
    <row r="42" spans="1:19" x14ac:dyDescent="0.25">
      <c r="A42" s="2">
        <v>1292</v>
      </c>
      <c r="B42" s="2">
        <v>1</v>
      </c>
      <c r="C42" s="2" t="s">
        <v>582</v>
      </c>
      <c r="D42" s="2" t="s">
        <v>15</v>
      </c>
      <c r="E42" s="2">
        <v>30</v>
      </c>
      <c r="F42" s="2">
        <f>VLOOKUP($E42,Summary!$A$22:$A$28,1,1)</f>
        <v>30</v>
      </c>
      <c r="G42" s="2">
        <v>0</v>
      </c>
      <c r="H42" s="2">
        <v>0</v>
      </c>
      <c r="I42" s="2">
        <v>36928</v>
      </c>
      <c r="J42" s="2">
        <v>164.86670000000001</v>
      </c>
      <c r="K42" s="20">
        <f>VLOOKUP($J42,Summary!$A$33:$E$39,1,1)</f>
        <v>60</v>
      </c>
      <c r="L42" s="2" t="s">
        <v>583</v>
      </c>
      <c r="M42" s="2" t="s">
        <v>16</v>
      </c>
      <c r="N42" s="22">
        <f>VLOOKUP($D42,Summary!$A$7:$E$8,5,0)</f>
        <v>0.74</v>
      </c>
      <c r="O42" s="22">
        <f>VLOOKUP($B42,Summary!$A$15:$E$17,5,0)</f>
        <v>0.6107784431137725</v>
      </c>
      <c r="P42" s="22">
        <f>VLOOKUP($F42,Summary!$A$22:$E$28,5,0)</f>
        <v>0.47199999999999998</v>
      </c>
      <c r="Q42" s="22">
        <f>VLOOKUP($K42,Summary!$A$33:$E$39,5,0)</f>
        <v>0.27272727272727271</v>
      </c>
      <c r="R42" s="22">
        <f>N42*O42*P42*Q42</f>
        <v>5.8181643984757753E-2</v>
      </c>
      <c r="S42" s="24">
        <f>IF(R42&gt;S$4,1,IF(R42&gt;0.2,0.5,0))</f>
        <v>1</v>
      </c>
    </row>
    <row r="43" spans="1:19" x14ac:dyDescent="0.25">
      <c r="A43" s="2">
        <v>1303</v>
      </c>
      <c r="B43" s="2">
        <v>1</v>
      </c>
      <c r="C43" s="2" t="s">
        <v>597</v>
      </c>
      <c r="D43" s="2" t="s">
        <v>15</v>
      </c>
      <c r="E43" s="2">
        <v>37</v>
      </c>
      <c r="F43" s="2">
        <f>VLOOKUP($E43,Summary!$A$22:$A$28,1,1)</f>
        <v>30</v>
      </c>
      <c r="G43" s="2">
        <v>1</v>
      </c>
      <c r="H43" s="2">
        <v>0</v>
      </c>
      <c r="I43" s="2">
        <v>19928</v>
      </c>
      <c r="J43" s="2">
        <v>90</v>
      </c>
      <c r="K43" s="20">
        <f>VLOOKUP($J43,Summary!$A$33:$E$39,1,1)</f>
        <v>60</v>
      </c>
      <c r="L43" s="2" t="s">
        <v>70</v>
      </c>
      <c r="M43" s="2" t="s">
        <v>13</v>
      </c>
      <c r="N43" s="22">
        <f>VLOOKUP($D43,Summary!$A$7:$E$8,5,0)</f>
        <v>0.74</v>
      </c>
      <c r="O43" s="22">
        <f>VLOOKUP($B43,Summary!$A$15:$E$17,5,0)</f>
        <v>0.6107784431137725</v>
      </c>
      <c r="P43" s="22">
        <f>VLOOKUP($F43,Summary!$A$22:$E$28,5,0)</f>
        <v>0.47199999999999998</v>
      </c>
      <c r="Q43" s="22">
        <f>VLOOKUP($K43,Summary!$A$33:$E$39,5,0)</f>
        <v>0.27272727272727271</v>
      </c>
      <c r="R43" s="22">
        <f>N43*O43*P43*Q43</f>
        <v>5.8181643984757753E-2</v>
      </c>
      <c r="S43" s="24">
        <f>IF(R43&gt;S$4,1,IF(R43&gt;0.2,0.5,0))</f>
        <v>1</v>
      </c>
    </row>
    <row r="44" spans="1:19" x14ac:dyDescent="0.25">
      <c r="A44" s="2">
        <v>1306</v>
      </c>
      <c r="B44" s="2">
        <v>1</v>
      </c>
      <c r="C44" s="2" t="s">
        <v>601</v>
      </c>
      <c r="D44" s="2" t="s">
        <v>15</v>
      </c>
      <c r="E44" s="2">
        <v>39</v>
      </c>
      <c r="F44" s="2">
        <f>VLOOKUP($E44,Summary!$A$22:$A$28,1,1)</f>
        <v>30</v>
      </c>
      <c r="G44" s="2">
        <v>0</v>
      </c>
      <c r="H44" s="2">
        <v>0</v>
      </c>
      <c r="I44" s="2" t="s">
        <v>602</v>
      </c>
      <c r="J44" s="2">
        <v>108.9</v>
      </c>
      <c r="K44" s="20">
        <f>VLOOKUP($J44,Summary!$A$33:$E$39,1,1)</f>
        <v>60</v>
      </c>
      <c r="L44" s="2" t="s">
        <v>603</v>
      </c>
      <c r="M44" s="2" t="s">
        <v>24</v>
      </c>
      <c r="N44" s="22">
        <f>VLOOKUP($D44,Summary!$A$7:$E$8,5,0)</f>
        <v>0.74</v>
      </c>
      <c r="O44" s="22">
        <f>VLOOKUP($B44,Summary!$A$15:$E$17,5,0)</f>
        <v>0.6107784431137725</v>
      </c>
      <c r="P44" s="22">
        <f>VLOOKUP($F44,Summary!$A$22:$E$28,5,0)</f>
        <v>0.47199999999999998</v>
      </c>
      <c r="Q44" s="22">
        <f>VLOOKUP($K44,Summary!$A$33:$E$39,5,0)</f>
        <v>0.27272727272727271</v>
      </c>
      <c r="R44" s="22">
        <f>N44*O44*P44*Q44</f>
        <v>5.8181643984757753E-2</v>
      </c>
      <c r="S44" s="24">
        <f>IF(R44&gt;S$4,1,IF(R44&gt;0.2,0.5,0))</f>
        <v>1</v>
      </c>
    </row>
    <row r="45" spans="1:19" x14ac:dyDescent="0.25">
      <c r="A45" s="2">
        <v>1123</v>
      </c>
      <c r="B45" s="2">
        <v>1</v>
      </c>
      <c r="C45" s="2" t="s">
        <v>351</v>
      </c>
      <c r="D45" s="2" t="s">
        <v>15</v>
      </c>
      <c r="E45" s="2">
        <v>21</v>
      </c>
      <c r="F45" s="2">
        <f>VLOOKUP($E45,Summary!$A$22:$A$28,1,1)</f>
        <v>20</v>
      </c>
      <c r="G45" s="2">
        <v>0</v>
      </c>
      <c r="H45" s="2">
        <v>0</v>
      </c>
      <c r="I45" s="2">
        <v>113795</v>
      </c>
      <c r="J45" s="2">
        <v>26.55</v>
      </c>
      <c r="K45" s="20">
        <f>VLOOKUP($J45,Summary!$A$33:$E$39,1,1)</f>
        <v>20</v>
      </c>
      <c r="M45" s="2" t="s">
        <v>16</v>
      </c>
      <c r="N45" s="22">
        <f>VLOOKUP($D45,Summary!$A$7:$E$8,5,0)</f>
        <v>0.74</v>
      </c>
      <c r="O45" s="22">
        <f>VLOOKUP($B45,Summary!$A$15:$E$17,5,0)</f>
        <v>0.6107784431137725</v>
      </c>
      <c r="P45" s="22">
        <f>VLOOKUP($F45,Summary!$A$22:$E$28,5,0)</f>
        <v>0.35632183908045978</v>
      </c>
      <c r="Q45" s="22">
        <f>VLOOKUP($K45,Summary!$A$33:$E$39,5,0)</f>
        <v>0.35632183908045978</v>
      </c>
      <c r="R45" s="22">
        <f>N45*O45*P45*Q45</f>
        <v>5.7385253274663525E-2</v>
      </c>
      <c r="S45" s="24">
        <f>IF(R45&gt;S$4,1,IF(R45&gt;0.2,0.5,0))</f>
        <v>1</v>
      </c>
    </row>
    <row r="46" spans="1:19" x14ac:dyDescent="0.25">
      <c r="A46" s="2">
        <v>1054</v>
      </c>
      <c r="B46" s="2">
        <v>2</v>
      </c>
      <c r="C46" s="2" t="s">
        <v>249</v>
      </c>
      <c r="D46" s="2" t="s">
        <v>15</v>
      </c>
      <c r="E46" s="2">
        <v>26</v>
      </c>
      <c r="F46" s="2">
        <f>VLOOKUP($E46,Summary!$A$22:$A$28,1,1)</f>
        <v>20</v>
      </c>
      <c r="G46" s="2">
        <v>0</v>
      </c>
      <c r="H46" s="2">
        <v>0</v>
      </c>
      <c r="I46" s="2">
        <v>220844</v>
      </c>
      <c r="J46" s="2">
        <v>13.5</v>
      </c>
      <c r="K46" s="20">
        <f>VLOOKUP($J46,Summary!$A$33:$E$39,1,1)</f>
        <v>10</v>
      </c>
      <c r="M46" s="2" t="s">
        <v>16</v>
      </c>
      <c r="N46" s="22">
        <f>VLOOKUP($D46,Summary!$A$7:$E$8,5,0)</f>
        <v>0.74</v>
      </c>
      <c r="O46" s="22">
        <f>VLOOKUP($B46,Summary!$A$15:$E$17,5,0)</f>
        <v>0.49305555555555558</v>
      </c>
      <c r="P46" s="22">
        <f>VLOOKUP($F46,Summary!$A$22:$E$28,5,0)</f>
        <v>0.35632183908045978</v>
      </c>
      <c r="Q46" s="22">
        <f>VLOOKUP($K46,Summary!$A$33:$E$39,5,0)</f>
        <v>0.40789473684210525</v>
      </c>
      <c r="R46" s="22">
        <f>N46*O46*P46*Q46</f>
        <v>5.3029571654231368E-2</v>
      </c>
      <c r="S46" s="24">
        <f>IF(R46&gt;S$4,1,IF(R46&gt;0.2,0.5,0))</f>
        <v>1</v>
      </c>
    </row>
    <row r="47" spans="1:19" x14ac:dyDescent="0.25">
      <c r="A47" s="2">
        <v>1114</v>
      </c>
      <c r="B47" s="2">
        <v>2</v>
      </c>
      <c r="C47" s="2" t="s">
        <v>338</v>
      </c>
      <c r="D47" s="2" t="s">
        <v>15</v>
      </c>
      <c r="E47" s="2">
        <v>22</v>
      </c>
      <c r="F47" s="2">
        <f>VLOOKUP($E47,Summary!$A$22:$A$28,1,1)</f>
        <v>20</v>
      </c>
      <c r="G47" s="2">
        <v>0</v>
      </c>
      <c r="H47" s="2">
        <v>0</v>
      </c>
      <c r="I47" s="2" t="s">
        <v>339</v>
      </c>
      <c r="J47" s="2">
        <v>10.5</v>
      </c>
      <c r="K47" s="20">
        <f>VLOOKUP($J47,Summary!$A$33:$E$39,1,1)</f>
        <v>10</v>
      </c>
      <c r="L47" s="2" t="s">
        <v>340</v>
      </c>
      <c r="M47" s="2" t="s">
        <v>16</v>
      </c>
      <c r="N47" s="22">
        <f>VLOOKUP($D47,Summary!$A$7:$E$8,5,0)</f>
        <v>0.74</v>
      </c>
      <c r="O47" s="22">
        <f>VLOOKUP($B47,Summary!$A$15:$E$17,5,0)</f>
        <v>0.49305555555555558</v>
      </c>
      <c r="P47" s="22">
        <f>VLOOKUP($F47,Summary!$A$22:$E$28,5,0)</f>
        <v>0.35632183908045978</v>
      </c>
      <c r="Q47" s="22">
        <f>VLOOKUP($K47,Summary!$A$33:$E$39,5,0)</f>
        <v>0.40789473684210525</v>
      </c>
      <c r="R47" s="22">
        <f>N47*O47*P47*Q47</f>
        <v>5.3029571654231368E-2</v>
      </c>
      <c r="S47" s="24">
        <f>IF(R47&gt;S$4,1,IF(R47&gt;0.2,0.5,0))</f>
        <v>1</v>
      </c>
    </row>
    <row r="48" spans="1:19" x14ac:dyDescent="0.25">
      <c r="A48" s="2">
        <v>1287</v>
      </c>
      <c r="B48" s="2">
        <v>1</v>
      </c>
      <c r="C48" s="2" t="s">
        <v>576</v>
      </c>
      <c r="D48" s="2" t="s">
        <v>15</v>
      </c>
      <c r="E48" s="2">
        <v>18</v>
      </c>
      <c r="F48" s="2">
        <f>VLOOKUP($E48,Summary!$A$22:$A$28,1,1)</f>
        <v>10</v>
      </c>
      <c r="G48" s="2">
        <v>1</v>
      </c>
      <c r="H48" s="2">
        <v>0</v>
      </c>
      <c r="I48" s="2">
        <v>13695</v>
      </c>
      <c r="J48" s="2">
        <v>60</v>
      </c>
      <c r="K48" s="20">
        <f>VLOOKUP($J48,Summary!$A$33:$E$39,1,1)</f>
        <v>60</v>
      </c>
      <c r="L48" s="2" t="s">
        <v>95</v>
      </c>
      <c r="M48" s="2" t="s">
        <v>16</v>
      </c>
      <c r="N48" s="22">
        <f>VLOOKUP($D48,Summary!$A$7:$E$8,5,0)</f>
        <v>0.74</v>
      </c>
      <c r="O48" s="22">
        <f>VLOOKUP($B48,Summary!$A$15:$E$17,5,0)</f>
        <v>0.6107784431137725</v>
      </c>
      <c r="P48" s="22">
        <f>VLOOKUP($F48,Summary!$A$22:$E$28,5,0)</f>
        <v>0.40789473684210525</v>
      </c>
      <c r="Q48" s="22">
        <f>VLOOKUP($K48,Summary!$A$33:$E$39,5,0)</f>
        <v>0.27272727272727271</v>
      </c>
      <c r="R48" s="22">
        <f>N48*O48*P48*Q48</f>
        <v>5.0279632123313184E-2</v>
      </c>
      <c r="S48" s="24">
        <f>IF(R48&gt;S$4,1,IF(R48&gt;0.2,0.5,0))</f>
        <v>1</v>
      </c>
    </row>
    <row r="49" spans="1:19" x14ac:dyDescent="0.25">
      <c r="A49" s="2">
        <v>1188</v>
      </c>
      <c r="B49" s="2">
        <v>2</v>
      </c>
      <c r="C49" s="2" t="s">
        <v>439</v>
      </c>
      <c r="D49" s="2" t="s">
        <v>15</v>
      </c>
      <c r="E49" s="2">
        <v>1</v>
      </c>
      <c r="F49" s="2">
        <f>VLOOKUP($E49,Summary!$A$22:$A$28,1,1)</f>
        <v>0</v>
      </c>
      <c r="G49" s="2">
        <v>1</v>
      </c>
      <c r="H49" s="2">
        <v>2</v>
      </c>
      <c r="I49" s="2" t="s">
        <v>440</v>
      </c>
      <c r="J49" s="2">
        <v>41.5792</v>
      </c>
      <c r="K49" s="20">
        <f>VLOOKUP($J49,Summary!$A$33:$E$39,1,1)</f>
        <v>40</v>
      </c>
      <c r="M49" s="2" t="s">
        <v>24</v>
      </c>
      <c r="N49" s="22">
        <f>VLOOKUP($D49,Summary!$A$7:$E$8,5,0)</f>
        <v>0.74</v>
      </c>
      <c r="O49" s="22">
        <f>VLOOKUP($B49,Summary!$A$15:$E$17,5,0)</f>
        <v>0.49305555555555558</v>
      </c>
      <c r="P49" s="22">
        <f>VLOOKUP($F49,Summary!$A$22:$E$28,5,0)</f>
        <v>0.38219895287958117</v>
      </c>
      <c r="Q49" s="22">
        <f>VLOOKUP($K49,Summary!$A$33:$E$39,5,0)</f>
        <v>0.35820895522388058</v>
      </c>
      <c r="R49" s="22">
        <f>N49*O49*P49*Q49</f>
        <v>4.9952072100231823E-2</v>
      </c>
      <c r="S49" s="24">
        <f>IF(R49&gt;S$4,1,IF(R49&gt;0.2,0.5,0))</f>
        <v>1</v>
      </c>
    </row>
    <row r="50" spans="1:19" x14ac:dyDescent="0.25">
      <c r="A50" s="2">
        <v>957</v>
      </c>
      <c r="B50" s="2">
        <v>2</v>
      </c>
      <c r="C50" s="2" t="s">
        <v>115</v>
      </c>
      <c r="D50" s="2" t="s">
        <v>15</v>
      </c>
      <c r="F50" s="2">
        <f>VLOOKUP($E50,Summary!$A$22:$A$28,1,1)</f>
        <v>0</v>
      </c>
      <c r="G50" s="2">
        <v>0</v>
      </c>
      <c r="H50" s="2">
        <v>0</v>
      </c>
      <c r="I50" s="2" t="s">
        <v>116</v>
      </c>
      <c r="J50" s="2">
        <v>21</v>
      </c>
      <c r="K50" s="20">
        <f>VLOOKUP($J50,Summary!$A$33:$E$39,1,1)</f>
        <v>20</v>
      </c>
      <c r="M50" s="2" t="s">
        <v>16</v>
      </c>
      <c r="N50" s="22">
        <f>VLOOKUP($D50,Summary!$A$7:$E$8,5,0)</f>
        <v>0.74</v>
      </c>
      <c r="O50" s="22">
        <f>VLOOKUP($B50,Summary!$A$15:$E$17,5,0)</f>
        <v>0.49305555555555558</v>
      </c>
      <c r="P50" s="22">
        <f>VLOOKUP($F50,Summary!$A$22:$E$28,5,0)</f>
        <v>0.38219895287958117</v>
      </c>
      <c r="Q50" s="22">
        <f>VLOOKUP($K50,Summary!$A$33:$E$39,5,0)</f>
        <v>0.35632183908045978</v>
      </c>
      <c r="R50" s="22">
        <f>N50*O50*P50*Q50</f>
        <v>4.9688914632270841E-2</v>
      </c>
      <c r="S50" s="24">
        <f>IF(R50&gt;S$4,1,IF(R50&gt;0.2,0.5,0))</f>
        <v>1</v>
      </c>
    </row>
    <row r="51" spans="1:19" x14ac:dyDescent="0.25">
      <c r="A51" s="2">
        <v>1095</v>
      </c>
      <c r="B51" s="2">
        <v>2</v>
      </c>
      <c r="C51" s="2" t="s">
        <v>310</v>
      </c>
      <c r="D51" s="2" t="s">
        <v>15</v>
      </c>
      <c r="E51" s="2">
        <v>8</v>
      </c>
      <c r="F51" s="2">
        <f>VLOOKUP($E51,Summary!$A$22:$A$28,1,1)</f>
        <v>0</v>
      </c>
      <c r="G51" s="2">
        <v>1</v>
      </c>
      <c r="H51" s="2">
        <v>1</v>
      </c>
      <c r="I51" s="2">
        <v>26360</v>
      </c>
      <c r="J51" s="2">
        <v>26</v>
      </c>
      <c r="K51" s="20">
        <f>VLOOKUP($J51,Summary!$A$33:$E$39,1,1)</f>
        <v>20</v>
      </c>
      <c r="M51" s="2" t="s">
        <v>16</v>
      </c>
      <c r="N51" s="22">
        <f>VLOOKUP($D51,Summary!$A$7:$E$8,5,0)</f>
        <v>0.74</v>
      </c>
      <c r="O51" s="22">
        <f>VLOOKUP($B51,Summary!$A$15:$E$17,5,0)</f>
        <v>0.49305555555555558</v>
      </c>
      <c r="P51" s="22">
        <f>VLOOKUP($F51,Summary!$A$22:$E$28,5,0)</f>
        <v>0.38219895287958117</v>
      </c>
      <c r="Q51" s="22">
        <f>VLOOKUP($K51,Summary!$A$33:$E$39,5,0)</f>
        <v>0.35632183908045978</v>
      </c>
      <c r="R51" s="22">
        <f>N51*O51*P51*Q51</f>
        <v>4.9688914632270841E-2</v>
      </c>
      <c r="S51" s="24">
        <f>IF(R51&gt;S$4,1,IF(R51&gt;0.2,0.5,0))</f>
        <v>1</v>
      </c>
    </row>
    <row r="52" spans="1:19" x14ac:dyDescent="0.25">
      <c r="A52" s="2">
        <v>1142</v>
      </c>
      <c r="B52" s="2">
        <v>2</v>
      </c>
      <c r="C52" s="2" t="s">
        <v>376</v>
      </c>
      <c r="D52" s="2" t="s">
        <v>15</v>
      </c>
      <c r="E52" s="2">
        <v>0.92</v>
      </c>
      <c r="F52" s="2">
        <f>VLOOKUP($E52,Summary!$A$22:$A$28,1,1)</f>
        <v>0</v>
      </c>
      <c r="G52" s="2">
        <v>1</v>
      </c>
      <c r="H52" s="2">
        <v>2</v>
      </c>
      <c r="I52" s="2" t="s">
        <v>377</v>
      </c>
      <c r="J52" s="2">
        <v>27.75</v>
      </c>
      <c r="K52" s="20">
        <f>VLOOKUP($J52,Summary!$A$33:$E$39,1,1)</f>
        <v>20</v>
      </c>
      <c r="M52" s="2" t="s">
        <v>16</v>
      </c>
      <c r="N52" s="22">
        <f>VLOOKUP($D52,Summary!$A$7:$E$8,5,0)</f>
        <v>0.74</v>
      </c>
      <c r="O52" s="22">
        <f>VLOOKUP($B52,Summary!$A$15:$E$17,5,0)</f>
        <v>0.49305555555555558</v>
      </c>
      <c r="P52" s="22">
        <f>VLOOKUP($F52,Summary!$A$22:$E$28,5,0)</f>
        <v>0.38219895287958117</v>
      </c>
      <c r="Q52" s="22">
        <f>VLOOKUP($K52,Summary!$A$33:$E$39,5,0)</f>
        <v>0.35632183908045978</v>
      </c>
      <c r="R52" s="22">
        <f>N52*O52*P52*Q52</f>
        <v>4.9688914632270841E-2</v>
      </c>
      <c r="S52" s="24">
        <f>IF(R52&gt;S$4,1,IF(R52&gt;0.2,0.5,0))</f>
        <v>1</v>
      </c>
    </row>
    <row r="53" spans="1:19" x14ac:dyDescent="0.25">
      <c r="A53" s="2">
        <v>1110</v>
      </c>
      <c r="B53" s="2">
        <v>1</v>
      </c>
      <c r="C53" s="2" t="s">
        <v>332</v>
      </c>
      <c r="D53" s="2" t="s">
        <v>15</v>
      </c>
      <c r="E53" s="2">
        <v>50</v>
      </c>
      <c r="F53" s="2">
        <f>VLOOKUP($E53,Summary!$A$22:$A$28,1,1)</f>
        <v>50</v>
      </c>
      <c r="G53" s="2">
        <v>1</v>
      </c>
      <c r="H53" s="2">
        <v>1</v>
      </c>
      <c r="I53" s="2">
        <v>113503</v>
      </c>
      <c r="J53" s="2">
        <v>211.5</v>
      </c>
      <c r="K53" s="20">
        <f>VLOOKUP($J53,Summary!$A$33:$E$39,1,1)</f>
        <v>60</v>
      </c>
      <c r="L53" s="2" t="s">
        <v>333</v>
      </c>
      <c r="M53" s="2" t="s">
        <v>24</v>
      </c>
      <c r="N53" s="22">
        <f>VLOOKUP($D53,Summary!$A$7:$E$8,5,0)</f>
        <v>0.74</v>
      </c>
      <c r="O53" s="22">
        <f>VLOOKUP($B53,Summary!$A$15:$E$17,5,0)</f>
        <v>0.6107784431137725</v>
      </c>
      <c r="P53" s="22">
        <f>VLOOKUP($F53,Summary!$A$22:$E$28,5,0)</f>
        <v>0.38461538461538464</v>
      </c>
      <c r="Q53" s="22">
        <f>VLOOKUP($K53,Summary!$A$33:$E$39,5,0)</f>
        <v>0.27272727272727271</v>
      </c>
      <c r="R53" s="22">
        <f>N53*O53*P53*Q53</f>
        <v>4.7410074954985136E-2</v>
      </c>
      <c r="S53" s="24">
        <f>IF(R53&gt;S$4,1,IF(R53&gt;0.2,0.5,0))</f>
        <v>1</v>
      </c>
    </row>
    <row r="54" spans="1:19" x14ac:dyDescent="0.25">
      <c r="A54" s="2">
        <v>1206</v>
      </c>
      <c r="B54" s="2">
        <v>1</v>
      </c>
      <c r="C54" s="2" t="s">
        <v>463</v>
      </c>
      <c r="D54" s="2" t="s">
        <v>15</v>
      </c>
      <c r="E54" s="2">
        <v>55</v>
      </c>
      <c r="F54" s="2">
        <f>VLOOKUP($E54,Summary!$A$22:$A$28,1,1)</f>
        <v>50</v>
      </c>
      <c r="G54" s="2">
        <v>0</v>
      </c>
      <c r="H54" s="2">
        <v>0</v>
      </c>
      <c r="I54" s="2" t="s">
        <v>464</v>
      </c>
      <c r="J54" s="2">
        <v>135.63329999999999</v>
      </c>
      <c r="K54" s="20">
        <f>VLOOKUP($J54,Summary!$A$33:$E$39,1,1)</f>
        <v>60</v>
      </c>
      <c r="L54" s="2" t="s">
        <v>465</v>
      </c>
      <c r="M54" s="2" t="s">
        <v>24</v>
      </c>
      <c r="N54" s="22">
        <f>VLOOKUP($D54,Summary!$A$7:$E$8,5,0)</f>
        <v>0.74</v>
      </c>
      <c r="O54" s="22">
        <f>VLOOKUP($B54,Summary!$A$15:$E$17,5,0)</f>
        <v>0.6107784431137725</v>
      </c>
      <c r="P54" s="22">
        <f>VLOOKUP($F54,Summary!$A$22:$E$28,5,0)</f>
        <v>0.38461538461538464</v>
      </c>
      <c r="Q54" s="22">
        <f>VLOOKUP($K54,Summary!$A$33:$E$39,5,0)</f>
        <v>0.27272727272727271</v>
      </c>
      <c r="R54" s="22">
        <f>N54*O54*P54*Q54</f>
        <v>4.7410074954985136E-2</v>
      </c>
      <c r="S54" s="24">
        <f>IF(R54&gt;S$4,1,IF(R54&gt;0.2,0.5,0))</f>
        <v>1</v>
      </c>
    </row>
    <row r="55" spans="1:19" x14ac:dyDescent="0.25">
      <c r="A55" s="2">
        <v>1235</v>
      </c>
      <c r="B55" s="2">
        <v>1</v>
      </c>
      <c r="C55" s="2" t="s">
        <v>505</v>
      </c>
      <c r="D55" s="2" t="s">
        <v>15</v>
      </c>
      <c r="E55" s="2">
        <v>58</v>
      </c>
      <c r="F55" s="2">
        <f>VLOOKUP($E55,Summary!$A$22:$A$28,1,1)</f>
        <v>50</v>
      </c>
      <c r="G55" s="2">
        <v>0</v>
      </c>
      <c r="H55" s="2">
        <v>1</v>
      </c>
      <c r="I55" s="2" t="s">
        <v>506</v>
      </c>
      <c r="J55" s="2">
        <v>512.32920000000001</v>
      </c>
      <c r="K55" s="20">
        <f>VLOOKUP($J55,Summary!$A$33:$E$39,1,1)</f>
        <v>60</v>
      </c>
      <c r="L55" s="2" t="s">
        <v>507</v>
      </c>
      <c r="M55" s="2" t="s">
        <v>24</v>
      </c>
      <c r="N55" s="22">
        <f>VLOOKUP($D55,Summary!$A$7:$E$8,5,0)</f>
        <v>0.74</v>
      </c>
      <c r="O55" s="22">
        <f>VLOOKUP($B55,Summary!$A$15:$E$17,5,0)</f>
        <v>0.6107784431137725</v>
      </c>
      <c r="P55" s="22">
        <f>VLOOKUP($F55,Summary!$A$22:$E$28,5,0)</f>
        <v>0.38461538461538464</v>
      </c>
      <c r="Q55" s="22">
        <f>VLOOKUP($K55,Summary!$A$33:$E$39,5,0)</f>
        <v>0.27272727272727271</v>
      </c>
      <c r="R55" s="22">
        <f>N55*O55*P55*Q55</f>
        <v>4.7410074954985136E-2</v>
      </c>
      <c r="S55" s="24">
        <f>IF(R55&gt;S$4,1,IF(R55&gt;0.2,0.5,0))</f>
        <v>1</v>
      </c>
    </row>
    <row r="56" spans="1:19" x14ac:dyDescent="0.25">
      <c r="A56" s="2">
        <v>1266</v>
      </c>
      <c r="B56" s="2">
        <v>1</v>
      </c>
      <c r="C56" s="2" t="s">
        <v>548</v>
      </c>
      <c r="D56" s="2" t="s">
        <v>15</v>
      </c>
      <c r="E56" s="2">
        <v>54</v>
      </c>
      <c r="F56" s="2">
        <f>VLOOKUP($E56,Summary!$A$22:$A$28,1,1)</f>
        <v>50</v>
      </c>
      <c r="G56" s="2">
        <v>1</v>
      </c>
      <c r="H56" s="2">
        <v>1</v>
      </c>
      <c r="I56" s="2">
        <v>33638</v>
      </c>
      <c r="J56" s="2">
        <v>81.8583</v>
      </c>
      <c r="K56" s="20">
        <f>VLOOKUP($J56,Summary!$A$33:$E$39,1,1)</f>
        <v>60</v>
      </c>
      <c r="L56" s="2" t="s">
        <v>436</v>
      </c>
      <c r="M56" s="2" t="s">
        <v>16</v>
      </c>
      <c r="N56" s="22">
        <f>VLOOKUP($D56,Summary!$A$7:$E$8,5,0)</f>
        <v>0.74</v>
      </c>
      <c r="O56" s="22">
        <f>VLOOKUP($B56,Summary!$A$15:$E$17,5,0)</f>
        <v>0.6107784431137725</v>
      </c>
      <c r="P56" s="22">
        <f>VLOOKUP($F56,Summary!$A$22:$E$28,5,0)</f>
        <v>0.38461538461538464</v>
      </c>
      <c r="Q56" s="22">
        <f>VLOOKUP($K56,Summary!$A$33:$E$39,5,0)</f>
        <v>0.27272727272727271</v>
      </c>
      <c r="R56" s="22">
        <f>N56*O56*P56*Q56</f>
        <v>4.7410074954985136E-2</v>
      </c>
      <c r="S56" s="24">
        <f>IF(R56&gt;S$4,1,IF(R56&gt;0.2,0.5,0))</f>
        <v>1</v>
      </c>
    </row>
    <row r="57" spans="1:19" x14ac:dyDescent="0.25">
      <c r="A57" s="2">
        <v>907</v>
      </c>
      <c r="B57" s="2">
        <v>2</v>
      </c>
      <c r="C57" s="2" t="s">
        <v>35</v>
      </c>
      <c r="D57" s="2" t="s">
        <v>15</v>
      </c>
      <c r="E57" s="2">
        <v>24</v>
      </c>
      <c r="F57" s="2">
        <f>VLOOKUP($E57,Summary!$A$22:$A$28,1,1)</f>
        <v>20</v>
      </c>
      <c r="G57" s="2">
        <v>1</v>
      </c>
      <c r="H57" s="2">
        <v>0</v>
      </c>
      <c r="I57" s="2" t="s">
        <v>36</v>
      </c>
      <c r="J57" s="2">
        <v>27.720800000000001</v>
      </c>
      <c r="K57" s="20">
        <f>VLOOKUP($J57,Summary!$A$33:$E$39,1,1)</f>
        <v>20</v>
      </c>
      <c r="M57" s="2" t="s">
        <v>24</v>
      </c>
      <c r="N57" s="22">
        <f>VLOOKUP($D57,Summary!$A$7:$E$8,5,0)</f>
        <v>0.74</v>
      </c>
      <c r="O57" s="22">
        <f>VLOOKUP($B57,Summary!$A$15:$E$17,5,0)</f>
        <v>0.49305555555555558</v>
      </c>
      <c r="P57" s="22">
        <f>VLOOKUP($F57,Summary!$A$22:$E$28,5,0)</f>
        <v>0.35632183908045978</v>
      </c>
      <c r="Q57" s="22">
        <f>VLOOKUP($K57,Summary!$A$33:$E$39,5,0)</f>
        <v>0.35632183908045978</v>
      </c>
      <c r="R57" s="22">
        <f>N57*O57*P57*Q57</f>
        <v>4.6324683284156142E-2</v>
      </c>
      <c r="S57" s="24">
        <f>IF(R57&gt;S$4,1,IF(R57&gt;0.2,0.5,0))</f>
        <v>1</v>
      </c>
    </row>
    <row r="58" spans="1:19" x14ac:dyDescent="0.25">
      <c r="A58" s="2">
        <v>944</v>
      </c>
      <c r="B58" s="2">
        <v>2</v>
      </c>
      <c r="C58" s="2" t="s">
        <v>98</v>
      </c>
      <c r="D58" s="2" t="s">
        <v>15</v>
      </c>
      <c r="E58" s="2">
        <v>20</v>
      </c>
      <c r="F58" s="2">
        <f>VLOOKUP($E58,Summary!$A$22:$A$28,1,1)</f>
        <v>20</v>
      </c>
      <c r="G58" s="2">
        <v>2</v>
      </c>
      <c r="H58" s="2">
        <v>1</v>
      </c>
      <c r="I58" s="2">
        <v>29105</v>
      </c>
      <c r="J58" s="2">
        <v>23</v>
      </c>
      <c r="K58" s="20">
        <f>VLOOKUP($J58,Summary!$A$33:$E$39,1,1)</f>
        <v>20</v>
      </c>
      <c r="M58" s="2" t="s">
        <v>16</v>
      </c>
      <c r="N58" s="22">
        <f>VLOOKUP($D58,Summary!$A$7:$E$8,5,0)</f>
        <v>0.74</v>
      </c>
      <c r="O58" s="22">
        <f>VLOOKUP($B58,Summary!$A$15:$E$17,5,0)</f>
        <v>0.49305555555555558</v>
      </c>
      <c r="P58" s="22">
        <f>VLOOKUP($F58,Summary!$A$22:$E$28,5,0)</f>
        <v>0.35632183908045978</v>
      </c>
      <c r="Q58" s="22">
        <f>VLOOKUP($K58,Summary!$A$33:$E$39,5,0)</f>
        <v>0.35632183908045978</v>
      </c>
      <c r="R58" s="22">
        <f>N58*O58*P58*Q58</f>
        <v>4.6324683284156142E-2</v>
      </c>
      <c r="S58" s="24">
        <f>IF(R58&gt;S$4,1,IF(R58&gt;0.2,0.5,0))</f>
        <v>1</v>
      </c>
    </row>
    <row r="59" spans="1:19" x14ac:dyDescent="0.25">
      <c r="A59" s="2">
        <v>1011</v>
      </c>
      <c r="B59" s="2">
        <v>2</v>
      </c>
      <c r="C59" s="2" t="s">
        <v>192</v>
      </c>
      <c r="D59" s="2" t="s">
        <v>15</v>
      </c>
      <c r="E59" s="2">
        <v>29</v>
      </c>
      <c r="F59" s="2">
        <f>VLOOKUP($E59,Summary!$A$22:$A$28,1,1)</f>
        <v>20</v>
      </c>
      <c r="G59" s="2">
        <v>1</v>
      </c>
      <c r="H59" s="2">
        <v>0</v>
      </c>
      <c r="I59" s="2" t="s">
        <v>193</v>
      </c>
      <c r="J59" s="2">
        <v>26</v>
      </c>
      <c r="K59" s="20">
        <f>VLOOKUP($J59,Summary!$A$33:$E$39,1,1)</f>
        <v>20</v>
      </c>
      <c r="M59" s="2" t="s">
        <v>16</v>
      </c>
      <c r="N59" s="22">
        <f>VLOOKUP($D59,Summary!$A$7:$E$8,5,0)</f>
        <v>0.74</v>
      </c>
      <c r="O59" s="22">
        <f>VLOOKUP($B59,Summary!$A$15:$E$17,5,0)</f>
        <v>0.49305555555555558</v>
      </c>
      <c r="P59" s="22">
        <f>VLOOKUP($F59,Summary!$A$22:$E$28,5,0)</f>
        <v>0.35632183908045978</v>
      </c>
      <c r="Q59" s="22">
        <f>VLOOKUP($K59,Summary!$A$33:$E$39,5,0)</f>
        <v>0.35632183908045978</v>
      </c>
      <c r="R59" s="22">
        <f>N59*O59*P59*Q59</f>
        <v>4.6324683284156142E-2</v>
      </c>
      <c r="S59" s="24">
        <f>IF(R59&gt;S$4,1,IF(R59&gt;0.2,0.5,0))</f>
        <v>1</v>
      </c>
    </row>
    <row r="60" spans="1:19" x14ac:dyDescent="0.25">
      <c r="A60" s="2">
        <v>1078</v>
      </c>
      <c r="B60" s="2">
        <v>2</v>
      </c>
      <c r="C60" s="2" t="s">
        <v>285</v>
      </c>
      <c r="D60" s="2" t="s">
        <v>15</v>
      </c>
      <c r="E60" s="2">
        <v>21</v>
      </c>
      <c r="F60" s="2">
        <f>VLOOKUP($E60,Summary!$A$22:$A$28,1,1)</f>
        <v>20</v>
      </c>
      <c r="G60" s="2">
        <v>0</v>
      </c>
      <c r="H60" s="2">
        <v>1</v>
      </c>
      <c r="I60" s="2" t="s">
        <v>286</v>
      </c>
      <c r="J60" s="2">
        <v>21</v>
      </c>
      <c r="K60" s="20">
        <f>VLOOKUP($J60,Summary!$A$33:$E$39,1,1)</f>
        <v>20</v>
      </c>
      <c r="M60" s="2" t="s">
        <v>16</v>
      </c>
      <c r="N60" s="22">
        <f>VLOOKUP($D60,Summary!$A$7:$E$8,5,0)</f>
        <v>0.74</v>
      </c>
      <c r="O60" s="22">
        <f>VLOOKUP($B60,Summary!$A$15:$E$17,5,0)</f>
        <v>0.49305555555555558</v>
      </c>
      <c r="P60" s="22">
        <f>VLOOKUP($F60,Summary!$A$22:$E$28,5,0)</f>
        <v>0.35632183908045978</v>
      </c>
      <c r="Q60" s="22">
        <f>VLOOKUP($K60,Summary!$A$33:$E$39,5,0)</f>
        <v>0.35632183908045978</v>
      </c>
      <c r="R60" s="22">
        <f>N60*O60*P60*Q60</f>
        <v>4.6324683284156142E-2</v>
      </c>
      <c r="S60" s="24">
        <f>IF(R60&gt;S$4,1,IF(R60&gt;0.2,0.5,0))</f>
        <v>1</v>
      </c>
    </row>
    <row r="61" spans="1:19" x14ac:dyDescent="0.25">
      <c r="A61" s="2">
        <v>1138</v>
      </c>
      <c r="B61" s="2">
        <v>2</v>
      </c>
      <c r="C61" s="2" t="s">
        <v>372</v>
      </c>
      <c r="D61" s="2" t="s">
        <v>15</v>
      </c>
      <c r="E61" s="2">
        <v>22</v>
      </c>
      <c r="F61" s="2">
        <f>VLOOKUP($E61,Summary!$A$22:$A$28,1,1)</f>
        <v>20</v>
      </c>
      <c r="G61" s="2">
        <v>0</v>
      </c>
      <c r="H61" s="2">
        <v>0</v>
      </c>
      <c r="I61" s="2" t="s">
        <v>116</v>
      </c>
      <c r="J61" s="2">
        <v>21</v>
      </c>
      <c r="K61" s="20">
        <f>VLOOKUP($J61,Summary!$A$33:$E$39,1,1)</f>
        <v>20</v>
      </c>
      <c r="M61" s="2" t="s">
        <v>16</v>
      </c>
      <c r="N61" s="22">
        <f>VLOOKUP($D61,Summary!$A$7:$E$8,5,0)</f>
        <v>0.74</v>
      </c>
      <c r="O61" s="22">
        <f>VLOOKUP($B61,Summary!$A$15:$E$17,5,0)</f>
        <v>0.49305555555555558</v>
      </c>
      <c r="P61" s="22">
        <f>VLOOKUP($F61,Summary!$A$22:$E$28,5,0)</f>
        <v>0.35632183908045978</v>
      </c>
      <c r="Q61" s="22">
        <f>VLOOKUP($K61,Summary!$A$33:$E$39,5,0)</f>
        <v>0.35632183908045978</v>
      </c>
      <c r="R61" s="22">
        <f>N61*O61*P61*Q61</f>
        <v>4.6324683284156142E-2</v>
      </c>
      <c r="S61" s="24">
        <f>IF(R61&gt;S$4,1,IF(R61&gt;0.2,0.5,0))</f>
        <v>1</v>
      </c>
    </row>
    <row r="62" spans="1:19" x14ac:dyDescent="0.25">
      <c r="A62" s="2">
        <v>1140</v>
      </c>
      <c r="B62" s="2">
        <v>2</v>
      </c>
      <c r="C62" s="2" t="s">
        <v>374</v>
      </c>
      <c r="D62" s="2" t="s">
        <v>15</v>
      </c>
      <c r="E62" s="2">
        <v>29</v>
      </c>
      <c r="F62" s="2">
        <f>VLOOKUP($E62,Summary!$A$22:$A$28,1,1)</f>
        <v>20</v>
      </c>
      <c r="G62" s="2">
        <v>1</v>
      </c>
      <c r="H62" s="2">
        <v>0</v>
      </c>
      <c r="I62" s="2">
        <v>26707</v>
      </c>
      <c r="J62" s="2">
        <v>26</v>
      </c>
      <c r="K62" s="20">
        <f>VLOOKUP($J62,Summary!$A$33:$E$39,1,1)</f>
        <v>20</v>
      </c>
      <c r="M62" s="2" t="s">
        <v>16</v>
      </c>
      <c r="N62" s="22">
        <f>VLOOKUP($D62,Summary!$A$7:$E$8,5,0)</f>
        <v>0.74</v>
      </c>
      <c r="O62" s="22">
        <f>VLOOKUP($B62,Summary!$A$15:$E$17,5,0)</f>
        <v>0.49305555555555558</v>
      </c>
      <c r="P62" s="22">
        <f>VLOOKUP($F62,Summary!$A$22:$E$28,5,0)</f>
        <v>0.35632183908045978</v>
      </c>
      <c r="Q62" s="22">
        <f>VLOOKUP($K62,Summary!$A$33:$E$39,5,0)</f>
        <v>0.35632183908045978</v>
      </c>
      <c r="R62" s="22">
        <f>N62*O62*P62*Q62</f>
        <v>4.6324683284156142E-2</v>
      </c>
      <c r="S62" s="24">
        <f>IF(R62&gt;S$4,1,IF(R62&gt;0.2,0.5,0))</f>
        <v>1</v>
      </c>
    </row>
    <row r="63" spans="1:19" x14ac:dyDescent="0.25">
      <c r="A63" s="2">
        <v>1154</v>
      </c>
      <c r="B63" s="2">
        <v>2</v>
      </c>
      <c r="C63" s="2" t="s">
        <v>393</v>
      </c>
      <c r="D63" s="2" t="s">
        <v>15</v>
      </c>
      <c r="E63" s="2">
        <v>29</v>
      </c>
      <c r="F63" s="2">
        <f>VLOOKUP($E63,Summary!$A$22:$A$28,1,1)</f>
        <v>20</v>
      </c>
      <c r="G63" s="2">
        <v>0</v>
      </c>
      <c r="H63" s="2">
        <v>2</v>
      </c>
      <c r="I63" s="2">
        <v>29103</v>
      </c>
      <c r="J63" s="2">
        <v>23</v>
      </c>
      <c r="K63" s="20">
        <f>VLOOKUP($J63,Summary!$A$33:$E$39,1,1)</f>
        <v>20</v>
      </c>
      <c r="M63" s="2" t="s">
        <v>16</v>
      </c>
      <c r="N63" s="22">
        <f>VLOOKUP($D63,Summary!$A$7:$E$8,5,0)</f>
        <v>0.74</v>
      </c>
      <c r="O63" s="22">
        <f>VLOOKUP($B63,Summary!$A$15:$E$17,5,0)</f>
        <v>0.49305555555555558</v>
      </c>
      <c r="P63" s="22">
        <f>VLOOKUP($F63,Summary!$A$22:$E$28,5,0)</f>
        <v>0.35632183908045978</v>
      </c>
      <c r="Q63" s="22">
        <f>VLOOKUP($K63,Summary!$A$33:$E$39,5,0)</f>
        <v>0.35632183908045978</v>
      </c>
      <c r="R63" s="22">
        <f>N63*O63*P63*Q63</f>
        <v>4.6324683284156142E-2</v>
      </c>
      <c r="S63" s="24">
        <f>IF(R63&gt;S$4,1,IF(R63&gt;0.2,0.5,0))</f>
        <v>1</v>
      </c>
    </row>
    <row r="64" spans="1:19" x14ac:dyDescent="0.25">
      <c r="A64" s="2">
        <v>1167</v>
      </c>
      <c r="B64" s="2">
        <v>2</v>
      </c>
      <c r="C64" s="2" t="s">
        <v>409</v>
      </c>
      <c r="D64" s="2" t="s">
        <v>15</v>
      </c>
      <c r="E64" s="2">
        <v>20</v>
      </c>
      <c r="F64" s="2">
        <f>VLOOKUP($E64,Summary!$A$22:$A$28,1,1)</f>
        <v>20</v>
      </c>
      <c r="G64" s="2">
        <v>1</v>
      </c>
      <c r="H64" s="2">
        <v>0</v>
      </c>
      <c r="I64" s="2">
        <v>236853</v>
      </c>
      <c r="J64" s="2">
        <v>26</v>
      </c>
      <c r="K64" s="20">
        <f>VLOOKUP($J64,Summary!$A$33:$E$39,1,1)</f>
        <v>20</v>
      </c>
      <c r="M64" s="2" t="s">
        <v>16</v>
      </c>
      <c r="N64" s="22">
        <f>VLOOKUP($D64,Summary!$A$7:$E$8,5,0)</f>
        <v>0.74</v>
      </c>
      <c r="O64" s="22">
        <f>VLOOKUP($B64,Summary!$A$15:$E$17,5,0)</f>
        <v>0.49305555555555558</v>
      </c>
      <c r="P64" s="22">
        <f>VLOOKUP($F64,Summary!$A$22:$E$28,5,0)</f>
        <v>0.35632183908045978</v>
      </c>
      <c r="Q64" s="22">
        <f>VLOOKUP($K64,Summary!$A$33:$E$39,5,0)</f>
        <v>0.35632183908045978</v>
      </c>
      <c r="R64" s="22">
        <f>N64*O64*P64*Q64</f>
        <v>4.6324683284156142E-2</v>
      </c>
      <c r="S64" s="24">
        <f>IF(R64&gt;S$4,1,IF(R64&gt;0.2,0.5,0))</f>
        <v>1</v>
      </c>
    </row>
    <row r="65" spans="1:19" x14ac:dyDescent="0.25">
      <c r="A65" s="2">
        <v>906</v>
      </c>
      <c r="B65" s="2">
        <v>1</v>
      </c>
      <c r="C65" s="2" t="s">
        <v>32</v>
      </c>
      <c r="D65" s="2" t="s">
        <v>15</v>
      </c>
      <c r="E65" s="2">
        <v>47</v>
      </c>
      <c r="F65" s="2">
        <f>VLOOKUP($E65,Summary!$A$22:$A$28,1,1)</f>
        <v>40</v>
      </c>
      <c r="G65" s="2">
        <v>1</v>
      </c>
      <c r="H65" s="2">
        <v>0</v>
      </c>
      <c r="I65" s="2" t="s">
        <v>33</v>
      </c>
      <c r="J65" s="2">
        <v>61.174999999999997</v>
      </c>
      <c r="K65" s="20">
        <f>VLOOKUP($J65,Summary!$A$33:$E$39,1,1)</f>
        <v>60</v>
      </c>
      <c r="L65" s="2" t="s">
        <v>34</v>
      </c>
      <c r="M65" s="2" t="s">
        <v>16</v>
      </c>
      <c r="N65" s="22">
        <f>VLOOKUP($D65,Summary!$A$7:$E$8,5,0)</f>
        <v>0.74</v>
      </c>
      <c r="O65" s="22">
        <f>VLOOKUP($B65,Summary!$A$15:$E$17,5,0)</f>
        <v>0.6107784431137725</v>
      </c>
      <c r="P65" s="22">
        <f>VLOOKUP($F65,Summary!$A$22:$E$28,5,0)</f>
        <v>0.35820895522388058</v>
      </c>
      <c r="Q65" s="22">
        <f>VLOOKUP($K65,Summary!$A$33:$E$39,5,0)</f>
        <v>0.27272727272727271</v>
      </c>
      <c r="R65" s="22">
        <f>N65*O65*P65*Q65</f>
        <v>4.4155054883448841E-2</v>
      </c>
      <c r="S65" s="24">
        <f>IF(R65&gt;S$4,1,IF(R65&gt;0.2,0.5,0))</f>
        <v>1</v>
      </c>
    </row>
    <row r="66" spans="1:19" x14ac:dyDescent="0.25">
      <c r="A66" s="2">
        <v>916</v>
      </c>
      <c r="B66" s="2">
        <v>1</v>
      </c>
      <c r="C66" s="2" t="s">
        <v>50</v>
      </c>
      <c r="D66" s="2" t="s">
        <v>15</v>
      </c>
      <c r="E66" s="2">
        <v>48</v>
      </c>
      <c r="F66" s="2">
        <f>VLOOKUP($E66,Summary!$A$22:$A$28,1,1)</f>
        <v>40</v>
      </c>
      <c r="G66" s="2">
        <v>1</v>
      </c>
      <c r="H66" s="2">
        <v>3</v>
      </c>
      <c r="I66" s="2" t="s">
        <v>51</v>
      </c>
      <c r="J66" s="2">
        <v>262.375</v>
      </c>
      <c r="K66" s="20">
        <f>VLOOKUP($J66,Summary!$A$33:$E$39,1,1)</f>
        <v>60</v>
      </c>
      <c r="L66" s="2" t="s">
        <v>52</v>
      </c>
      <c r="M66" s="2" t="s">
        <v>24</v>
      </c>
      <c r="N66" s="22">
        <f>VLOOKUP($D66,Summary!$A$7:$E$8,5,0)</f>
        <v>0.74</v>
      </c>
      <c r="O66" s="22">
        <f>VLOOKUP($B66,Summary!$A$15:$E$17,5,0)</f>
        <v>0.6107784431137725</v>
      </c>
      <c r="P66" s="22">
        <f>VLOOKUP($F66,Summary!$A$22:$E$28,5,0)</f>
        <v>0.35820895522388058</v>
      </c>
      <c r="Q66" s="22">
        <f>VLOOKUP($K66,Summary!$A$33:$E$39,5,0)</f>
        <v>0.27272727272727271</v>
      </c>
      <c r="R66" s="22">
        <f>N66*O66*P66*Q66</f>
        <v>4.4155054883448841E-2</v>
      </c>
      <c r="S66" s="24">
        <f>IF(R66&gt;S$4,1,IF(R66&gt;0.2,0.5,0))</f>
        <v>1</v>
      </c>
    </row>
    <row r="67" spans="1:19" x14ac:dyDescent="0.25">
      <c r="A67" s="2">
        <v>1131</v>
      </c>
      <c r="B67" s="2">
        <v>1</v>
      </c>
      <c r="C67" s="2" t="s">
        <v>362</v>
      </c>
      <c r="D67" s="2" t="s">
        <v>15</v>
      </c>
      <c r="E67" s="2">
        <v>48</v>
      </c>
      <c r="F67" s="2">
        <f>VLOOKUP($E67,Summary!$A$22:$A$28,1,1)</f>
        <v>40</v>
      </c>
      <c r="G67" s="2">
        <v>1</v>
      </c>
      <c r="H67" s="2">
        <v>0</v>
      </c>
      <c r="I67" s="2" t="s">
        <v>363</v>
      </c>
      <c r="J67" s="2">
        <v>106.425</v>
      </c>
      <c r="K67" s="20">
        <f>VLOOKUP($J67,Summary!$A$33:$E$39,1,1)</f>
        <v>60</v>
      </c>
      <c r="L67" s="2" t="s">
        <v>364</v>
      </c>
      <c r="M67" s="2" t="s">
        <v>24</v>
      </c>
      <c r="N67" s="22">
        <f>VLOOKUP($D67,Summary!$A$7:$E$8,5,0)</f>
        <v>0.74</v>
      </c>
      <c r="O67" s="22">
        <f>VLOOKUP($B67,Summary!$A$15:$E$17,5,0)</f>
        <v>0.6107784431137725</v>
      </c>
      <c r="P67" s="22">
        <f>VLOOKUP($F67,Summary!$A$22:$E$28,5,0)</f>
        <v>0.35820895522388058</v>
      </c>
      <c r="Q67" s="22">
        <f>VLOOKUP($K67,Summary!$A$33:$E$39,5,0)</f>
        <v>0.27272727272727271</v>
      </c>
      <c r="R67" s="22">
        <f>N67*O67*P67*Q67</f>
        <v>4.4155054883448841E-2</v>
      </c>
      <c r="S67" s="24">
        <f>IF(R67&gt;S$4,1,IF(R67&gt;0.2,0.5,0))</f>
        <v>1</v>
      </c>
    </row>
    <row r="68" spans="1:19" x14ac:dyDescent="0.25">
      <c r="A68" s="2">
        <v>1242</v>
      </c>
      <c r="B68" s="2">
        <v>1</v>
      </c>
      <c r="C68" s="2" t="s">
        <v>515</v>
      </c>
      <c r="D68" s="2" t="s">
        <v>15</v>
      </c>
      <c r="E68" s="2">
        <v>45</v>
      </c>
      <c r="F68" s="2">
        <f>VLOOKUP($E68,Summary!$A$22:$A$28,1,1)</f>
        <v>40</v>
      </c>
      <c r="G68" s="2">
        <v>0</v>
      </c>
      <c r="H68" s="2">
        <v>1</v>
      </c>
      <c r="I68" s="2" t="s">
        <v>516</v>
      </c>
      <c r="J68" s="2">
        <v>63.3583</v>
      </c>
      <c r="K68" s="20">
        <f>VLOOKUP($J68,Summary!$A$33:$E$39,1,1)</f>
        <v>60</v>
      </c>
      <c r="L68" s="2" t="s">
        <v>517</v>
      </c>
      <c r="M68" s="2" t="s">
        <v>24</v>
      </c>
      <c r="N68" s="22">
        <f>VLOOKUP($D68,Summary!$A$7:$E$8,5,0)</f>
        <v>0.74</v>
      </c>
      <c r="O68" s="22">
        <f>VLOOKUP($B68,Summary!$A$15:$E$17,5,0)</f>
        <v>0.6107784431137725</v>
      </c>
      <c r="P68" s="22">
        <f>VLOOKUP($F68,Summary!$A$22:$E$28,5,0)</f>
        <v>0.35820895522388058</v>
      </c>
      <c r="Q68" s="22">
        <f>VLOOKUP($K68,Summary!$A$33:$E$39,5,0)</f>
        <v>0.27272727272727271</v>
      </c>
      <c r="R68" s="22">
        <f>N68*O68*P68*Q68</f>
        <v>4.4155054883448841E-2</v>
      </c>
      <c r="S68" s="24">
        <f>IF(R68&gt;S$4,1,IF(R68&gt;0.2,0.5,0))</f>
        <v>1</v>
      </c>
    </row>
    <row r="69" spans="1:19" x14ac:dyDescent="0.25">
      <c r="A69" s="2">
        <v>1267</v>
      </c>
      <c r="B69" s="2">
        <v>1</v>
      </c>
      <c r="C69" s="2" t="s">
        <v>549</v>
      </c>
      <c r="D69" s="2" t="s">
        <v>15</v>
      </c>
      <c r="E69" s="2">
        <v>45</v>
      </c>
      <c r="F69" s="2">
        <f>VLOOKUP($E69,Summary!$A$22:$A$28,1,1)</f>
        <v>40</v>
      </c>
      <c r="G69" s="2">
        <v>0</v>
      </c>
      <c r="H69" s="2">
        <v>0</v>
      </c>
      <c r="I69" s="2" t="s">
        <v>51</v>
      </c>
      <c r="J69" s="2">
        <v>262.375</v>
      </c>
      <c r="K69" s="20">
        <f>VLOOKUP($J69,Summary!$A$33:$E$39,1,1)</f>
        <v>60</v>
      </c>
      <c r="M69" s="2" t="s">
        <v>24</v>
      </c>
      <c r="N69" s="22">
        <f>VLOOKUP($D69,Summary!$A$7:$E$8,5,0)</f>
        <v>0.74</v>
      </c>
      <c r="O69" s="22">
        <f>VLOOKUP($B69,Summary!$A$15:$E$17,5,0)</f>
        <v>0.6107784431137725</v>
      </c>
      <c r="P69" s="22">
        <f>VLOOKUP($F69,Summary!$A$22:$E$28,5,0)</f>
        <v>0.35820895522388058</v>
      </c>
      <c r="Q69" s="22">
        <f>VLOOKUP($K69,Summary!$A$33:$E$39,5,0)</f>
        <v>0.27272727272727271</v>
      </c>
      <c r="R69" s="22">
        <f>N69*O69*P69*Q69</f>
        <v>4.4155054883448841E-2</v>
      </c>
      <c r="S69" s="24">
        <f>IF(R69&gt;S$4,1,IF(R69&gt;0.2,0.5,0))</f>
        <v>1</v>
      </c>
    </row>
    <row r="70" spans="1:19" x14ac:dyDescent="0.25">
      <c r="A70" s="2">
        <v>1289</v>
      </c>
      <c r="B70" s="2">
        <v>1</v>
      </c>
      <c r="C70" s="2" t="s">
        <v>578</v>
      </c>
      <c r="D70" s="2" t="s">
        <v>15</v>
      </c>
      <c r="E70" s="2">
        <v>48</v>
      </c>
      <c r="F70" s="2">
        <f>VLOOKUP($E70,Summary!$A$22:$A$28,1,1)</f>
        <v>40</v>
      </c>
      <c r="G70" s="2">
        <v>1</v>
      </c>
      <c r="H70" s="2">
        <v>1</v>
      </c>
      <c r="I70" s="2">
        <v>13567</v>
      </c>
      <c r="J70" s="2">
        <v>79.2</v>
      </c>
      <c r="K70" s="20">
        <f>VLOOKUP($J70,Summary!$A$33:$E$39,1,1)</f>
        <v>60</v>
      </c>
      <c r="L70" s="2" t="s">
        <v>579</v>
      </c>
      <c r="M70" s="2" t="s">
        <v>24</v>
      </c>
      <c r="N70" s="22">
        <f>VLOOKUP($D70,Summary!$A$7:$E$8,5,0)</f>
        <v>0.74</v>
      </c>
      <c r="O70" s="22">
        <f>VLOOKUP($B70,Summary!$A$15:$E$17,5,0)</f>
        <v>0.6107784431137725</v>
      </c>
      <c r="P70" s="22">
        <f>VLOOKUP($F70,Summary!$A$22:$E$28,5,0)</f>
        <v>0.35820895522388058</v>
      </c>
      <c r="Q70" s="22">
        <f>VLOOKUP($K70,Summary!$A$33:$E$39,5,0)</f>
        <v>0.27272727272727271</v>
      </c>
      <c r="R70" s="22">
        <f>N70*O70*P70*Q70</f>
        <v>4.4155054883448841E-2</v>
      </c>
      <c r="S70" s="24">
        <f>IF(R70&gt;S$4,1,IF(R70&gt;0.2,0.5,0))</f>
        <v>1</v>
      </c>
    </row>
    <row r="71" spans="1:19" x14ac:dyDescent="0.25">
      <c r="A71" s="2">
        <v>904</v>
      </c>
      <c r="B71" s="2">
        <v>1</v>
      </c>
      <c r="C71" s="2" t="s">
        <v>29</v>
      </c>
      <c r="D71" s="2" t="s">
        <v>15</v>
      </c>
      <c r="E71" s="2">
        <v>23</v>
      </c>
      <c r="F71" s="2">
        <f>VLOOKUP($E71,Summary!$A$22:$A$28,1,1)</f>
        <v>20</v>
      </c>
      <c r="G71" s="2">
        <v>1</v>
      </c>
      <c r="H71" s="2">
        <v>0</v>
      </c>
      <c r="I71" s="2">
        <v>21228</v>
      </c>
      <c r="J71" s="2">
        <v>82.2667</v>
      </c>
      <c r="K71" s="20">
        <f>VLOOKUP($J71,Summary!$A$33:$E$39,1,1)</f>
        <v>60</v>
      </c>
      <c r="L71" s="2" t="s">
        <v>30</v>
      </c>
      <c r="M71" s="2" t="s">
        <v>16</v>
      </c>
      <c r="N71" s="22">
        <f>VLOOKUP($D71,Summary!$A$7:$E$8,5,0)</f>
        <v>0.74</v>
      </c>
      <c r="O71" s="22">
        <f>VLOOKUP($B71,Summary!$A$15:$E$17,5,0)</f>
        <v>0.6107784431137725</v>
      </c>
      <c r="P71" s="22">
        <f>VLOOKUP($F71,Summary!$A$22:$E$28,5,0)</f>
        <v>0.35632183908045978</v>
      </c>
      <c r="Q71" s="22">
        <f>VLOOKUP($K71,Summary!$A$33:$E$39,5,0)</f>
        <v>0.27272727272727271</v>
      </c>
      <c r="R71" s="22">
        <f>N71*O71*P71*Q71</f>
        <v>4.3922437257147152E-2</v>
      </c>
      <c r="S71" s="24">
        <f>IF(R71&gt;S$4,1,IF(R71&gt;0.2,0.5,0))</f>
        <v>1</v>
      </c>
    </row>
    <row r="72" spans="1:19" x14ac:dyDescent="0.25">
      <c r="A72" s="2">
        <v>918</v>
      </c>
      <c r="B72" s="2">
        <v>1</v>
      </c>
      <c r="C72" s="2" t="s">
        <v>55</v>
      </c>
      <c r="D72" s="2" t="s">
        <v>15</v>
      </c>
      <c r="E72" s="2">
        <v>22</v>
      </c>
      <c r="F72" s="2">
        <f>VLOOKUP($E72,Summary!$A$22:$A$28,1,1)</f>
        <v>20</v>
      </c>
      <c r="G72" s="2">
        <v>0</v>
      </c>
      <c r="H72" s="2">
        <v>1</v>
      </c>
      <c r="I72" s="2">
        <v>113509</v>
      </c>
      <c r="J72" s="2">
        <v>61.979199999999999</v>
      </c>
      <c r="K72" s="20">
        <f>VLOOKUP($J72,Summary!$A$33:$E$39,1,1)</f>
        <v>60</v>
      </c>
      <c r="L72" s="2" t="s">
        <v>56</v>
      </c>
      <c r="M72" s="2" t="s">
        <v>24</v>
      </c>
      <c r="N72" s="22">
        <f>VLOOKUP($D72,Summary!$A$7:$E$8,5,0)</f>
        <v>0.74</v>
      </c>
      <c r="O72" s="22">
        <f>VLOOKUP($B72,Summary!$A$15:$E$17,5,0)</f>
        <v>0.6107784431137725</v>
      </c>
      <c r="P72" s="22">
        <f>VLOOKUP($F72,Summary!$A$22:$E$28,5,0)</f>
        <v>0.35632183908045978</v>
      </c>
      <c r="Q72" s="22">
        <f>VLOOKUP($K72,Summary!$A$33:$E$39,5,0)</f>
        <v>0.27272727272727271</v>
      </c>
      <c r="R72" s="22">
        <f>N72*O72*P72*Q72</f>
        <v>4.3922437257147152E-2</v>
      </c>
      <c r="S72" s="24">
        <f>IF(R72&gt;S$4,1,IF(R72&gt;0.2,0.5,0))</f>
        <v>1</v>
      </c>
    </row>
    <row r="73" spans="1:19" x14ac:dyDescent="0.25">
      <c r="A73" s="2">
        <v>945</v>
      </c>
      <c r="B73" s="2">
        <v>1</v>
      </c>
      <c r="C73" s="2" t="s">
        <v>99</v>
      </c>
      <c r="D73" s="2" t="s">
        <v>15</v>
      </c>
      <c r="E73" s="2">
        <v>28</v>
      </c>
      <c r="F73" s="2">
        <f>VLOOKUP($E73,Summary!$A$22:$A$28,1,1)</f>
        <v>20</v>
      </c>
      <c r="G73" s="2">
        <v>3</v>
      </c>
      <c r="H73" s="2">
        <v>2</v>
      </c>
      <c r="I73" s="2">
        <v>19950</v>
      </c>
      <c r="J73" s="2">
        <v>263</v>
      </c>
      <c r="K73" s="20">
        <f>VLOOKUP($J73,Summary!$A$33:$E$39,1,1)</f>
        <v>60</v>
      </c>
      <c r="L73" s="2" t="s">
        <v>100</v>
      </c>
      <c r="M73" s="2" t="s">
        <v>16</v>
      </c>
      <c r="N73" s="22">
        <f>VLOOKUP($D73,Summary!$A$7:$E$8,5,0)</f>
        <v>0.74</v>
      </c>
      <c r="O73" s="22">
        <f>VLOOKUP($B73,Summary!$A$15:$E$17,5,0)</f>
        <v>0.6107784431137725</v>
      </c>
      <c r="P73" s="22">
        <f>VLOOKUP($F73,Summary!$A$22:$E$28,5,0)</f>
        <v>0.35632183908045978</v>
      </c>
      <c r="Q73" s="22">
        <f>VLOOKUP($K73,Summary!$A$33:$E$39,5,0)</f>
        <v>0.27272727272727271</v>
      </c>
      <c r="R73" s="22">
        <f>N73*O73*P73*Q73</f>
        <v>4.3922437257147152E-2</v>
      </c>
      <c r="S73" s="24">
        <f>IF(R73&gt;S$4,1,IF(R73&gt;0.2,0.5,0))</f>
        <v>1</v>
      </c>
    </row>
    <row r="74" spans="1:19" x14ac:dyDescent="0.25">
      <c r="A74" s="2">
        <v>1042</v>
      </c>
      <c r="B74" s="2">
        <v>1</v>
      </c>
      <c r="C74" s="2" t="s">
        <v>232</v>
      </c>
      <c r="D74" s="2" t="s">
        <v>15</v>
      </c>
      <c r="E74" s="2">
        <v>23</v>
      </c>
      <c r="F74" s="2">
        <f>VLOOKUP($E74,Summary!$A$22:$A$28,1,1)</f>
        <v>20</v>
      </c>
      <c r="G74" s="2">
        <v>0</v>
      </c>
      <c r="H74" s="2">
        <v>1</v>
      </c>
      <c r="I74" s="2">
        <v>11767</v>
      </c>
      <c r="J74" s="2">
        <v>83.158299999999997</v>
      </c>
      <c r="K74" s="20">
        <f>VLOOKUP($J74,Summary!$A$33:$E$39,1,1)</f>
        <v>60</v>
      </c>
      <c r="L74" s="2" t="s">
        <v>233</v>
      </c>
      <c r="M74" s="2" t="s">
        <v>24</v>
      </c>
      <c r="N74" s="22">
        <f>VLOOKUP($D74,Summary!$A$7:$E$8,5,0)</f>
        <v>0.74</v>
      </c>
      <c r="O74" s="22">
        <f>VLOOKUP($B74,Summary!$A$15:$E$17,5,0)</f>
        <v>0.6107784431137725</v>
      </c>
      <c r="P74" s="22">
        <f>VLOOKUP($F74,Summary!$A$22:$E$28,5,0)</f>
        <v>0.35632183908045978</v>
      </c>
      <c r="Q74" s="22">
        <f>VLOOKUP($K74,Summary!$A$33:$E$39,5,0)</f>
        <v>0.27272727272727271</v>
      </c>
      <c r="R74" s="22">
        <f>N74*O74*P74*Q74</f>
        <v>4.3922437257147152E-2</v>
      </c>
      <c r="S74" s="24">
        <f>IF(R74&gt;S$4,1,IF(R74&gt;0.2,0.5,0))</f>
        <v>1</v>
      </c>
    </row>
    <row r="75" spans="1:19" x14ac:dyDescent="0.25">
      <c r="A75" s="2">
        <v>1048</v>
      </c>
      <c r="B75" s="2">
        <v>1</v>
      </c>
      <c r="C75" s="2" t="s">
        <v>240</v>
      </c>
      <c r="D75" s="2" t="s">
        <v>15</v>
      </c>
      <c r="E75" s="2">
        <v>29</v>
      </c>
      <c r="F75" s="2">
        <f>VLOOKUP($E75,Summary!$A$22:$A$28,1,1)</f>
        <v>20</v>
      </c>
      <c r="G75" s="2">
        <v>0</v>
      </c>
      <c r="H75" s="2">
        <v>0</v>
      </c>
      <c r="I75" s="2" t="s">
        <v>139</v>
      </c>
      <c r="J75" s="2">
        <v>221.7792</v>
      </c>
      <c r="K75" s="20">
        <f>VLOOKUP($J75,Summary!$A$33:$E$39,1,1)</f>
        <v>60</v>
      </c>
      <c r="L75" s="2" t="s">
        <v>241</v>
      </c>
      <c r="M75" s="2" t="s">
        <v>16</v>
      </c>
      <c r="N75" s="22">
        <f>VLOOKUP($D75,Summary!$A$7:$E$8,5,0)</f>
        <v>0.74</v>
      </c>
      <c r="O75" s="22">
        <f>VLOOKUP($B75,Summary!$A$15:$E$17,5,0)</f>
        <v>0.6107784431137725</v>
      </c>
      <c r="P75" s="22">
        <f>VLOOKUP($F75,Summary!$A$22:$E$28,5,0)</f>
        <v>0.35632183908045978</v>
      </c>
      <c r="Q75" s="22">
        <f>VLOOKUP($K75,Summary!$A$33:$E$39,5,0)</f>
        <v>0.27272727272727271</v>
      </c>
      <c r="R75" s="22">
        <f>N75*O75*P75*Q75</f>
        <v>4.3922437257147152E-2</v>
      </c>
      <c r="S75" s="24">
        <f>IF(R75&gt;S$4,1,IF(R75&gt;0.2,0.5,0))</f>
        <v>1</v>
      </c>
    </row>
    <row r="76" spans="1:19" x14ac:dyDescent="0.25">
      <c r="A76" s="2">
        <v>1076</v>
      </c>
      <c r="B76" s="2">
        <v>1</v>
      </c>
      <c r="C76" s="2" t="s">
        <v>281</v>
      </c>
      <c r="D76" s="2" t="s">
        <v>15</v>
      </c>
      <c r="E76" s="2">
        <v>27</v>
      </c>
      <c r="F76" s="2">
        <f>VLOOKUP($E76,Summary!$A$22:$A$28,1,1)</f>
        <v>20</v>
      </c>
      <c r="G76" s="2">
        <v>1</v>
      </c>
      <c r="H76" s="2">
        <v>1</v>
      </c>
      <c r="I76" s="2" t="s">
        <v>282</v>
      </c>
      <c r="J76" s="2">
        <v>247.52080000000001</v>
      </c>
      <c r="K76" s="20">
        <f>VLOOKUP($J76,Summary!$A$33:$E$39,1,1)</f>
        <v>60</v>
      </c>
      <c r="L76" s="2" t="s">
        <v>283</v>
      </c>
      <c r="M76" s="2" t="s">
        <v>24</v>
      </c>
      <c r="N76" s="22">
        <f>VLOOKUP($D76,Summary!$A$7:$E$8,5,0)</f>
        <v>0.74</v>
      </c>
      <c r="O76" s="22">
        <f>VLOOKUP($B76,Summary!$A$15:$E$17,5,0)</f>
        <v>0.6107784431137725</v>
      </c>
      <c r="P76" s="22">
        <f>VLOOKUP($F76,Summary!$A$22:$E$28,5,0)</f>
        <v>0.35632183908045978</v>
      </c>
      <c r="Q76" s="22">
        <f>VLOOKUP($K76,Summary!$A$33:$E$39,5,0)</f>
        <v>0.27272727272727271</v>
      </c>
      <c r="R76" s="22">
        <f>N76*O76*P76*Q76</f>
        <v>4.3922437257147152E-2</v>
      </c>
      <c r="S76" s="24">
        <f>IF(R76&gt;S$4,1,IF(R76&gt;0.2,0.5,0))</f>
        <v>1</v>
      </c>
    </row>
    <row r="77" spans="1:19" x14ac:dyDescent="0.25">
      <c r="A77" s="2">
        <v>1164</v>
      </c>
      <c r="B77" s="2">
        <v>1</v>
      </c>
      <c r="C77" s="2" t="s">
        <v>406</v>
      </c>
      <c r="D77" s="2" t="s">
        <v>15</v>
      </c>
      <c r="E77" s="2">
        <v>26</v>
      </c>
      <c r="F77" s="2">
        <f>VLOOKUP($E77,Summary!$A$22:$A$28,1,1)</f>
        <v>20</v>
      </c>
      <c r="G77" s="2">
        <v>1</v>
      </c>
      <c r="H77" s="2">
        <v>0</v>
      </c>
      <c r="I77" s="2">
        <v>13508</v>
      </c>
      <c r="J77" s="2">
        <v>136.7792</v>
      </c>
      <c r="K77" s="20">
        <f>VLOOKUP($J77,Summary!$A$33:$E$39,1,1)</f>
        <v>60</v>
      </c>
      <c r="L77" s="2" t="s">
        <v>381</v>
      </c>
      <c r="M77" s="2" t="s">
        <v>24</v>
      </c>
      <c r="N77" s="22">
        <f>VLOOKUP($D77,Summary!$A$7:$E$8,5,0)</f>
        <v>0.74</v>
      </c>
      <c r="O77" s="22">
        <f>VLOOKUP($B77,Summary!$A$15:$E$17,5,0)</f>
        <v>0.6107784431137725</v>
      </c>
      <c r="P77" s="22">
        <f>VLOOKUP($F77,Summary!$A$22:$E$28,5,0)</f>
        <v>0.35632183908045978</v>
      </c>
      <c r="Q77" s="22">
        <f>VLOOKUP($K77,Summary!$A$33:$E$39,5,0)</f>
        <v>0.27272727272727271</v>
      </c>
      <c r="R77" s="22">
        <f>N77*O77*P77*Q77</f>
        <v>4.3922437257147152E-2</v>
      </c>
      <c r="S77" s="24">
        <f>IF(R77&gt;S$4,1,IF(R77&gt;0.2,0.5,0))</f>
        <v>1</v>
      </c>
    </row>
    <row r="78" spans="1:19" x14ac:dyDescent="0.25">
      <c r="A78" s="2">
        <v>1197</v>
      </c>
      <c r="B78" s="2">
        <v>1</v>
      </c>
      <c r="C78" s="2" t="s">
        <v>450</v>
      </c>
      <c r="D78" s="2" t="s">
        <v>15</v>
      </c>
      <c r="E78" s="2">
        <v>64</v>
      </c>
      <c r="F78" s="2">
        <f>VLOOKUP($E78,Summary!$A$22:$A$28,1,1)</f>
        <v>60</v>
      </c>
      <c r="G78" s="2">
        <v>1</v>
      </c>
      <c r="H78" s="2">
        <v>1</v>
      </c>
      <c r="I78" s="2">
        <v>112901</v>
      </c>
      <c r="J78" s="2">
        <v>26.55</v>
      </c>
      <c r="K78" s="20">
        <f>VLOOKUP($J78,Summary!$A$33:$E$39,1,1)</f>
        <v>20</v>
      </c>
      <c r="L78" s="2" t="s">
        <v>451</v>
      </c>
      <c r="M78" s="2" t="s">
        <v>16</v>
      </c>
      <c r="N78" s="22">
        <f>VLOOKUP($D78,Summary!$A$7:$E$8,5,0)</f>
        <v>0.74</v>
      </c>
      <c r="O78" s="22">
        <f>VLOOKUP($B78,Summary!$A$15:$E$17,5,0)</f>
        <v>0.6107784431137725</v>
      </c>
      <c r="P78" s="22">
        <f>VLOOKUP($F78,Summary!$A$22:$E$28,5,0)</f>
        <v>0.27272727272727271</v>
      </c>
      <c r="Q78" s="22">
        <f>VLOOKUP($K78,Summary!$A$33:$E$39,5,0)</f>
        <v>0.35632183908045978</v>
      </c>
      <c r="R78" s="22">
        <f>N78*O78*P78*Q78</f>
        <v>4.3922437257147152E-2</v>
      </c>
      <c r="S78" s="24">
        <f>IF(R78&gt;S$4,1,IF(R78&gt;0.2,0.5,0))</f>
        <v>1</v>
      </c>
    </row>
    <row r="79" spans="1:19" x14ac:dyDescent="0.25">
      <c r="A79" s="2">
        <v>941</v>
      </c>
      <c r="B79" s="2">
        <v>3</v>
      </c>
      <c r="C79" s="2" t="s">
        <v>92</v>
      </c>
      <c r="D79" s="2" t="s">
        <v>15</v>
      </c>
      <c r="E79" s="2">
        <v>36</v>
      </c>
      <c r="F79" s="2">
        <f>VLOOKUP($E79,Summary!$A$22:$A$28,1,1)</f>
        <v>30</v>
      </c>
      <c r="G79" s="2">
        <v>0</v>
      </c>
      <c r="H79" s="2">
        <v>2</v>
      </c>
      <c r="I79" s="2" t="s">
        <v>93</v>
      </c>
      <c r="J79" s="2">
        <v>15.9</v>
      </c>
      <c r="K79" s="20">
        <f>VLOOKUP($J79,Summary!$A$33:$E$39,1,1)</f>
        <v>10</v>
      </c>
      <c r="M79" s="2" t="s">
        <v>16</v>
      </c>
      <c r="N79" s="22">
        <f>VLOOKUP($D79,Summary!$A$7:$E$8,5,0)</f>
        <v>0.74</v>
      </c>
      <c r="O79" s="22">
        <f>VLOOKUP($B79,Summary!$A$15:$E$17,5,0)</f>
        <v>0.25326370757180156</v>
      </c>
      <c r="P79" s="22">
        <f>VLOOKUP($F79,Summary!$A$22:$E$28,5,0)</f>
        <v>0.47199999999999998</v>
      </c>
      <c r="Q79" s="22">
        <f>VLOOKUP($K79,Summary!$A$33:$E$39,5,0)</f>
        <v>0.40789473684210525</v>
      </c>
      <c r="R79" s="22">
        <f>N79*O79*P79*Q79</f>
        <v>3.6082347121066373E-2</v>
      </c>
      <c r="S79" s="24">
        <f>IF(R79&gt;S$4,1,IF(R79&gt;0.2,0.5,0))</f>
        <v>1</v>
      </c>
    </row>
    <row r="80" spans="1:19" x14ac:dyDescent="0.25">
      <c r="A80" s="2">
        <v>1045</v>
      </c>
      <c r="B80" s="2">
        <v>3</v>
      </c>
      <c r="C80" s="2" t="s">
        <v>236</v>
      </c>
      <c r="D80" s="2" t="s">
        <v>15</v>
      </c>
      <c r="E80" s="2">
        <v>36</v>
      </c>
      <c r="F80" s="2">
        <f>VLOOKUP($E80,Summary!$A$22:$A$28,1,1)</f>
        <v>30</v>
      </c>
      <c r="G80" s="2">
        <v>0</v>
      </c>
      <c r="H80" s="2">
        <v>2</v>
      </c>
      <c r="I80" s="2">
        <v>350405</v>
      </c>
      <c r="J80" s="2">
        <v>12.183299999999999</v>
      </c>
      <c r="K80" s="20">
        <f>VLOOKUP($J80,Summary!$A$33:$E$39,1,1)</f>
        <v>10</v>
      </c>
      <c r="M80" s="2" t="s">
        <v>16</v>
      </c>
      <c r="N80" s="22">
        <f>VLOOKUP($D80,Summary!$A$7:$E$8,5,0)</f>
        <v>0.74</v>
      </c>
      <c r="O80" s="22">
        <f>VLOOKUP($B80,Summary!$A$15:$E$17,5,0)</f>
        <v>0.25326370757180156</v>
      </c>
      <c r="P80" s="22">
        <f>VLOOKUP($F80,Summary!$A$22:$E$28,5,0)</f>
        <v>0.47199999999999998</v>
      </c>
      <c r="Q80" s="22">
        <f>VLOOKUP($K80,Summary!$A$33:$E$39,5,0)</f>
        <v>0.40789473684210525</v>
      </c>
      <c r="R80" s="22">
        <f>N80*O80*P80*Q80</f>
        <v>3.6082347121066373E-2</v>
      </c>
      <c r="S80" s="24">
        <f>IF(R80&gt;S$4,1,IF(R80&gt;0.2,0.5,0))</f>
        <v>1</v>
      </c>
    </row>
    <row r="81" spans="1:19" x14ac:dyDescent="0.25">
      <c r="A81" s="2">
        <v>1251</v>
      </c>
      <c r="B81" s="2">
        <v>3</v>
      </c>
      <c r="C81" s="2" t="s">
        <v>528</v>
      </c>
      <c r="D81" s="2" t="s">
        <v>15</v>
      </c>
      <c r="E81" s="2">
        <v>30</v>
      </c>
      <c r="F81" s="2">
        <f>VLOOKUP($E81,Summary!$A$22:$A$28,1,1)</f>
        <v>30</v>
      </c>
      <c r="G81" s="2">
        <v>1</v>
      </c>
      <c r="H81" s="2">
        <v>0</v>
      </c>
      <c r="I81" s="2">
        <v>349910</v>
      </c>
      <c r="J81" s="2">
        <v>15.55</v>
      </c>
      <c r="K81" s="20">
        <f>VLOOKUP($J81,Summary!$A$33:$E$39,1,1)</f>
        <v>10</v>
      </c>
      <c r="M81" s="2" t="s">
        <v>16</v>
      </c>
      <c r="N81" s="22">
        <f>VLOOKUP($D81,Summary!$A$7:$E$8,5,0)</f>
        <v>0.74</v>
      </c>
      <c r="O81" s="22">
        <f>VLOOKUP($B81,Summary!$A$15:$E$17,5,0)</f>
        <v>0.25326370757180156</v>
      </c>
      <c r="P81" s="22">
        <f>VLOOKUP($F81,Summary!$A$22:$E$28,5,0)</f>
        <v>0.47199999999999998</v>
      </c>
      <c r="Q81" s="22">
        <f>VLOOKUP($K81,Summary!$A$33:$E$39,5,0)</f>
        <v>0.40789473684210525</v>
      </c>
      <c r="R81" s="22">
        <f>N81*O81*P81*Q81</f>
        <v>3.6082347121066373E-2</v>
      </c>
      <c r="S81" s="24">
        <f>IF(R81&gt;S$4,1,IF(R81&gt;0.2,0.5,0))</f>
        <v>1</v>
      </c>
    </row>
    <row r="82" spans="1:19" x14ac:dyDescent="0.25">
      <c r="A82" s="2">
        <v>1277</v>
      </c>
      <c r="B82" s="2">
        <v>2</v>
      </c>
      <c r="C82" s="2" t="s">
        <v>561</v>
      </c>
      <c r="D82" s="2" t="s">
        <v>15</v>
      </c>
      <c r="E82" s="2">
        <v>24</v>
      </c>
      <c r="F82" s="2">
        <f>VLOOKUP($E82,Summary!$A$22:$A$28,1,1)</f>
        <v>20</v>
      </c>
      <c r="G82" s="2">
        <v>1</v>
      </c>
      <c r="H82" s="2">
        <v>2</v>
      </c>
      <c r="I82" s="2">
        <v>220845</v>
      </c>
      <c r="J82" s="2">
        <v>65</v>
      </c>
      <c r="K82" s="20">
        <f>VLOOKUP($J82,Summary!$A$33:$E$39,1,1)</f>
        <v>60</v>
      </c>
      <c r="M82" s="2" t="s">
        <v>16</v>
      </c>
      <c r="N82" s="22">
        <f>VLOOKUP($D82,Summary!$A$7:$E$8,5,0)</f>
        <v>0.74</v>
      </c>
      <c r="O82" s="22">
        <f>VLOOKUP($B82,Summary!$A$15:$E$17,5,0)</f>
        <v>0.49305555555555558</v>
      </c>
      <c r="P82" s="22">
        <f>VLOOKUP($F82,Summary!$A$22:$E$28,5,0)</f>
        <v>0.35632183908045978</v>
      </c>
      <c r="Q82" s="22">
        <f>VLOOKUP($K82,Summary!$A$33:$E$39,5,0)</f>
        <v>0.27272727272727271</v>
      </c>
      <c r="R82" s="22">
        <f>N82*O82*P82*Q82</f>
        <v>3.5456722396377573E-2</v>
      </c>
      <c r="S82" s="24">
        <f>IF(R82&gt;S$4,1,IF(R82&gt;0.2,0.5,0))</f>
        <v>1</v>
      </c>
    </row>
    <row r="83" spans="1:19" x14ac:dyDescent="0.25">
      <c r="A83" s="2">
        <v>1105</v>
      </c>
      <c r="B83" s="2">
        <v>2</v>
      </c>
      <c r="C83" s="2" t="s">
        <v>326</v>
      </c>
      <c r="D83" s="2" t="s">
        <v>15</v>
      </c>
      <c r="E83" s="2">
        <v>60</v>
      </c>
      <c r="F83" s="2">
        <f>VLOOKUP($E83,Summary!$A$22:$A$28,1,1)</f>
        <v>60</v>
      </c>
      <c r="G83" s="2">
        <v>1</v>
      </c>
      <c r="H83" s="2">
        <v>0</v>
      </c>
      <c r="I83" s="2">
        <v>24065</v>
      </c>
      <c r="J83" s="2">
        <v>26</v>
      </c>
      <c r="K83" s="20">
        <f>VLOOKUP($J83,Summary!$A$33:$E$39,1,1)</f>
        <v>20</v>
      </c>
      <c r="M83" s="2" t="s">
        <v>16</v>
      </c>
      <c r="N83" s="22">
        <f>VLOOKUP($D83,Summary!$A$7:$E$8,5,0)</f>
        <v>0.74</v>
      </c>
      <c r="O83" s="22">
        <f>VLOOKUP($B83,Summary!$A$15:$E$17,5,0)</f>
        <v>0.49305555555555558</v>
      </c>
      <c r="P83" s="22">
        <f>VLOOKUP($F83,Summary!$A$22:$E$28,5,0)</f>
        <v>0.27272727272727271</v>
      </c>
      <c r="Q83" s="22">
        <f>VLOOKUP($K83,Summary!$A$33:$E$39,5,0)</f>
        <v>0.35632183908045978</v>
      </c>
      <c r="R83" s="22">
        <f>N83*O83*P83*Q83</f>
        <v>3.5456722396377566E-2</v>
      </c>
      <c r="S83" s="24">
        <f>IF(R83&gt;S$4,1,IF(R83&gt;0.2,0.5,0))</f>
        <v>1</v>
      </c>
    </row>
    <row r="84" spans="1:19" x14ac:dyDescent="0.25">
      <c r="A84" s="2">
        <v>898</v>
      </c>
      <c r="B84" s="2">
        <v>3</v>
      </c>
      <c r="C84" s="2" t="s">
        <v>21</v>
      </c>
      <c r="D84" s="2" t="s">
        <v>15</v>
      </c>
      <c r="E84" s="2">
        <v>30</v>
      </c>
      <c r="F84" s="2">
        <f>VLOOKUP($E84,Summary!$A$22:$A$28,1,1)</f>
        <v>30</v>
      </c>
      <c r="G84" s="2">
        <v>0</v>
      </c>
      <c r="H84" s="2">
        <v>0</v>
      </c>
      <c r="I84" s="2">
        <v>330972</v>
      </c>
      <c r="J84" s="2">
        <v>7.6292</v>
      </c>
      <c r="K84" s="20">
        <f>VLOOKUP($J84,Summary!$A$33:$E$39,1,1)</f>
        <v>0</v>
      </c>
      <c r="M84" s="2" t="s">
        <v>13</v>
      </c>
      <c r="N84" s="22">
        <f>VLOOKUP($D84,Summary!$A$7:$E$8,5,0)</f>
        <v>0.74</v>
      </c>
      <c r="O84" s="22">
        <f>VLOOKUP($B84,Summary!$A$15:$E$17,5,0)</f>
        <v>0.25326370757180156</v>
      </c>
      <c r="P84" s="22">
        <f>VLOOKUP($F84,Summary!$A$22:$E$28,5,0)</f>
        <v>0.47199999999999998</v>
      </c>
      <c r="Q84" s="22">
        <f>VLOOKUP($K84,Summary!$A$33:$E$39,5,0)</f>
        <v>0.38219895287958117</v>
      </c>
      <c r="R84" s="22">
        <f>N84*O84*P84*Q84</f>
        <v>3.380929941355789E-2</v>
      </c>
      <c r="S84" s="24">
        <f>IF(R84&gt;S$4,1,IF(R84&gt;0.2,0.5,0))</f>
        <v>0</v>
      </c>
    </row>
    <row r="85" spans="1:19" x14ac:dyDescent="0.25">
      <c r="A85" s="2">
        <v>1098</v>
      </c>
      <c r="B85" s="2">
        <v>3</v>
      </c>
      <c r="C85" s="2" t="s">
        <v>315</v>
      </c>
      <c r="D85" s="2" t="s">
        <v>15</v>
      </c>
      <c r="E85" s="2">
        <v>35</v>
      </c>
      <c r="F85" s="2">
        <f>VLOOKUP($E85,Summary!$A$22:$A$28,1,1)</f>
        <v>30</v>
      </c>
      <c r="G85" s="2">
        <v>0</v>
      </c>
      <c r="H85" s="2">
        <v>0</v>
      </c>
      <c r="I85" s="2">
        <v>9232</v>
      </c>
      <c r="J85" s="2">
        <v>7.75</v>
      </c>
      <c r="K85" s="20">
        <f>VLOOKUP($J85,Summary!$A$33:$E$39,1,1)</f>
        <v>0</v>
      </c>
      <c r="M85" s="2" t="s">
        <v>13</v>
      </c>
      <c r="N85" s="22">
        <f>VLOOKUP($D85,Summary!$A$7:$E$8,5,0)</f>
        <v>0.74</v>
      </c>
      <c r="O85" s="22">
        <f>VLOOKUP($B85,Summary!$A$15:$E$17,5,0)</f>
        <v>0.25326370757180156</v>
      </c>
      <c r="P85" s="22">
        <f>VLOOKUP($F85,Summary!$A$22:$E$28,5,0)</f>
        <v>0.47199999999999998</v>
      </c>
      <c r="Q85" s="22">
        <f>VLOOKUP($K85,Summary!$A$33:$E$39,5,0)</f>
        <v>0.38219895287958117</v>
      </c>
      <c r="R85" s="22">
        <f>N85*O85*P85*Q85</f>
        <v>3.380929941355789E-2</v>
      </c>
      <c r="S85" s="24">
        <f>IF(R85&gt;S$4,1,IF(R85&gt;0.2,0.5,0))</f>
        <v>0</v>
      </c>
    </row>
    <row r="86" spans="1:19" x14ac:dyDescent="0.25">
      <c r="A86" s="2">
        <v>1106</v>
      </c>
      <c r="B86" s="2">
        <v>3</v>
      </c>
      <c r="C86" s="2" t="s">
        <v>327</v>
      </c>
      <c r="D86" s="2" t="s">
        <v>15</v>
      </c>
      <c r="E86" s="2">
        <v>38</v>
      </c>
      <c r="F86" s="2">
        <f>VLOOKUP($E86,Summary!$A$22:$A$28,1,1)</f>
        <v>30</v>
      </c>
      <c r="G86" s="2">
        <v>4</v>
      </c>
      <c r="H86" s="2">
        <v>2</v>
      </c>
      <c r="I86" s="2">
        <v>347091</v>
      </c>
      <c r="J86" s="2">
        <v>7.7750000000000004</v>
      </c>
      <c r="K86" s="20">
        <f>VLOOKUP($J86,Summary!$A$33:$E$39,1,1)</f>
        <v>0</v>
      </c>
      <c r="M86" s="2" t="s">
        <v>16</v>
      </c>
      <c r="N86" s="22">
        <f>VLOOKUP($D86,Summary!$A$7:$E$8,5,0)</f>
        <v>0.74</v>
      </c>
      <c r="O86" s="22">
        <f>VLOOKUP($B86,Summary!$A$15:$E$17,5,0)</f>
        <v>0.25326370757180156</v>
      </c>
      <c r="P86" s="22">
        <f>VLOOKUP($F86,Summary!$A$22:$E$28,5,0)</f>
        <v>0.47199999999999998</v>
      </c>
      <c r="Q86" s="22">
        <f>VLOOKUP($K86,Summary!$A$33:$E$39,5,0)</f>
        <v>0.38219895287958117</v>
      </c>
      <c r="R86" s="22">
        <f>N86*O86*P86*Q86</f>
        <v>3.380929941355789E-2</v>
      </c>
      <c r="S86" s="24">
        <f>IF(R86&gt;S$4,1,IF(R86&gt;0.2,0.5,0))</f>
        <v>0</v>
      </c>
    </row>
    <row r="87" spans="1:19" x14ac:dyDescent="0.25">
      <c r="A87" s="2">
        <v>1183</v>
      </c>
      <c r="B87" s="2">
        <v>3</v>
      </c>
      <c r="C87" s="2" t="s">
        <v>433</v>
      </c>
      <c r="D87" s="2" t="s">
        <v>15</v>
      </c>
      <c r="E87" s="2">
        <v>30</v>
      </c>
      <c r="F87" s="2">
        <f>VLOOKUP($E87,Summary!$A$22:$A$28,1,1)</f>
        <v>30</v>
      </c>
      <c r="G87" s="2">
        <v>0</v>
      </c>
      <c r="H87" s="2">
        <v>0</v>
      </c>
      <c r="I87" s="2">
        <v>382650</v>
      </c>
      <c r="J87" s="2">
        <v>6.95</v>
      </c>
      <c r="K87" s="20">
        <f>VLOOKUP($J87,Summary!$A$33:$E$39,1,1)</f>
        <v>0</v>
      </c>
      <c r="M87" s="2" t="s">
        <v>13</v>
      </c>
      <c r="N87" s="22">
        <f>VLOOKUP($D87,Summary!$A$7:$E$8,5,0)</f>
        <v>0.74</v>
      </c>
      <c r="O87" s="22">
        <f>VLOOKUP($B87,Summary!$A$15:$E$17,5,0)</f>
        <v>0.25326370757180156</v>
      </c>
      <c r="P87" s="22">
        <f>VLOOKUP($F87,Summary!$A$22:$E$28,5,0)</f>
        <v>0.47199999999999998</v>
      </c>
      <c r="Q87" s="22">
        <f>VLOOKUP($K87,Summary!$A$33:$E$39,5,0)</f>
        <v>0.38219895287958117</v>
      </c>
      <c r="R87" s="22">
        <f>N87*O87*P87*Q87</f>
        <v>3.380929941355789E-2</v>
      </c>
      <c r="S87" s="24">
        <f>IF(R87&gt;S$4,1,IF(R87&gt;0.2,0.5,0))</f>
        <v>0</v>
      </c>
    </row>
    <row r="88" spans="1:19" x14ac:dyDescent="0.25">
      <c r="A88" s="2">
        <v>1205</v>
      </c>
      <c r="B88" s="2">
        <v>3</v>
      </c>
      <c r="C88" s="2" t="s">
        <v>462</v>
      </c>
      <c r="D88" s="2" t="s">
        <v>15</v>
      </c>
      <c r="E88" s="2">
        <v>37</v>
      </c>
      <c r="F88" s="2">
        <f>VLOOKUP($E88,Summary!$A$22:$A$28,1,1)</f>
        <v>30</v>
      </c>
      <c r="G88" s="2">
        <v>0</v>
      </c>
      <c r="H88" s="2">
        <v>0</v>
      </c>
      <c r="I88" s="2">
        <v>368364</v>
      </c>
      <c r="J88" s="2">
        <v>7.75</v>
      </c>
      <c r="K88" s="20">
        <f>VLOOKUP($J88,Summary!$A$33:$E$39,1,1)</f>
        <v>0</v>
      </c>
      <c r="M88" s="2" t="s">
        <v>13</v>
      </c>
      <c r="N88" s="22">
        <f>VLOOKUP($D88,Summary!$A$7:$E$8,5,0)</f>
        <v>0.74</v>
      </c>
      <c r="O88" s="22">
        <f>VLOOKUP($B88,Summary!$A$15:$E$17,5,0)</f>
        <v>0.25326370757180156</v>
      </c>
      <c r="P88" s="22">
        <f>VLOOKUP($F88,Summary!$A$22:$E$28,5,0)</f>
        <v>0.47199999999999998</v>
      </c>
      <c r="Q88" s="22">
        <f>VLOOKUP($K88,Summary!$A$33:$E$39,5,0)</f>
        <v>0.38219895287958117</v>
      </c>
      <c r="R88" s="22">
        <f>N88*O88*P88*Q88</f>
        <v>3.380929941355789E-2</v>
      </c>
      <c r="S88" s="24">
        <f>IF(R88&gt;S$4,1,IF(R88&gt;0.2,0.5,0))</f>
        <v>0</v>
      </c>
    </row>
    <row r="89" spans="1:19" x14ac:dyDescent="0.25">
      <c r="A89" s="2">
        <v>1239</v>
      </c>
      <c r="B89" s="2">
        <v>3</v>
      </c>
      <c r="C89" s="2" t="s">
        <v>511</v>
      </c>
      <c r="D89" s="2" t="s">
        <v>15</v>
      </c>
      <c r="E89" s="2">
        <v>38</v>
      </c>
      <c r="F89" s="2">
        <f>VLOOKUP($E89,Summary!$A$22:$A$28,1,1)</f>
        <v>30</v>
      </c>
      <c r="G89" s="2">
        <v>0</v>
      </c>
      <c r="H89" s="2">
        <v>0</v>
      </c>
      <c r="I89" s="2">
        <v>2688</v>
      </c>
      <c r="J89" s="2">
        <v>7.2291999999999996</v>
      </c>
      <c r="K89" s="20">
        <f>VLOOKUP($J89,Summary!$A$33:$E$39,1,1)</f>
        <v>0</v>
      </c>
      <c r="M89" s="2" t="s">
        <v>24</v>
      </c>
      <c r="N89" s="22">
        <f>VLOOKUP($D89,Summary!$A$7:$E$8,5,0)</f>
        <v>0.74</v>
      </c>
      <c r="O89" s="22">
        <f>VLOOKUP($B89,Summary!$A$15:$E$17,5,0)</f>
        <v>0.25326370757180156</v>
      </c>
      <c r="P89" s="22">
        <f>VLOOKUP($F89,Summary!$A$22:$E$28,5,0)</f>
        <v>0.47199999999999998</v>
      </c>
      <c r="Q89" s="22">
        <f>VLOOKUP($K89,Summary!$A$33:$E$39,5,0)</f>
        <v>0.38219895287958117</v>
      </c>
      <c r="R89" s="22">
        <f>N89*O89*P89*Q89</f>
        <v>3.380929941355789E-2</v>
      </c>
      <c r="S89" s="24">
        <f>IF(R89&gt;S$4,1,IF(R89&gt;0.2,0.5,0))</f>
        <v>0</v>
      </c>
    </row>
    <row r="90" spans="1:19" x14ac:dyDescent="0.25">
      <c r="A90" s="2">
        <v>940</v>
      </c>
      <c r="B90" s="2">
        <v>1</v>
      </c>
      <c r="C90" s="2" t="s">
        <v>90</v>
      </c>
      <c r="D90" s="2" t="s">
        <v>15</v>
      </c>
      <c r="E90" s="2">
        <v>60</v>
      </c>
      <c r="F90" s="2">
        <f>VLOOKUP($E90,Summary!$A$22:$A$28,1,1)</f>
        <v>60</v>
      </c>
      <c r="G90" s="2">
        <v>0</v>
      </c>
      <c r="H90" s="2">
        <v>0</v>
      </c>
      <c r="I90" s="2">
        <v>11813</v>
      </c>
      <c r="J90" s="2">
        <v>76.291700000000006</v>
      </c>
      <c r="K90" s="20">
        <f>VLOOKUP($J90,Summary!$A$33:$E$39,1,1)</f>
        <v>60</v>
      </c>
      <c r="L90" s="2" t="s">
        <v>91</v>
      </c>
      <c r="M90" s="2" t="s">
        <v>24</v>
      </c>
      <c r="N90" s="22">
        <f>VLOOKUP($D90,Summary!$A$7:$E$8,5,0)</f>
        <v>0.74</v>
      </c>
      <c r="O90" s="22">
        <f>VLOOKUP($B90,Summary!$A$15:$E$17,5,0)</f>
        <v>0.6107784431137725</v>
      </c>
      <c r="P90" s="22">
        <f>VLOOKUP($F90,Summary!$A$22:$E$28,5,0)</f>
        <v>0.27272727272727271</v>
      </c>
      <c r="Q90" s="22">
        <f>VLOOKUP($K90,Summary!$A$33:$E$39,5,0)</f>
        <v>0.27272727272727271</v>
      </c>
      <c r="R90" s="22">
        <f>N90*O90*P90*Q90</f>
        <v>3.3618053149898547E-2</v>
      </c>
      <c r="S90" s="24">
        <f>IF(R90&gt;S$4,1,IF(R90&gt;0.2,0.5,0))</f>
        <v>0</v>
      </c>
    </row>
    <row r="91" spans="1:19" x14ac:dyDescent="0.25">
      <c r="A91" s="2">
        <v>961</v>
      </c>
      <c r="B91" s="2">
        <v>1</v>
      </c>
      <c r="C91" s="2" t="s">
        <v>121</v>
      </c>
      <c r="D91" s="2" t="s">
        <v>15</v>
      </c>
      <c r="E91" s="2">
        <v>60</v>
      </c>
      <c r="F91" s="2">
        <f>VLOOKUP($E91,Summary!$A$22:$A$28,1,1)</f>
        <v>60</v>
      </c>
      <c r="G91" s="2">
        <v>1</v>
      </c>
      <c r="H91" s="2">
        <v>4</v>
      </c>
      <c r="I91" s="2">
        <v>19950</v>
      </c>
      <c r="J91" s="2">
        <v>263</v>
      </c>
      <c r="K91" s="20">
        <f>VLOOKUP($J91,Summary!$A$33:$E$39,1,1)</f>
        <v>60</v>
      </c>
      <c r="L91" s="2" t="s">
        <v>100</v>
      </c>
      <c r="M91" s="2" t="s">
        <v>16</v>
      </c>
      <c r="N91" s="22">
        <f>VLOOKUP($D91,Summary!$A$7:$E$8,5,0)</f>
        <v>0.74</v>
      </c>
      <c r="O91" s="22">
        <f>VLOOKUP($B91,Summary!$A$15:$E$17,5,0)</f>
        <v>0.6107784431137725</v>
      </c>
      <c r="P91" s="22">
        <f>VLOOKUP($F91,Summary!$A$22:$E$28,5,0)</f>
        <v>0.27272727272727271</v>
      </c>
      <c r="Q91" s="22">
        <f>VLOOKUP($K91,Summary!$A$33:$E$39,5,0)</f>
        <v>0.27272727272727271</v>
      </c>
      <c r="R91" s="22">
        <f>N91*O91*P91*Q91</f>
        <v>3.3618053149898547E-2</v>
      </c>
      <c r="S91" s="24">
        <f>IF(R91&gt;S$4,1,IF(R91&gt;0.2,0.5,0))</f>
        <v>0</v>
      </c>
    </row>
    <row r="92" spans="1:19" x14ac:dyDescent="0.25">
      <c r="A92" s="2">
        <v>988</v>
      </c>
      <c r="B92" s="2">
        <v>1</v>
      </c>
      <c r="C92" s="2" t="s">
        <v>158</v>
      </c>
      <c r="D92" s="2" t="s">
        <v>15</v>
      </c>
      <c r="E92" s="2">
        <v>76</v>
      </c>
      <c r="F92" s="2">
        <f>VLOOKUP($E92,Summary!$A$22:$A$28,1,1)</f>
        <v>60</v>
      </c>
      <c r="G92" s="2">
        <v>1</v>
      </c>
      <c r="H92" s="2">
        <v>0</v>
      </c>
      <c r="I92" s="2">
        <v>19877</v>
      </c>
      <c r="J92" s="2">
        <v>78.849999999999994</v>
      </c>
      <c r="K92" s="20">
        <f>VLOOKUP($J92,Summary!$A$33:$E$39,1,1)</f>
        <v>60</v>
      </c>
      <c r="L92" s="2" t="s">
        <v>159</v>
      </c>
      <c r="M92" s="2" t="s">
        <v>16</v>
      </c>
      <c r="N92" s="22">
        <f>VLOOKUP($D92,Summary!$A$7:$E$8,5,0)</f>
        <v>0.74</v>
      </c>
      <c r="O92" s="22">
        <f>VLOOKUP($B92,Summary!$A$15:$E$17,5,0)</f>
        <v>0.6107784431137725</v>
      </c>
      <c r="P92" s="22">
        <f>VLOOKUP($F92,Summary!$A$22:$E$28,5,0)</f>
        <v>0.27272727272727271</v>
      </c>
      <c r="Q92" s="22">
        <f>VLOOKUP($K92,Summary!$A$33:$E$39,5,0)</f>
        <v>0.27272727272727271</v>
      </c>
      <c r="R92" s="22">
        <f>N92*O92*P92*Q92</f>
        <v>3.3618053149898547E-2</v>
      </c>
      <c r="S92" s="24">
        <f>IF(R92&gt;S$4,1,IF(R92&gt;0.2,0.5,0))</f>
        <v>0</v>
      </c>
    </row>
    <row r="93" spans="1:19" x14ac:dyDescent="0.25">
      <c r="A93" s="2">
        <v>1006</v>
      </c>
      <c r="B93" s="2">
        <v>1</v>
      </c>
      <c r="C93" s="2" t="s">
        <v>184</v>
      </c>
      <c r="D93" s="2" t="s">
        <v>15</v>
      </c>
      <c r="E93" s="2">
        <v>63</v>
      </c>
      <c r="F93" s="2">
        <f>VLOOKUP($E93,Summary!$A$22:$A$28,1,1)</f>
        <v>60</v>
      </c>
      <c r="G93" s="2">
        <v>1</v>
      </c>
      <c r="H93" s="2">
        <v>0</v>
      </c>
      <c r="I93" s="2" t="s">
        <v>139</v>
      </c>
      <c r="J93" s="2">
        <v>221.7792</v>
      </c>
      <c r="K93" s="20">
        <f>VLOOKUP($J93,Summary!$A$33:$E$39,1,1)</f>
        <v>60</v>
      </c>
      <c r="L93" s="2" t="s">
        <v>140</v>
      </c>
      <c r="M93" s="2" t="s">
        <v>16</v>
      </c>
      <c r="N93" s="22">
        <f>VLOOKUP($D93,Summary!$A$7:$E$8,5,0)</f>
        <v>0.74</v>
      </c>
      <c r="O93" s="22">
        <f>VLOOKUP($B93,Summary!$A$15:$E$17,5,0)</f>
        <v>0.6107784431137725</v>
      </c>
      <c r="P93" s="22">
        <f>VLOOKUP($F93,Summary!$A$22:$E$28,5,0)</f>
        <v>0.27272727272727271</v>
      </c>
      <c r="Q93" s="22">
        <f>VLOOKUP($K93,Summary!$A$33:$E$39,5,0)</f>
        <v>0.27272727272727271</v>
      </c>
      <c r="R93" s="22">
        <f>N93*O93*P93*Q93</f>
        <v>3.3618053149898547E-2</v>
      </c>
      <c r="S93" s="24">
        <f>IF(R93&gt;S$4,1,IF(R93&gt;0.2,0.5,0))</f>
        <v>0</v>
      </c>
    </row>
    <row r="94" spans="1:19" x14ac:dyDescent="0.25">
      <c r="A94" s="2">
        <v>1071</v>
      </c>
      <c r="B94" s="2">
        <v>1</v>
      </c>
      <c r="C94" s="2" t="s">
        <v>272</v>
      </c>
      <c r="D94" s="2" t="s">
        <v>15</v>
      </c>
      <c r="E94" s="2">
        <v>64</v>
      </c>
      <c r="F94" s="2">
        <f>VLOOKUP($E94,Summary!$A$22:$A$28,1,1)</f>
        <v>60</v>
      </c>
      <c r="G94" s="2">
        <v>0</v>
      </c>
      <c r="H94" s="2">
        <v>2</v>
      </c>
      <c r="I94" s="2" t="s">
        <v>273</v>
      </c>
      <c r="J94" s="2">
        <v>83.158299999999997</v>
      </c>
      <c r="K94" s="20">
        <f>VLOOKUP($J94,Summary!$A$33:$E$39,1,1)</f>
        <v>60</v>
      </c>
      <c r="L94" s="2" t="s">
        <v>274</v>
      </c>
      <c r="M94" s="2" t="s">
        <v>24</v>
      </c>
      <c r="N94" s="22">
        <f>VLOOKUP($D94,Summary!$A$7:$E$8,5,0)</f>
        <v>0.74</v>
      </c>
      <c r="O94" s="22">
        <f>VLOOKUP($B94,Summary!$A$15:$E$17,5,0)</f>
        <v>0.6107784431137725</v>
      </c>
      <c r="P94" s="22">
        <f>VLOOKUP($F94,Summary!$A$22:$E$28,5,0)</f>
        <v>0.27272727272727271</v>
      </c>
      <c r="Q94" s="22">
        <f>VLOOKUP($K94,Summary!$A$33:$E$39,5,0)</f>
        <v>0.27272727272727271</v>
      </c>
      <c r="R94" s="22">
        <f>N94*O94*P94*Q94</f>
        <v>3.3618053149898547E-2</v>
      </c>
      <c r="S94" s="24">
        <f>IF(R94&gt;S$4,1,IF(R94&gt;0.2,0.5,0))</f>
        <v>0</v>
      </c>
    </row>
    <row r="95" spans="1:19" x14ac:dyDescent="0.25">
      <c r="A95" s="2">
        <v>924</v>
      </c>
      <c r="B95" s="2">
        <v>3</v>
      </c>
      <c r="C95" s="2" t="s">
        <v>65</v>
      </c>
      <c r="D95" s="2" t="s">
        <v>15</v>
      </c>
      <c r="E95" s="2">
        <v>33</v>
      </c>
      <c r="F95" s="2">
        <f>VLOOKUP($E95,Summary!$A$22:$A$28,1,1)</f>
        <v>30</v>
      </c>
      <c r="G95" s="2">
        <v>1</v>
      </c>
      <c r="H95" s="2">
        <v>2</v>
      </c>
      <c r="I95" s="2" t="s">
        <v>66</v>
      </c>
      <c r="J95" s="2">
        <v>20.574999999999999</v>
      </c>
      <c r="K95" s="20">
        <f>VLOOKUP($J95,Summary!$A$33:$E$39,1,1)</f>
        <v>20</v>
      </c>
      <c r="M95" s="2" t="s">
        <v>16</v>
      </c>
      <c r="N95" s="22">
        <f>VLOOKUP($D95,Summary!$A$7:$E$8,5,0)</f>
        <v>0.74</v>
      </c>
      <c r="O95" s="22">
        <f>VLOOKUP($B95,Summary!$A$15:$E$17,5,0)</f>
        <v>0.25326370757180156</v>
      </c>
      <c r="P95" s="22">
        <f>VLOOKUP($F95,Summary!$A$22:$E$28,5,0)</f>
        <v>0.47199999999999998</v>
      </c>
      <c r="Q95" s="22">
        <f>VLOOKUP($K95,Summary!$A$33:$E$39,5,0)</f>
        <v>0.35632183908045978</v>
      </c>
      <c r="R95" s="22">
        <f>N95*O95*P95*Q95</f>
        <v>3.1520211278172929E-2</v>
      </c>
      <c r="S95" s="24">
        <f>IF(R95&gt;S$4,1,IF(R95&gt;0.2,0.5,0))</f>
        <v>0</v>
      </c>
    </row>
    <row r="96" spans="1:19" x14ac:dyDescent="0.25">
      <c r="A96" s="2">
        <v>1259</v>
      </c>
      <c r="B96" s="2">
        <v>3</v>
      </c>
      <c r="C96" s="2" t="s">
        <v>538</v>
      </c>
      <c r="D96" s="2" t="s">
        <v>15</v>
      </c>
      <c r="E96" s="2">
        <v>22</v>
      </c>
      <c r="F96" s="2">
        <f>VLOOKUP($E96,Summary!$A$22:$A$28,1,1)</f>
        <v>20</v>
      </c>
      <c r="G96" s="2">
        <v>0</v>
      </c>
      <c r="H96" s="2">
        <v>0</v>
      </c>
      <c r="I96" s="2">
        <v>3101295</v>
      </c>
      <c r="J96" s="2">
        <v>39.6875</v>
      </c>
      <c r="K96" s="20">
        <f>VLOOKUP($J96,Summary!$A$33:$E$39,1,1)</f>
        <v>30</v>
      </c>
      <c r="M96" s="2" t="s">
        <v>16</v>
      </c>
      <c r="N96" s="22">
        <f>VLOOKUP($D96,Summary!$A$7:$E$8,5,0)</f>
        <v>0.74</v>
      </c>
      <c r="O96" s="22">
        <f>VLOOKUP($B96,Summary!$A$15:$E$17,5,0)</f>
        <v>0.25326370757180156</v>
      </c>
      <c r="P96" s="22">
        <f>VLOOKUP($F96,Summary!$A$22:$E$28,5,0)</f>
        <v>0.35632183908045978</v>
      </c>
      <c r="Q96" s="22">
        <f>VLOOKUP($K96,Summary!$A$33:$E$39,5,0)</f>
        <v>0.47199999999999998</v>
      </c>
      <c r="R96" s="22">
        <f>N96*O96*P96*Q96</f>
        <v>3.1520211278172922E-2</v>
      </c>
      <c r="S96" s="24">
        <f>IF(R96&gt;S$4,1,IF(R96&gt;0.2,0.5,0))</f>
        <v>0</v>
      </c>
    </row>
    <row r="97" spans="1:19" x14ac:dyDescent="0.25">
      <c r="A97" s="2">
        <v>1017</v>
      </c>
      <c r="B97" s="2">
        <v>3</v>
      </c>
      <c r="C97" s="2" t="s">
        <v>201</v>
      </c>
      <c r="D97" s="2" t="s">
        <v>15</v>
      </c>
      <c r="E97" s="2">
        <v>17</v>
      </c>
      <c r="F97" s="2">
        <f>VLOOKUP($E97,Summary!$A$22:$A$28,1,1)</f>
        <v>10</v>
      </c>
      <c r="G97" s="2">
        <v>0</v>
      </c>
      <c r="H97" s="2">
        <v>1</v>
      </c>
      <c r="I97" s="2">
        <v>371362</v>
      </c>
      <c r="J97" s="2">
        <v>16.100000000000001</v>
      </c>
      <c r="K97" s="20">
        <f>VLOOKUP($J97,Summary!$A$33:$E$39,1,1)</f>
        <v>10</v>
      </c>
      <c r="M97" s="2" t="s">
        <v>16</v>
      </c>
      <c r="N97" s="22">
        <f>VLOOKUP($D97,Summary!$A$7:$E$8,5,0)</f>
        <v>0.74</v>
      </c>
      <c r="O97" s="22">
        <f>VLOOKUP($B97,Summary!$A$15:$E$17,5,0)</f>
        <v>0.25326370757180156</v>
      </c>
      <c r="P97" s="22">
        <f>VLOOKUP($F97,Summary!$A$22:$E$28,5,0)</f>
        <v>0.40789473684210525</v>
      </c>
      <c r="Q97" s="22">
        <f>VLOOKUP($K97,Summary!$A$33:$E$39,5,0)</f>
        <v>0.40789473684210525</v>
      </c>
      <c r="R97" s="22">
        <f>N97*O97*P97*Q97</f>
        <v>3.1181778566934031E-2</v>
      </c>
      <c r="S97" s="24">
        <f>IF(R97&gt;S$4,1,IF(R97&gt;0.2,0.5,0))</f>
        <v>0</v>
      </c>
    </row>
    <row r="98" spans="1:19" x14ac:dyDescent="0.25">
      <c r="A98" s="2">
        <v>1225</v>
      </c>
      <c r="B98" s="2">
        <v>3</v>
      </c>
      <c r="C98" s="2" t="s">
        <v>493</v>
      </c>
      <c r="D98" s="2" t="s">
        <v>15</v>
      </c>
      <c r="E98" s="2">
        <v>19</v>
      </c>
      <c r="F98" s="2">
        <f>VLOOKUP($E98,Summary!$A$22:$A$28,1,1)</f>
        <v>10</v>
      </c>
      <c r="G98" s="2">
        <v>1</v>
      </c>
      <c r="H98" s="2">
        <v>1</v>
      </c>
      <c r="I98" s="2">
        <v>2653</v>
      </c>
      <c r="J98" s="2">
        <v>15.7417</v>
      </c>
      <c r="K98" s="20">
        <f>VLOOKUP($J98,Summary!$A$33:$E$39,1,1)</f>
        <v>10</v>
      </c>
      <c r="M98" s="2" t="s">
        <v>24</v>
      </c>
      <c r="N98" s="22">
        <f>VLOOKUP($D98,Summary!$A$7:$E$8,5,0)</f>
        <v>0.74</v>
      </c>
      <c r="O98" s="22">
        <f>VLOOKUP($B98,Summary!$A$15:$E$17,5,0)</f>
        <v>0.25326370757180156</v>
      </c>
      <c r="P98" s="22">
        <f>VLOOKUP($F98,Summary!$A$22:$E$28,5,0)</f>
        <v>0.40789473684210525</v>
      </c>
      <c r="Q98" s="22">
        <f>VLOOKUP($K98,Summary!$A$33:$E$39,5,0)</f>
        <v>0.40789473684210525</v>
      </c>
      <c r="R98" s="22">
        <f>N98*O98*P98*Q98</f>
        <v>3.1181778566934031E-2</v>
      </c>
      <c r="S98" s="24">
        <f>IF(R98&gt;S$4,1,IF(R98&gt;0.2,0.5,0))</f>
        <v>0</v>
      </c>
    </row>
    <row r="99" spans="1:19" x14ac:dyDescent="0.25">
      <c r="A99" s="2">
        <v>1275</v>
      </c>
      <c r="B99" s="2">
        <v>3</v>
      </c>
      <c r="C99" s="2" t="s">
        <v>558</v>
      </c>
      <c r="D99" s="2" t="s">
        <v>15</v>
      </c>
      <c r="E99" s="2">
        <v>19</v>
      </c>
      <c r="F99" s="2">
        <f>VLOOKUP($E99,Summary!$A$22:$A$28,1,1)</f>
        <v>10</v>
      </c>
      <c r="G99" s="2">
        <v>1</v>
      </c>
      <c r="H99" s="2">
        <v>0</v>
      </c>
      <c r="I99" s="2">
        <v>376566</v>
      </c>
      <c r="J99" s="2">
        <v>16.100000000000001</v>
      </c>
      <c r="K99" s="20">
        <f>VLOOKUP($J99,Summary!$A$33:$E$39,1,1)</f>
        <v>10</v>
      </c>
      <c r="M99" s="2" t="s">
        <v>16</v>
      </c>
      <c r="N99" s="22">
        <f>VLOOKUP($D99,Summary!$A$7:$E$8,5,0)</f>
        <v>0.74</v>
      </c>
      <c r="O99" s="22">
        <f>VLOOKUP($B99,Summary!$A$15:$E$17,5,0)</f>
        <v>0.25326370757180156</v>
      </c>
      <c r="P99" s="22">
        <f>VLOOKUP($F99,Summary!$A$22:$E$28,5,0)</f>
        <v>0.40789473684210525</v>
      </c>
      <c r="Q99" s="22">
        <f>VLOOKUP($K99,Summary!$A$33:$E$39,5,0)</f>
        <v>0.40789473684210525</v>
      </c>
      <c r="R99" s="22">
        <f>N99*O99*P99*Q99</f>
        <v>3.1181778566934031E-2</v>
      </c>
      <c r="S99" s="24">
        <f>IF(R99&gt;S$4,1,IF(R99&gt;0.2,0.5,0))</f>
        <v>0</v>
      </c>
    </row>
    <row r="100" spans="1:19" x14ac:dyDescent="0.25">
      <c r="A100" s="2">
        <v>900</v>
      </c>
      <c r="B100" s="2">
        <v>3</v>
      </c>
      <c r="C100" s="2" t="s">
        <v>23</v>
      </c>
      <c r="D100" s="2" t="s">
        <v>15</v>
      </c>
      <c r="E100" s="2">
        <v>18</v>
      </c>
      <c r="F100" s="2">
        <f>VLOOKUP($E100,Summary!$A$22:$A$28,1,1)</f>
        <v>10</v>
      </c>
      <c r="G100" s="2">
        <v>0</v>
      </c>
      <c r="H100" s="2">
        <v>0</v>
      </c>
      <c r="I100" s="2">
        <v>2657</v>
      </c>
      <c r="J100" s="2">
        <v>7.2291999999999996</v>
      </c>
      <c r="K100" s="20">
        <f>VLOOKUP($J100,Summary!$A$33:$E$39,1,1)</f>
        <v>0</v>
      </c>
      <c r="M100" s="2" t="s">
        <v>24</v>
      </c>
      <c r="N100" s="22">
        <f>VLOOKUP($D100,Summary!$A$7:$E$8,5,0)</f>
        <v>0.74</v>
      </c>
      <c r="O100" s="22">
        <f>VLOOKUP($B100,Summary!$A$15:$E$17,5,0)</f>
        <v>0.25326370757180156</v>
      </c>
      <c r="P100" s="22">
        <f>VLOOKUP($F100,Summary!$A$22:$E$28,5,0)</f>
        <v>0.40789473684210525</v>
      </c>
      <c r="Q100" s="22">
        <f>VLOOKUP($K100,Summary!$A$33:$E$39,5,0)</f>
        <v>0.38219895287958117</v>
      </c>
      <c r="R100" s="22">
        <f>N100*O100*P100*Q100</f>
        <v>2.9217447642180375E-2</v>
      </c>
      <c r="S100" s="24">
        <f>IF(R100&gt;S$4,1,IF(R100&gt;0.2,0.5,0))</f>
        <v>0</v>
      </c>
    </row>
    <row r="101" spans="1:19" x14ac:dyDescent="0.25">
      <c r="A101" s="2">
        <v>958</v>
      </c>
      <c r="B101" s="2">
        <v>3</v>
      </c>
      <c r="C101" s="2" t="s">
        <v>117</v>
      </c>
      <c r="D101" s="2" t="s">
        <v>15</v>
      </c>
      <c r="E101" s="2">
        <v>18</v>
      </c>
      <c r="F101" s="2">
        <f>VLOOKUP($E101,Summary!$A$22:$A$28,1,1)</f>
        <v>10</v>
      </c>
      <c r="G101" s="2">
        <v>0</v>
      </c>
      <c r="H101" s="2">
        <v>0</v>
      </c>
      <c r="I101" s="2">
        <v>330963</v>
      </c>
      <c r="J101" s="2">
        <v>7.8792</v>
      </c>
      <c r="K101" s="20">
        <f>VLOOKUP($J101,Summary!$A$33:$E$39,1,1)</f>
        <v>0</v>
      </c>
      <c r="M101" s="2" t="s">
        <v>13</v>
      </c>
      <c r="N101" s="22">
        <f>VLOOKUP($D101,Summary!$A$7:$E$8,5,0)</f>
        <v>0.74</v>
      </c>
      <c r="O101" s="22">
        <f>VLOOKUP($B101,Summary!$A$15:$E$17,5,0)</f>
        <v>0.25326370757180156</v>
      </c>
      <c r="P101" s="22">
        <f>VLOOKUP($F101,Summary!$A$22:$E$28,5,0)</f>
        <v>0.40789473684210525</v>
      </c>
      <c r="Q101" s="22">
        <f>VLOOKUP($K101,Summary!$A$33:$E$39,5,0)</f>
        <v>0.38219895287958117</v>
      </c>
      <c r="R101" s="22">
        <f>N101*O101*P101*Q101</f>
        <v>2.9217447642180375E-2</v>
      </c>
      <c r="S101" s="24">
        <f>IF(R101&gt;S$4,1,IF(R101&gt;0.2,0.5,0))</f>
        <v>0</v>
      </c>
    </row>
    <row r="102" spans="1:19" x14ac:dyDescent="0.25">
      <c r="A102" s="2">
        <v>979</v>
      </c>
      <c r="B102" s="2">
        <v>3</v>
      </c>
      <c r="C102" s="2" t="s">
        <v>146</v>
      </c>
      <c r="D102" s="2" t="s">
        <v>15</v>
      </c>
      <c r="E102" s="2">
        <v>18</v>
      </c>
      <c r="F102" s="2">
        <f>VLOOKUP($E102,Summary!$A$22:$A$28,1,1)</f>
        <v>10</v>
      </c>
      <c r="G102" s="2">
        <v>0</v>
      </c>
      <c r="H102" s="2">
        <v>0</v>
      </c>
      <c r="I102" s="2" t="s">
        <v>147</v>
      </c>
      <c r="J102" s="2">
        <v>8.0500000000000007</v>
      </c>
      <c r="K102" s="20">
        <f>VLOOKUP($J102,Summary!$A$33:$E$39,1,1)</f>
        <v>0</v>
      </c>
      <c r="M102" s="2" t="s">
        <v>16</v>
      </c>
      <c r="N102" s="22">
        <f>VLOOKUP($D102,Summary!$A$7:$E$8,5,0)</f>
        <v>0.74</v>
      </c>
      <c r="O102" s="22">
        <f>VLOOKUP($B102,Summary!$A$15:$E$17,5,0)</f>
        <v>0.25326370757180156</v>
      </c>
      <c r="P102" s="22">
        <f>VLOOKUP($F102,Summary!$A$22:$E$28,5,0)</f>
        <v>0.40789473684210525</v>
      </c>
      <c r="Q102" s="22">
        <f>VLOOKUP($K102,Summary!$A$33:$E$39,5,0)</f>
        <v>0.38219895287958117</v>
      </c>
      <c r="R102" s="22">
        <f>N102*O102*P102*Q102</f>
        <v>2.9217447642180375E-2</v>
      </c>
      <c r="S102" s="24">
        <f>IF(R102&gt;S$4,1,IF(R102&gt;0.2,0.5,0))</f>
        <v>0</v>
      </c>
    </row>
    <row r="103" spans="1:19" x14ac:dyDescent="0.25">
      <c r="A103" s="2">
        <v>996</v>
      </c>
      <c r="B103" s="2">
        <v>3</v>
      </c>
      <c r="C103" s="2" t="s">
        <v>170</v>
      </c>
      <c r="D103" s="2" t="s">
        <v>15</v>
      </c>
      <c r="E103" s="2">
        <v>16</v>
      </c>
      <c r="F103" s="2">
        <f>VLOOKUP($E103,Summary!$A$22:$A$28,1,1)</f>
        <v>10</v>
      </c>
      <c r="G103" s="2">
        <v>1</v>
      </c>
      <c r="H103" s="2">
        <v>1</v>
      </c>
      <c r="I103" s="2">
        <v>2625</v>
      </c>
      <c r="J103" s="2">
        <v>8.5167000000000002</v>
      </c>
      <c r="K103" s="20">
        <f>VLOOKUP($J103,Summary!$A$33:$E$39,1,1)</f>
        <v>0</v>
      </c>
      <c r="M103" s="2" t="s">
        <v>24</v>
      </c>
      <c r="N103" s="22">
        <f>VLOOKUP($D103,Summary!$A$7:$E$8,5,0)</f>
        <v>0.74</v>
      </c>
      <c r="O103" s="22">
        <f>VLOOKUP($B103,Summary!$A$15:$E$17,5,0)</f>
        <v>0.25326370757180156</v>
      </c>
      <c r="P103" s="22">
        <f>VLOOKUP($F103,Summary!$A$22:$E$28,5,0)</f>
        <v>0.40789473684210525</v>
      </c>
      <c r="Q103" s="22">
        <f>VLOOKUP($K103,Summary!$A$33:$E$39,5,0)</f>
        <v>0.38219895287958117</v>
      </c>
      <c r="R103" s="22">
        <f>N103*O103*P103*Q103</f>
        <v>2.9217447642180375E-2</v>
      </c>
      <c r="S103" s="24">
        <f>IF(R103&gt;S$4,1,IF(R103&gt;0.2,0.5,0))</f>
        <v>0</v>
      </c>
    </row>
    <row r="104" spans="1:19" x14ac:dyDescent="0.25">
      <c r="A104" s="2">
        <v>1005</v>
      </c>
      <c r="B104" s="2">
        <v>3</v>
      </c>
      <c r="C104" s="2" t="s">
        <v>183</v>
      </c>
      <c r="D104" s="2" t="s">
        <v>15</v>
      </c>
      <c r="E104" s="2">
        <v>18.5</v>
      </c>
      <c r="F104" s="2">
        <f>VLOOKUP($E104,Summary!$A$22:$A$28,1,1)</f>
        <v>10</v>
      </c>
      <c r="G104" s="2">
        <v>0</v>
      </c>
      <c r="H104" s="2">
        <v>0</v>
      </c>
      <c r="I104" s="2">
        <v>329944</v>
      </c>
      <c r="J104" s="2">
        <v>7.2832999999999997</v>
      </c>
      <c r="K104" s="20">
        <f>VLOOKUP($J104,Summary!$A$33:$E$39,1,1)</f>
        <v>0</v>
      </c>
      <c r="M104" s="2" t="s">
        <v>13</v>
      </c>
      <c r="N104" s="22">
        <f>VLOOKUP($D104,Summary!$A$7:$E$8,5,0)</f>
        <v>0.74</v>
      </c>
      <c r="O104" s="22">
        <f>VLOOKUP($B104,Summary!$A$15:$E$17,5,0)</f>
        <v>0.25326370757180156</v>
      </c>
      <c r="P104" s="22">
        <f>VLOOKUP($F104,Summary!$A$22:$E$28,5,0)</f>
        <v>0.40789473684210525</v>
      </c>
      <c r="Q104" s="22">
        <f>VLOOKUP($K104,Summary!$A$33:$E$39,5,0)</f>
        <v>0.38219895287958117</v>
      </c>
      <c r="R104" s="22">
        <f>N104*O104*P104*Q104</f>
        <v>2.9217447642180375E-2</v>
      </c>
      <c r="S104" s="24">
        <f>IF(R104&gt;S$4,1,IF(R104&gt;0.2,0.5,0))</f>
        <v>0</v>
      </c>
    </row>
    <row r="105" spans="1:19" x14ac:dyDescent="0.25">
      <c r="A105" s="2">
        <v>1009</v>
      </c>
      <c r="B105" s="2">
        <v>3</v>
      </c>
      <c r="C105" s="2" t="s">
        <v>187</v>
      </c>
      <c r="D105" s="2" t="s">
        <v>15</v>
      </c>
      <c r="E105" s="2">
        <v>1</v>
      </c>
      <c r="F105" s="2">
        <f>VLOOKUP($E105,Summary!$A$22:$A$28,1,1)</f>
        <v>0</v>
      </c>
      <c r="G105" s="2">
        <v>1</v>
      </c>
      <c r="H105" s="2">
        <v>1</v>
      </c>
      <c r="I105" s="2" t="s">
        <v>188</v>
      </c>
      <c r="J105" s="2">
        <v>16.7</v>
      </c>
      <c r="K105" s="20">
        <f>VLOOKUP($J105,Summary!$A$33:$E$39,1,1)</f>
        <v>10</v>
      </c>
      <c r="L105" s="2" t="s">
        <v>189</v>
      </c>
      <c r="M105" s="2" t="s">
        <v>16</v>
      </c>
      <c r="N105" s="22">
        <f>VLOOKUP($D105,Summary!$A$7:$E$8,5,0)</f>
        <v>0.74</v>
      </c>
      <c r="O105" s="22">
        <f>VLOOKUP($B105,Summary!$A$15:$E$17,5,0)</f>
        <v>0.25326370757180156</v>
      </c>
      <c r="P105" s="22">
        <f>VLOOKUP($F105,Summary!$A$22:$E$28,5,0)</f>
        <v>0.38219895287958117</v>
      </c>
      <c r="Q105" s="22">
        <f>VLOOKUP($K105,Summary!$A$33:$E$39,5,0)</f>
        <v>0.40789473684210525</v>
      </c>
      <c r="R105" s="22">
        <f>N105*O105*P105*Q105</f>
        <v>2.9217447642180375E-2</v>
      </c>
      <c r="S105" s="24">
        <f>IF(R105&gt;S$4,1,IF(R105&gt;0.2,0.5,0))</f>
        <v>0</v>
      </c>
    </row>
    <row r="106" spans="1:19" x14ac:dyDescent="0.25">
      <c r="A106" s="2">
        <v>1089</v>
      </c>
      <c r="B106" s="2">
        <v>3</v>
      </c>
      <c r="C106" s="2" t="s">
        <v>301</v>
      </c>
      <c r="D106" s="2" t="s">
        <v>15</v>
      </c>
      <c r="E106" s="2">
        <v>18</v>
      </c>
      <c r="F106" s="2">
        <f>VLOOKUP($E106,Summary!$A$22:$A$28,1,1)</f>
        <v>10</v>
      </c>
      <c r="G106" s="2">
        <v>0</v>
      </c>
      <c r="H106" s="2">
        <v>0</v>
      </c>
      <c r="I106" s="2">
        <v>347066</v>
      </c>
      <c r="J106" s="2">
        <v>7.7750000000000004</v>
      </c>
      <c r="K106" s="20">
        <f>VLOOKUP($J106,Summary!$A$33:$E$39,1,1)</f>
        <v>0</v>
      </c>
      <c r="M106" s="2" t="s">
        <v>16</v>
      </c>
      <c r="N106" s="22">
        <f>VLOOKUP($D106,Summary!$A$7:$E$8,5,0)</f>
        <v>0.74</v>
      </c>
      <c r="O106" s="22">
        <f>VLOOKUP($B106,Summary!$A$15:$E$17,5,0)</f>
        <v>0.25326370757180156</v>
      </c>
      <c r="P106" s="22">
        <f>VLOOKUP($F106,Summary!$A$22:$E$28,5,0)</f>
        <v>0.40789473684210525</v>
      </c>
      <c r="Q106" s="22">
        <f>VLOOKUP($K106,Summary!$A$33:$E$39,5,0)</f>
        <v>0.38219895287958117</v>
      </c>
      <c r="R106" s="22">
        <f>N106*O106*P106*Q106</f>
        <v>2.9217447642180375E-2</v>
      </c>
      <c r="S106" s="24">
        <f>IF(R106&gt;S$4,1,IF(R106&gt;0.2,0.5,0))</f>
        <v>0</v>
      </c>
    </row>
    <row r="107" spans="1:19" x14ac:dyDescent="0.25">
      <c r="A107" s="2">
        <v>1092</v>
      </c>
      <c r="B107" s="2">
        <v>3</v>
      </c>
      <c r="C107" s="2" t="s">
        <v>305</v>
      </c>
      <c r="D107" s="2" t="s">
        <v>15</v>
      </c>
      <c r="F107" s="2">
        <f>VLOOKUP($E107,Summary!$A$22:$A$28,1,1)</f>
        <v>0</v>
      </c>
      <c r="G107" s="2">
        <v>0</v>
      </c>
      <c r="H107" s="2">
        <v>0</v>
      </c>
      <c r="I107" s="2">
        <v>36568</v>
      </c>
      <c r="J107" s="2">
        <v>15.5</v>
      </c>
      <c r="K107" s="20">
        <f>VLOOKUP($J107,Summary!$A$33:$E$39,1,1)</f>
        <v>10</v>
      </c>
      <c r="M107" s="2" t="s">
        <v>13</v>
      </c>
      <c r="N107" s="22">
        <f>VLOOKUP($D107,Summary!$A$7:$E$8,5,0)</f>
        <v>0.74</v>
      </c>
      <c r="O107" s="22">
        <f>VLOOKUP($B107,Summary!$A$15:$E$17,5,0)</f>
        <v>0.25326370757180156</v>
      </c>
      <c r="P107" s="22">
        <f>VLOOKUP($F107,Summary!$A$22:$E$28,5,0)</f>
        <v>0.38219895287958117</v>
      </c>
      <c r="Q107" s="22">
        <f>VLOOKUP($K107,Summary!$A$33:$E$39,5,0)</f>
        <v>0.40789473684210525</v>
      </c>
      <c r="R107" s="22">
        <f>N107*O107*P107*Q107</f>
        <v>2.9217447642180375E-2</v>
      </c>
      <c r="S107" s="24">
        <f>IF(R107&gt;S$4,1,IF(R107&gt;0.2,0.5,0))</f>
        <v>0</v>
      </c>
    </row>
    <row r="108" spans="1:19" x14ac:dyDescent="0.25">
      <c r="A108" s="2">
        <v>1117</v>
      </c>
      <c r="B108" s="2">
        <v>3</v>
      </c>
      <c r="C108" s="2" t="s">
        <v>344</v>
      </c>
      <c r="D108" s="2" t="s">
        <v>15</v>
      </c>
      <c r="F108" s="2">
        <f>VLOOKUP($E108,Summary!$A$22:$A$28,1,1)</f>
        <v>0</v>
      </c>
      <c r="G108" s="2">
        <v>0</v>
      </c>
      <c r="H108" s="2">
        <v>2</v>
      </c>
      <c r="I108" s="2">
        <v>2661</v>
      </c>
      <c r="J108" s="2">
        <v>15.245799999999999</v>
      </c>
      <c r="K108" s="20">
        <f>VLOOKUP($J108,Summary!$A$33:$E$39,1,1)</f>
        <v>10</v>
      </c>
      <c r="M108" s="2" t="s">
        <v>24</v>
      </c>
      <c r="N108" s="22">
        <f>VLOOKUP($D108,Summary!$A$7:$E$8,5,0)</f>
        <v>0.74</v>
      </c>
      <c r="O108" s="22">
        <f>VLOOKUP($B108,Summary!$A$15:$E$17,5,0)</f>
        <v>0.25326370757180156</v>
      </c>
      <c r="P108" s="22">
        <f>VLOOKUP($F108,Summary!$A$22:$E$28,5,0)</f>
        <v>0.38219895287958117</v>
      </c>
      <c r="Q108" s="22">
        <f>VLOOKUP($K108,Summary!$A$33:$E$39,5,0)</f>
        <v>0.40789473684210525</v>
      </c>
      <c r="R108" s="22">
        <f>N108*O108*P108*Q108</f>
        <v>2.9217447642180375E-2</v>
      </c>
      <c r="S108" s="24">
        <f>IF(R108&gt;S$4,1,IF(R108&gt;0.2,0.5,0))</f>
        <v>0</v>
      </c>
    </row>
    <row r="109" spans="1:19" x14ac:dyDescent="0.25">
      <c r="A109" s="2">
        <v>1141</v>
      </c>
      <c r="B109" s="2">
        <v>3</v>
      </c>
      <c r="C109" s="2" t="s">
        <v>375</v>
      </c>
      <c r="D109" s="2" t="s">
        <v>15</v>
      </c>
      <c r="F109" s="2">
        <f>VLOOKUP($E109,Summary!$A$22:$A$28,1,1)</f>
        <v>0</v>
      </c>
      <c r="G109" s="2">
        <v>1</v>
      </c>
      <c r="H109" s="2">
        <v>0</v>
      </c>
      <c r="I109" s="2">
        <v>2660</v>
      </c>
      <c r="J109" s="2">
        <v>14.4542</v>
      </c>
      <c r="K109" s="20">
        <f>VLOOKUP($J109,Summary!$A$33:$E$39,1,1)</f>
        <v>10</v>
      </c>
      <c r="M109" s="2" t="s">
        <v>24</v>
      </c>
      <c r="N109" s="22">
        <f>VLOOKUP($D109,Summary!$A$7:$E$8,5,0)</f>
        <v>0.74</v>
      </c>
      <c r="O109" s="22">
        <f>VLOOKUP($B109,Summary!$A$15:$E$17,5,0)</f>
        <v>0.25326370757180156</v>
      </c>
      <c r="P109" s="22">
        <f>VLOOKUP($F109,Summary!$A$22:$E$28,5,0)</f>
        <v>0.38219895287958117</v>
      </c>
      <c r="Q109" s="22">
        <f>VLOOKUP($K109,Summary!$A$33:$E$39,5,0)</f>
        <v>0.40789473684210525</v>
      </c>
      <c r="R109" s="22">
        <f>N109*O109*P109*Q109</f>
        <v>2.9217447642180375E-2</v>
      </c>
      <c r="S109" s="24">
        <f>IF(R109&gt;S$4,1,IF(R109&gt;0.2,0.5,0))</f>
        <v>0</v>
      </c>
    </row>
    <row r="110" spans="1:19" x14ac:dyDescent="0.25">
      <c r="A110" s="2">
        <v>1155</v>
      </c>
      <c r="B110" s="2">
        <v>3</v>
      </c>
      <c r="C110" s="2" t="s">
        <v>394</v>
      </c>
      <c r="D110" s="2" t="s">
        <v>15</v>
      </c>
      <c r="E110" s="2">
        <v>1</v>
      </c>
      <c r="F110" s="2">
        <f>VLOOKUP($E110,Summary!$A$22:$A$28,1,1)</f>
        <v>0</v>
      </c>
      <c r="G110" s="2">
        <v>1</v>
      </c>
      <c r="H110" s="2">
        <v>1</v>
      </c>
      <c r="I110" s="2">
        <v>350405</v>
      </c>
      <c r="J110" s="2">
        <v>12.183299999999999</v>
      </c>
      <c r="K110" s="20">
        <f>VLOOKUP($J110,Summary!$A$33:$E$39,1,1)</f>
        <v>10</v>
      </c>
      <c r="M110" s="2" t="s">
        <v>16</v>
      </c>
      <c r="N110" s="22">
        <f>VLOOKUP($D110,Summary!$A$7:$E$8,5,0)</f>
        <v>0.74</v>
      </c>
      <c r="O110" s="22">
        <f>VLOOKUP($B110,Summary!$A$15:$E$17,5,0)</f>
        <v>0.25326370757180156</v>
      </c>
      <c r="P110" s="22">
        <f>VLOOKUP($F110,Summary!$A$22:$E$28,5,0)</f>
        <v>0.38219895287958117</v>
      </c>
      <c r="Q110" s="22">
        <f>VLOOKUP($K110,Summary!$A$33:$E$39,5,0)</f>
        <v>0.40789473684210525</v>
      </c>
      <c r="R110" s="22">
        <f>N110*O110*P110*Q110</f>
        <v>2.9217447642180375E-2</v>
      </c>
      <c r="S110" s="24">
        <f>IF(R110&gt;S$4,1,IF(R110&gt;0.2,0.5,0))</f>
        <v>0</v>
      </c>
    </row>
    <row r="111" spans="1:19" x14ac:dyDescent="0.25">
      <c r="A111" s="2">
        <v>1165</v>
      </c>
      <c r="B111" s="2">
        <v>3</v>
      </c>
      <c r="C111" s="2" t="s">
        <v>407</v>
      </c>
      <c r="D111" s="2" t="s">
        <v>15</v>
      </c>
      <c r="F111" s="2">
        <f>VLOOKUP($E111,Summary!$A$22:$A$28,1,1)</f>
        <v>0</v>
      </c>
      <c r="G111" s="2">
        <v>1</v>
      </c>
      <c r="H111" s="2">
        <v>0</v>
      </c>
      <c r="I111" s="2">
        <v>370371</v>
      </c>
      <c r="J111" s="2">
        <v>15.5</v>
      </c>
      <c r="K111" s="20">
        <f>VLOOKUP($J111,Summary!$A$33:$E$39,1,1)</f>
        <v>10</v>
      </c>
      <c r="M111" s="2" t="s">
        <v>13</v>
      </c>
      <c r="N111" s="22">
        <f>VLOOKUP($D111,Summary!$A$7:$E$8,5,0)</f>
        <v>0.74</v>
      </c>
      <c r="O111" s="22">
        <f>VLOOKUP($B111,Summary!$A$15:$E$17,5,0)</f>
        <v>0.25326370757180156</v>
      </c>
      <c r="P111" s="22">
        <f>VLOOKUP($F111,Summary!$A$22:$E$28,5,0)</f>
        <v>0.38219895287958117</v>
      </c>
      <c r="Q111" s="22">
        <f>VLOOKUP($K111,Summary!$A$33:$E$39,5,0)</f>
        <v>0.40789473684210525</v>
      </c>
      <c r="R111" s="22">
        <f>N111*O111*P111*Q111</f>
        <v>2.9217447642180375E-2</v>
      </c>
      <c r="S111" s="24">
        <f>IF(R111&gt;S$4,1,IF(R111&gt;0.2,0.5,0))</f>
        <v>0</v>
      </c>
    </row>
    <row r="112" spans="1:19" x14ac:dyDescent="0.25">
      <c r="A112" s="2">
        <v>1175</v>
      </c>
      <c r="B112" s="2">
        <v>3</v>
      </c>
      <c r="C112" s="2" t="s">
        <v>420</v>
      </c>
      <c r="D112" s="2" t="s">
        <v>15</v>
      </c>
      <c r="E112" s="2">
        <v>9</v>
      </c>
      <c r="F112" s="2">
        <f>VLOOKUP($E112,Summary!$A$22:$A$28,1,1)</f>
        <v>0</v>
      </c>
      <c r="G112" s="2">
        <v>1</v>
      </c>
      <c r="H112" s="2">
        <v>1</v>
      </c>
      <c r="I112" s="2">
        <v>2650</v>
      </c>
      <c r="J112" s="2">
        <v>15.245799999999999</v>
      </c>
      <c r="K112" s="20">
        <f>VLOOKUP($J112,Summary!$A$33:$E$39,1,1)</f>
        <v>10</v>
      </c>
      <c r="M112" s="2" t="s">
        <v>24</v>
      </c>
      <c r="N112" s="22">
        <f>VLOOKUP($D112,Summary!$A$7:$E$8,5,0)</f>
        <v>0.74</v>
      </c>
      <c r="O112" s="22">
        <f>VLOOKUP($B112,Summary!$A$15:$E$17,5,0)</f>
        <v>0.25326370757180156</v>
      </c>
      <c r="P112" s="22">
        <f>VLOOKUP($F112,Summary!$A$22:$E$28,5,0)</f>
        <v>0.38219895287958117</v>
      </c>
      <c r="Q112" s="22">
        <f>VLOOKUP($K112,Summary!$A$33:$E$39,5,0)</f>
        <v>0.40789473684210525</v>
      </c>
      <c r="R112" s="22">
        <f>N112*O112*P112*Q112</f>
        <v>2.9217447642180375E-2</v>
      </c>
      <c r="S112" s="24">
        <f>IF(R112&gt;S$4,1,IF(R112&gt;0.2,0.5,0))</f>
        <v>0</v>
      </c>
    </row>
    <row r="113" spans="1:19" x14ac:dyDescent="0.25">
      <c r="A113" s="2">
        <v>1207</v>
      </c>
      <c r="B113" s="2">
        <v>3</v>
      </c>
      <c r="C113" s="2" t="s">
        <v>466</v>
      </c>
      <c r="D113" s="2" t="s">
        <v>15</v>
      </c>
      <c r="E113" s="2">
        <v>17</v>
      </c>
      <c r="F113" s="2">
        <f>VLOOKUP($E113,Summary!$A$22:$A$28,1,1)</f>
        <v>10</v>
      </c>
      <c r="G113" s="2">
        <v>0</v>
      </c>
      <c r="H113" s="2">
        <v>0</v>
      </c>
      <c r="I113" s="2" t="s">
        <v>467</v>
      </c>
      <c r="J113" s="2">
        <v>7.7332999999999998</v>
      </c>
      <c r="K113" s="20">
        <f>VLOOKUP($J113,Summary!$A$33:$E$39,1,1)</f>
        <v>0</v>
      </c>
      <c r="M113" s="2" t="s">
        <v>13</v>
      </c>
      <c r="N113" s="22">
        <f>VLOOKUP($D113,Summary!$A$7:$E$8,5,0)</f>
        <v>0.74</v>
      </c>
      <c r="O113" s="22">
        <f>VLOOKUP($B113,Summary!$A$15:$E$17,5,0)</f>
        <v>0.25326370757180156</v>
      </c>
      <c r="P113" s="22">
        <f>VLOOKUP($F113,Summary!$A$22:$E$28,5,0)</f>
        <v>0.40789473684210525</v>
      </c>
      <c r="Q113" s="22">
        <f>VLOOKUP($K113,Summary!$A$33:$E$39,5,0)</f>
        <v>0.38219895287958117</v>
      </c>
      <c r="R113" s="22">
        <f>N113*O113*P113*Q113</f>
        <v>2.9217447642180375E-2</v>
      </c>
      <c r="S113" s="24">
        <f>IF(R113&gt;S$4,1,IF(R113&gt;0.2,0.5,0))</f>
        <v>0</v>
      </c>
    </row>
    <row r="114" spans="1:19" x14ac:dyDescent="0.25">
      <c r="A114" s="2">
        <v>1237</v>
      </c>
      <c r="B114" s="2">
        <v>3</v>
      </c>
      <c r="C114" s="2" t="s">
        <v>509</v>
      </c>
      <c r="D114" s="2" t="s">
        <v>15</v>
      </c>
      <c r="E114" s="2">
        <v>16</v>
      </c>
      <c r="F114" s="2">
        <f>VLOOKUP($E114,Summary!$A$22:$A$28,1,1)</f>
        <v>10</v>
      </c>
      <c r="G114" s="2">
        <v>0</v>
      </c>
      <c r="H114" s="2">
        <v>0</v>
      </c>
      <c r="I114" s="2">
        <v>348125</v>
      </c>
      <c r="J114" s="2">
        <v>7.65</v>
      </c>
      <c r="K114" s="20">
        <f>VLOOKUP($J114,Summary!$A$33:$E$39,1,1)</f>
        <v>0</v>
      </c>
      <c r="M114" s="2" t="s">
        <v>16</v>
      </c>
      <c r="N114" s="22">
        <f>VLOOKUP($D114,Summary!$A$7:$E$8,5,0)</f>
        <v>0.74</v>
      </c>
      <c r="O114" s="22">
        <f>VLOOKUP($B114,Summary!$A$15:$E$17,5,0)</f>
        <v>0.25326370757180156</v>
      </c>
      <c r="P114" s="22">
        <f>VLOOKUP($F114,Summary!$A$22:$E$28,5,0)</f>
        <v>0.40789473684210525</v>
      </c>
      <c r="Q114" s="22">
        <f>VLOOKUP($K114,Summary!$A$33:$E$39,5,0)</f>
        <v>0.38219895287958117</v>
      </c>
      <c r="R114" s="22">
        <f>N114*O114*P114*Q114</f>
        <v>2.9217447642180375E-2</v>
      </c>
      <c r="S114" s="24">
        <f>IF(R114&gt;S$4,1,IF(R114&gt;0.2,0.5,0))</f>
        <v>0</v>
      </c>
    </row>
    <row r="115" spans="1:19" x14ac:dyDescent="0.25">
      <c r="A115" s="2">
        <v>1274</v>
      </c>
      <c r="B115" s="2">
        <v>3</v>
      </c>
      <c r="C115" s="2" t="s">
        <v>557</v>
      </c>
      <c r="D115" s="2" t="s">
        <v>15</v>
      </c>
      <c r="F115" s="2">
        <f>VLOOKUP($E115,Summary!$A$22:$A$28,1,1)</f>
        <v>0</v>
      </c>
      <c r="G115" s="2">
        <v>0</v>
      </c>
      <c r="H115" s="2">
        <v>0</v>
      </c>
      <c r="I115" s="2">
        <v>364498</v>
      </c>
      <c r="J115" s="2">
        <v>14.5</v>
      </c>
      <c r="K115" s="20">
        <f>VLOOKUP($J115,Summary!$A$33:$E$39,1,1)</f>
        <v>10</v>
      </c>
      <c r="M115" s="2" t="s">
        <v>16</v>
      </c>
      <c r="N115" s="22">
        <f>VLOOKUP($D115,Summary!$A$7:$E$8,5,0)</f>
        <v>0.74</v>
      </c>
      <c r="O115" s="22">
        <f>VLOOKUP($B115,Summary!$A$15:$E$17,5,0)</f>
        <v>0.25326370757180156</v>
      </c>
      <c r="P115" s="22">
        <f>VLOOKUP($F115,Summary!$A$22:$E$28,5,0)</f>
        <v>0.38219895287958117</v>
      </c>
      <c r="Q115" s="22">
        <f>VLOOKUP($K115,Summary!$A$33:$E$39,5,0)</f>
        <v>0.40789473684210525</v>
      </c>
      <c r="R115" s="22">
        <f>N115*O115*P115*Q115</f>
        <v>2.9217447642180375E-2</v>
      </c>
      <c r="S115" s="24">
        <f>IF(R115&gt;S$4,1,IF(R115&gt;0.2,0.5,0))</f>
        <v>0</v>
      </c>
    </row>
    <row r="116" spans="1:19" x14ac:dyDescent="0.25">
      <c r="A116" s="2">
        <v>1301</v>
      </c>
      <c r="B116" s="2">
        <v>3</v>
      </c>
      <c r="C116" s="2" t="s">
        <v>595</v>
      </c>
      <c r="D116" s="2" t="s">
        <v>15</v>
      </c>
      <c r="E116" s="2">
        <v>3</v>
      </c>
      <c r="F116" s="2">
        <f>VLOOKUP($E116,Summary!$A$22:$A$28,1,1)</f>
        <v>0</v>
      </c>
      <c r="G116" s="2">
        <v>1</v>
      </c>
      <c r="H116" s="2">
        <v>1</v>
      </c>
      <c r="I116" s="2" t="s">
        <v>246</v>
      </c>
      <c r="J116" s="2">
        <v>13.775</v>
      </c>
      <c r="K116" s="20">
        <f>VLOOKUP($J116,Summary!$A$33:$E$39,1,1)</f>
        <v>10</v>
      </c>
      <c r="M116" s="2" t="s">
        <v>16</v>
      </c>
      <c r="N116" s="22">
        <f>VLOOKUP($D116,Summary!$A$7:$E$8,5,0)</f>
        <v>0.74</v>
      </c>
      <c r="O116" s="22">
        <f>VLOOKUP($B116,Summary!$A$15:$E$17,5,0)</f>
        <v>0.25326370757180156</v>
      </c>
      <c r="P116" s="22">
        <f>VLOOKUP($F116,Summary!$A$22:$E$28,5,0)</f>
        <v>0.38219895287958117</v>
      </c>
      <c r="Q116" s="22">
        <f>VLOOKUP($K116,Summary!$A$33:$E$39,5,0)</f>
        <v>0.40789473684210525</v>
      </c>
      <c r="R116" s="22">
        <f>N116*O116*P116*Q116</f>
        <v>2.9217447642180375E-2</v>
      </c>
      <c r="S116" s="24">
        <f>IF(R116&gt;S$4,1,IF(R116&gt;0.2,0.5,0))</f>
        <v>0</v>
      </c>
    </row>
    <row r="117" spans="1:19" x14ac:dyDescent="0.25">
      <c r="A117" s="2">
        <v>1032</v>
      </c>
      <c r="B117" s="2">
        <v>3</v>
      </c>
      <c r="C117" s="2" t="s">
        <v>220</v>
      </c>
      <c r="D117" s="2" t="s">
        <v>15</v>
      </c>
      <c r="E117" s="2">
        <v>10</v>
      </c>
      <c r="F117" s="2">
        <f>VLOOKUP($E117,Summary!$A$22:$A$28,1,1)</f>
        <v>10</v>
      </c>
      <c r="G117" s="2">
        <v>5</v>
      </c>
      <c r="H117" s="2">
        <v>2</v>
      </c>
      <c r="I117" s="2" t="s">
        <v>219</v>
      </c>
      <c r="J117" s="2">
        <v>46.9</v>
      </c>
      <c r="K117" s="20">
        <f>VLOOKUP($J117,Summary!$A$33:$E$39,1,1)</f>
        <v>40</v>
      </c>
      <c r="M117" s="2" t="s">
        <v>16</v>
      </c>
      <c r="N117" s="22">
        <f>VLOOKUP($D117,Summary!$A$7:$E$8,5,0)</f>
        <v>0.74</v>
      </c>
      <c r="O117" s="22">
        <f>VLOOKUP($B117,Summary!$A$15:$E$17,5,0)</f>
        <v>0.25326370757180156</v>
      </c>
      <c r="P117" s="22">
        <f>VLOOKUP($F117,Summary!$A$22:$E$28,5,0)</f>
        <v>0.40789473684210525</v>
      </c>
      <c r="Q117" s="22">
        <f>VLOOKUP($K117,Summary!$A$33:$E$39,5,0)</f>
        <v>0.35820895522388058</v>
      </c>
      <c r="R117" s="22">
        <f>N117*O117*P117*Q117</f>
        <v>2.7383516661573265E-2</v>
      </c>
      <c r="S117" s="24">
        <f>IF(R117&gt;S$4,1,IF(R117&gt;0.2,0.5,0))</f>
        <v>0</v>
      </c>
    </row>
    <row r="118" spans="1:19" x14ac:dyDescent="0.25">
      <c r="A118" s="2">
        <v>1201</v>
      </c>
      <c r="B118" s="2">
        <v>3</v>
      </c>
      <c r="C118" s="2" t="s">
        <v>457</v>
      </c>
      <c r="D118" s="2" t="s">
        <v>15</v>
      </c>
      <c r="E118" s="2">
        <v>45</v>
      </c>
      <c r="F118" s="2">
        <f>VLOOKUP($E118,Summary!$A$22:$A$28,1,1)</f>
        <v>40</v>
      </c>
      <c r="G118" s="2">
        <v>1</v>
      </c>
      <c r="H118" s="2">
        <v>0</v>
      </c>
      <c r="I118" s="2">
        <v>350026</v>
      </c>
      <c r="J118" s="2">
        <v>14.1083</v>
      </c>
      <c r="K118" s="20">
        <f>VLOOKUP($J118,Summary!$A$33:$E$39,1,1)</f>
        <v>10</v>
      </c>
      <c r="M118" s="2" t="s">
        <v>16</v>
      </c>
      <c r="N118" s="22">
        <f>VLOOKUP($D118,Summary!$A$7:$E$8,5,0)</f>
        <v>0.74</v>
      </c>
      <c r="O118" s="22">
        <f>VLOOKUP($B118,Summary!$A$15:$E$17,5,0)</f>
        <v>0.25326370757180156</v>
      </c>
      <c r="P118" s="22">
        <f>VLOOKUP($F118,Summary!$A$22:$E$28,5,0)</f>
        <v>0.35820895522388058</v>
      </c>
      <c r="Q118" s="22">
        <f>VLOOKUP($K118,Summary!$A$33:$E$39,5,0)</f>
        <v>0.40789473684210525</v>
      </c>
      <c r="R118" s="22">
        <f>N118*O118*P118*Q118</f>
        <v>2.7383516661573265E-2</v>
      </c>
      <c r="S118" s="24">
        <f>IF(R118&gt;S$4,1,IF(R118&gt;0.2,0.5,0))</f>
        <v>0</v>
      </c>
    </row>
    <row r="119" spans="1:19" x14ac:dyDescent="0.25">
      <c r="A119" s="2">
        <v>928</v>
      </c>
      <c r="B119" s="2">
        <v>3</v>
      </c>
      <c r="C119" s="2" t="s">
        <v>72</v>
      </c>
      <c r="D119" s="2" t="s">
        <v>15</v>
      </c>
      <c r="F119" s="2">
        <f>VLOOKUP($E119,Summary!$A$22:$A$28,1,1)</f>
        <v>0</v>
      </c>
      <c r="G119" s="2">
        <v>0</v>
      </c>
      <c r="H119" s="2">
        <v>0</v>
      </c>
      <c r="I119" s="2">
        <v>342712</v>
      </c>
      <c r="J119" s="2">
        <v>8.0500000000000007</v>
      </c>
      <c r="K119" s="20">
        <f>VLOOKUP($J119,Summary!$A$33:$E$39,1,1)</f>
        <v>0</v>
      </c>
      <c r="M119" s="2" t="s">
        <v>16</v>
      </c>
      <c r="N119" s="22">
        <f>VLOOKUP($D119,Summary!$A$7:$E$8,5,0)</f>
        <v>0.74</v>
      </c>
      <c r="O119" s="22">
        <f>VLOOKUP($B119,Summary!$A$15:$E$17,5,0)</f>
        <v>0.25326370757180156</v>
      </c>
      <c r="P119" s="22">
        <f>VLOOKUP($F119,Summary!$A$22:$E$28,5,0)</f>
        <v>0.38219895287958117</v>
      </c>
      <c r="Q119" s="22">
        <f>VLOOKUP($K119,Summary!$A$33:$E$39,5,0)</f>
        <v>0.38219895287958117</v>
      </c>
      <c r="R119" s="22">
        <f>N119*O119*P119*Q119</f>
        <v>2.737686193528403E-2</v>
      </c>
      <c r="S119" s="24">
        <f>IF(R119&gt;S$4,1,IF(R119&gt;0.2,0.5,0))</f>
        <v>0</v>
      </c>
    </row>
    <row r="120" spans="1:19" x14ac:dyDescent="0.25">
      <c r="A120" s="2">
        <v>980</v>
      </c>
      <c r="B120" s="2">
        <v>3</v>
      </c>
      <c r="C120" s="2" t="s">
        <v>148</v>
      </c>
      <c r="D120" s="2" t="s">
        <v>15</v>
      </c>
      <c r="F120" s="2">
        <f>VLOOKUP($E120,Summary!$A$22:$A$28,1,1)</f>
        <v>0</v>
      </c>
      <c r="G120" s="2">
        <v>0</v>
      </c>
      <c r="H120" s="2">
        <v>0</v>
      </c>
      <c r="I120" s="2">
        <v>364856</v>
      </c>
      <c r="J120" s="2">
        <v>7.75</v>
      </c>
      <c r="K120" s="20">
        <f>VLOOKUP($J120,Summary!$A$33:$E$39,1,1)</f>
        <v>0</v>
      </c>
      <c r="M120" s="2" t="s">
        <v>13</v>
      </c>
      <c r="N120" s="22">
        <f>VLOOKUP($D120,Summary!$A$7:$E$8,5,0)</f>
        <v>0.74</v>
      </c>
      <c r="O120" s="22">
        <f>VLOOKUP($B120,Summary!$A$15:$E$17,5,0)</f>
        <v>0.25326370757180156</v>
      </c>
      <c r="P120" s="22">
        <f>VLOOKUP($F120,Summary!$A$22:$E$28,5,0)</f>
        <v>0.38219895287958117</v>
      </c>
      <c r="Q120" s="22">
        <f>VLOOKUP($K120,Summary!$A$33:$E$39,5,0)</f>
        <v>0.38219895287958117</v>
      </c>
      <c r="R120" s="22">
        <f>N120*O120*P120*Q120</f>
        <v>2.737686193528403E-2</v>
      </c>
      <c r="S120" s="24">
        <f>IF(R120&gt;S$4,1,IF(R120&gt;0.2,0.5,0))</f>
        <v>0</v>
      </c>
    </row>
    <row r="121" spans="1:19" x14ac:dyDescent="0.25">
      <c r="A121" s="2">
        <v>1003</v>
      </c>
      <c r="B121" s="2">
        <v>3</v>
      </c>
      <c r="C121" s="2" t="s">
        <v>179</v>
      </c>
      <c r="D121" s="2" t="s">
        <v>15</v>
      </c>
      <c r="F121" s="2">
        <f>VLOOKUP($E121,Summary!$A$22:$A$28,1,1)</f>
        <v>0</v>
      </c>
      <c r="G121" s="2">
        <v>0</v>
      </c>
      <c r="H121" s="2">
        <v>0</v>
      </c>
      <c r="I121" s="2">
        <v>330968</v>
      </c>
      <c r="J121" s="2">
        <v>7.7792000000000003</v>
      </c>
      <c r="K121" s="20">
        <f>VLOOKUP($J121,Summary!$A$33:$E$39,1,1)</f>
        <v>0</v>
      </c>
      <c r="M121" s="2" t="s">
        <v>13</v>
      </c>
      <c r="N121" s="22">
        <f>VLOOKUP($D121,Summary!$A$7:$E$8,5,0)</f>
        <v>0.74</v>
      </c>
      <c r="O121" s="22">
        <f>VLOOKUP($B121,Summary!$A$15:$E$17,5,0)</f>
        <v>0.25326370757180156</v>
      </c>
      <c r="P121" s="22">
        <f>VLOOKUP($F121,Summary!$A$22:$E$28,5,0)</f>
        <v>0.38219895287958117</v>
      </c>
      <c r="Q121" s="22">
        <f>VLOOKUP($K121,Summary!$A$33:$E$39,5,0)</f>
        <v>0.38219895287958117</v>
      </c>
      <c r="R121" s="22">
        <f>N121*O121*P121*Q121</f>
        <v>2.737686193528403E-2</v>
      </c>
      <c r="S121" s="24">
        <f>IF(R121&gt;S$4,1,IF(R121&gt;0.2,0.5,0))</f>
        <v>0</v>
      </c>
    </row>
    <row r="122" spans="1:19" x14ac:dyDescent="0.25">
      <c r="A122" s="2">
        <v>1052</v>
      </c>
      <c r="B122" s="2">
        <v>3</v>
      </c>
      <c r="C122" s="2" t="s">
        <v>247</v>
      </c>
      <c r="D122" s="2" t="s">
        <v>15</v>
      </c>
      <c r="F122" s="2">
        <f>VLOOKUP($E122,Summary!$A$22:$A$28,1,1)</f>
        <v>0</v>
      </c>
      <c r="G122" s="2">
        <v>0</v>
      </c>
      <c r="H122" s="2">
        <v>0</v>
      </c>
      <c r="I122" s="2">
        <v>335432</v>
      </c>
      <c r="J122" s="2">
        <v>7.7332999999999998</v>
      </c>
      <c r="K122" s="20">
        <f>VLOOKUP($J122,Summary!$A$33:$E$39,1,1)</f>
        <v>0</v>
      </c>
      <c r="M122" s="2" t="s">
        <v>13</v>
      </c>
      <c r="N122" s="22">
        <f>VLOOKUP($D122,Summary!$A$7:$E$8,5,0)</f>
        <v>0.74</v>
      </c>
      <c r="O122" s="22">
        <f>VLOOKUP($B122,Summary!$A$15:$E$17,5,0)</f>
        <v>0.25326370757180156</v>
      </c>
      <c r="P122" s="22">
        <f>VLOOKUP($F122,Summary!$A$22:$E$28,5,0)</f>
        <v>0.38219895287958117</v>
      </c>
      <c r="Q122" s="22">
        <f>VLOOKUP($K122,Summary!$A$33:$E$39,5,0)</f>
        <v>0.38219895287958117</v>
      </c>
      <c r="R122" s="22">
        <f>N122*O122*P122*Q122</f>
        <v>2.737686193528403E-2</v>
      </c>
      <c r="S122" s="24">
        <f>IF(R122&gt;S$4,1,IF(R122&gt;0.2,0.5,0))</f>
        <v>0</v>
      </c>
    </row>
    <row r="123" spans="1:19" x14ac:dyDescent="0.25">
      <c r="A123" s="2">
        <v>1091</v>
      </c>
      <c r="B123" s="2">
        <v>3</v>
      </c>
      <c r="C123" s="2" t="s">
        <v>304</v>
      </c>
      <c r="D123" s="2" t="s">
        <v>15</v>
      </c>
      <c r="F123" s="2">
        <f>VLOOKUP($E123,Summary!$A$22:$A$28,1,1)</f>
        <v>0</v>
      </c>
      <c r="G123" s="2">
        <v>0</v>
      </c>
      <c r="H123" s="2">
        <v>0</v>
      </c>
      <c r="I123" s="2">
        <v>65305</v>
      </c>
      <c r="J123" s="2">
        <v>8.1125000000000007</v>
      </c>
      <c r="K123" s="20">
        <f>VLOOKUP($J123,Summary!$A$33:$E$39,1,1)</f>
        <v>0</v>
      </c>
      <c r="M123" s="2" t="s">
        <v>16</v>
      </c>
      <c r="N123" s="22">
        <f>VLOOKUP($D123,Summary!$A$7:$E$8,5,0)</f>
        <v>0.74</v>
      </c>
      <c r="O123" s="22">
        <f>VLOOKUP($B123,Summary!$A$15:$E$17,5,0)</f>
        <v>0.25326370757180156</v>
      </c>
      <c r="P123" s="22">
        <f>VLOOKUP($F123,Summary!$A$22:$E$28,5,0)</f>
        <v>0.38219895287958117</v>
      </c>
      <c r="Q123" s="22">
        <f>VLOOKUP($K123,Summary!$A$33:$E$39,5,0)</f>
        <v>0.38219895287958117</v>
      </c>
      <c r="R123" s="22">
        <f>N123*O123*P123*Q123</f>
        <v>2.737686193528403E-2</v>
      </c>
      <c r="S123" s="24">
        <f>IF(R123&gt;S$4,1,IF(R123&gt;0.2,0.5,0))</f>
        <v>0</v>
      </c>
    </row>
    <row r="124" spans="1:19" x14ac:dyDescent="0.25">
      <c r="A124" s="2">
        <v>1108</v>
      </c>
      <c r="B124" s="2">
        <v>3</v>
      </c>
      <c r="C124" s="2" t="s">
        <v>330</v>
      </c>
      <c r="D124" s="2" t="s">
        <v>15</v>
      </c>
      <c r="F124" s="2">
        <f>VLOOKUP($E124,Summary!$A$22:$A$28,1,1)</f>
        <v>0</v>
      </c>
      <c r="G124" s="2">
        <v>0</v>
      </c>
      <c r="H124" s="2">
        <v>0</v>
      </c>
      <c r="I124" s="2">
        <v>330924</v>
      </c>
      <c r="J124" s="2">
        <v>7.8792</v>
      </c>
      <c r="K124" s="20">
        <f>VLOOKUP($J124,Summary!$A$33:$E$39,1,1)</f>
        <v>0</v>
      </c>
      <c r="M124" s="2" t="s">
        <v>13</v>
      </c>
      <c r="N124" s="22">
        <f>VLOOKUP($D124,Summary!$A$7:$E$8,5,0)</f>
        <v>0.74</v>
      </c>
      <c r="O124" s="22">
        <f>VLOOKUP($B124,Summary!$A$15:$E$17,5,0)</f>
        <v>0.25326370757180156</v>
      </c>
      <c r="P124" s="22">
        <f>VLOOKUP($F124,Summary!$A$22:$E$28,5,0)</f>
        <v>0.38219895287958117</v>
      </c>
      <c r="Q124" s="22">
        <f>VLOOKUP($K124,Summary!$A$33:$E$39,5,0)</f>
        <v>0.38219895287958117</v>
      </c>
      <c r="R124" s="22">
        <f>N124*O124*P124*Q124</f>
        <v>2.737686193528403E-2</v>
      </c>
      <c r="S124" s="24">
        <f>IF(R124&gt;S$4,1,IF(R124&gt;0.2,0.5,0))</f>
        <v>0</v>
      </c>
    </row>
    <row r="125" spans="1:19" x14ac:dyDescent="0.25">
      <c r="A125" s="2">
        <v>1119</v>
      </c>
      <c r="B125" s="2">
        <v>3</v>
      </c>
      <c r="C125" s="2" t="s">
        <v>346</v>
      </c>
      <c r="D125" s="2" t="s">
        <v>15</v>
      </c>
      <c r="F125" s="2">
        <f>VLOOKUP($E125,Summary!$A$22:$A$28,1,1)</f>
        <v>0</v>
      </c>
      <c r="G125" s="2">
        <v>0</v>
      </c>
      <c r="H125" s="2">
        <v>0</v>
      </c>
      <c r="I125" s="2">
        <v>370368</v>
      </c>
      <c r="J125" s="2">
        <v>7.75</v>
      </c>
      <c r="K125" s="20">
        <f>VLOOKUP($J125,Summary!$A$33:$E$39,1,1)</f>
        <v>0</v>
      </c>
      <c r="M125" s="2" t="s">
        <v>13</v>
      </c>
      <c r="N125" s="22">
        <f>VLOOKUP($D125,Summary!$A$7:$E$8,5,0)</f>
        <v>0.74</v>
      </c>
      <c r="O125" s="22">
        <f>VLOOKUP($B125,Summary!$A$15:$E$17,5,0)</f>
        <v>0.25326370757180156</v>
      </c>
      <c r="P125" s="22">
        <f>VLOOKUP($F125,Summary!$A$22:$E$28,5,0)</f>
        <v>0.38219895287958117</v>
      </c>
      <c r="Q125" s="22">
        <f>VLOOKUP($K125,Summary!$A$33:$E$39,5,0)</f>
        <v>0.38219895287958117</v>
      </c>
      <c r="R125" s="22">
        <f>N125*O125*P125*Q125</f>
        <v>2.737686193528403E-2</v>
      </c>
      <c r="S125" s="24">
        <f>IF(R125&gt;S$4,1,IF(R125&gt;0.2,0.5,0))</f>
        <v>0</v>
      </c>
    </row>
    <row r="126" spans="1:19" x14ac:dyDescent="0.25">
      <c r="A126" s="2">
        <v>1160</v>
      </c>
      <c r="B126" s="2">
        <v>3</v>
      </c>
      <c r="C126" s="2" t="s">
        <v>401</v>
      </c>
      <c r="D126" s="2" t="s">
        <v>15</v>
      </c>
      <c r="F126" s="2">
        <f>VLOOKUP($E126,Summary!$A$22:$A$28,1,1)</f>
        <v>0</v>
      </c>
      <c r="G126" s="2">
        <v>0</v>
      </c>
      <c r="H126" s="2">
        <v>0</v>
      </c>
      <c r="I126" s="2" t="s">
        <v>402</v>
      </c>
      <c r="J126" s="2">
        <v>8.0500000000000007</v>
      </c>
      <c r="K126" s="20">
        <f>VLOOKUP($J126,Summary!$A$33:$E$39,1,1)</f>
        <v>0</v>
      </c>
      <c r="M126" s="2" t="s">
        <v>16</v>
      </c>
      <c r="N126" s="22">
        <f>VLOOKUP($D126,Summary!$A$7:$E$8,5,0)</f>
        <v>0.74</v>
      </c>
      <c r="O126" s="22">
        <f>VLOOKUP($B126,Summary!$A$15:$E$17,5,0)</f>
        <v>0.25326370757180156</v>
      </c>
      <c r="P126" s="22">
        <f>VLOOKUP($F126,Summary!$A$22:$E$28,5,0)</f>
        <v>0.38219895287958117</v>
      </c>
      <c r="Q126" s="22">
        <f>VLOOKUP($K126,Summary!$A$33:$E$39,5,0)</f>
        <v>0.38219895287958117</v>
      </c>
      <c r="R126" s="22">
        <f>N126*O126*P126*Q126</f>
        <v>2.737686193528403E-2</v>
      </c>
      <c r="S126" s="24">
        <f>IF(R126&gt;S$4,1,IF(R126&gt;0.2,0.5,0))</f>
        <v>0</v>
      </c>
    </row>
    <row r="127" spans="1:19" x14ac:dyDescent="0.25">
      <c r="A127" s="2">
        <v>1174</v>
      </c>
      <c r="B127" s="2">
        <v>3</v>
      </c>
      <c r="C127" s="2" t="s">
        <v>419</v>
      </c>
      <c r="D127" s="2" t="s">
        <v>15</v>
      </c>
      <c r="F127" s="2">
        <f>VLOOKUP($E127,Summary!$A$22:$A$28,1,1)</f>
        <v>0</v>
      </c>
      <c r="G127" s="2">
        <v>0</v>
      </c>
      <c r="H127" s="2">
        <v>0</v>
      </c>
      <c r="I127" s="2">
        <v>364859</v>
      </c>
      <c r="J127" s="2">
        <v>7.75</v>
      </c>
      <c r="K127" s="20">
        <f>VLOOKUP($J127,Summary!$A$33:$E$39,1,1)</f>
        <v>0</v>
      </c>
      <c r="M127" s="2" t="s">
        <v>13</v>
      </c>
      <c r="N127" s="22">
        <f>VLOOKUP($D127,Summary!$A$7:$E$8,5,0)</f>
        <v>0.74</v>
      </c>
      <c r="O127" s="22">
        <f>VLOOKUP($B127,Summary!$A$15:$E$17,5,0)</f>
        <v>0.25326370757180156</v>
      </c>
      <c r="P127" s="22">
        <f>VLOOKUP($F127,Summary!$A$22:$E$28,5,0)</f>
        <v>0.38219895287958117</v>
      </c>
      <c r="Q127" s="22">
        <f>VLOOKUP($K127,Summary!$A$33:$E$39,5,0)</f>
        <v>0.38219895287958117</v>
      </c>
      <c r="R127" s="22">
        <f>N127*O127*P127*Q127</f>
        <v>2.737686193528403E-2</v>
      </c>
      <c r="S127" s="24">
        <f>IF(R127&gt;S$4,1,IF(R127&gt;0.2,0.5,0))</f>
        <v>0</v>
      </c>
    </row>
    <row r="128" spans="1:19" x14ac:dyDescent="0.25">
      <c r="A128" s="2">
        <v>1196</v>
      </c>
      <c r="B128" s="2">
        <v>3</v>
      </c>
      <c r="C128" s="2" t="s">
        <v>449</v>
      </c>
      <c r="D128" s="2" t="s">
        <v>15</v>
      </c>
      <c r="F128" s="2">
        <f>VLOOKUP($E128,Summary!$A$22:$A$28,1,1)</f>
        <v>0</v>
      </c>
      <c r="G128" s="2">
        <v>0</v>
      </c>
      <c r="H128" s="2">
        <v>0</v>
      </c>
      <c r="I128" s="2">
        <v>383123</v>
      </c>
      <c r="J128" s="2">
        <v>7.75</v>
      </c>
      <c r="K128" s="20">
        <f>VLOOKUP($J128,Summary!$A$33:$E$39,1,1)</f>
        <v>0</v>
      </c>
      <c r="M128" s="2" t="s">
        <v>13</v>
      </c>
      <c r="N128" s="22">
        <f>VLOOKUP($D128,Summary!$A$7:$E$8,5,0)</f>
        <v>0.74</v>
      </c>
      <c r="O128" s="22">
        <f>VLOOKUP($B128,Summary!$A$15:$E$17,5,0)</f>
        <v>0.25326370757180156</v>
      </c>
      <c r="P128" s="22">
        <f>VLOOKUP($F128,Summary!$A$22:$E$28,5,0)</f>
        <v>0.38219895287958117</v>
      </c>
      <c r="Q128" s="22">
        <f>VLOOKUP($K128,Summary!$A$33:$E$39,5,0)</f>
        <v>0.38219895287958117</v>
      </c>
      <c r="R128" s="22">
        <f>N128*O128*P128*Q128</f>
        <v>2.737686193528403E-2</v>
      </c>
      <c r="S128" s="24">
        <f>IF(R128&gt;S$4,1,IF(R128&gt;0.2,0.5,0))</f>
        <v>0</v>
      </c>
    </row>
    <row r="129" spans="1:19" x14ac:dyDescent="0.25">
      <c r="A129" s="2">
        <v>1300</v>
      </c>
      <c r="B129" s="2">
        <v>3</v>
      </c>
      <c r="C129" s="2" t="s">
        <v>594</v>
      </c>
      <c r="D129" s="2" t="s">
        <v>15</v>
      </c>
      <c r="F129" s="2">
        <f>VLOOKUP($E129,Summary!$A$22:$A$28,1,1)</f>
        <v>0</v>
      </c>
      <c r="G129" s="2">
        <v>0</v>
      </c>
      <c r="H129" s="2">
        <v>0</v>
      </c>
      <c r="I129" s="2">
        <v>334915</v>
      </c>
      <c r="J129" s="2">
        <v>7.7207999999999997</v>
      </c>
      <c r="K129" s="20">
        <f>VLOOKUP($J129,Summary!$A$33:$E$39,1,1)</f>
        <v>0</v>
      </c>
      <c r="M129" s="2" t="s">
        <v>13</v>
      </c>
      <c r="N129" s="22">
        <f>VLOOKUP($D129,Summary!$A$7:$E$8,5,0)</f>
        <v>0.74</v>
      </c>
      <c r="O129" s="22">
        <f>VLOOKUP($B129,Summary!$A$15:$E$17,5,0)</f>
        <v>0.25326370757180156</v>
      </c>
      <c r="P129" s="22">
        <f>VLOOKUP($F129,Summary!$A$22:$E$28,5,0)</f>
        <v>0.38219895287958117</v>
      </c>
      <c r="Q129" s="22">
        <f>VLOOKUP($K129,Summary!$A$33:$E$39,5,0)</f>
        <v>0.38219895287958117</v>
      </c>
      <c r="R129" s="22">
        <f>N129*O129*P129*Q129</f>
        <v>2.737686193528403E-2</v>
      </c>
      <c r="S129" s="24">
        <f>IF(R129&gt;S$4,1,IF(R129&gt;0.2,0.5,0))</f>
        <v>0</v>
      </c>
    </row>
    <row r="130" spans="1:19" x14ac:dyDescent="0.25">
      <c r="A130" s="2">
        <v>1302</v>
      </c>
      <c r="B130" s="2">
        <v>3</v>
      </c>
      <c r="C130" s="2" t="s">
        <v>596</v>
      </c>
      <c r="D130" s="2" t="s">
        <v>15</v>
      </c>
      <c r="F130" s="2">
        <f>VLOOKUP($E130,Summary!$A$22:$A$28,1,1)</f>
        <v>0</v>
      </c>
      <c r="G130" s="2">
        <v>0</v>
      </c>
      <c r="H130" s="2">
        <v>0</v>
      </c>
      <c r="I130" s="2">
        <v>365237</v>
      </c>
      <c r="J130" s="2">
        <v>7.75</v>
      </c>
      <c r="K130" s="20">
        <f>VLOOKUP($J130,Summary!$A$33:$E$39,1,1)</f>
        <v>0</v>
      </c>
      <c r="M130" s="2" t="s">
        <v>13</v>
      </c>
      <c r="N130" s="22">
        <f>VLOOKUP($D130,Summary!$A$7:$E$8,5,0)</f>
        <v>0.74</v>
      </c>
      <c r="O130" s="22">
        <f>VLOOKUP($B130,Summary!$A$15:$E$17,5,0)</f>
        <v>0.25326370757180156</v>
      </c>
      <c r="P130" s="22">
        <f>VLOOKUP($F130,Summary!$A$22:$E$28,5,0)</f>
        <v>0.38219895287958117</v>
      </c>
      <c r="Q130" s="22">
        <f>VLOOKUP($K130,Summary!$A$33:$E$39,5,0)</f>
        <v>0.38219895287958117</v>
      </c>
      <c r="R130" s="22">
        <f>N130*O130*P130*Q130</f>
        <v>2.737686193528403E-2</v>
      </c>
      <c r="S130" s="24">
        <f>IF(R130&gt;S$4,1,IF(R130&gt;0.2,0.5,0))</f>
        <v>0</v>
      </c>
    </row>
    <row r="131" spans="1:19" x14ac:dyDescent="0.25">
      <c r="A131" s="2">
        <v>896</v>
      </c>
      <c r="B131" s="2">
        <v>3</v>
      </c>
      <c r="C131" s="2" t="s">
        <v>19</v>
      </c>
      <c r="D131" s="2" t="s">
        <v>15</v>
      </c>
      <c r="E131" s="2">
        <v>22</v>
      </c>
      <c r="F131" s="2">
        <f>VLOOKUP($E131,Summary!$A$22:$A$28,1,1)</f>
        <v>20</v>
      </c>
      <c r="G131" s="2">
        <v>1</v>
      </c>
      <c r="H131" s="2">
        <v>1</v>
      </c>
      <c r="I131" s="2">
        <v>3101298</v>
      </c>
      <c r="J131" s="2">
        <v>12.2875</v>
      </c>
      <c r="K131" s="20">
        <f>VLOOKUP($J131,Summary!$A$33:$E$39,1,1)</f>
        <v>10</v>
      </c>
      <c r="M131" s="2" t="s">
        <v>16</v>
      </c>
      <c r="N131" s="22">
        <f>VLOOKUP($D131,Summary!$A$7:$E$8,5,0)</f>
        <v>0.74</v>
      </c>
      <c r="O131" s="22">
        <f>VLOOKUP($B131,Summary!$A$15:$E$17,5,0)</f>
        <v>0.25326370757180156</v>
      </c>
      <c r="P131" s="22">
        <f>VLOOKUP($F131,Summary!$A$22:$E$28,5,0)</f>
        <v>0.35632183908045978</v>
      </c>
      <c r="Q131" s="22">
        <f>VLOOKUP($K131,Summary!$A$33:$E$39,5,0)</f>
        <v>0.40789473684210525</v>
      </c>
      <c r="R131" s="22">
        <f>N131*O131*P131*Q131</f>
        <v>2.7239254840080301E-2</v>
      </c>
      <c r="S131" s="24">
        <f>IF(R131&gt;S$4,1,IF(R131&gt;0.2,0.5,0))</f>
        <v>0</v>
      </c>
    </row>
    <row r="132" spans="1:19" x14ac:dyDescent="0.25">
      <c r="A132" s="2">
        <v>982</v>
      </c>
      <c r="B132" s="2">
        <v>3</v>
      </c>
      <c r="C132" s="2" t="s">
        <v>150</v>
      </c>
      <c r="D132" s="2" t="s">
        <v>15</v>
      </c>
      <c r="E132" s="2">
        <v>22</v>
      </c>
      <c r="F132" s="2">
        <f>VLOOKUP($E132,Summary!$A$22:$A$28,1,1)</f>
        <v>20</v>
      </c>
      <c r="G132" s="2">
        <v>1</v>
      </c>
      <c r="H132" s="2">
        <v>0</v>
      </c>
      <c r="I132" s="2">
        <v>347072</v>
      </c>
      <c r="J132" s="2">
        <v>13.9</v>
      </c>
      <c r="K132" s="20">
        <f>VLOOKUP($J132,Summary!$A$33:$E$39,1,1)</f>
        <v>10</v>
      </c>
      <c r="M132" s="2" t="s">
        <v>16</v>
      </c>
      <c r="N132" s="22">
        <f>VLOOKUP($D132,Summary!$A$7:$E$8,5,0)</f>
        <v>0.74</v>
      </c>
      <c r="O132" s="22">
        <f>VLOOKUP($B132,Summary!$A$15:$E$17,5,0)</f>
        <v>0.25326370757180156</v>
      </c>
      <c r="P132" s="22">
        <f>VLOOKUP($F132,Summary!$A$22:$E$28,5,0)</f>
        <v>0.35632183908045978</v>
      </c>
      <c r="Q132" s="22">
        <f>VLOOKUP($K132,Summary!$A$33:$E$39,5,0)</f>
        <v>0.40789473684210525</v>
      </c>
      <c r="R132" s="22">
        <f>N132*O132*P132*Q132</f>
        <v>2.7239254840080301E-2</v>
      </c>
      <c r="S132" s="24">
        <f>IF(R132&gt;S$4,1,IF(R132&gt;0.2,0.5,0))</f>
        <v>0</v>
      </c>
    </row>
    <row r="133" spans="1:19" x14ac:dyDescent="0.25">
      <c r="A133" s="2">
        <v>1051</v>
      </c>
      <c r="B133" s="2">
        <v>3</v>
      </c>
      <c r="C133" s="2" t="s">
        <v>245</v>
      </c>
      <c r="D133" s="2" t="s">
        <v>15</v>
      </c>
      <c r="E133" s="2">
        <v>26</v>
      </c>
      <c r="F133" s="2">
        <f>VLOOKUP($E133,Summary!$A$22:$A$28,1,1)</f>
        <v>20</v>
      </c>
      <c r="G133" s="2">
        <v>0</v>
      </c>
      <c r="H133" s="2">
        <v>2</v>
      </c>
      <c r="I133" s="2" t="s">
        <v>246</v>
      </c>
      <c r="J133" s="2">
        <v>13.775</v>
      </c>
      <c r="K133" s="20">
        <f>VLOOKUP($J133,Summary!$A$33:$E$39,1,1)</f>
        <v>10</v>
      </c>
      <c r="M133" s="2" t="s">
        <v>16</v>
      </c>
      <c r="N133" s="22">
        <f>VLOOKUP($D133,Summary!$A$7:$E$8,5,0)</f>
        <v>0.74</v>
      </c>
      <c r="O133" s="22">
        <f>VLOOKUP($B133,Summary!$A$15:$E$17,5,0)</f>
        <v>0.25326370757180156</v>
      </c>
      <c r="P133" s="22">
        <f>VLOOKUP($F133,Summary!$A$22:$E$28,5,0)</f>
        <v>0.35632183908045978</v>
      </c>
      <c r="Q133" s="22">
        <f>VLOOKUP($K133,Summary!$A$33:$E$39,5,0)</f>
        <v>0.40789473684210525</v>
      </c>
      <c r="R133" s="22">
        <f>N133*O133*P133*Q133</f>
        <v>2.7239254840080301E-2</v>
      </c>
      <c r="S133" s="24">
        <f>IF(R133&gt;S$4,1,IF(R133&gt;0.2,0.5,0))</f>
        <v>0</v>
      </c>
    </row>
    <row r="134" spans="1:19" x14ac:dyDescent="0.25">
      <c r="A134" s="2">
        <v>893</v>
      </c>
      <c r="B134" s="2">
        <v>3</v>
      </c>
      <c r="C134" s="2" t="s">
        <v>14</v>
      </c>
      <c r="D134" s="2" t="s">
        <v>15</v>
      </c>
      <c r="E134" s="2">
        <v>47</v>
      </c>
      <c r="F134" s="2">
        <f>VLOOKUP($E134,Summary!$A$22:$A$28,1,1)</f>
        <v>40</v>
      </c>
      <c r="G134" s="2">
        <v>1</v>
      </c>
      <c r="H134" s="2">
        <v>0</v>
      </c>
      <c r="I134" s="2">
        <v>363272</v>
      </c>
      <c r="J134" s="2">
        <v>7</v>
      </c>
      <c r="K134" s="20">
        <f>VLOOKUP($J134,Summary!$A$33:$E$39,1,1)</f>
        <v>0</v>
      </c>
      <c r="M134" s="2" t="s">
        <v>16</v>
      </c>
      <c r="N134" s="22">
        <f>VLOOKUP($D134,Summary!$A$7:$E$8,5,0)</f>
        <v>0.74</v>
      </c>
      <c r="O134" s="22">
        <f>VLOOKUP($B134,Summary!$A$15:$E$17,5,0)</f>
        <v>0.25326370757180156</v>
      </c>
      <c r="P134" s="22">
        <f>VLOOKUP($F134,Summary!$A$22:$E$28,5,0)</f>
        <v>0.35820895522388058</v>
      </c>
      <c r="Q134" s="22">
        <f>VLOOKUP($K134,Summary!$A$33:$E$39,5,0)</f>
        <v>0.38219895287958117</v>
      </c>
      <c r="R134" s="22">
        <f>N134*O134*P134*Q134</f>
        <v>2.565846148258883E-2</v>
      </c>
      <c r="S134" s="24">
        <f>IF(R134&gt;S$4,1,IF(R134&gt;0.2,0.5,0))</f>
        <v>0</v>
      </c>
    </row>
    <row r="135" spans="1:19" x14ac:dyDescent="0.25">
      <c r="A135" s="2">
        <v>911</v>
      </c>
      <c r="B135" s="2">
        <v>3</v>
      </c>
      <c r="C135" s="2" t="s">
        <v>41</v>
      </c>
      <c r="D135" s="2" t="s">
        <v>15</v>
      </c>
      <c r="E135" s="2">
        <v>45</v>
      </c>
      <c r="F135" s="2">
        <f>VLOOKUP($E135,Summary!$A$22:$A$28,1,1)</f>
        <v>40</v>
      </c>
      <c r="G135" s="2">
        <v>0</v>
      </c>
      <c r="H135" s="2">
        <v>0</v>
      </c>
      <c r="I135" s="2">
        <v>2696</v>
      </c>
      <c r="J135" s="2">
        <v>7.2249999999999996</v>
      </c>
      <c r="K135" s="20">
        <f>VLOOKUP($J135,Summary!$A$33:$E$39,1,1)</f>
        <v>0</v>
      </c>
      <c r="M135" s="2" t="s">
        <v>24</v>
      </c>
      <c r="N135" s="22">
        <f>VLOOKUP($D135,Summary!$A$7:$E$8,5,0)</f>
        <v>0.74</v>
      </c>
      <c r="O135" s="22">
        <f>VLOOKUP($B135,Summary!$A$15:$E$17,5,0)</f>
        <v>0.25326370757180156</v>
      </c>
      <c r="P135" s="22">
        <f>VLOOKUP($F135,Summary!$A$22:$E$28,5,0)</f>
        <v>0.35820895522388058</v>
      </c>
      <c r="Q135" s="22">
        <f>VLOOKUP($K135,Summary!$A$33:$E$39,5,0)</f>
        <v>0.38219895287958117</v>
      </c>
      <c r="R135" s="22">
        <f>N135*O135*P135*Q135</f>
        <v>2.565846148258883E-2</v>
      </c>
      <c r="S135" s="24">
        <f>IF(R135&gt;S$4,1,IF(R135&gt;0.2,0.5,0))</f>
        <v>0</v>
      </c>
    </row>
    <row r="136" spans="1:19" x14ac:dyDescent="0.25">
      <c r="A136" s="2">
        <v>910</v>
      </c>
      <c r="B136" s="2">
        <v>3</v>
      </c>
      <c r="C136" s="2" t="s">
        <v>39</v>
      </c>
      <c r="D136" s="2" t="s">
        <v>15</v>
      </c>
      <c r="E136" s="2">
        <v>27</v>
      </c>
      <c r="F136" s="2">
        <f>VLOOKUP($E136,Summary!$A$22:$A$28,1,1)</f>
        <v>20</v>
      </c>
      <c r="G136" s="2">
        <v>1</v>
      </c>
      <c r="H136" s="2">
        <v>0</v>
      </c>
      <c r="I136" s="2" t="s">
        <v>40</v>
      </c>
      <c r="J136" s="2">
        <v>7.9249999999999998</v>
      </c>
      <c r="K136" s="20">
        <f>VLOOKUP($J136,Summary!$A$33:$E$39,1,1)</f>
        <v>0</v>
      </c>
      <c r="M136" s="2" t="s">
        <v>16</v>
      </c>
      <c r="N136" s="22">
        <f>VLOOKUP($D136,Summary!$A$7:$E$8,5,0)</f>
        <v>0.74</v>
      </c>
      <c r="O136" s="22">
        <f>VLOOKUP($B136,Summary!$A$15:$E$17,5,0)</f>
        <v>0.25326370757180156</v>
      </c>
      <c r="P136" s="22">
        <f>VLOOKUP($F136,Summary!$A$22:$E$28,5,0)</f>
        <v>0.35632183908045978</v>
      </c>
      <c r="Q136" s="22">
        <f>VLOOKUP($K136,Summary!$A$33:$E$39,5,0)</f>
        <v>0.38219895287958117</v>
      </c>
      <c r="R136" s="22">
        <f>N136*O136*P136*Q136</f>
        <v>2.5523287595467917E-2</v>
      </c>
      <c r="S136" s="24">
        <f>IF(R136&gt;S$4,1,IF(R136&gt;0.2,0.5,0))</f>
        <v>0</v>
      </c>
    </row>
    <row r="137" spans="1:19" x14ac:dyDescent="0.25">
      <c r="A137" s="2">
        <v>925</v>
      </c>
      <c r="B137" s="2">
        <v>3</v>
      </c>
      <c r="C137" s="2" t="s">
        <v>67</v>
      </c>
      <c r="D137" s="2" t="s">
        <v>15</v>
      </c>
      <c r="F137" s="2">
        <f>VLOOKUP($E137,Summary!$A$22:$A$28,1,1)</f>
        <v>0</v>
      </c>
      <c r="G137" s="2">
        <v>1</v>
      </c>
      <c r="H137" s="2">
        <v>2</v>
      </c>
      <c r="I137" s="2" t="s">
        <v>68</v>
      </c>
      <c r="J137" s="2">
        <v>23.45</v>
      </c>
      <c r="K137" s="20">
        <f>VLOOKUP($J137,Summary!$A$33:$E$39,1,1)</f>
        <v>20</v>
      </c>
      <c r="M137" s="2" t="s">
        <v>16</v>
      </c>
      <c r="N137" s="22">
        <f>VLOOKUP($D137,Summary!$A$7:$E$8,5,0)</f>
        <v>0.74</v>
      </c>
      <c r="O137" s="22">
        <f>VLOOKUP($B137,Summary!$A$15:$E$17,5,0)</f>
        <v>0.25326370757180156</v>
      </c>
      <c r="P137" s="22">
        <f>VLOOKUP($F137,Summary!$A$22:$E$28,5,0)</f>
        <v>0.38219895287958117</v>
      </c>
      <c r="Q137" s="22">
        <f>VLOOKUP($K137,Summary!$A$33:$E$39,5,0)</f>
        <v>0.35632183908045978</v>
      </c>
      <c r="R137" s="22">
        <f>N137*O137*P137*Q137</f>
        <v>2.5523287595467917E-2</v>
      </c>
      <c r="S137" s="24">
        <f>IF(R137&gt;S$4,1,IF(R137&gt;0.2,0.5,0))</f>
        <v>0</v>
      </c>
    </row>
    <row r="138" spans="1:19" x14ac:dyDescent="0.25">
      <c r="A138" s="2">
        <v>929</v>
      </c>
      <c r="B138" s="2">
        <v>3</v>
      </c>
      <c r="C138" s="2" t="s">
        <v>73</v>
      </c>
      <c r="D138" s="2" t="s">
        <v>15</v>
      </c>
      <c r="E138" s="2">
        <v>21</v>
      </c>
      <c r="F138" s="2">
        <f>VLOOKUP($E138,Summary!$A$22:$A$28,1,1)</f>
        <v>20</v>
      </c>
      <c r="G138" s="2">
        <v>0</v>
      </c>
      <c r="H138" s="2">
        <v>0</v>
      </c>
      <c r="I138" s="2">
        <v>315087</v>
      </c>
      <c r="J138" s="2">
        <v>8.6624999999999996</v>
      </c>
      <c r="K138" s="20">
        <f>VLOOKUP($J138,Summary!$A$33:$E$39,1,1)</f>
        <v>0</v>
      </c>
      <c r="M138" s="2" t="s">
        <v>16</v>
      </c>
      <c r="N138" s="22">
        <f>VLOOKUP($D138,Summary!$A$7:$E$8,5,0)</f>
        <v>0.74</v>
      </c>
      <c r="O138" s="22">
        <f>VLOOKUP($B138,Summary!$A$15:$E$17,5,0)</f>
        <v>0.25326370757180156</v>
      </c>
      <c r="P138" s="22">
        <f>VLOOKUP($F138,Summary!$A$22:$E$28,5,0)</f>
        <v>0.35632183908045978</v>
      </c>
      <c r="Q138" s="22">
        <f>VLOOKUP($K138,Summary!$A$33:$E$39,5,0)</f>
        <v>0.38219895287958117</v>
      </c>
      <c r="R138" s="22">
        <f>N138*O138*P138*Q138</f>
        <v>2.5523287595467917E-2</v>
      </c>
      <c r="S138" s="24">
        <f>IF(R138&gt;S$4,1,IF(R138&gt;0.2,0.5,0))</f>
        <v>0</v>
      </c>
    </row>
    <row r="139" spans="1:19" x14ac:dyDescent="0.25">
      <c r="A139" s="2">
        <v>955</v>
      </c>
      <c r="B139" s="2">
        <v>3</v>
      </c>
      <c r="C139" s="2" t="s">
        <v>113</v>
      </c>
      <c r="D139" s="2" t="s">
        <v>15</v>
      </c>
      <c r="E139" s="2">
        <v>22</v>
      </c>
      <c r="F139" s="2">
        <f>VLOOKUP($E139,Summary!$A$22:$A$28,1,1)</f>
        <v>20</v>
      </c>
      <c r="G139" s="2">
        <v>0</v>
      </c>
      <c r="H139" s="2">
        <v>0</v>
      </c>
      <c r="I139" s="2">
        <v>334914</v>
      </c>
      <c r="J139" s="2">
        <v>7.7249999999999996</v>
      </c>
      <c r="K139" s="20">
        <f>VLOOKUP($J139,Summary!$A$33:$E$39,1,1)</f>
        <v>0</v>
      </c>
      <c r="M139" s="2" t="s">
        <v>13</v>
      </c>
      <c r="N139" s="22">
        <f>VLOOKUP($D139,Summary!$A$7:$E$8,5,0)</f>
        <v>0.74</v>
      </c>
      <c r="O139" s="22">
        <f>VLOOKUP($B139,Summary!$A$15:$E$17,5,0)</f>
        <v>0.25326370757180156</v>
      </c>
      <c r="P139" s="22">
        <f>VLOOKUP($F139,Summary!$A$22:$E$28,5,0)</f>
        <v>0.35632183908045978</v>
      </c>
      <c r="Q139" s="22">
        <f>VLOOKUP($K139,Summary!$A$33:$E$39,5,0)</f>
        <v>0.38219895287958117</v>
      </c>
      <c r="R139" s="22">
        <f>N139*O139*P139*Q139</f>
        <v>2.5523287595467917E-2</v>
      </c>
      <c r="S139" s="24">
        <f>IF(R139&gt;S$4,1,IF(R139&gt;0.2,0.5,0))</f>
        <v>0</v>
      </c>
    </row>
    <row r="140" spans="1:19" x14ac:dyDescent="0.25">
      <c r="A140" s="2">
        <v>962</v>
      </c>
      <c r="B140" s="2">
        <v>3</v>
      </c>
      <c r="C140" s="2" t="s">
        <v>122</v>
      </c>
      <c r="D140" s="2" t="s">
        <v>15</v>
      </c>
      <c r="E140" s="2">
        <v>24</v>
      </c>
      <c r="F140" s="2">
        <f>VLOOKUP($E140,Summary!$A$22:$A$28,1,1)</f>
        <v>20</v>
      </c>
      <c r="G140" s="2">
        <v>0</v>
      </c>
      <c r="H140" s="2">
        <v>0</v>
      </c>
      <c r="I140" s="2">
        <v>382653</v>
      </c>
      <c r="J140" s="2">
        <v>7.75</v>
      </c>
      <c r="K140" s="20">
        <f>VLOOKUP($J140,Summary!$A$33:$E$39,1,1)</f>
        <v>0</v>
      </c>
      <c r="M140" s="2" t="s">
        <v>13</v>
      </c>
      <c r="N140" s="22">
        <f>VLOOKUP($D140,Summary!$A$7:$E$8,5,0)</f>
        <v>0.74</v>
      </c>
      <c r="O140" s="22">
        <f>VLOOKUP($B140,Summary!$A$15:$E$17,5,0)</f>
        <v>0.25326370757180156</v>
      </c>
      <c r="P140" s="22">
        <f>VLOOKUP($F140,Summary!$A$22:$E$28,5,0)</f>
        <v>0.35632183908045978</v>
      </c>
      <c r="Q140" s="22">
        <f>VLOOKUP($K140,Summary!$A$33:$E$39,5,0)</f>
        <v>0.38219895287958117</v>
      </c>
      <c r="R140" s="22">
        <f>N140*O140*P140*Q140</f>
        <v>2.5523287595467917E-2</v>
      </c>
      <c r="S140" s="24">
        <f>IF(R140&gt;S$4,1,IF(R140&gt;0.2,0.5,0))</f>
        <v>0</v>
      </c>
    </row>
    <row r="141" spans="1:19" x14ac:dyDescent="0.25">
      <c r="A141" s="2">
        <v>964</v>
      </c>
      <c r="B141" s="2">
        <v>3</v>
      </c>
      <c r="C141" s="2" t="s">
        <v>124</v>
      </c>
      <c r="D141" s="2" t="s">
        <v>15</v>
      </c>
      <c r="E141" s="2">
        <v>29</v>
      </c>
      <c r="F141" s="2">
        <f>VLOOKUP($E141,Summary!$A$22:$A$28,1,1)</f>
        <v>20</v>
      </c>
      <c r="G141" s="2">
        <v>0</v>
      </c>
      <c r="H141" s="2">
        <v>0</v>
      </c>
      <c r="I141" s="2">
        <v>3101297</v>
      </c>
      <c r="J141" s="2">
        <v>7.9249999999999998</v>
      </c>
      <c r="K141" s="20">
        <f>VLOOKUP($J141,Summary!$A$33:$E$39,1,1)</f>
        <v>0</v>
      </c>
      <c r="M141" s="2" t="s">
        <v>16</v>
      </c>
      <c r="N141" s="22">
        <f>VLOOKUP($D141,Summary!$A$7:$E$8,5,0)</f>
        <v>0.74</v>
      </c>
      <c r="O141" s="22">
        <f>VLOOKUP($B141,Summary!$A$15:$E$17,5,0)</f>
        <v>0.25326370757180156</v>
      </c>
      <c r="P141" s="22">
        <f>VLOOKUP($F141,Summary!$A$22:$E$28,5,0)</f>
        <v>0.35632183908045978</v>
      </c>
      <c r="Q141" s="22">
        <f>VLOOKUP($K141,Summary!$A$33:$E$39,5,0)</f>
        <v>0.38219895287958117</v>
      </c>
      <c r="R141" s="22">
        <f>N141*O141*P141*Q141</f>
        <v>2.5523287595467917E-2</v>
      </c>
      <c r="S141" s="24">
        <f>IF(R141&gt;S$4,1,IF(R141&gt;0.2,0.5,0))</f>
        <v>0</v>
      </c>
    </row>
    <row r="142" spans="1:19" x14ac:dyDescent="0.25">
      <c r="A142" s="2">
        <v>971</v>
      </c>
      <c r="B142" s="2">
        <v>3</v>
      </c>
      <c r="C142" s="2" t="s">
        <v>136</v>
      </c>
      <c r="D142" s="2" t="s">
        <v>15</v>
      </c>
      <c r="E142" s="2">
        <v>24</v>
      </c>
      <c r="F142" s="2">
        <f>VLOOKUP($E142,Summary!$A$22:$A$28,1,1)</f>
        <v>20</v>
      </c>
      <c r="G142" s="2">
        <v>0</v>
      </c>
      <c r="H142" s="2">
        <v>0</v>
      </c>
      <c r="I142" s="2">
        <v>368702</v>
      </c>
      <c r="J142" s="2">
        <v>7.75</v>
      </c>
      <c r="K142" s="20">
        <f>VLOOKUP($J142,Summary!$A$33:$E$39,1,1)</f>
        <v>0</v>
      </c>
      <c r="M142" s="2" t="s">
        <v>13</v>
      </c>
      <c r="N142" s="22">
        <f>VLOOKUP($D142,Summary!$A$7:$E$8,5,0)</f>
        <v>0.74</v>
      </c>
      <c r="O142" s="22">
        <f>VLOOKUP($B142,Summary!$A$15:$E$17,5,0)</f>
        <v>0.25326370757180156</v>
      </c>
      <c r="P142" s="22">
        <f>VLOOKUP($F142,Summary!$A$22:$E$28,5,0)</f>
        <v>0.35632183908045978</v>
      </c>
      <c r="Q142" s="22">
        <f>VLOOKUP($K142,Summary!$A$33:$E$39,5,0)</f>
        <v>0.38219895287958117</v>
      </c>
      <c r="R142" s="22">
        <f>N142*O142*P142*Q142</f>
        <v>2.5523287595467917E-2</v>
      </c>
      <c r="S142" s="24">
        <f>IF(R142&gt;S$4,1,IF(R142&gt;0.2,0.5,0))</f>
        <v>0</v>
      </c>
    </row>
    <row r="143" spans="1:19" x14ac:dyDescent="0.25">
      <c r="A143" s="2">
        <v>978</v>
      </c>
      <c r="B143" s="2">
        <v>3</v>
      </c>
      <c r="C143" s="2" t="s">
        <v>145</v>
      </c>
      <c r="D143" s="2" t="s">
        <v>15</v>
      </c>
      <c r="E143" s="2">
        <v>27</v>
      </c>
      <c r="F143" s="2">
        <f>VLOOKUP($E143,Summary!$A$22:$A$28,1,1)</f>
        <v>20</v>
      </c>
      <c r="G143" s="2">
        <v>0</v>
      </c>
      <c r="H143" s="2">
        <v>0</v>
      </c>
      <c r="I143" s="2">
        <v>330844</v>
      </c>
      <c r="J143" s="2">
        <v>7.8792</v>
      </c>
      <c r="K143" s="20">
        <f>VLOOKUP($J143,Summary!$A$33:$E$39,1,1)</f>
        <v>0</v>
      </c>
      <c r="M143" s="2" t="s">
        <v>13</v>
      </c>
      <c r="N143" s="22">
        <f>VLOOKUP($D143,Summary!$A$7:$E$8,5,0)</f>
        <v>0.74</v>
      </c>
      <c r="O143" s="22">
        <f>VLOOKUP($B143,Summary!$A$15:$E$17,5,0)</f>
        <v>0.25326370757180156</v>
      </c>
      <c r="P143" s="22">
        <f>VLOOKUP($F143,Summary!$A$22:$E$28,5,0)</f>
        <v>0.35632183908045978</v>
      </c>
      <c r="Q143" s="22">
        <f>VLOOKUP($K143,Summary!$A$33:$E$39,5,0)</f>
        <v>0.38219895287958117</v>
      </c>
      <c r="R143" s="22">
        <f>N143*O143*P143*Q143</f>
        <v>2.5523287595467917E-2</v>
      </c>
      <c r="S143" s="24">
        <f>IF(R143&gt;S$4,1,IF(R143&gt;0.2,0.5,0))</f>
        <v>0</v>
      </c>
    </row>
    <row r="144" spans="1:19" x14ac:dyDescent="0.25">
      <c r="A144" s="2">
        <v>990</v>
      </c>
      <c r="B144" s="2">
        <v>3</v>
      </c>
      <c r="C144" s="2" t="s">
        <v>162</v>
      </c>
      <c r="D144" s="2" t="s">
        <v>15</v>
      </c>
      <c r="E144" s="2">
        <v>20</v>
      </c>
      <c r="F144" s="2">
        <f>VLOOKUP($E144,Summary!$A$22:$A$28,1,1)</f>
        <v>20</v>
      </c>
      <c r="G144" s="2">
        <v>0</v>
      </c>
      <c r="H144" s="2">
        <v>0</v>
      </c>
      <c r="I144" s="2">
        <v>347471</v>
      </c>
      <c r="J144" s="2">
        <v>7.8541999999999996</v>
      </c>
      <c r="K144" s="20">
        <f>VLOOKUP($J144,Summary!$A$33:$E$39,1,1)</f>
        <v>0</v>
      </c>
      <c r="M144" s="2" t="s">
        <v>16</v>
      </c>
      <c r="N144" s="22">
        <f>VLOOKUP($D144,Summary!$A$7:$E$8,5,0)</f>
        <v>0.74</v>
      </c>
      <c r="O144" s="22">
        <f>VLOOKUP($B144,Summary!$A$15:$E$17,5,0)</f>
        <v>0.25326370757180156</v>
      </c>
      <c r="P144" s="22">
        <f>VLOOKUP($F144,Summary!$A$22:$E$28,5,0)</f>
        <v>0.35632183908045978</v>
      </c>
      <c r="Q144" s="22">
        <f>VLOOKUP($K144,Summary!$A$33:$E$39,5,0)</f>
        <v>0.38219895287958117</v>
      </c>
      <c r="R144" s="22">
        <f>N144*O144*P144*Q144</f>
        <v>2.5523287595467917E-2</v>
      </c>
      <c r="S144" s="24">
        <f>IF(R144&gt;S$4,1,IF(R144&gt;0.2,0.5,0))</f>
        <v>0</v>
      </c>
    </row>
    <row r="145" spans="1:19" x14ac:dyDescent="0.25">
      <c r="A145" s="2">
        <v>1019</v>
      </c>
      <c r="B145" s="2">
        <v>3</v>
      </c>
      <c r="C145" s="2" t="s">
        <v>203</v>
      </c>
      <c r="D145" s="2" t="s">
        <v>15</v>
      </c>
      <c r="F145" s="2">
        <f>VLOOKUP($E145,Summary!$A$22:$A$28,1,1)</f>
        <v>0</v>
      </c>
      <c r="G145" s="2">
        <v>2</v>
      </c>
      <c r="H145" s="2">
        <v>0</v>
      </c>
      <c r="I145" s="2">
        <v>367226</v>
      </c>
      <c r="J145" s="2">
        <v>23.25</v>
      </c>
      <c r="K145" s="20">
        <f>VLOOKUP($J145,Summary!$A$33:$E$39,1,1)</f>
        <v>20</v>
      </c>
      <c r="M145" s="2" t="s">
        <v>13</v>
      </c>
      <c r="N145" s="22">
        <f>VLOOKUP($D145,Summary!$A$7:$E$8,5,0)</f>
        <v>0.74</v>
      </c>
      <c r="O145" s="22">
        <f>VLOOKUP($B145,Summary!$A$15:$E$17,5,0)</f>
        <v>0.25326370757180156</v>
      </c>
      <c r="P145" s="22">
        <f>VLOOKUP($F145,Summary!$A$22:$E$28,5,0)</f>
        <v>0.38219895287958117</v>
      </c>
      <c r="Q145" s="22">
        <f>VLOOKUP($K145,Summary!$A$33:$E$39,5,0)</f>
        <v>0.35632183908045978</v>
      </c>
      <c r="R145" s="22">
        <f>N145*O145*P145*Q145</f>
        <v>2.5523287595467917E-2</v>
      </c>
      <c r="S145" s="24">
        <f>IF(R145&gt;S$4,1,IF(R145&gt;0.2,0.5,0))</f>
        <v>0</v>
      </c>
    </row>
    <row r="146" spans="1:19" x14ac:dyDescent="0.25">
      <c r="A146" s="2">
        <v>1024</v>
      </c>
      <c r="B146" s="2">
        <v>3</v>
      </c>
      <c r="C146" s="2" t="s">
        <v>210</v>
      </c>
      <c r="D146" s="2" t="s">
        <v>15</v>
      </c>
      <c r="F146" s="2">
        <f>VLOOKUP($E146,Summary!$A$22:$A$28,1,1)</f>
        <v>0</v>
      </c>
      <c r="G146" s="2">
        <v>0</v>
      </c>
      <c r="H146" s="2">
        <v>4</v>
      </c>
      <c r="I146" s="2">
        <v>4133</v>
      </c>
      <c r="J146" s="2">
        <v>25.466699999999999</v>
      </c>
      <c r="K146" s="20">
        <f>VLOOKUP($J146,Summary!$A$33:$E$39,1,1)</f>
        <v>20</v>
      </c>
      <c r="M146" s="2" t="s">
        <v>16</v>
      </c>
      <c r="N146" s="22">
        <f>VLOOKUP($D146,Summary!$A$7:$E$8,5,0)</f>
        <v>0.74</v>
      </c>
      <c r="O146" s="22">
        <f>VLOOKUP($B146,Summary!$A$15:$E$17,5,0)</f>
        <v>0.25326370757180156</v>
      </c>
      <c r="P146" s="22">
        <f>VLOOKUP($F146,Summary!$A$22:$E$28,5,0)</f>
        <v>0.38219895287958117</v>
      </c>
      <c r="Q146" s="22">
        <f>VLOOKUP($K146,Summary!$A$33:$E$39,5,0)</f>
        <v>0.35632183908045978</v>
      </c>
      <c r="R146" s="22">
        <f>N146*O146*P146*Q146</f>
        <v>2.5523287595467917E-2</v>
      </c>
      <c r="S146" s="24">
        <f>IF(R146&gt;S$4,1,IF(R146&gt;0.2,0.5,0))</f>
        <v>0</v>
      </c>
    </row>
    <row r="147" spans="1:19" x14ac:dyDescent="0.25">
      <c r="A147" s="2">
        <v>1030</v>
      </c>
      <c r="B147" s="2">
        <v>3</v>
      </c>
      <c r="C147" s="2" t="s">
        <v>216</v>
      </c>
      <c r="D147" s="2" t="s">
        <v>15</v>
      </c>
      <c r="E147" s="2">
        <v>23</v>
      </c>
      <c r="F147" s="2">
        <f>VLOOKUP($E147,Summary!$A$22:$A$28,1,1)</f>
        <v>20</v>
      </c>
      <c r="G147" s="2">
        <v>0</v>
      </c>
      <c r="H147" s="2">
        <v>0</v>
      </c>
      <c r="I147" s="2" t="s">
        <v>217</v>
      </c>
      <c r="J147" s="2">
        <v>8.0500000000000007</v>
      </c>
      <c r="K147" s="20">
        <f>VLOOKUP($J147,Summary!$A$33:$E$39,1,1)</f>
        <v>0</v>
      </c>
      <c r="M147" s="2" t="s">
        <v>16</v>
      </c>
      <c r="N147" s="22">
        <f>VLOOKUP($D147,Summary!$A$7:$E$8,5,0)</f>
        <v>0.74</v>
      </c>
      <c r="O147" s="22">
        <f>VLOOKUP($B147,Summary!$A$15:$E$17,5,0)</f>
        <v>0.25326370757180156</v>
      </c>
      <c r="P147" s="22">
        <f>VLOOKUP($F147,Summary!$A$22:$E$28,5,0)</f>
        <v>0.35632183908045978</v>
      </c>
      <c r="Q147" s="22">
        <f>VLOOKUP($K147,Summary!$A$33:$E$39,5,0)</f>
        <v>0.38219895287958117</v>
      </c>
      <c r="R147" s="22">
        <f>N147*O147*P147*Q147</f>
        <v>2.5523287595467917E-2</v>
      </c>
      <c r="S147" s="24">
        <f>IF(R147&gt;S$4,1,IF(R147&gt;0.2,0.5,0))</f>
        <v>0</v>
      </c>
    </row>
    <row r="148" spans="1:19" x14ac:dyDescent="0.25">
      <c r="A148" s="2">
        <v>1049</v>
      </c>
      <c r="B148" s="2">
        <v>3</v>
      </c>
      <c r="C148" s="2" t="s">
        <v>242</v>
      </c>
      <c r="D148" s="2" t="s">
        <v>15</v>
      </c>
      <c r="E148" s="2">
        <v>23</v>
      </c>
      <c r="F148" s="2">
        <f>VLOOKUP($E148,Summary!$A$22:$A$28,1,1)</f>
        <v>20</v>
      </c>
      <c r="G148" s="2">
        <v>0</v>
      </c>
      <c r="H148" s="2">
        <v>0</v>
      </c>
      <c r="I148" s="2">
        <v>347469</v>
      </c>
      <c r="J148" s="2">
        <v>7.8541999999999996</v>
      </c>
      <c r="K148" s="20">
        <f>VLOOKUP($J148,Summary!$A$33:$E$39,1,1)</f>
        <v>0</v>
      </c>
      <c r="M148" s="2" t="s">
        <v>16</v>
      </c>
      <c r="N148" s="22">
        <f>VLOOKUP($D148,Summary!$A$7:$E$8,5,0)</f>
        <v>0.74</v>
      </c>
      <c r="O148" s="22">
        <f>VLOOKUP($B148,Summary!$A$15:$E$17,5,0)</f>
        <v>0.25326370757180156</v>
      </c>
      <c r="P148" s="22">
        <f>VLOOKUP($F148,Summary!$A$22:$E$28,5,0)</f>
        <v>0.35632183908045978</v>
      </c>
      <c r="Q148" s="22">
        <f>VLOOKUP($K148,Summary!$A$33:$E$39,5,0)</f>
        <v>0.38219895287958117</v>
      </c>
      <c r="R148" s="22">
        <f>N148*O148*P148*Q148</f>
        <v>2.5523287595467917E-2</v>
      </c>
      <c r="S148" s="24">
        <f>IF(R148&gt;S$4,1,IF(R148&gt;0.2,0.5,0))</f>
        <v>0</v>
      </c>
    </row>
    <row r="149" spans="1:19" x14ac:dyDescent="0.25">
      <c r="A149" s="2">
        <v>1061</v>
      </c>
      <c r="B149" s="2">
        <v>3</v>
      </c>
      <c r="C149" s="2" t="s">
        <v>259</v>
      </c>
      <c r="D149" s="2" t="s">
        <v>15</v>
      </c>
      <c r="E149" s="2">
        <v>22</v>
      </c>
      <c r="F149" s="2">
        <f>VLOOKUP($E149,Summary!$A$22:$A$28,1,1)</f>
        <v>20</v>
      </c>
      <c r="G149" s="2">
        <v>0</v>
      </c>
      <c r="H149" s="2">
        <v>0</v>
      </c>
      <c r="I149" s="2">
        <v>7548</v>
      </c>
      <c r="J149" s="2">
        <v>8.9625000000000004</v>
      </c>
      <c r="K149" s="20">
        <f>VLOOKUP($J149,Summary!$A$33:$E$39,1,1)</f>
        <v>0</v>
      </c>
      <c r="M149" s="2" t="s">
        <v>16</v>
      </c>
      <c r="N149" s="22">
        <f>VLOOKUP($D149,Summary!$A$7:$E$8,5,0)</f>
        <v>0.74</v>
      </c>
      <c r="O149" s="22">
        <f>VLOOKUP($B149,Summary!$A$15:$E$17,5,0)</f>
        <v>0.25326370757180156</v>
      </c>
      <c r="P149" s="22">
        <f>VLOOKUP($F149,Summary!$A$22:$E$28,5,0)</f>
        <v>0.35632183908045978</v>
      </c>
      <c r="Q149" s="22">
        <f>VLOOKUP($K149,Summary!$A$33:$E$39,5,0)</f>
        <v>0.38219895287958117</v>
      </c>
      <c r="R149" s="22">
        <f>N149*O149*P149*Q149</f>
        <v>2.5523287595467917E-2</v>
      </c>
      <c r="S149" s="24">
        <f>IF(R149&gt;S$4,1,IF(R149&gt;0.2,0.5,0))</f>
        <v>0</v>
      </c>
    </row>
    <row r="150" spans="1:19" x14ac:dyDescent="0.25">
      <c r="A150" s="2">
        <v>1172</v>
      </c>
      <c r="B150" s="2">
        <v>3</v>
      </c>
      <c r="C150" s="2" t="s">
        <v>417</v>
      </c>
      <c r="D150" s="2" t="s">
        <v>15</v>
      </c>
      <c r="E150" s="2">
        <v>23</v>
      </c>
      <c r="F150" s="2">
        <f>VLOOKUP($E150,Summary!$A$22:$A$28,1,1)</f>
        <v>20</v>
      </c>
      <c r="G150" s="2">
        <v>0</v>
      </c>
      <c r="H150" s="2">
        <v>0</v>
      </c>
      <c r="I150" s="2">
        <v>315085</v>
      </c>
      <c r="J150" s="2">
        <v>8.6624999999999996</v>
      </c>
      <c r="K150" s="20">
        <f>VLOOKUP($J150,Summary!$A$33:$E$39,1,1)</f>
        <v>0</v>
      </c>
      <c r="M150" s="2" t="s">
        <v>16</v>
      </c>
      <c r="N150" s="22">
        <f>VLOOKUP($D150,Summary!$A$7:$E$8,5,0)</f>
        <v>0.74</v>
      </c>
      <c r="O150" s="22">
        <f>VLOOKUP($B150,Summary!$A$15:$E$17,5,0)</f>
        <v>0.25326370757180156</v>
      </c>
      <c r="P150" s="22">
        <f>VLOOKUP($F150,Summary!$A$22:$E$28,5,0)</f>
        <v>0.35632183908045978</v>
      </c>
      <c r="Q150" s="22">
        <f>VLOOKUP($K150,Summary!$A$33:$E$39,5,0)</f>
        <v>0.38219895287958117</v>
      </c>
      <c r="R150" s="22">
        <f>N150*O150*P150*Q150</f>
        <v>2.5523287595467917E-2</v>
      </c>
      <c r="S150" s="24">
        <f>IF(R150&gt;S$4,1,IF(R150&gt;0.2,0.5,0))</f>
        <v>0</v>
      </c>
    </row>
    <row r="151" spans="1:19" x14ac:dyDescent="0.25">
      <c r="A151" s="2">
        <v>1176</v>
      </c>
      <c r="B151" s="2">
        <v>3</v>
      </c>
      <c r="C151" s="2" t="s">
        <v>421</v>
      </c>
      <c r="D151" s="2" t="s">
        <v>15</v>
      </c>
      <c r="E151" s="2">
        <v>2</v>
      </c>
      <c r="F151" s="2">
        <f>VLOOKUP($E151,Summary!$A$22:$A$28,1,1)</f>
        <v>0</v>
      </c>
      <c r="G151" s="2">
        <v>1</v>
      </c>
      <c r="H151" s="2">
        <v>1</v>
      </c>
      <c r="I151" s="2">
        <v>370129</v>
      </c>
      <c r="J151" s="2">
        <v>20.212499999999999</v>
      </c>
      <c r="K151" s="20">
        <f>VLOOKUP($J151,Summary!$A$33:$E$39,1,1)</f>
        <v>20</v>
      </c>
      <c r="M151" s="2" t="s">
        <v>16</v>
      </c>
      <c r="N151" s="22">
        <f>VLOOKUP($D151,Summary!$A$7:$E$8,5,0)</f>
        <v>0.74</v>
      </c>
      <c r="O151" s="22">
        <f>VLOOKUP($B151,Summary!$A$15:$E$17,5,0)</f>
        <v>0.25326370757180156</v>
      </c>
      <c r="P151" s="22">
        <f>VLOOKUP($F151,Summary!$A$22:$E$28,5,0)</f>
        <v>0.38219895287958117</v>
      </c>
      <c r="Q151" s="22">
        <f>VLOOKUP($K151,Summary!$A$33:$E$39,5,0)</f>
        <v>0.35632183908045978</v>
      </c>
      <c r="R151" s="22">
        <f>N151*O151*P151*Q151</f>
        <v>2.5523287595467917E-2</v>
      </c>
      <c r="S151" s="24">
        <f>IF(R151&gt;S$4,1,IF(R151&gt;0.2,0.5,0))</f>
        <v>0</v>
      </c>
    </row>
    <row r="152" spans="1:19" x14ac:dyDescent="0.25">
      <c r="A152" s="2">
        <v>1246</v>
      </c>
      <c r="B152" s="2">
        <v>3</v>
      </c>
      <c r="C152" s="2" t="s">
        <v>522</v>
      </c>
      <c r="D152" s="2" t="s">
        <v>15</v>
      </c>
      <c r="E152" s="2">
        <v>0.17</v>
      </c>
      <c r="F152" s="2">
        <f>VLOOKUP($E152,Summary!$A$22:$A$28,1,1)</f>
        <v>0</v>
      </c>
      <c r="G152" s="2">
        <v>1</v>
      </c>
      <c r="H152" s="2">
        <v>2</v>
      </c>
      <c r="I152" s="2" t="s">
        <v>66</v>
      </c>
      <c r="J152" s="2">
        <v>20.574999999999999</v>
      </c>
      <c r="K152" s="20">
        <f>VLOOKUP($J152,Summary!$A$33:$E$39,1,1)</f>
        <v>20</v>
      </c>
      <c r="M152" s="2" t="s">
        <v>16</v>
      </c>
      <c r="N152" s="22">
        <f>VLOOKUP($D152,Summary!$A$7:$E$8,5,0)</f>
        <v>0.74</v>
      </c>
      <c r="O152" s="22">
        <f>VLOOKUP($B152,Summary!$A$15:$E$17,5,0)</f>
        <v>0.25326370757180156</v>
      </c>
      <c r="P152" s="22">
        <f>VLOOKUP($F152,Summary!$A$22:$E$28,5,0)</f>
        <v>0.38219895287958117</v>
      </c>
      <c r="Q152" s="22">
        <f>VLOOKUP($K152,Summary!$A$33:$E$39,5,0)</f>
        <v>0.35632183908045978</v>
      </c>
      <c r="R152" s="22">
        <f>N152*O152*P152*Q152</f>
        <v>2.5523287595467917E-2</v>
      </c>
      <c r="S152" s="24">
        <f>IF(R152&gt;S$4,1,IF(R152&gt;0.2,0.5,0))</f>
        <v>0</v>
      </c>
    </row>
    <row r="153" spans="1:19" x14ac:dyDescent="0.25">
      <c r="A153" s="2">
        <v>1268</v>
      </c>
      <c r="B153" s="2">
        <v>3</v>
      </c>
      <c r="C153" s="2" t="s">
        <v>550</v>
      </c>
      <c r="D153" s="2" t="s">
        <v>15</v>
      </c>
      <c r="E153" s="2">
        <v>22</v>
      </c>
      <c r="F153" s="2">
        <f>VLOOKUP($E153,Summary!$A$22:$A$28,1,1)</f>
        <v>20</v>
      </c>
      <c r="G153" s="2">
        <v>2</v>
      </c>
      <c r="H153" s="2">
        <v>0</v>
      </c>
      <c r="I153" s="2">
        <v>315152</v>
      </c>
      <c r="J153" s="2">
        <v>8.6624999999999996</v>
      </c>
      <c r="K153" s="20">
        <f>VLOOKUP($J153,Summary!$A$33:$E$39,1,1)</f>
        <v>0</v>
      </c>
      <c r="M153" s="2" t="s">
        <v>16</v>
      </c>
      <c r="N153" s="22">
        <f>VLOOKUP($D153,Summary!$A$7:$E$8,5,0)</f>
        <v>0.74</v>
      </c>
      <c r="O153" s="22">
        <f>VLOOKUP($B153,Summary!$A$15:$E$17,5,0)</f>
        <v>0.25326370757180156</v>
      </c>
      <c r="P153" s="22">
        <f>VLOOKUP($F153,Summary!$A$22:$E$28,5,0)</f>
        <v>0.35632183908045978</v>
      </c>
      <c r="Q153" s="22">
        <f>VLOOKUP($K153,Summary!$A$33:$E$39,5,0)</f>
        <v>0.38219895287958117</v>
      </c>
      <c r="R153" s="22">
        <f>N153*O153*P153*Q153</f>
        <v>2.5523287595467917E-2</v>
      </c>
      <c r="S153" s="24">
        <f>IF(R153&gt;S$4,1,IF(R153&gt;0.2,0.5,0))</f>
        <v>0</v>
      </c>
    </row>
    <row r="154" spans="1:19" x14ac:dyDescent="0.25">
      <c r="A154" s="2">
        <v>1304</v>
      </c>
      <c r="B154" s="2">
        <v>3</v>
      </c>
      <c r="C154" s="2" t="s">
        <v>598</v>
      </c>
      <c r="D154" s="2" t="s">
        <v>15</v>
      </c>
      <c r="E154" s="2">
        <v>28</v>
      </c>
      <c r="F154" s="2">
        <f>VLOOKUP($E154,Summary!$A$22:$A$28,1,1)</f>
        <v>20</v>
      </c>
      <c r="G154" s="2">
        <v>0</v>
      </c>
      <c r="H154" s="2">
        <v>0</v>
      </c>
      <c r="I154" s="2">
        <v>347086</v>
      </c>
      <c r="J154" s="2">
        <v>7.7750000000000004</v>
      </c>
      <c r="K154" s="20">
        <f>VLOOKUP($J154,Summary!$A$33:$E$39,1,1)</f>
        <v>0</v>
      </c>
      <c r="M154" s="2" t="s">
        <v>16</v>
      </c>
      <c r="N154" s="22">
        <f>VLOOKUP($D154,Summary!$A$7:$E$8,5,0)</f>
        <v>0.74</v>
      </c>
      <c r="O154" s="22">
        <f>VLOOKUP($B154,Summary!$A$15:$E$17,5,0)</f>
        <v>0.25326370757180156</v>
      </c>
      <c r="P154" s="22">
        <f>VLOOKUP($F154,Summary!$A$22:$E$28,5,0)</f>
        <v>0.35632183908045978</v>
      </c>
      <c r="Q154" s="22">
        <f>VLOOKUP($K154,Summary!$A$33:$E$39,5,0)</f>
        <v>0.38219895287958117</v>
      </c>
      <c r="R154" s="22">
        <f>N154*O154*P154*Q154</f>
        <v>2.5523287595467917E-2</v>
      </c>
      <c r="S154" s="24">
        <f>IF(R154&gt;S$4,1,IF(R154&gt;0.2,0.5,0))</f>
        <v>0</v>
      </c>
    </row>
    <row r="155" spans="1:19" x14ac:dyDescent="0.25">
      <c r="A155" s="2">
        <v>1057</v>
      </c>
      <c r="B155" s="2">
        <v>3</v>
      </c>
      <c r="C155" s="2" t="s">
        <v>252</v>
      </c>
      <c r="D155" s="2" t="s">
        <v>15</v>
      </c>
      <c r="E155" s="2">
        <v>26</v>
      </c>
      <c r="F155" s="2">
        <f>VLOOKUP($E155,Summary!$A$22:$A$28,1,1)</f>
        <v>20</v>
      </c>
      <c r="G155" s="2">
        <v>1</v>
      </c>
      <c r="H155" s="2">
        <v>1</v>
      </c>
      <c r="I155" s="2">
        <v>315153</v>
      </c>
      <c r="J155" s="2">
        <v>22.024999999999999</v>
      </c>
      <c r="K155" s="20">
        <f>VLOOKUP($J155,Summary!$A$33:$E$39,1,1)</f>
        <v>20</v>
      </c>
      <c r="M155" s="2" t="s">
        <v>16</v>
      </c>
      <c r="N155" s="22">
        <f>VLOOKUP($D155,Summary!$A$7:$E$8,5,0)</f>
        <v>0.74</v>
      </c>
      <c r="O155" s="22">
        <f>VLOOKUP($B155,Summary!$A$15:$E$17,5,0)</f>
        <v>0.25326370757180156</v>
      </c>
      <c r="P155" s="22">
        <f>VLOOKUP($F155,Summary!$A$22:$E$28,5,0)</f>
        <v>0.35632183908045978</v>
      </c>
      <c r="Q155" s="22">
        <f>VLOOKUP($K155,Summary!$A$33:$E$39,5,0)</f>
        <v>0.35632183908045978</v>
      </c>
      <c r="R155" s="22">
        <f>N155*O155*P155*Q155</f>
        <v>2.3795211124667853E-2</v>
      </c>
      <c r="S155" s="24">
        <f>IF(R155&gt;S$4,1,IF(R155&gt;0.2,0.5,0))</f>
        <v>0</v>
      </c>
    </row>
    <row r="156" spans="1:19" x14ac:dyDescent="0.25">
      <c r="A156" s="2">
        <v>926</v>
      </c>
      <c r="B156" s="2">
        <v>1</v>
      </c>
      <c r="C156" s="2" t="s">
        <v>69</v>
      </c>
      <c r="D156" s="2" t="s">
        <v>12</v>
      </c>
      <c r="E156" s="2">
        <v>30</v>
      </c>
      <c r="F156" s="2">
        <f>VLOOKUP($E156,Summary!$A$22:$A$28,1,1)</f>
        <v>30</v>
      </c>
      <c r="G156" s="2">
        <v>1</v>
      </c>
      <c r="H156" s="2">
        <v>0</v>
      </c>
      <c r="I156" s="2">
        <v>13236</v>
      </c>
      <c r="J156" s="2">
        <v>57.75</v>
      </c>
      <c r="K156" s="20">
        <f>VLOOKUP($J156,Summary!$A$33:$E$39,1,1)</f>
        <v>50</v>
      </c>
      <c r="L156" s="2" t="s">
        <v>70</v>
      </c>
      <c r="M156" s="2" t="s">
        <v>24</v>
      </c>
      <c r="N156" s="22">
        <f>VLOOKUP($D156,Summary!$A$7:$E$8,5,0)</f>
        <v>0.19144144144144143</v>
      </c>
      <c r="O156" s="22">
        <f>VLOOKUP($B156,Summary!$A$15:$E$17,5,0)</f>
        <v>0.6107784431137725</v>
      </c>
      <c r="P156" s="22">
        <f>VLOOKUP($F156,Summary!$A$22:$E$28,5,0)</f>
        <v>0.47199999999999998</v>
      </c>
      <c r="Q156" s="22">
        <f>VLOOKUP($K156,Summary!$A$33:$E$39,5,0)</f>
        <v>0.38461538461538464</v>
      </c>
      <c r="R156" s="22">
        <f>N156*O156*P156*Q156</f>
        <v>2.122698470003859E-2</v>
      </c>
      <c r="S156" s="24">
        <f>IF(R156&gt;S$4,1,IF(R156&gt;0.2,0.5,0))</f>
        <v>0</v>
      </c>
    </row>
    <row r="157" spans="1:19" x14ac:dyDescent="0.25">
      <c r="A157" s="2">
        <v>1182</v>
      </c>
      <c r="B157" s="2">
        <v>1</v>
      </c>
      <c r="C157" s="2" t="s">
        <v>431</v>
      </c>
      <c r="D157" s="2" t="s">
        <v>12</v>
      </c>
      <c r="F157" s="2">
        <f>VLOOKUP($E157,Summary!$A$22:$A$28,1,1)</f>
        <v>0</v>
      </c>
      <c r="G157" s="2">
        <v>0</v>
      </c>
      <c r="H157" s="2">
        <v>0</v>
      </c>
      <c r="I157" s="2" t="s">
        <v>432</v>
      </c>
      <c r="J157" s="2">
        <v>39.6</v>
      </c>
      <c r="K157" s="20">
        <f>VLOOKUP($J157,Summary!$A$33:$E$39,1,1)</f>
        <v>30</v>
      </c>
      <c r="M157" s="2" t="s">
        <v>16</v>
      </c>
      <c r="N157" s="22">
        <f>VLOOKUP($D157,Summary!$A$7:$E$8,5,0)</f>
        <v>0.19144144144144143</v>
      </c>
      <c r="O157" s="22">
        <f>VLOOKUP($B157,Summary!$A$15:$E$17,5,0)</f>
        <v>0.6107784431137725</v>
      </c>
      <c r="P157" s="22">
        <f>VLOOKUP($F157,Summary!$A$22:$E$28,5,0)</f>
        <v>0.38219895287958117</v>
      </c>
      <c r="Q157" s="22">
        <f>VLOOKUP($K157,Summary!$A$33:$E$39,5,0)</f>
        <v>0.47199999999999998</v>
      </c>
      <c r="R157" s="22">
        <f>N157*O157*P157*Q157</f>
        <v>2.1093621445378661E-2</v>
      </c>
      <c r="S157" s="24">
        <f>IF(R157&gt;S$4,1,IF(R157&gt;0.2,0.5,0))</f>
        <v>0</v>
      </c>
    </row>
    <row r="158" spans="1:19" x14ac:dyDescent="0.25">
      <c r="A158" s="2">
        <v>920</v>
      </c>
      <c r="B158" s="2">
        <v>1</v>
      </c>
      <c r="C158" s="2" t="s">
        <v>58</v>
      </c>
      <c r="D158" s="2" t="s">
        <v>12</v>
      </c>
      <c r="E158" s="2">
        <v>41</v>
      </c>
      <c r="F158" s="2">
        <f>VLOOKUP($E158,Summary!$A$22:$A$28,1,1)</f>
        <v>40</v>
      </c>
      <c r="G158" s="2">
        <v>0</v>
      </c>
      <c r="H158" s="2">
        <v>0</v>
      </c>
      <c r="I158" s="2">
        <v>113054</v>
      </c>
      <c r="J158" s="2">
        <v>30.5</v>
      </c>
      <c r="K158" s="20">
        <f>VLOOKUP($J158,Summary!$A$33:$E$39,1,1)</f>
        <v>30</v>
      </c>
      <c r="L158" s="2" t="s">
        <v>59</v>
      </c>
      <c r="M158" s="2" t="s">
        <v>16</v>
      </c>
      <c r="N158" s="22">
        <f>VLOOKUP($D158,Summary!$A$7:$E$8,5,0)</f>
        <v>0.19144144144144143</v>
      </c>
      <c r="O158" s="22">
        <f>VLOOKUP($B158,Summary!$A$15:$E$17,5,0)</f>
        <v>0.6107784431137725</v>
      </c>
      <c r="P158" s="22">
        <f>VLOOKUP($F158,Summary!$A$22:$E$28,5,0)</f>
        <v>0.35820895522388058</v>
      </c>
      <c r="Q158" s="22">
        <f>VLOOKUP($K158,Summary!$A$33:$E$39,5,0)</f>
        <v>0.47199999999999998</v>
      </c>
      <c r="R158" s="22">
        <f>N158*O158*P158*Q158</f>
        <v>1.9769609631080716E-2</v>
      </c>
      <c r="S158" s="24">
        <f>IF(R158&gt;S$4,1,IF(R158&gt;0.2,0.5,0))</f>
        <v>0</v>
      </c>
    </row>
    <row r="159" spans="1:19" x14ac:dyDescent="0.25">
      <c r="A159" s="2">
        <v>1190</v>
      </c>
      <c r="B159" s="2">
        <v>1</v>
      </c>
      <c r="C159" s="2" t="s">
        <v>442</v>
      </c>
      <c r="D159" s="2" t="s">
        <v>12</v>
      </c>
      <c r="E159" s="2">
        <v>30</v>
      </c>
      <c r="F159" s="2">
        <f>VLOOKUP($E159,Summary!$A$22:$A$28,1,1)</f>
        <v>30</v>
      </c>
      <c r="G159" s="2">
        <v>0</v>
      </c>
      <c r="H159" s="2">
        <v>0</v>
      </c>
      <c r="I159" s="2">
        <v>113801</v>
      </c>
      <c r="J159" s="2">
        <v>45.5</v>
      </c>
      <c r="K159" s="20">
        <f>VLOOKUP($J159,Summary!$A$33:$E$39,1,1)</f>
        <v>40</v>
      </c>
      <c r="M159" s="2" t="s">
        <v>16</v>
      </c>
      <c r="N159" s="22">
        <f>VLOOKUP($D159,Summary!$A$7:$E$8,5,0)</f>
        <v>0.19144144144144143</v>
      </c>
      <c r="O159" s="22">
        <f>VLOOKUP($B159,Summary!$A$15:$E$17,5,0)</f>
        <v>0.6107784431137725</v>
      </c>
      <c r="P159" s="22">
        <f>VLOOKUP($F159,Summary!$A$22:$E$28,5,0)</f>
        <v>0.47199999999999998</v>
      </c>
      <c r="Q159" s="22">
        <f>VLOOKUP($K159,Summary!$A$33:$E$39,5,0)</f>
        <v>0.35820895522388058</v>
      </c>
      <c r="R159" s="22">
        <f>N159*O159*P159*Q159</f>
        <v>1.9769609631080716E-2</v>
      </c>
      <c r="S159" s="24">
        <f>IF(R159&gt;S$4,1,IF(R159&gt;0.2,0.5,0))</f>
        <v>0</v>
      </c>
    </row>
    <row r="160" spans="1:19" x14ac:dyDescent="0.25">
      <c r="A160" s="2">
        <v>960</v>
      </c>
      <c r="B160" s="2">
        <v>1</v>
      </c>
      <c r="C160" s="2" t="s">
        <v>119</v>
      </c>
      <c r="D160" s="2" t="s">
        <v>12</v>
      </c>
      <c r="E160" s="2">
        <v>31</v>
      </c>
      <c r="F160" s="2">
        <f>VLOOKUP($E160,Summary!$A$22:$A$28,1,1)</f>
        <v>30</v>
      </c>
      <c r="G160" s="2">
        <v>0</v>
      </c>
      <c r="H160" s="2">
        <v>0</v>
      </c>
      <c r="I160" s="2">
        <v>2543</v>
      </c>
      <c r="J160" s="2">
        <v>28.537500000000001</v>
      </c>
      <c r="K160" s="20">
        <f>VLOOKUP($J160,Summary!$A$33:$E$39,1,1)</f>
        <v>20</v>
      </c>
      <c r="L160" s="2" t="s">
        <v>120</v>
      </c>
      <c r="M160" s="2" t="s">
        <v>24</v>
      </c>
      <c r="N160" s="22">
        <f>VLOOKUP($D160,Summary!$A$7:$E$8,5,0)</f>
        <v>0.19144144144144143</v>
      </c>
      <c r="O160" s="22">
        <f>VLOOKUP($B160,Summary!$A$15:$E$17,5,0)</f>
        <v>0.6107784431137725</v>
      </c>
      <c r="P160" s="22">
        <f>VLOOKUP($F160,Summary!$A$22:$E$28,5,0)</f>
        <v>0.47199999999999998</v>
      </c>
      <c r="Q160" s="22">
        <f>VLOOKUP($K160,Summary!$A$33:$E$39,5,0)</f>
        <v>0.35632183908045978</v>
      </c>
      <c r="R160" s="22">
        <f>N160*O160*P160*Q160</f>
        <v>1.9665459388771383E-2</v>
      </c>
      <c r="S160" s="24">
        <f>IF(R160&gt;S$4,1,IF(R160&gt;0.2,0.5,0))</f>
        <v>0</v>
      </c>
    </row>
    <row r="161" spans="1:19" x14ac:dyDescent="0.25">
      <c r="A161" s="2">
        <v>1215</v>
      </c>
      <c r="B161" s="2">
        <v>1</v>
      </c>
      <c r="C161" s="2" t="s">
        <v>479</v>
      </c>
      <c r="D161" s="2" t="s">
        <v>12</v>
      </c>
      <c r="E161" s="2">
        <v>33</v>
      </c>
      <c r="F161" s="2">
        <f>VLOOKUP($E161,Summary!$A$22:$A$28,1,1)</f>
        <v>30</v>
      </c>
      <c r="G161" s="2">
        <v>0</v>
      </c>
      <c r="H161" s="2">
        <v>0</v>
      </c>
      <c r="I161" s="2">
        <v>113790</v>
      </c>
      <c r="J161" s="2">
        <v>26.55</v>
      </c>
      <c r="K161" s="20">
        <f>VLOOKUP($J161,Summary!$A$33:$E$39,1,1)</f>
        <v>20</v>
      </c>
      <c r="M161" s="2" t="s">
        <v>16</v>
      </c>
      <c r="N161" s="22">
        <f>VLOOKUP($D161,Summary!$A$7:$E$8,5,0)</f>
        <v>0.19144144144144143</v>
      </c>
      <c r="O161" s="22">
        <f>VLOOKUP($B161,Summary!$A$15:$E$17,5,0)</f>
        <v>0.6107784431137725</v>
      </c>
      <c r="P161" s="22">
        <f>VLOOKUP($F161,Summary!$A$22:$E$28,5,0)</f>
        <v>0.47199999999999998</v>
      </c>
      <c r="Q161" s="22">
        <f>VLOOKUP($K161,Summary!$A$33:$E$39,5,0)</f>
        <v>0.35632183908045978</v>
      </c>
      <c r="R161" s="22">
        <f>N161*O161*P161*Q161</f>
        <v>1.9665459388771383E-2</v>
      </c>
      <c r="S161" s="24">
        <f>IF(R161&gt;S$4,1,IF(R161&gt;0.2,0.5,0))</f>
        <v>0</v>
      </c>
    </row>
    <row r="162" spans="1:19" x14ac:dyDescent="0.25">
      <c r="A162" s="2">
        <v>1223</v>
      </c>
      <c r="B162" s="2">
        <v>1</v>
      </c>
      <c r="C162" s="2" t="s">
        <v>489</v>
      </c>
      <c r="D162" s="2" t="s">
        <v>12</v>
      </c>
      <c r="E162" s="2">
        <v>39</v>
      </c>
      <c r="F162" s="2">
        <f>VLOOKUP($E162,Summary!$A$22:$A$28,1,1)</f>
        <v>30</v>
      </c>
      <c r="G162" s="2">
        <v>0</v>
      </c>
      <c r="H162" s="2">
        <v>0</v>
      </c>
      <c r="I162" s="2" t="s">
        <v>490</v>
      </c>
      <c r="J162" s="2">
        <v>29.7</v>
      </c>
      <c r="K162" s="20">
        <f>VLOOKUP($J162,Summary!$A$33:$E$39,1,1)</f>
        <v>20</v>
      </c>
      <c r="L162" s="2" t="s">
        <v>491</v>
      </c>
      <c r="M162" s="2" t="s">
        <v>24</v>
      </c>
      <c r="N162" s="22">
        <f>VLOOKUP($D162,Summary!$A$7:$E$8,5,0)</f>
        <v>0.19144144144144143</v>
      </c>
      <c r="O162" s="22">
        <f>VLOOKUP($B162,Summary!$A$15:$E$17,5,0)</f>
        <v>0.6107784431137725</v>
      </c>
      <c r="P162" s="22">
        <f>VLOOKUP($F162,Summary!$A$22:$E$28,5,0)</f>
        <v>0.47199999999999998</v>
      </c>
      <c r="Q162" s="22">
        <f>VLOOKUP($K162,Summary!$A$33:$E$39,5,0)</f>
        <v>0.35632183908045978</v>
      </c>
      <c r="R162" s="22">
        <f>N162*O162*P162*Q162</f>
        <v>1.9665459388771383E-2</v>
      </c>
      <c r="S162" s="24">
        <f>IF(R162&gt;S$4,1,IF(R162&gt;0.2,0.5,0))</f>
        <v>0</v>
      </c>
    </row>
    <row r="163" spans="1:19" x14ac:dyDescent="0.25">
      <c r="A163" s="2">
        <v>1227</v>
      </c>
      <c r="B163" s="2">
        <v>1</v>
      </c>
      <c r="C163" s="2" t="s">
        <v>495</v>
      </c>
      <c r="D163" s="2" t="s">
        <v>12</v>
      </c>
      <c r="E163" s="2">
        <v>30</v>
      </c>
      <c r="F163" s="2">
        <f>VLOOKUP($E163,Summary!$A$22:$A$28,1,1)</f>
        <v>30</v>
      </c>
      <c r="G163" s="2">
        <v>0</v>
      </c>
      <c r="H163" s="2">
        <v>0</v>
      </c>
      <c r="I163" s="2">
        <v>110469</v>
      </c>
      <c r="J163" s="2">
        <v>26</v>
      </c>
      <c r="K163" s="20">
        <f>VLOOKUP($J163,Summary!$A$33:$E$39,1,1)</f>
        <v>20</v>
      </c>
      <c r="L163" s="2" t="s">
        <v>496</v>
      </c>
      <c r="M163" s="2" t="s">
        <v>16</v>
      </c>
      <c r="N163" s="22">
        <f>VLOOKUP($D163,Summary!$A$7:$E$8,5,0)</f>
        <v>0.19144144144144143</v>
      </c>
      <c r="O163" s="22">
        <f>VLOOKUP($B163,Summary!$A$15:$E$17,5,0)</f>
        <v>0.6107784431137725</v>
      </c>
      <c r="P163" s="22">
        <f>VLOOKUP($F163,Summary!$A$22:$E$28,5,0)</f>
        <v>0.47199999999999998</v>
      </c>
      <c r="Q163" s="22">
        <f>VLOOKUP($K163,Summary!$A$33:$E$39,5,0)</f>
        <v>0.35632183908045978</v>
      </c>
      <c r="R163" s="22">
        <f>N163*O163*P163*Q163</f>
        <v>1.9665459388771383E-2</v>
      </c>
      <c r="S163" s="24">
        <f>IF(R163&gt;S$4,1,IF(R163&gt;0.2,0.5,0))</f>
        <v>0</v>
      </c>
    </row>
    <row r="164" spans="1:19" x14ac:dyDescent="0.25">
      <c r="A164" s="2">
        <v>1080</v>
      </c>
      <c r="B164" s="2">
        <v>3</v>
      </c>
      <c r="C164" s="2" t="s">
        <v>289</v>
      </c>
      <c r="D164" s="2" t="s">
        <v>15</v>
      </c>
      <c r="F164" s="2">
        <f>VLOOKUP($E164,Summary!$A$22:$A$28,1,1)</f>
        <v>0</v>
      </c>
      <c r="G164" s="2">
        <v>8</v>
      </c>
      <c r="H164" s="2">
        <v>2</v>
      </c>
      <c r="I164" s="2" t="s">
        <v>290</v>
      </c>
      <c r="J164" s="2">
        <v>69.55</v>
      </c>
      <c r="K164" s="20">
        <f>VLOOKUP($J164,Summary!$A$33:$E$39,1,1)</f>
        <v>60</v>
      </c>
      <c r="M164" s="2" t="s">
        <v>16</v>
      </c>
      <c r="N164" s="22">
        <f>VLOOKUP($D164,Summary!$A$7:$E$8,5,0)</f>
        <v>0.74</v>
      </c>
      <c r="O164" s="22">
        <f>VLOOKUP($B164,Summary!$A$15:$E$17,5,0)</f>
        <v>0.25326370757180156</v>
      </c>
      <c r="P164" s="22">
        <f>VLOOKUP($F164,Summary!$A$22:$E$28,5,0)</f>
        <v>0.38219895287958117</v>
      </c>
      <c r="Q164" s="22">
        <f>VLOOKUP($K164,Summary!$A$33:$E$39,5,0)</f>
        <v>0.27272727272727271</v>
      </c>
      <c r="R164" s="22">
        <f>N164*O164*P164*Q164</f>
        <v>1.9535419537880131E-2</v>
      </c>
      <c r="S164" s="24">
        <f>IF(R164&gt;S$4,1,IF(R164&gt;0.2,0.5,0))</f>
        <v>0</v>
      </c>
    </row>
    <row r="165" spans="1:19" x14ac:dyDescent="0.25">
      <c r="A165" s="2">
        <v>1257</v>
      </c>
      <c r="B165" s="2">
        <v>3</v>
      </c>
      <c r="C165" s="2" t="s">
        <v>536</v>
      </c>
      <c r="D165" s="2" t="s">
        <v>15</v>
      </c>
      <c r="F165" s="2">
        <f>VLOOKUP($E165,Summary!$A$22:$A$28,1,1)</f>
        <v>0</v>
      </c>
      <c r="G165" s="2">
        <v>1</v>
      </c>
      <c r="H165" s="2">
        <v>9</v>
      </c>
      <c r="I165" s="2" t="s">
        <v>290</v>
      </c>
      <c r="J165" s="2">
        <v>69.55</v>
      </c>
      <c r="K165" s="20">
        <f>VLOOKUP($J165,Summary!$A$33:$E$39,1,1)</f>
        <v>60</v>
      </c>
      <c r="M165" s="2" t="s">
        <v>16</v>
      </c>
      <c r="N165" s="22">
        <f>VLOOKUP($D165,Summary!$A$7:$E$8,5,0)</f>
        <v>0.74</v>
      </c>
      <c r="O165" s="22">
        <f>VLOOKUP($B165,Summary!$A$15:$E$17,5,0)</f>
        <v>0.25326370757180156</v>
      </c>
      <c r="P165" s="22">
        <f>VLOOKUP($F165,Summary!$A$22:$E$28,5,0)</f>
        <v>0.38219895287958117</v>
      </c>
      <c r="Q165" s="22">
        <f>VLOOKUP($K165,Summary!$A$33:$E$39,5,0)</f>
        <v>0.27272727272727271</v>
      </c>
      <c r="R165" s="22">
        <f>N165*O165*P165*Q165</f>
        <v>1.9535419537880131E-2</v>
      </c>
      <c r="S165" s="24">
        <f>IF(R165&gt;S$4,1,IF(R165&gt;0.2,0.5,0))</f>
        <v>0</v>
      </c>
    </row>
    <row r="166" spans="1:19" x14ac:dyDescent="0.25">
      <c r="A166" s="2">
        <v>908</v>
      </c>
      <c r="B166" s="2">
        <v>2</v>
      </c>
      <c r="C166" s="2" t="s">
        <v>37</v>
      </c>
      <c r="D166" s="2" t="s">
        <v>12</v>
      </c>
      <c r="E166" s="2">
        <v>35</v>
      </c>
      <c r="F166" s="2">
        <f>VLOOKUP($E166,Summary!$A$22:$A$28,1,1)</f>
        <v>30</v>
      </c>
      <c r="G166" s="2">
        <v>0</v>
      </c>
      <c r="H166" s="2">
        <v>0</v>
      </c>
      <c r="I166" s="2">
        <v>233734</v>
      </c>
      <c r="J166" s="2">
        <v>12.35</v>
      </c>
      <c r="K166" s="20">
        <f>VLOOKUP($J166,Summary!$A$33:$E$39,1,1)</f>
        <v>10</v>
      </c>
      <c r="M166" s="2" t="s">
        <v>13</v>
      </c>
      <c r="N166" s="22">
        <f>VLOOKUP($D166,Summary!$A$7:$E$8,5,0)</f>
        <v>0.19144144144144143</v>
      </c>
      <c r="O166" s="22">
        <f>VLOOKUP($B166,Summary!$A$15:$E$17,5,0)</f>
        <v>0.49305555555555558</v>
      </c>
      <c r="P166" s="22">
        <f>VLOOKUP($F166,Summary!$A$22:$E$28,5,0)</f>
        <v>0.47199999999999998</v>
      </c>
      <c r="Q166" s="22">
        <f>VLOOKUP($K166,Summary!$A$33:$E$39,5,0)</f>
        <v>0.40789473684210525</v>
      </c>
      <c r="R166" s="22">
        <f>N166*O166*P166*Q166</f>
        <v>1.817280273694747E-2</v>
      </c>
      <c r="S166" s="24">
        <f>IF(R166&gt;S$4,1,IF(R166&gt;0.2,0.5,0))</f>
        <v>0</v>
      </c>
    </row>
    <row r="167" spans="1:19" x14ac:dyDescent="0.25">
      <c r="A167" s="2">
        <v>953</v>
      </c>
      <c r="B167" s="2">
        <v>2</v>
      </c>
      <c r="C167" s="2" t="s">
        <v>111</v>
      </c>
      <c r="D167" s="2" t="s">
        <v>12</v>
      </c>
      <c r="E167" s="2">
        <v>32</v>
      </c>
      <c r="F167" s="2">
        <f>VLOOKUP($E167,Summary!$A$22:$A$28,1,1)</f>
        <v>30</v>
      </c>
      <c r="G167" s="2">
        <v>0</v>
      </c>
      <c r="H167" s="2">
        <v>0</v>
      </c>
      <c r="I167" s="2">
        <v>237216</v>
      </c>
      <c r="J167" s="2">
        <v>13.5</v>
      </c>
      <c r="K167" s="20">
        <f>VLOOKUP($J167,Summary!$A$33:$E$39,1,1)</f>
        <v>10</v>
      </c>
      <c r="M167" s="2" t="s">
        <v>16</v>
      </c>
      <c r="N167" s="22">
        <f>VLOOKUP($D167,Summary!$A$7:$E$8,5,0)</f>
        <v>0.19144144144144143</v>
      </c>
      <c r="O167" s="22">
        <f>VLOOKUP($B167,Summary!$A$15:$E$17,5,0)</f>
        <v>0.49305555555555558</v>
      </c>
      <c r="P167" s="22">
        <f>VLOOKUP($F167,Summary!$A$22:$E$28,5,0)</f>
        <v>0.47199999999999998</v>
      </c>
      <c r="Q167" s="22">
        <f>VLOOKUP($K167,Summary!$A$33:$E$39,5,0)</f>
        <v>0.40789473684210525</v>
      </c>
      <c r="R167" s="22">
        <f>N167*O167*P167*Q167</f>
        <v>1.817280273694747E-2</v>
      </c>
      <c r="S167" s="24">
        <f>IF(R167&gt;S$4,1,IF(R167&gt;0.2,0.5,0))</f>
        <v>0</v>
      </c>
    </row>
    <row r="168" spans="1:19" x14ac:dyDescent="0.25">
      <c r="A168" s="2">
        <v>970</v>
      </c>
      <c r="B168" s="2">
        <v>2</v>
      </c>
      <c r="C168" s="2" t="s">
        <v>135</v>
      </c>
      <c r="D168" s="2" t="s">
        <v>12</v>
      </c>
      <c r="E168" s="2">
        <v>30</v>
      </c>
      <c r="F168" s="2">
        <f>VLOOKUP($E168,Summary!$A$22:$A$28,1,1)</f>
        <v>30</v>
      </c>
      <c r="G168" s="2">
        <v>0</v>
      </c>
      <c r="H168" s="2">
        <v>0</v>
      </c>
      <c r="I168" s="2">
        <v>248744</v>
      </c>
      <c r="J168" s="2">
        <v>13</v>
      </c>
      <c r="K168" s="20">
        <f>VLOOKUP($J168,Summary!$A$33:$E$39,1,1)</f>
        <v>10</v>
      </c>
      <c r="M168" s="2" t="s">
        <v>16</v>
      </c>
      <c r="N168" s="22">
        <f>VLOOKUP($D168,Summary!$A$7:$E$8,5,0)</f>
        <v>0.19144144144144143</v>
      </c>
      <c r="O168" s="22">
        <f>VLOOKUP($B168,Summary!$A$15:$E$17,5,0)</f>
        <v>0.49305555555555558</v>
      </c>
      <c r="P168" s="22">
        <f>VLOOKUP($F168,Summary!$A$22:$E$28,5,0)</f>
        <v>0.47199999999999998</v>
      </c>
      <c r="Q168" s="22">
        <f>VLOOKUP($K168,Summary!$A$33:$E$39,5,0)</f>
        <v>0.40789473684210525</v>
      </c>
      <c r="R168" s="22">
        <f>N168*O168*P168*Q168</f>
        <v>1.817280273694747E-2</v>
      </c>
      <c r="S168" s="24">
        <f>IF(R168&gt;S$4,1,IF(R168&gt;0.2,0.5,0))</f>
        <v>0</v>
      </c>
    </row>
    <row r="169" spans="1:19" x14ac:dyDescent="0.25">
      <c r="A169" s="2">
        <v>1072</v>
      </c>
      <c r="B169" s="2">
        <v>2</v>
      </c>
      <c r="C169" s="2" t="s">
        <v>275</v>
      </c>
      <c r="D169" s="2" t="s">
        <v>12</v>
      </c>
      <c r="E169" s="2">
        <v>30</v>
      </c>
      <c r="F169" s="2">
        <f>VLOOKUP($E169,Summary!$A$22:$A$28,1,1)</f>
        <v>30</v>
      </c>
      <c r="G169" s="2">
        <v>0</v>
      </c>
      <c r="H169" s="2">
        <v>0</v>
      </c>
      <c r="I169" s="2">
        <v>233478</v>
      </c>
      <c r="J169" s="2">
        <v>13</v>
      </c>
      <c r="K169" s="20">
        <f>VLOOKUP($J169,Summary!$A$33:$E$39,1,1)</f>
        <v>10</v>
      </c>
      <c r="M169" s="2" t="s">
        <v>16</v>
      </c>
      <c r="N169" s="22">
        <f>VLOOKUP($D169,Summary!$A$7:$E$8,5,0)</f>
        <v>0.19144144144144143</v>
      </c>
      <c r="O169" s="22">
        <f>VLOOKUP($B169,Summary!$A$15:$E$17,5,0)</f>
        <v>0.49305555555555558</v>
      </c>
      <c r="P169" s="22">
        <f>VLOOKUP($F169,Summary!$A$22:$E$28,5,0)</f>
        <v>0.47199999999999998</v>
      </c>
      <c r="Q169" s="22">
        <f>VLOOKUP($K169,Summary!$A$33:$E$39,5,0)</f>
        <v>0.40789473684210525</v>
      </c>
      <c r="R169" s="22">
        <f>N169*O169*P169*Q169</f>
        <v>1.817280273694747E-2</v>
      </c>
      <c r="S169" s="24">
        <f>IF(R169&gt;S$4,1,IF(R169&gt;0.2,0.5,0))</f>
        <v>0</v>
      </c>
    </row>
    <row r="170" spans="1:19" x14ac:dyDescent="0.25">
      <c r="A170" s="2">
        <v>1121</v>
      </c>
      <c r="B170" s="2">
        <v>2</v>
      </c>
      <c r="C170" s="2" t="s">
        <v>349</v>
      </c>
      <c r="D170" s="2" t="s">
        <v>12</v>
      </c>
      <c r="E170" s="2">
        <v>36</v>
      </c>
      <c r="F170" s="2">
        <f>VLOOKUP($E170,Summary!$A$22:$A$28,1,1)</f>
        <v>30</v>
      </c>
      <c r="G170" s="2">
        <v>0</v>
      </c>
      <c r="H170" s="2">
        <v>0</v>
      </c>
      <c r="I170" s="2">
        <v>242963</v>
      </c>
      <c r="J170" s="2">
        <v>13</v>
      </c>
      <c r="K170" s="20">
        <f>VLOOKUP($J170,Summary!$A$33:$E$39,1,1)</f>
        <v>10</v>
      </c>
      <c r="M170" s="2" t="s">
        <v>16</v>
      </c>
      <c r="N170" s="22">
        <f>VLOOKUP($D170,Summary!$A$7:$E$8,5,0)</f>
        <v>0.19144144144144143</v>
      </c>
      <c r="O170" s="22">
        <f>VLOOKUP($B170,Summary!$A$15:$E$17,5,0)</f>
        <v>0.49305555555555558</v>
      </c>
      <c r="P170" s="22">
        <f>VLOOKUP($F170,Summary!$A$22:$E$28,5,0)</f>
        <v>0.47199999999999998</v>
      </c>
      <c r="Q170" s="22">
        <f>VLOOKUP($K170,Summary!$A$33:$E$39,5,0)</f>
        <v>0.40789473684210525</v>
      </c>
      <c r="R170" s="22">
        <f>N170*O170*P170*Q170</f>
        <v>1.817280273694747E-2</v>
      </c>
      <c r="S170" s="24">
        <f>IF(R170&gt;S$4,1,IF(R170&gt;0.2,0.5,0))</f>
        <v>0</v>
      </c>
    </row>
    <row r="171" spans="1:19" x14ac:dyDescent="0.25">
      <c r="A171" s="2">
        <v>1156</v>
      </c>
      <c r="B171" s="2">
        <v>2</v>
      </c>
      <c r="C171" s="2" t="s">
        <v>395</v>
      </c>
      <c r="D171" s="2" t="s">
        <v>12</v>
      </c>
      <c r="E171" s="2">
        <v>30</v>
      </c>
      <c r="F171" s="2">
        <f>VLOOKUP($E171,Summary!$A$22:$A$28,1,1)</f>
        <v>30</v>
      </c>
      <c r="G171" s="2">
        <v>0</v>
      </c>
      <c r="H171" s="2">
        <v>0</v>
      </c>
      <c r="I171" s="2" t="s">
        <v>396</v>
      </c>
      <c r="J171" s="2">
        <v>12.737500000000001</v>
      </c>
      <c r="K171" s="20">
        <f>VLOOKUP($J171,Summary!$A$33:$E$39,1,1)</f>
        <v>10</v>
      </c>
      <c r="M171" s="2" t="s">
        <v>24</v>
      </c>
      <c r="N171" s="22">
        <f>VLOOKUP($D171,Summary!$A$7:$E$8,5,0)</f>
        <v>0.19144144144144143</v>
      </c>
      <c r="O171" s="22">
        <f>VLOOKUP($B171,Summary!$A$15:$E$17,5,0)</f>
        <v>0.49305555555555558</v>
      </c>
      <c r="P171" s="22">
        <f>VLOOKUP($F171,Summary!$A$22:$E$28,5,0)</f>
        <v>0.47199999999999998</v>
      </c>
      <c r="Q171" s="22">
        <f>VLOOKUP($K171,Summary!$A$33:$E$39,5,0)</f>
        <v>0.40789473684210525</v>
      </c>
      <c r="R171" s="22">
        <f>N171*O171*P171*Q171</f>
        <v>1.817280273694747E-2</v>
      </c>
      <c r="S171" s="24">
        <f>IF(R171&gt;S$4,1,IF(R171&gt;0.2,0.5,0))</f>
        <v>0</v>
      </c>
    </row>
    <row r="172" spans="1:19" x14ac:dyDescent="0.25">
      <c r="A172" s="2">
        <v>1228</v>
      </c>
      <c r="B172" s="2">
        <v>2</v>
      </c>
      <c r="C172" s="2" t="s">
        <v>497</v>
      </c>
      <c r="D172" s="2" t="s">
        <v>12</v>
      </c>
      <c r="E172" s="2">
        <v>32</v>
      </c>
      <c r="F172" s="2">
        <f>VLOOKUP($E172,Summary!$A$22:$A$28,1,1)</f>
        <v>30</v>
      </c>
      <c r="G172" s="2">
        <v>0</v>
      </c>
      <c r="H172" s="2">
        <v>0</v>
      </c>
      <c r="I172" s="2">
        <v>244360</v>
      </c>
      <c r="J172" s="2">
        <v>13</v>
      </c>
      <c r="K172" s="20">
        <f>VLOOKUP($J172,Summary!$A$33:$E$39,1,1)</f>
        <v>10</v>
      </c>
      <c r="M172" s="2" t="s">
        <v>16</v>
      </c>
      <c r="N172" s="22">
        <f>VLOOKUP($D172,Summary!$A$7:$E$8,5,0)</f>
        <v>0.19144144144144143</v>
      </c>
      <c r="O172" s="22">
        <f>VLOOKUP($B172,Summary!$A$15:$E$17,5,0)</f>
        <v>0.49305555555555558</v>
      </c>
      <c r="P172" s="22">
        <f>VLOOKUP($F172,Summary!$A$22:$E$28,5,0)</f>
        <v>0.47199999999999998</v>
      </c>
      <c r="Q172" s="22">
        <f>VLOOKUP($K172,Summary!$A$33:$E$39,5,0)</f>
        <v>0.40789473684210525</v>
      </c>
      <c r="R172" s="22">
        <f>N172*O172*P172*Q172</f>
        <v>1.817280273694747E-2</v>
      </c>
      <c r="S172" s="24">
        <f>IF(R172&gt;S$4,1,IF(R172&gt;0.2,0.5,0))</f>
        <v>0</v>
      </c>
    </row>
    <row r="173" spans="1:19" x14ac:dyDescent="0.25">
      <c r="A173" s="2">
        <v>912</v>
      </c>
      <c r="B173" s="2">
        <v>1</v>
      </c>
      <c r="C173" s="2" t="s">
        <v>42</v>
      </c>
      <c r="D173" s="2" t="s">
        <v>12</v>
      </c>
      <c r="E173" s="2">
        <v>55</v>
      </c>
      <c r="F173" s="2">
        <f>VLOOKUP($E173,Summary!$A$22:$A$28,1,1)</f>
        <v>50</v>
      </c>
      <c r="G173" s="2">
        <v>1</v>
      </c>
      <c r="H173" s="2">
        <v>0</v>
      </c>
      <c r="I173" s="2" t="s">
        <v>43</v>
      </c>
      <c r="J173" s="2">
        <v>59.4</v>
      </c>
      <c r="K173" s="20">
        <f>VLOOKUP($J173,Summary!$A$33:$E$39,1,1)</f>
        <v>50</v>
      </c>
      <c r="M173" s="2" t="s">
        <v>24</v>
      </c>
      <c r="N173" s="22">
        <f>VLOOKUP($D173,Summary!$A$7:$E$8,5,0)</f>
        <v>0.19144144144144143</v>
      </c>
      <c r="O173" s="22">
        <f>VLOOKUP($B173,Summary!$A$15:$E$17,5,0)</f>
        <v>0.6107784431137725</v>
      </c>
      <c r="P173" s="22">
        <f>VLOOKUP($F173,Summary!$A$22:$E$28,5,0)</f>
        <v>0.38461538461538464</v>
      </c>
      <c r="Q173" s="22">
        <f>VLOOKUP($K173,Summary!$A$33:$E$39,5,0)</f>
        <v>0.38461538461538464</v>
      </c>
      <c r="R173" s="22">
        <f>N173*O173*P173*Q173</f>
        <v>1.7297086619979297E-2</v>
      </c>
      <c r="S173" s="24">
        <f>IF(R173&gt;S$4,1,IF(R173&gt;0.2,0.5,0))</f>
        <v>0</v>
      </c>
    </row>
    <row r="174" spans="1:19" x14ac:dyDescent="0.25">
      <c r="A174" s="2">
        <v>1069</v>
      </c>
      <c r="B174" s="2">
        <v>1</v>
      </c>
      <c r="C174" s="2" t="s">
        <v>269</v>
      </c>
      <c r="D174" s="2" t="s">
        <v>12</v>
      </c>
      <c r="E174" s="2">
        <v>54</v>
      </c>
      <c r="F174" s="2">
        <f>VLOOKUP($E174,Summary!$A$22:$A$28,1,1)</f>
        <v>50</v>
      </c>
      <c r="G174" s="2">
        <v>1</v>
      </c>
      <c r="H174" s="2">
        <v>0</v>
      </c>
      <c r="I174" s="2">
        <v>11778</v>
      </c>
      <c r="J174" s="2">
        <v>55.441699999999997</v>
      </c>
      <c r="K174" s="20">
        <f>VLOOKUP($J174,Summary!$A$33:$E$39,1,1)</f>
        <v>50</v>
      </c>
      <c r="L174" s="2" t="s">
        <v>166</v>
      </c>
      <c r="M174" s="2" t="s">
        <v>24</v>
      </c>
      <c r="N174" s="22">
        <f>VLOOKUP($D174,Summary!$A$7:$E$8,5,0)</f>
        <v>0.19144144144144143</v>
      </c>
      <c r="O174" s="22">
        <f>VLOOKUP($B174,Summary!$A$15:$E$17,5,0)</f>
        <v>0.6107784431137725</v>
      </c>
      <c r="P174" s="22">
        <f>VLOOKUP($F174,Summary!$A$22:$E$28,5,0)</f>
        <v>0.38461538461538464</v>
      </c>
      <c r="Q174" s="22">
        <f>VLOOKUP($K174,Summary!$A$33:$E$39,5,0)</f>
        <v>0.38461538461538464</v>
      </c>
      <c r="R174" s="22">
        <f>N174*O174*P174*Q174</f>
        <v>1.7297086619979297E-2</v>
      </c>
      <c r="S174" s="24">
        <f>IF(R174&gt;S$4,1,IF(R174&gt;0.2,0.5,0))</f>
        <v>0</v>
      </c>
    </row>
    <row r="175" spans="1:19" x14ac:dyDescent="0.25">
      <c r="A175" s="2">
        <v>1270</v>
      </c>
      <c r="B175" s="2">
        <v>1</v>
      </c>
      <c r="C175" s="2" t="s">
        <v>552</v>
      </c>
      <c r="D175" s="2" t="s">
        <v>12</v>
      </c>
      <c r="E175" s="2">
        <v>55</v>
      </c>
      <c r="F175" s="2">
        <f>VLOOKUP($E175,Summary!$A$22:$A$28,1,1)</f>
        <v>50</v>
      </c>
      <c r="G175" s="2">
        <v>0</v>
      </c>
      <c r="H175" s="2">
        <v>0</v>
      </c>
      <c r="I175" s="2">
        <v>680</v>
      </c>
      <c r="J175" s="2">
        <v>50</v>
      </c>
      <c r="K175" s="20">
        <f>VLOOKUP($J175,Summary!$A$33:$E$39,1,1)</f>
        <v>50</v>
      </c>
      <c r="L175" s="2" t="s">
        <v>553</v>
      </c>
      <c r="M175" s="2" t="s">
        <v>16</v>
      </c>
      <c r="N175" s="22">
        <f>VLOOKUP($D175,Summary!$A$7:$E$8,5,0)</f>
        <v>0.19144144144144143</v>
      </c>
      <c r="O175" s="22">
        <f>VLOOKUP($B175,Summary!$A$15:$E$17,5,0)</f>
        <v>0.6107784431137725</v>
      </c>
      <c r="P175" s="22">
        <f>VLOOKUP($F175,Summary!$A$22:$E$28,5,0)</f>
        <v>0.38461538461538464</v>
      </c>
      <c r="Q175" s="22">
        <f>VLOOKUP($K175,Summary!$A$33:$E$39,5,0)</f>
        <v>0.38461538461538464</v>
      </c>
      <c r="R175" s="22">
        <f>N175*O175*P175*Q175</f>
        <v>1.7297086619979297E-2</v>
      </c>
      <c r="S175" s="24">
        <f>IF(R175&gt;S$4,1,IF(R175&gt;0.2,0.5,0))</f>
        <v>0</v>
      </c>
    </row>
    <row r="176" spans="1:19" x14ac:dyDescent="0.25">
      <c r="A176" s="2">
        <v>1038</v>
      </c>
      <c r="B176" s="2">
        <v>1</v>
      </c>
      <c r="C176" s="2" t="s">
        <v>226</v>
      </c>
      <c r="D176" s="2" t="s">
        <v>12</v>
      </c>
      <c r="F176" s="2">
        <f>VLOOKUP($E176,Summary!$A$22:$A$28,1,1)</f>
        <v>0</v>
      </c>
      <c r="G176" s="2">
        <v>0</v>
      </c>
      <c r="H176" s="2">
        <v>0</v>
      </c>
      <c r="I176" s="2">
        <v>17463</v>
      </c>
      <c r="J176" s="2">
        <v>51.862499999999997</v>
      </c>
      <c r="K176" s="20">
        <f>VLOOKUP($J176,Summary!$A$33:$E$39,1,1)</f>
        <v>50</v>
      </c>
      <c r="L176" s="2" t="s">
        <v>227</v>
      </c>
      <c r="M176" s="2" t="s">
        <v>16</v>
      </c>
      <c r="N176" s="22">
        <f>VLOOKUP($D176,Summary!$A$7:$E$8,5,0)</f>
        <v>0.19144144144144143</v>
      </c>
      <c r="O176" s="22">
        <f>VLOOKUP($B176,Summary!$A$15:$E$17,5,0)</f>
        <v>0.6107784431137725</v>
      </c>
      <c r="P176" s="22">
        <f>VLOOKUP($F176,Summary!$A$22:$E$28,5,0)</f>
        <v>0.38219895287958117</v>
      </c>
      <c r="Q176" s="22">
        <f>VLOOKUP($K176,Summary!$A$33:$E$39,5,0)</f>
        <v>0.38461538461538464</v>
      </c>
      <c r="R176" s="22">
        <f>N176*O176*P176*Q176</f>
        <v>1.7188413824461103E-2</v>
      </c>
      <c r="S176" s="24">
        <f>IF(R176&gt;S$4,1,IF(R176&gt;0.2,0.5,0))</f>
        <v>0</v>
      </c>
    </row>
    <row r="177" spans="1:19" x14ac:dyDescent="0.25">
      <c r="A177" s="2">
        <v>1295</v>
      </c>
      <c r="B177" s="2">
        <v>1</v>
      </c>
      <c r="C177" s="2" t="s">
        <v>586</v>
      </c>
      <c r="D177" s="2" t="s">
        <v>12</v>
      </c>
      <c r="E177" s="2">
        <v>17</v>
      </c>
      <c r="F177" s="2">
        <f>VLOOKUP($E177,Summary!$A$22:$A$28,1,1)</f>
        <v>10</v>
      </c>
      <c r="G177" s="2">
        <v>0</v>
      </c>
      <c r="H177" s="2">
        <v>0</v>
      </c>
      <c r="I177" s="2">
        <v>113059</v>
      </c>
      <c r="J177" s="2">
        <v>47.1</v>
      </c>
      <c r="K177" s="20">
        <f>VLOOKUP($J177,Summary!$A$33:$E$39,1,1)</f>
        <v>40</v>
      </c>
      <c r="M177" s="2" t="s">
        <v>16</v>
      </c>
      <c r="N177" s="22">
        <f>VLOOKUP($D177,Summary!$A$7:$E$8,5,0)</f>
        <v>0.19144144144144143</v>
      </c>
      <c r="O177" s="22">
        <f>VLOOKUP($B177,Summary!$A$15:$E$17,5,0)</f>
        <v>0.6107784431137725</v>
      </c>
      <c r="P177" s="22">
        <f>VLOOKUP($F177,Summary!$A$22:$E$28,5,0)</f>
        <v>0.40789473684210525</v>
      </c>
      <c r="Q177" s="22">
        <f>VLOOKUP($K177,Summary!$A$33:$E$39,5,0)</f>
        <v>0.35820895522388058</v>
      </c>
      <c r="R177" s="22">
        <f>N177*O177*P177*Q177</f>
        <v>1.7084575673603428E-2</v>
      </c>
      <c r="S177" s="24">
        <f>IF(R177&gt;S$4,1,IF(R177&gt;0.2,0.5,0))</f>
        <v>0</v>
      </c>
    </row>
    <row r="178" spans="1:19" x14ac:dyDescent="0.25">
      <c r="A178" s="2">
        <v>1158</v>
      </c>
      <c r="B178" s="2">
        <v>1</v>
      </c>
      <c r="C178" s="2" t="s">
        <v>398</v>
      </c>
      <c r="D178" s="2" t="s">
        <v>12</v>
      </c>
      <c r="F178" s="2">
        <f>VLOOKUP($E178,Summary!$A$22:$A$28,1,1)</f>
        <v>0</v>
      </c>
      <c r="G178" s="2">
        <v>0</v>
      </c>
      <c r="H178" s="2">
        <v>0</v>
      </c>
      <c r="I178" s="2">
        <v>112051</v>
      </c>
      <c r="J178" s="2">
        <v>0</v>
      </c>
      <c r="K178" s="20">
        <f>VLOOKUP($J178,Summary!$A$33:$E$39,1,1)</f>
        <v>0</v>
      </c>
      <c r="M178" s="2" t="s">
        <v>16</v>
      </c>
      <c r="N178" s="22">
        <f>VLOOKUP($D178,Summary!$A$7:$E$8,5,0)</f>
        <v>0.19144144144144143</v>
      </c>
      <c r="O178" s="22">
        <f>VLOOKUP($B178,Summary!$A$15:$E$17,5,0)</f>
        <v>0.6107784431137725</v>
      </c>
      <c r="P178" s="22">
        <f>VLOOKUP($F178,Summary!$A$22:$E$28,5,0)</f>
        <v>0.38219895287958117</v>
      </c>
      <c r="Q178" s="22">
        <f>VLOOKUP($K178,Summary!$A$33:$E$39,5,0)</f>
        <v>0.38219895287958117</v>
      </c>
      <c r="R178" s="22">
        <f>N178*O178*P178*Q178</f>
        <v>1.7080423789961871E-2</v>
      </c>
      <c r="S178" s="24">
        <f>IF(R178&gt;S$4,1,IF(R178&gt;0.2,0.5,0))</f>
        <v>0</v>
      </c>
    </row>
    <row r="179" spans="1:19" x14ac:dyDescent="0.25">
      <c r="A179" s="2">
        <v>1086</v>
      </c>
      <c r="B179" s="2">
        <v>2</v>
      </c>
      <c r="C179" s="2" t="s">
        <v>297</v>
      </c>
      <c r="D179" s="2" t="s">
        <v>12</v>
      </c>
      <c r="E179" s="2">
        <v>8</v>
      </c>
      <c r="F179" s="2">
        <f>VLOOKUP($E179,Summary!$A$22:$A$28,1,1)</f>
        <v>0</v>
      </c>
      <c r="G179" s="2">
        <v>0</v>
      </c>
      <c r="H179" s="2">
        <v>2</v>
      </c>
      <c r="I179" s="2">
        <v>28220</v>
      </c>
      <c r="J179" s="2">
        <v>32.5</v>
      </c>
      <c r="K179" s="20">
        <f>VLOOKUP($J179,Summary!$A$33:$E$39,1,1)</f>
        <v>30</v>
      </c>
      <c r="M179" s="2" t="s">
        <v>16</v>
      </c>
      <c r="N179" s="22">
        <f>VLOOKUP($D179,Summary!$A$7:$E$8,5,0)</f>
        <v>0.19144144144144143</v>
      </c>
      <c r="O179" s="22">
        <f>VLOOKUP($B179,Summary!$A$15:$E$17,5,0)</f>
        <v>0.49305555555555558</v>
      </c>
      <c r="P179" s="22">
        <f>VLOOKUP($F179,Summary!$A$22:$E$28,5,0)</f>
        <v>0.38219895287958117</v>
      </c>
      <c r="Q179" s="22">
        <f>VLOOKUP($K179,Summary!$A$33:$E$39,5,0)</f>
        <v>0.47199999999999998</v>
      </c>
      <c r="R179" s="22">
        <f>N179*O179*P179*Q179</f>
        <v>1.7027986756389897E-2</v>
      </c>
      <c r="S179" s="24">
        <f>IF(R179&gt;S$4,1,IF(R179&gt;0.2,0.5,0))</f>
        <v>0</v>
      </c>
    </row>
    <row r="180" spans="1:19" x14ac:dyDescent="0.25">
      <c r="A180" s="2">
        <v>1058</v>
      </c>
      <c r="B180" s="2">
        <v>1</v>
      </c>
      <c r="C180" s="2" t="s">
        <v>253</v>
      </c>
      <c r="D180" s="2" t="s">
        <v>12</v>
      </c>
      <c r="E180" s="2">
        <v>48</v>
      </c>
      <c r="F180" s="2">
        <f>VLOOKUP($E180,Summary!$A$22:$A$28,1,1)</f>
        <v>40</v>
      </c>
      <c r="G180" s="2">
        <v>0</v>
      </c>
      <c r="H180" s="2">
        <v>0</v>
      </c>
      <c r="I180" s="2" t="s">
        <v>254</v>
      </c>
      <c r="J180" s="2">
        <v>50.495800000000003</v>
      </c>
      <c r="K180" s="20">
        <f>VLOOKUP($J180,Summary!$A$33:$E$39,1,1)</f>
        <v>50</v>
      </c>
      <c r="L180" s="2" t="s">
        <v>255</v>
      </c>
      <c r="M180" s="2" t="s">
        <v>24</v>
      </c>
      <c r="N180" s="22">
        <f>VLOOKUP($D180,Summary!$A$7:$E$8,5,0)</f>
        <v>0.19144144144144143</v>
      </c>
      <c r="O180" s="22">
        <f>VLOOKUP($B180,Summary!$A$15:$E$17,5,0)</f>
        <v>0.6107784431137725</v>
      </c>
      <c r="P180" s="22">
        <f>VLOOKUP($F180,Summary!$A$22:$E$28,5,0)</f>
        <v>0.35820895522388058</v>
      </c>
      <c r="Q180" s="22">
        <f>VLOOKUP($K180,Summary!$A$33:$E$39,5,0)</f>
        <v>0.38461538461538464</v>
      </c>
      <c r="R180" s="22">
        <f>N180*O180*P180*Q180</f>
        <v>1.6109525449055345E-2</v>
      </c>
      <c r="S180" s="24">
        <f>IF(R180&gt;S$4,1,IF(R180&gt;0.2,0.5,0))</f>
        <v>0</v>
      </c>
    </row>
    <row r="181" spans="1:19" x14ac:dyDescent="0.25">
      <c r="A181" s="2">
        <v>1137</v>
      </c>
      <c r="B181" s="2">
        <v>1</v>
      </c>
      <c r="C181" s="2" t="s">
        <v>370</v>
      </c>
      <c r="D181" s="2" t="s">
        <v>12</v>
      </c>
      <c r="E181" s="2">
        <v>41</v>
      </c>
      <c r="F181" s="2">
        <f>VLOOKUP($E181,Summary!$A$22:$A$28,1,1)</f>
        <v>40</v>
      </c>
      <c r="G181" s="2">
        <v>1</v>
      </c>
      <c r="H181" s="2">
        <v>0</v>
      </c>
      <c r="I181" s="2">
        <v>17464</v>
      </c>
      <c r="J181" s="2">
        <v>51.862499999999997</v>
      </c>
      <c r="K181" s="20">
        <f>VLOOKUP($J181,Summary!$A$33:$E$39,1,1)</f>
        <v>50</v>
      </c>
      <c r="L181" s="2" t="s">
        <v>371</v>
      </c>
      <c r="M181" s="2" t="s">
        <v>16</v>
      </c>
      <c r="N181" s="22">
        <f>VLOOKUP($D181,Summary!$A$7:$E$8,5,0)</f>
        <v>0.19144144144144143</v>
      </c>
      <c r="O181" s="22">
        <f>VLOOKUP($B181,Summary!$A$15:$E$17,5,0)</f>
        <v>0.6107784431137725</v>
      </c>
      <c r="P181" s="22">
        <f>VLOOKUP($F181,Summary!$A$22:$E$28,5,0)</f>
        <v>0.35820895522388058</v>
      </c>
      <c r="Q181" s="22">
        <f>VLOOKUP($K181,Summary!$A$33:$E$39,5,0)</f>
        <v>0.38461538461538464</v>
      </c>
      <c r="R181" s="22">
        <f>N181*O181*P181*Q181</f>
        <v>1.6109525449055345E-2</v>
      </c>
      <c r="S181" s="24">
        <f>IF(R181&gt;S$4,1,IF(R181&gt;0.2,0.5,0))</f>
        <v>0</v>
      </c>
    </row>
    <row r="182" spans="1:19" x14ac:dyDescent="0.25">
      <c r="A182" s="2">
        <v>1023</v>
      </c>
      <c r="B182" s="2">
        <v>1</v>
      </c>
      <c r="C182" s="2" t="s">
        <v>208</v>
      </c>
      <c r="D182" s="2" t="s">
        <v>12</v>
      </c>
      <c r="E182" s="2">
        <v>53</v>
      </c>
      <c r="F182" s="2">
        <f>VLOOKUP($E182,Summary!$A$22:$A$28,1,1)</f>
        <v>50</v>
      </c>
      <c r="G182" s="2">
        <v>0</v>
      </c>
      <c r="H182" s="2">
        <v>0</v>
      </c>
      <c r="I182" s="2">
        <v>113780</v>
      </c>
      <c r="J182" s="2">
        <v>28.5</v>
      </c>
      <c r="K182" s="20">
        <f>VLOOKUP($J182,Summary!$A$33:$E$39,1,1)</f>
        <v>20</v>
      </c>
      <c r="L182" s="2" t="s">
        <v>209</v>
      </c>
      <c r="M182" s="2" t="s">
        <v>24</v>
      </c>
      <c r="N182" s="22">
        <f>VLOOKUP($D182,Summary!$A$7:$E$8,5,0)</f>
        <v>0.19144144144144143</v>
      </c>
      <c r="O182" s="22">
        <f>VLOOKUP($B182,Summary!$A$15:$E$17,5,0)</f>
        <v>0.6107784431137725</v>
      </c>
      <c r="P182" s="22">
        <f>VLOOKUP($F182,Summary!$A$22:$E$28,5,0)</f>
        <v>0.38461538461538464</v>
      </c>
      <c r="Q182" s="22">
        <f>VLOOKUP($K182,Summary!$A$33:$E$39,5,0)</f>
        <v>0.35632183908045978</v>
      </c>
      <c r="R182" s="22">
        <f>N182*O182*P182*Q182</f>
        <v>1.6024657259429097E-2</v>
      </c>
      <c r="S182" s="24">
        <f>IF(R182&gt;S$4,1,IF(R182&gt;0.2,0.5,0))</f>
        <v>0</v>
      </c>
    </row>
    <row r="183" spans="1:19" x14ac:dyDescent="0.25">
      <c r="A183" s="2">
        <v>1247</v>
      </c>
      <c r="B183" s="2">
        <v>1</v>
      </c>
      <c r="C183" s="2" t="s">
        <v>523</v>
      </c>
      <c r="D183" s="2" t="s">
        <v>12</v>
      </c>
      <c r="E183" s="2">
        <v>50</v>
      </c>
      <c r="F183" s="2">
        <f>VLOOKUP($E183,Summary!$A$22:$A$28,1,1)</f>
        <v>50</v>
      </c>
      <c r="G183" s="2">
        <v>0</v>
      </c>
      <c r="H183" s="2">
        <v>0</v>
      </c>
      <c r="I183" s="2">
        <v>113044</v>
      </c>
      <c r="J183" s="2">
        <v>26</v>
      </c>
      <c r="K183" s="20">
        <f>VLOOKUP($J183,Summary!$A$33:$E$39,1,1)</f>
        <v>20</v>
      </c>
      <c r="L183" s="2" t="s">
        <v>524</v>
      </c>
      <c r="M183" s="2" t="s">
        <v>16</v>
      </c>
      <c r="N183" s="22">
        <f>VLOOKUP($D183,Summary!$A$7:$E$8,5,0)</f>
        <v>0.19144144144144143</v>
      </c>
      <c r="O183" s="22">
        <f>VLOOKUP($B183,Summary!$A$15:$E$17,5,0)</f>
        <v>0.6107784431137725</v>
      </c>
      <c r="P183" s="22">
        <f>VLOOKUP($F183,Summary!$A$22:$E$28,5,0)</f>
        <v>0.38461538461538464</v>
      </c>
      <c r="Q183" s="22">
        <f>VLOOKUP($K183,Summary!$A$33:$E$39,5,0)</f>
        <v>0.35632183908045978</v>
      </c>
      <c r="R183" s="22">
        <f>N183*O183*P183*Q183</f>
        <v>1.6024657259429097E-2</v>
      </c>
      <c r="S183" s="24">
        <f>IF(R183&gt;S$4,1,IF(R183&gt;0.2,0.5,0))</f>
        <v>0</v>
      </c>
    </row>
    <row r="184" spans="1:19" x14ac:dyDescent="0.25">
      <c r="A184" s="2">
        <v>1264</v>
      </c>
      <c r="B184" s="2">
        <v>1</v>
      </c>
      <c r="C184" s="2" t="s">
        <v>545</v>
      </c>
      <c r="D184" s="2" t="s">
        <v>12</v>
      </c>
      <c r="E184" s="2">
        <v>49</v>
      </c>
      <c r="F184" s="2">
        <f>VLOOKUP($E184,Summary!$A$22:$A$28,1,1)</f>
        <v>40</v>
      </c>
      <c r="G184" s="2">
        <v>0</v>
      </c>
      <c r="H184" s="2">
        <v>0</v>
      </c>
      <c r="I184" s="2">
        <v>112058</v>
      </c>
      <c r="J184" s="2">
        <v>0</v>
      </c>
      <c r="K184" s="20">
        <f>VLOOKUP($J184,Summary!$A$33:$E$39,1,1)</f>
        <v>0</v>
      </c>
      <c r="L184" s="2" t="s">
        <v>546</v>
      </c>
      <c r="M184" s="2" t="s">
        <v>16</v>
      </c>
      <c r="N184" s="22">
        <f>VLOOKUP($D184,Summary!$A$7:$E$8,5,0)</f>
        <v>0.19144144144144143</v>
      </c>
      <c r="O184" s="22">
        <f>VLOOKUP($B184,Summary!$A$15:$E$17,5,0)</f>
        <v>0.6107784431137725</v>
      </c>
      <c r="P184" s="22">
        <f>VLOOKUP($F184,Summary!$A$22:$E$28,5,0)</f>
        <v>0.35820895522388058</v>
      </c>
      <c r="Q184" s="22">
        <f>VLOOKUP($K184,Summary!$A$33:$E$39,5,0)</f>
        <v>0.38219895287958117</v>
      </c>
      <c r="R184" s="22">
        <f>N184*O184*P184*Q184</f>
        <v>1.6008313770841383E-2</v>
      </c>
      <c r="S184" s="24">
        <f>IF(R184&gt;S$4,1,IF(R184&gt;0.2,0.5,0))</f>
        <v>0</v>
      </c>
    </row>
    <row r="185" spans="1:19" x14ac:dyDescent="0.25">
      <c r="A185" s="2">
        <v>1139</v>
      </c>
      <c r="B185" s="2">
        <v>2</v>
      </c>
      <c r="C185" s="2" t="s">
        <v>373</v>
      </c>
      <c r="D185" s="2" t="s">
        <v>12</v>
      </c>
      <c r="E185" s="2">
        <v>42</v>
      </c>
      <c r="F185" s="2">
        <f>VLOOKUP($E185,Summary!$A$22:$A$28,1,1)</f>
        <v>40</v>
      </c>
      <c r="G185" s="2">
        <v>1</v>
      </c>
      <c r="H185" s="2">
        <v>1</v>
      </c>
      <c r="I185" s="2">
        <v>28220</v>
      </c>
      <c r="J185" s="2">
        <v>32.5</v>
      </c>
      <c r="K185" s="20">
        <f>VLOOKUP($J185,Summary!$A$33:$E$39,1,1)</f>
        <v>30</v>
      </c>
      <c r="M185" s="2" t="s">
        <v>16</v>
      </c>
      <c r="N185" s="22">
        <f>VLOOKUP($D185,Summary!$A$7:$E$8,5,0)</f>
        <v>0.19144144144144143</v>
      </c>
      <c r="O185" s="22">
        <f>VLOOKUP($B185,Summary!$A$15:$E$17,5,0)</f>
        <v>0.49305555555555558</v>
      </c>
      <c r="P185" s="22">
        <f>VLOOKUP($F185,Summary!$A$22:$E$28,5,0)</f>
        <v>0.35820895522388058</v>
      </c>
      <c r="Q185" s="22">
        <f>VLOOKUP($K185,Summary!$A$33:$E$39,5,0)</f>
        <v>0.47199999999999998</v>
      </c>
      <c r="R185" s="22">
        <f>N185*O185*P185*Q185</f>
        <v>1.5959168123347224E-2</v>
      </c>
      <c r="S185" s="24">
        <f>IF(R185&gt;S$4,1,IF(R185&gt;0.2,0.5,0))</f>
        <v>0</v>
      </c>
    </row>
    <row r="186" spans="1:19" x14ac:dyDescent="0.25">
      <c r="A186" s="2">
        <v>933</v>
      </c>
      <c r="B186" s="2">
        <v>1</v>
      </c>
      <c r="C186" s="2" t="s">
        <v>77</v>
      </c>
      <c r="D186" s="2" t="s">
        <v>12</v>
      </c>
      <c r="F186" s="2">
        <f>VLOOKUP($E186,Summary!$A$22:$A$28,1,1)</f>
        <v>0</v>
      </c>
      <c r="G186" s="2">
        <v>0</v>
      </c>
      <c r="H186" s="2">
        <v>0</v>
      </c>
      <c r="I186" s="2">
        <v>113778</v>
      </c>
      <c r="J186" s="2">
        <v>26.55</v>
      </c>
      <c r="K186" s="20">
        <f>VLOOKUP($J186,Summary!$A$33:$E$39,1,1)</f>
        <v>20</v>
      </c>
      <c r="L186" s="2" t="s">
        <v>78</v>
      </c>
      <c r="M186" s="2" t="s">
        <v>16</v>
      </c>
      <c r="N186" s="22">
        <f>VLOOKUP($D186,Summary!$A$7:$E$8,5,0)</f>
        <v>0.19144144144144143</v>
      </c>
      <c r="O186" s="22">
        <f>VLOOKUP($B186,Summary!$A$15:$E$17,5,0)</f>
        <v>0.6107784431137725</v>
      </c>
      <c r="P186" s="22">
        <f>VLOOKUP($F186,Summary!$A$22:$E$28,5,0)</f>
        <v>0.38219895287958117</v>
      </c>
      <c r="Q186" s="22">
        <f>VLOOKUP($K186,Summary!$A$33:$E$39,5,0)</f>
        <v>0.35632183908045978</v>
      </c>
      <c r="R186" s="22">
        <f>N186*O186*P186*Q186</f>
        <v>1.5923978784500744E-2</v>
      </c>
      <c r="S186" s="24">
        <f>IF(R186&gt;S$4,1,IF(R186&gt;0.2,0.5,0))</f>
        <v>0</v>
      </c>
    </row>
    <row r="187" spans="1:19" x14ac:dyDescent="0.25">
      <c r="A187" s="2">
        <v>1040</v>
      </c>
      <c r="B187" s="2">
        <v>1</v>
      </c>
      <c r="C187" s="2" t="s">
        <v>230</v>
      </c>
      <c r="D187" s="2" t="s">
        <v>12</v>
      </c>
      <c r="F187" s="2">
        <f>VLOOKUP($E187,Summary!$A$22:$A$28,1,1)</f>
        <v>0</v>
      </c>
      <c r="G187" s="2">
        <v>0</v>
      </c>
      <c r="H187" s="2">
        <v>0</v>
      </c>
      <c r="I187" s="2">
        <v>113791</v>
      </c>
      <c r="J187" s="2">
        <v>26.55</v>
      </c>
      <c r="K187" s="20">
        <f>VLOOKUP($J187,Summary!$A$33:$E$39,1,1)</f>
        <v>20</v>
      </c>
      <c r="M187" s="2" t="s">
        <v>16</v>
      </c>
      <c r="N187" s="22">
        <f>VLOOKUP($D187,Summary!$A$7:$E$8,5,0)</f>
        <v>0.19144144144144143</v>
      </c>
      <c r="O187" s="22">
        <f>VLOOKUP($B187,Summary!$A$15:$E$17,5,0)</f>
        <v>0.6107784431137725</v>
      </c>
      <c r="P187" s="22">
        <f>VLOOKUP($F187,Summary!$A$22:$E$28,5,0)</f>
        <v>0.38219895287958117</v>
      </c>
      <c r="Q187" s="22">
        <f>VLOOKUP($K187,Summary!$A$33:$E$39,5,0)</f>
        <v>0.35632183908045978</v>
      </c>
      <c r="R187" s="22">
        <f>N187*O187*P187*Q187</f>
        <v>1.5923978784500744E-2</v>
      </c>
      <c r="S187" s="24">
        <f>IF(R187&gt;S$4,1,IF(R187&gt;0.2,0.5,0))</f>
        <v>0</v>
      </c>
    </row>
    <row r="188" spans="1:19" x14ac:dyDescent="0.25">
      <c r="A188" s="2">
        <v>1083</v>
      </c>
      <c r="B188" s="2">
        <v>1</v>
      </c>
      <c r="C188" s="2" t="s">
        <v>293</v>
      </c>
      <c r="D188" s="2" t="s">
        <v>12</v>
      </c>
      <c r="F188" s="2">
        <f>VLOOKUP($E188,Summary!$A$22:$A$28,1,1)</f>
        <v>0</v>
      </c>
      <c r="G188" s="2">
        <v>0</v>
      </c>
      <c r="H188" s="2">
        <v>0</v>
      </c>
      <c r="I188" s="2">
        <v>111163</v>
      </c>
      <c r="J188" s="2">
        <v>26</v>
      </c>
      <c r="K188" s="20">
        <f>VLOOKUP($J188,Summary!$A$33:$E$39,1,1)</f>
        <v>20</v>
      </c>
      <c r="M188" s="2" t="s">
        <v>16</v>
      </c>
      <c r="N188" s="22">
        <f>VLOOKUP($D188,Summary!$A$7:$E$8,5,0)</f>
        <v>0.19144144144144143</v>
      </c>
      <c r="O188" s="22">
        <f>VLOOKUP($B188,Summary!$A$15:$E$17,5,0)</f>
        <v>0.6107784431137725</v>
      </c>
      <c r="P188" s="22">
        <f>VLOOKUP($F188,Summary!$A$22:$E$28,5,0)</f>
        <v>0.38219895287958117</v>
      </c>
      <c r="Q188" s="22">
        <f>VLOOKUP($K188,Summary!$A$33:$E$39,5,0)</f>
        <v>0.35632183908045978</v>
      </c>
      <c r="R188" s="22">
        <f>N188*O188*P188*Q188</f>
        <v>1.5923978784500744E-2</v>
      </c>
      <c r="S188" s="24">
        <f>IF(R188&gt;S$4,1,IF(R188&gt;0.2,0.5,0))</f>
        <v>0</v>
      </c>
    </row>
    <row r="189" spans="1:19" x14ac:dyDescent="0.25">
      <c r="A189" s="2">
        <v>1097</v>
      </c>
      <c r="B189" s="2">
        <v>1</v>
      </c>
      <c r="C189" s="2" t="s">
        <v>313</v>
      </c>
      <c r="D189" s="2" t="s">
        <v>12</v>
      </c>
      <c r="F189" s="2">
        <f>VLOOKUP($E189,Summary!$A$22:$A$28,1,1)</f>
        <v>0</v>
      </c>
      <c r="G189" s="2">
        <v>0</v>
      </c>
      <c r="H189" s="2">
        <v>0</v>
      </c>
      <c r="I189" s="2" t="s">
        <v>314</v>
      </c>
      <c r="J189" s="2">
        <v>25.741700000000002</v>
      </c>
      <c r="K189" s="20">
        <f>VLOOKUP($J189,Summary!$A$33:$E$39,1,1)</f>
        <v>20</v>
      </c>
      <c r="M189" s="2" t="s">
        <v>24</v>
      </c>
      <c r="N189" s="22">
        <f>VLOOKUP($D189,Summary!$A$7:$E$8,5,0)</f>
        <v>0.19144144144144143</v>
      </c>
      <c r="O189" s="22">
        <f>VLOOKUP($B189,Summary!$A$15:$E$17,5,0)</f>
        <v>0.6107784431137725</v>
      </c>
      <c r="P189" s="22">
        <f>VLOOKUP($F189,Summary!$A$22:$E$28,5,0)</f>
        <v>0.38219895287958117</v>
      </c>
      <c r="Q189" s="22">
        <f>VLOOKUP($K189,Summary!$A$33:$E$39,5,0)</f>
        <v>0.35632183908045978</v>
      </c>
      <c r="R189" s="22">
        <f>N189*O189*P189*Q189</f>
        <v>1.5923978784500744E-2</v>
      </c>
      <c r="S189" s="24">
        <f>IF(R189&gt;S$4,1,IF(R189&gt;0.2,0.5,0))</f>
        <v>0</v>
      </c>
    </row>
    <row r="190" spans="1:19" x14ac:dyDescent="0.25">
      <c r="A190" s="2">
        <v>923</v>
      </c>
      <c r="B190" s="2">
        <v>2</v>
      </c>
      <c r="C190" s="2" t="s">
        <v>63</v>
      </c>
      <c r="D190" s="2" t="s">
        <v>12</v>
      </c>
      <c r="E190" s="2">
        <v>24</v>
      </c>
      <c r="F190" s="2">
        <f>VLOOKUP($E190,Summary!$A$22:$A$28,1,1)</f>
        <v>20</v>
      </c>
      <c r="G190" s="2">
        <v>2</v>
      </c>
      <c r="H190" s="2">
        <v>0</v>
      </c>
      <c r="I190" s="2" t="s">
        <v>64</v>
      </c>
      <c r="J190" s="2">
        <v>31.5</v>
      </c>
      <c r="K190" s="20">
        <f>VLOOKUP($J190,Summary!$A$33:$E$39,1,1)</f>
        <v>30</v>
      </c>
      <c r="M190" s="2" t="s">
        <v>16</v>
      </c>
      <c r="N190" s="22">
        <f>VLOOKUP($D190,Summary!$A$7:$E$8,5,0)</f>
        <v>0.19144144144144143</v>
      </c>
      <c r="O190" s="22">
        <f>VLOOKUP($B190,Summary!$A$15:$E$17,5,0)</f>
        <v>0.49305555555555558</v>
      </c>
      <c r="P190" s="22">
        <f>VLOOKUP($F190,Summary!$A$22:$E$28,5,0)</f>
        <v>0.35632183908045978</v>
      </c>
      <c r="Q190" s="22">
        <f>VLOOKUP($K190,Summary!$A$33:$E$39,5,0)</f>
        <v>0.47199999999999998</v>
      </c>
      <c r="R190" s="22">
        <f>N190*O190*P190*Q190</f>
        <v>1.5875092046069059E-2</v>
      </c>
      <c r="S190" s="24">
        <f>IF(R190&gt;S$4,1,IF(R190&gt;0.2,0.5,0))</f>
        <v>0</v>
      </c>
    </row>
    <row r="191" spans="1:19" x14ac:dyDescent="0.25">
      <c r="A191" s="2">
        <v>1211</v>
      </c>
      <c r="B191" s="2">
        <v>2</v>
      </c>
      <c r="C191" s="2" t="s">
        <v>473</v>
      </c>
      <c r="D191" s="2" t="s">
        <v>12</v>
      </c>
      <c r="E191" s="2">
        <v>22</v>
      </c>
      <c r="F191" s="2">
        <f>VLOOKUP($E191,Summary!$A$22:$A$28,1,1)</f>
        <v>20</v>
      </c>
      <c r="G191" s="2">
        <v>2</v>
      </c>
      <c r="H191" s="2">
        <v>0</v>
      </c>
      <c r="I191" s="2" t="s">
        <v>64</v>
      </c>
      <c r="J191" s="2">
        <v>31.5</v>
      </c>
      <c r="K191" s="20">
        <f>VLOOKUP($J191,Summary!$A$33:$E$39,1,1)</f>
        <v>30</v>
      </c>
      <c r="M191" s="2" t="s">
        <v>16</v>
      </c>
      <c r="N191" s="22">
        <f>VLOOKUP($D191,Summary!$A$7:$E$8,5,0)</f>
        <v>0.19144144144144143</v>
      </c>
      <c r="O191" s="22">
        <f>VLOOKUP($B191,Summary!$A$15:$E$17,5,0)</f>
        <v>0.49305555555555558</v>
      </c>
      <c r="P191" s="22">
        <f>VLOOKUP($F191,Summary!$A$22:$E$28,5,0)</f>
        <v>0.35632183908045978</v>
      </c>
      <c r="Q191" s="22">
        <f>VLOOKUP($K191,Summary!$A$33:$E$39,5,0)</f>
        <v>0.47199999999999998</v>
      </c>
      <c r="R191" s="22">
        <f>N191*O191*P191*Q191</f>
        <v>1.5875092046069059E-2</v>
      </c>
      <c r="S191" s="24">
        <f>IF(R191&gt;S$4,1,IF(R191&gt;0.2,0.5,0))</f>
        <v>0</v>
      </c>
    </row>
    <row r="192" spans="1:19" x14ac:dyDescent="0.25">
      <c r="A192" s="2">
        <v>1230</v>
      </c>
      <c r="B192" s="2">
        <v>2</v>
      </c>
      <c r="C192" s="2" t="s">
        <v>499</v>
      </c>
      <c r="D192" s="2" t="s">
        <v>12</v>
      </c>
      <c r="E192" s="2">
        <v>25</v>
      </c>
      <c r="F192" s="2">
        <f>VLOOKUP($E192,Summary!$A$22:$A$28,1,1)</f>
        <v>20</v>
      </c>
      <c r="G192" s="2">
        <v>0</v>
      </c>
      <c r="H192" s="2">
        <v>0</v>
      </c>
      <c r="I192" s="2" t="s">
        <v>64</v>
      </c>
      <c r="J192" s="2">
        <v>31.5</v>
      </c>
      <c r="K192" s="20">
        <f>VLOOKUP($J192,Summary!$A$33:$E$39,1,1)</f>
        <v>30</v>
      </c>
      <c r="M192" s="2" t="s">
        <v>16</v>
      </c>
      <c r="N192" s="22">
        <f>VLOOKUP($D192,Summary!$A$7:$E$8,5,0)</f>
        <v>0.19144144144144143</v>
      </c>
      <c r="O192" s="22">
        <f>VLOOKUP($B192,Summary!$A$15:$E$17,5,0)</f>
        <v>0.49305555555555558</v>
      </c>
      <c r="P192" s="22">
        <f>VLOOKUP($F192,Summary!$A$22:$E$28,5,0)</f>
        <v>0.35632183908045978</v>
      </c>
      <c r="Q192" s="22">
        <f>VLOOKUP($K192,Summary!$A$33:$E$39,5,0)</f>
        <v>0.47199999999999998</v>
      </c>
      <c r="R192" s="22">
        <f>N192*O192*P192*Q192</f>
        <v>1.5875092046069059E-2</v>
      </c>
      <c r="S192" s="24">
        <f>IF(R192&gt;S$4,1,IF(R192&gt;0.2,0.5,0))</f>
        <v>0</v>
      </c>
    </row>
    <row r="193" spans="1:19" x14ac:dyDescent="0.25">
      <c r="A193" s="2">
        <v>1041</v>
      </c>
      <c r="B193" s="2">
        <v>2</v>
      </c>
      <c r="C193" s="2" t="s">
        <v>231</v>
      </c>
      <c r="D193" s="2" t="s">
        <v>12</v>
      </c>
      <c r="E193" s="2">
        <v>30</v>
      </c>
      <c r="F193" s="2">
        <f>VLOOKUP($E193,Summary!$A$22:$A$28,1,1)</f>
        <v>30</v>
      </c>
      <c r="G193" s="2">
        <v>1</v>
      </c>
      <c r="H193" s="2">
        <v>1</v>
      </c>
      <c r="I193" s="2">
        <v>250651</v>
      </c>
      <c r="J193" s="2">
        <v>26</v>
      </c>
      <c r="K193" s="20">
        <f>VLOOKUP($J193,Summary!$A$33:$E$39,1,1)</f>
        <v>20</v>
      </c>
      <c r="M193" s="2" t="s">
        <v>16</v>
      </c>
      <c r="N193" s="22">
        <f>VLOOKUP($D193,Summary!$A$7:$E$8,5,0)</f>
        <v>0.19144144144144143</v>
      </c>
      <c r="O193" s="22">
        <f>VLOOKUP($B193,Summary!$A$15:$E$17,5,0)</f>
        <v>0.49305555555555558</v>
      </c>
      <c r="P193" s="22">
        <f>VLOOKUP($F193,Summary!$A$22:$E$28,5,0)</f>
        <v>0.47199999999999998</v>
      </c>
      <c r="Q193" s="22">
        <f>VLOOKUP($K193,Summary!$A$33:$E$39,5,0)</f>
        <v>0.35632183908045978</v>
      </c>
      <c r="R193" s="22">
        <f>N193*O193*P193*Q193</f>
        <v>1.5875092046069055E-2</v>
      </c>
      <c r="S193" s="24">
        <f>IF(R193&gt;S$4,1,IF(R193&gt;0.2,0.5,0))</f>
        <v>0</v>
      </c>
    </row>
    <row r="194" spans="1:19" x14ac:dyDescent="0.25">
      <c r="A194" s="2">
        <v>1082</v>
      </c>
      <c r="B194" s="2">
        <v>2</v>
      </c>
      <c r="C194" s="2" t="s">
        <v>292</v>
      </c>
      <c r="D194" s="2" t="s">
        <v>12</v>
      </c>
      <c r="E194" s="2">
        <v>34</v>
      </c>
      <c r="F194" s="2">
        <f>VLOOKUP($E194,Summary!$A$22:$A$28,1,1)</f>
        <v>30</v>
      </c>
      <c r="G194" s="2">
        <v>1</v>
      </c>
      <c r="H194" s="2">
        <v>0</v>
      </c>
      <c r="I194" s="2">
        <v>226875</v>
      </c>
      <c r="J194" s="2">
        <v>26</v>
      </c>
      <c r="K194" s="20">
        <f>VLOOKUP($J194,Summary!$A$33:$E$39,1,1)</f>
        <v>20</v>
      </c>
      <c r="M194" s="2" t="s">
        <v>16</v>
      </c>
      <c r="N194" s="22">
        <f>VLOOKUP($D194,Summary!$A$7:$E$8,5,0)</f>
        <v>0.19144144144144143</v>
      </c>
      <c r="O194" s="22">
        <f>VLOOKUP($B194,Summary!$A$15:$E$17,5,0)</f>
        <v>0.49305555555555558</v>
      </c>
      <c r="P194" s="22">
        <f>VLOOKUP($F194,Summary!$A$22:$E$28,5,0)</f>
        <v>0.47199999999999998</v>
      </c>
      <c r="Q194" s="22">
        <f>VLOOKUP($K194,Summary!$A$33:$E$39,5,0)</f>
        <v>0.35632183908045978</v>
      </c>
      <c r="R194" s="22">
        <f>N194*O194*P194*Q194</f>
        <v>1.5875092046069055E-2</v>
      </c>
      <c r="S194" s="24">
        <f>IF(R194&gt;S$4,1,IF(R194&gt;0.2,0.5,0))</f>
        <v>0</v>
      </c>
    </row>
    <row r="195" spans="1:19" x14ac:dyDescent="0.25">
      <c r="A195" s="2">
        <v>1170</v>
      </c>
      <c r="B195" s="2">
        <v>2</v>
      </c>
      <c r="C195" s="2" t="s">
        <v>413</v>
      </c>
      <c r="D195" s="2" t="s">
        <v>12</v>
      </c>
      <c r="E195" s="2">
        <v>30</v>
      </c>
      <c r="F195" s="2">
        <f>VLOOKUP($E195,Summary!$A$22:$A$28,1,1)</f>
        <v>30</v>
      </c>
      <c r="G195" s="2">
        <v>1</v>
      </c>
      <c r="H195" s="2">
        <v>0</v>
      </c>
      <c r="I195" s="2" t="s">
        <v>414</v>
      </c>
      <c r="J195" s="2">
        <v>21</v>
      </c>
      <c r="K195" s="20">
        <f>VLOOKUP($J195,Summary!$A$33:$E$39,1,1)</f>
        <v>20</v>
      </c>
      <c r="M195" s="2" t="s">
        <v>16</v>
      </c>
      <c r="N195" s="22">
        <f>VLOOKUP($D195,Summary!$A$7:$E$8,5,0)</f>
        <v>0.19144144144144143</v>
      </c>
      <c r="O195" s="22">
        <f>VLOOKUP($B195,Summary!$A$15:$E$17,5,0)</f>
        <v>0.49305555555555558</v>
      </c>
      <c r="P195" s="22">
        <f>VLOOKUP($F195,Summary!$A$22:$E$28,5,0)</f>
        <v>0.47199999999999998</v>
      </c>
      <c r="Q195" s="22">
        <f>VLOOKUP($K195,Summary!$A$33:$E$39,5,0)</f>
        <v>0.35632183908045978</v>
      </c>
      <c r="R195" s="22">
        <f>N195*O195*P195*Q195</f>
        <v>1.5875092046069055E-2</v>
      </c>
      <c r="S195" s="24">
        <f>IF(R195&gt;S$4,1,IF(R195&gt;0.2,0.5,0))</f>
        <v>0</v>
      </c>
    </row>
    <row r="196" spans="1:19" x14ac:dyDescent="0.25">
      <c r="A196" s="2">
        <v>1293</v>
      </c>
      <c r="B196" s="2">
        <v>2</v>
      </c>
      <c r="C196" s="2" t="s">
        <v>584</v>
      </c>
      <c r="D196" s="2" t="s">
        <v>12</v>
      </c>
      <c r="E196" s="2">
        <v>38</v>
      </c>
      <c r="F196" s="2">
        <f>VLOOKUP($E196,Summary!$A$22:$A$28,1,1)</f>
        <v>30</v>
      </c>
      <c r="G196" s="2">
        <v>1</v>
      </c>
      <c r="H196" s="2">
        <v>0</v>
      </c>
      <c r="I196" s="2">
        <v>28664</v>
      </c>
      <c r="J196" s="2">
        <v>21</v>
      </c>
      <c r="K196" s="20">
        <f>VLOOKUP($J196,Summary!$A$33:$E$39,1,1)</f>
        <v>20</v>
      </c>
      <c r="M196" s="2" t="s">
        <v>16</v>
      </c>
      <c r="N196" s="22">
        <f>VLOOKUP($D196,Summary!$A$7:$E$8,5,0)</f>
        <v>0.19144144144144143</v>
      </c>
      <c r="O196" s="22">
        <f>VLOOKUP($B196,Summary!$A$15:$E$17,5,0)</f>
        <v>0.49305555555555558</v>
      </c>
      <c r="P196" s="22">
        <f>VLOOKUP($F196,Summary!$A$22:$E$28,5,0)</f>
        <v>0.47199999999999998</v>
      </c>
      <c r="Q196" s="22">
        <f>VLOOKUP($K196,Summary!$A$33:$E$39,5,0)</f>
        <v>0.35632183908045978</v>
      </c>
      <c r="R196" s="22">
        <f>N196*O196*P196*Q196</f>
        <v>1.5875092046069055E-2</v>
      </c>
      <c r="S196" s="24">
        <f>IF(R196&gt;S$4,1,IF(R196&gt;0.2,0.5,0))</f>
        <v>0</v>
      </c>
    </row>
    <row r="197" spans="1:19" x14ac:dyDescent="0.25">
      <c r="A197" s="2">
        <v>1001</v>
      </c>
      <c r="B197" s="2">
        <v>2</v>
      </c>
      <c r="C197" s="2" t="s">
        <v>176</v>
      </c>
      <c r="D197" s="2" t="s">
        <v>12</v>
      </c>
      <c r="E197" s="2">
        <v>18.5</v>
      </c>
      <c r="F197" s="2">
        <f>VLOOKUP($E197,Summary!$A$22:$A$28,1,1)</f>
        <v>10</v>
      </c>
      <c r="G197" s="2">
        <v>0</v>
      </c>
      <c r="H197" s="2">
        <v>0</v>
      </c>
      <c r="I197" s="2">
        <v>248734</v>
      </c>
      <c r="J197" s="2">
        <v>13</v>
      </c>
      <c r="K197" s="20">
        <f>VLOOKUP($J197,Summary!$A$33:$E$39,1,1)</f>
        <v>10</v>
      </c>
      <c r="L197" s="2" t="s">
        <v>177</v>
      </c>
      <c r="M197" s="2" t="s">
        <v>16</v>
      </c>
      <c r="N197" s="22">
        <f>VLOOKUP($D197,Summary!$A$7:$E$8,5,0)</f>
        <v>0.19144144144144143</v>
      </c>
      <c r="O197" s="22">
        <f>VLOOKUP($B197,Summary!$A$15:$E$17,5,0)</f>
        <v>0.49305555555555558</v>
      </c>
      <c r="P197" s="22">
        <f>VLOOKUP($F197,Summary!$A$22:$E$28,5,0)</f>
        <v>0.40789473684210525</v>
      </c>
      <c r="Q197" s="22">
        <f>VLOOKUP($K197,Summary!$A$33:$E$39,5,0)</f>
        <v>0.40789473684210525</v>
      </c>
      <c r="R197" s="22">
        <f>N197*O197*P197*Q197</f>
        <v>1.5704641080658218E-2</v>
      </c>
      <c r="S197" s="24">
        <f>IF(R197&gt;S$4,1,IF(R197&gt;0.2,0.5,0))</f>
        <v>0</v>
      </c>
    </row>
    <row r="198" spans="1:19" x14ac:dyDescent="0.25">
      <c r="A198" s="2">
        <v>1209</v>
      </c>
      <c r="B198" s="2">
        <v>2</v>
      </c>
      <c r="C198" s="2" t="s">
        <v>471</v>
      </c>
      <c r="D198" s="2" t="s">
        <v>12</v>
      </c>
      <c r="E198" s="2">
        <v>19</v>
      </c>
      <c r="F198" s="2">
        <f>VLOOKUP($E198,Summary!$A$22:$A$28,1,1)</f>
        <v>10</v>
      </c>
      <c r="G198" s="2">
        <v>0</v>
      </c>
      <c r="H198" s="2">
        <v>0</v>
      </c>
      <c r="I198" s="2">
        <v>28004</v>
      </c>
      <c r="J198" s="2">
        <v>10.5</v>
      </c>
      <c r="K198" s="20">
        <f>VLOOKUP($J198,Summary!$A$33:$E$39,1,1)</f>
        <v>10</v>
      </c>
      <c r="M198" s="2" t="s">
        <v>16</v>
      </c>
      <c r="N198" s="22">
        <f>VLOOKUP($D198,Summary!$A$7:$E$8,5,0)</f>
        <v>0.19144144144144143</v>
      </c>
      <c r="O198" s="22">
        <f>VLOOKUP($B198,Summary!$A$15:$E$17,5,0)</f>
        <v>0.49305555555555558</v>
      </c>
      <c r="P198" s="22">
        <f>VLOOKUP($F198,Summary!$A$22:$E$28,5,0)</f>
        <v>0.40789473684210525</v>
      </c>
      <c r="Q198" s="22">
        <f>VLOOKUP($K198,Summary!$A$33:$E$39,5,0)</f>
        <v>0.40789473684210525</v>
      </c>
      <c r="R198" s="22">
        <f>N198*O198*P198*Q198</f>
        <v>1.5704641080658218E-2</v>
      </c>
      <c r="S198" s="24">
        <f>IF(R198&gt;S$4,1,IF(R198&gt;0.2,0.5,0))</f>
        <v>0</v>
      </c>
    </row>
    <row r="199" spans="1:19" x14ac:dyDescent="0.25">
      <c r="A199" s="2">
        <v>1232</v>
      </c>
      <c r="B199" s="2">
        <v>2</v>
      </c>
      <c r="C199" s="2" t="s">
        <v>501</v>
      </c>
      <c r="D199" s="2" t="s">
        <v>12</v>
      </c>
      <c r="E199" s="2">
        <v>18</v>
      </c>
      <c r="F199" s="2">
        <f>VLOOKUP($E199,Summary!$A$22:$A$28,1,1)</f>
        <v>10</v>
      </c>
      <c r="G199" s="2">
        <v>0</v>
      </c>
      <c r="H199" s="2">
        <v>0</v>
      </c>
      <c r="I199" s="2" t="s">
        <v>502</v>
      </c>
      <c r="J199" s="2">
        <v>10.5</v>
      </c>
      <c r="K199" s="20">
        <f>VLOOKUP($J199,Summary!$A$33:$E$39,1,1)</f>
        <v>10</v>
      </c>
      <c r="M199" s="2" t="s">
        <v>16</v>
      </c>
      <c r="N199" s="22">
        <f>VLOOKUP($D199,Summary!$A$7:$E$8,5,0)</f>
        <v>0.19144144144144143</v>
      </c>
      <c r="O199" s="22">
        <f>VLOOKUP($B199,Summary!$A$15:$E$17,5,0)</f>
        <v>0.49305555555555558</v>
      </c>
      <c r="P199" s="22">
        <f>VLOOKUP($F199,Summary!$A$22:$E$28,5,0)</f>
        <v>0.40789473684210525</v>
      </c>
      <c r="Q199" s="22">
        <f>VLOOKUP($K199,Summary!$A$33:$E$39,5,0)</f>
        <v>0.40789473684210525</v>
      </c>
      <c r="R199" s="22">
        <f>N199*O199*P199*Q199</f>
        <v>1.5704641080658218E-2</v>
      </c>
      <c r="S199" s="24">
        <f>IF(R199&gt;S$4,1,IF(R199&gt;0.2,0.5,0))</f>
        <v>0</v>
      </c>
    </row>
    <row r="200" spans="1:19" x14ac:dyDescent="0.25">
      <c r="A200" s="2">
        <v>967</v>
      </c>
      <c r="B200" s="2">
        <v>1</v>
      </c>
      <c r="C200" s="2" t="s">
        <v>130</v>
      </c>
      <c r="D200" s="2" t="s">
        <v>12</v>
      </c>
      <c r="E200" s="2">
        <v>32.5</v>
      </c>
      <c r="F200" s="2">
        <f>VLOOKUP($E200,Summary!$A$22:$A$28,1,1)</f>
        <v>30</v>
      </c>
      <c r="G200" s="2">
        <v>0</v>
      </c>
      <c r="H200" s="2">
        <v>0</v>
      </c>
      <c r="I200" s="2">
        <v>113503</v>
      </c>
      <c r="J200" s="2">
        <v>211.5</v>
      </c>
      <c r="K200" s="20">
        <f>VLOOKUP($J200,Summary!$A$33:$E$39,1,1)</f>
        <v>60</v>
      </c>
      <c r="L200" s="2" t="s">
        <v>131</v>
      </c>
      <c r="M200" s="2" t="s">
        <v>24</v>
      </c>
      <c r="N200" s="22">
        <f>VLOOKUP($D200,Summary!$A$7:$E$8,5,0)</f>
        <v>0.19144144144144143</v>
      </c>
      <c r="O200" s="22">
        <f>VLOOKUP($B200,Summary!$A$15:$E$17,5,0)</f>
        <v>0.6107784431137725</v>
      </c>
      <c r="P200" s="22">
        <f>VLOOKUP($F200,Summary!$A$22:$E$28,5,0)</f>
        <v>0.47199999999999998</v>
      </c>
      <c r="Q200" s="22">
        <f>VLOOKUP($K200,Summary!$A$33:$E$39,5,0)</f>
        <v>0.27272727272727271</v>
      </c>
      <c r="R200" s="22">
        <f>N200*O200*P200*Q200</f>
        <v>1.5051861878209182E-2</v>
      </c>
      <c r="S200" s="24">
        <f>IF(R200&gt;S$4,1,IF(R200&gt;0.2,0.5,0))</f>
        <v>0</v>
      </c>
    </row>
    <row r="201" spans="1:19" x14ac:dyDescent="0.25">
      <c r="A201" s="2">
        <v>1010</v>
      </c>
      <c r="B201" s="2">
        <v>1</v>
      </c>
      <c r="C201" s="2" t="s">
        <v>190</v>
      </c>
      <c r="D201" s="2" t="s">
        <v>12</v>
      </c>
      <c r="E201" s="2">
        <v>36</v>
      </c>
      <c r="F201" s="2">
        <f>VLOOKUP($E201,Summary!$A$22:$A$28,1,1)</f>
        <v>30</v>
      </c>
      <c r="G201" s="2">
        <v>0</v>
      </c>
      <c r="H201" s="2">
        <v>0</v>
      </c>
      <c r="I201" s="2">
        <v>13050</v>
      </c>
      <c r="J201" s="2">
        <v>75.241699999999994</v>
      </c>
      <c r="K201" s="20">
        <f>VLOOKUP($J201,Summary!$A$33:$E$39,1,1)</f>
        <v>60</v>
      </c>
      <c r="L201" s="2" t="s">
        <v>191</v>
      </c>
      <c r="M201" s="2" t="s">
        <v>24</v>
      </c>
      <c r="N201" s="22">
        <f>VLOOKUP($D201,Summary!$A$7:$E$8,5,0)</f>
        <v>0.19144144144144143</v>
      </c>
      <c r="O201" s="22">
        <f>VLOOKUP($B201,Summary!$A$15:$E$17,5,0)</f>
        <v>0.6107784431137725</v>
      </c>
      <c r="P201" s="22">
        <f>VLOOKUP($F201,Summary!$A$22:$E$28,5,0)</f>
        <v>0.47199999999999998</v>
      </c>
      <c r="Q201" s="22">
        <f>VLOOKUP($K201,Summary!$A$33:$E$39,5,0)</f>
        <v>0.27272727272727271</v>
      </c>
      <c r="R201" s="22">
        <f>N201*O201*P201*Q201</f>
        <v>1.5051861878209182E-2</v>
      </c>
      <c r="S201" s="24">
        <f>IF(R201&gt;S$4,1,IF(R201&gt;0.2,0.5,0))</f>
        <v>0</v>
      </c>
    </row>
    <row r="202" spans="1:19" x14ac:dyDescent="0.25">
      <c r="A202" s="2">
        <v>1073</v>
      </c>
      <c r="B202" s="2">
        <v>1</v>
      </c>
      <c r="C202" s="2" t="s">
        <v>276</v>
      </c>
      <c r="D202" s="2" t="s">
        <v>12</v>
      </c>
      <c r="E202" s="2">
        <v>37</v>
      </c>
      <c r="F202" s="2">
        <f>VLOOKUP($E202,Summary!$A$22:$A$28,1,1)</f>
        <v>30</v>
      </c>
      <c r="G202" s="2">
        <v>1</v>
      </c>
      <c r="H202" s="2">
        <v>1</v>
      </c>
      <c r="I202" s="2" t="s">
        <v>273</v>
      </c>
      <c r="J202" s="2">
        <v>83.158299999999997</v>
      </c>
      <c r="K202" s="20">
        <f>VLOOKUP($J202,Summary!$A$33:$E$39,1,1)</f>
        <v>60</v>
      </c>
      <c r="L202" s="2" t="s">
        <v>277</v>
      </c>
      <c r="M202" s="2" t="s">
        <v>24</v>
      </c>
      <c r="N202" s="22">
        <f>VLOOKUP($D202,Summary!$A$7:$E$8,5,0)</f>
        <v>0.19144144144144143</v>
      </c>
      <c r="O202" s="22">
        <f>VLOOKUP($B202,Summary!$A$15:$E$17,5,0)</f>
        <v>0.6107784431137725</v>
      </c>
      <c r="P202" s="22">
        <f>VLOOKUP($F202,Summary!$A$22:$E$28,5,0)</f>
        <v>0.47199999999999998</v>
      </c>
      <c r="Q202" s="22">
        <f>VLOOKUP($K202,Summary!$A$33:$E$39,5,0)</f>
        <v>0.27272727272727271</v>
      </c>
      <c r="R202" s="22">
        <f>N202*O202*P202*Q202</f>
        <v>1.5051861878209182E-2</v>
      </c>
      <c r="S202" s="24">
        <f>IF(R202&gt;S$4,1,IF(R202&gt;0.2,0.5,0))</f>
        <v>0</v>
      </c>
    </row>
    <row r="203" spans="1:19" x14ac:dyDescent="0.25">
      <c r="A203" s="2">
        <v>1126</v>
      </c>
      <c r="B203" s="2">
        <v>1</v>
      </c>
      <c r="C203" s="2" t="s">
        <v>354</v>
      </c>
      <c r="D203" s="2" t="s">
        <v>12</v>
      </c>
      <c r="E203" s="2">
        <v>39</v>
      </c>
      <c r="F203" s="2">
        <f>VLOOKUP($E203,Summary!$A$22:$A$28,1,1)</f>
        <v>30</v>
      </c>
      <c r="G203" s="2">
        <v>1</v>
      </c>
      <c r="H203" s="2">
        <v>0</v>
      </c>
      <c r="I203" s="2" t="s">
        <v>355</v>
      </c>
      <c r="J203" s="2">
        <v>71.283299999999997</v>
      </c>
      <c r="K203" s="20">
        <f>VLOOKUP($J203,Summary!$A$33:$E$39,1,1)</f>
        <v>60</v>
      </c>
      <c r="L203" s="2" t="s">
        <v>356</v>
      </c>
      <c r="M203" s="2" t="s">
        <v>24</v>
      </c>
      <c r="N203" s="22">
        <f>VLOOKUP($D203,Summary!$A$7:$E$8,5,0)</f>
        <v>0.19144144144144143</v>
      </c>
      <c r="O203" s="22">
        <f>VLOOKUP($B203,Summary!$A$15:$E$17,5,0)</f>
        <v>0.6107784431137725</v>
      </c>
      <c r="P203" s="22">
        <f>VLOOKUP($F203,Summary!$A$22:$E$28,5,0)</f>
        <v>0.47199999999999998</v>
      </c>
      <c r="Q203" s="22">
        <f>VLOOKUP($K203,Summary!$A$33:$E$39,5,0)</f>
        <v>0.27272727272727271</v>
      </c>
      <c r="R203" s="22">
        <f>N203*O203*P203*Q203</f>
        <v>1.5051861878209182E-2</v>
      </c>
      <c r="S203" s="24">
        <f>IF(R203&gt;S$4,1,IF(R203&gt;0.2,0.5,0))</f>
        <v>0</v>
      </c>
    </row>
    <row r="204" spans="1:19" x14ac:dyDescent="0.25">
      <c r="A204" s="2">
        <v>1198</v>
      </c>
      <c r="B204" s="2">
        <v>1</v>
      </c>
      <c r="C204" s="2" t="s">
        <v>452</v>
      </c>
      <c r="D204" s="2" t="s">
        <v>12</v>
      </c>
      <c r="E204" s="2">
        <v>30</v>
      </c>
      <c r="F204" s="2">
        <f>VLOOKUP($E204,Summary!$A$22:$A$28,1,1)</f>
        <v>30</v>
      </c>
      <c r="G204" s="2">
        <v>1</v>
      </c>
      <c r="H204" s="2">
        <v>2</v>
      </c>
      <c r="I204" s="2">
        <v>113781</v>
      </c>
      <c r="J204" s="2">
        <v>151.55000000000001</v>
      </c>
      <c r="K204" s="20">
        <f>VLOOKUP($J204,Summary!$A$33:$E$39,1,1)</f>
        <v>60</v>
      </c>
      <c r="L204" s="2" t="s">
        <v>453</v>
      </c>
      <c r="M204" s="2" t="s">
        <v>16</v>
      </c>
      <c r="N204" s="22">
        <f>VLOOKUP($D204,Summary!$A$7:$E$8,5,0)</f>
        <v>0.19144144144144143</v>
      </c>
      <c r="O204" s="22">
        <f>VLOOKUP($B204,Summary!$A$15:$E$17,5,0)</f>
        <v>0.6107784431137725</v>
      </c>
      <c r="P204" s="22">
        <f>VLOOKUP($F204,Summary!$A$22:$E$28,5,0)</f>
        <v>0.47199999999999998</v>
      </c>
      <c r="Q204" s="22">
        <f>VLOOKUP($K204,Summary!$A$33:$E$39,5,0)</f>
        <v>0.27272727272727271</v>
      </c>
      <c r="R204" s="22">
        <f>N204*O204*P204*Q204</f>
        <v>1.5051861878209182E-2</v>
      </c>
      <c r="S204" s="24">
        <f>IF(R204&gt;S$4,1,IF(R204&gt;0.2,0.5,0))</f>
        <v>0</v>
      </c>
    </row>
    <row r="205" spans="1:19" x14ac:dyDescent="0.25">
      <c r="A205" s="2">
        <v>959</v>
      </c>
      <c r="B205" s="2">
        <v>1</v>
      </c>
      <c r="C205" s="2" t="s">
        <v>118</v>
      </c>
      <c r="D205" s="2" t="s">
        <v>12</v>
      </c>
      <c r="E205" s="2">
        <v>47</v>
      </c>
      <c r="F205" s="2">
        <f>VLOOKUP($E205,Summary!$A$22:$A$28,1,1)</f>
        <v>40</v>
      </c>
      <c r="G205" s="2">
        <v>0</v>
      </c>
      <c r="H205" s="2">
        <v>0</v>
      </c>
      <c r="I205" s="2">
        <v>113796</v>
      </c>
      <c r="J205" s="2">
        <v>42.4</v>
      </c>
      <c r="K205" s="20">
        <f>VLOOKUP($J205,Summary!$A$33:$E$39,1,1)</f>
        <v>40</v>
      </c>
      <c r="M205" s="2" t="s">
        <v>16</v>
      </c>
      <c r="N205" s="22">
        <f>VLOOKUP($D205,Summary!$A$7:$E$8,5,0)</f>
        <v>0.19144144144144143</v>
      </c>
      <c r="O205" s="22">
        <f>VLOOKUP($B205,Summary!$A$15:$E$17,5,0)</f>
        <v>0.6107784431137725</v>
      </c>
      <c r="P205" s="22">
        <f>VLOOKUP($F205,Summary!$A$22:$E$28,5,0)</f>
        <v>0.35820895522388058</v>
      </c>
      <c r="Q205" s="22">
        <f>VLOOKUP($K205,Summary!$A$33:$E$39,5,0)</f>
        <v>0.35820895522388058</v>
      </c>
      <c r="R205" s="22">
        <f>N205*O205*P205*Q205</f>
        <v>1.5003498328672439E-2</v>
      </c>
      <c r="S205" s="24">
        <f>IF(R205&gt;S$4,1,IF(R205&gt;0.2,0.5,0))</f>
        <v>0</v>
      </c>
    </row>
    <row r="206" spans="1:19" x14ac:dyDescent="0.25">
      <c r="A206" s="2">
        <v>1107</v>
      </c>
      <c r="B206" s="2">
        <v>1</v>
      </c>
      <c r="C206" s="2" t="s">
        <v>328</v>
      </c>
      <c r="D206" s="2" t="s">
        <v>12</v>
      </c>
      <c r="E206" s="2">
        <v>42</v>
      </c>
      <c r="F206" s="2">
        <f>VLOOKUP($E206,Summary!$A$22:$A$28,1,1)</f>
        <v>40</v>
      </c>
      <c r="G206" s="2">
        <v>0</v>
      </c>
      <c r="H206" s="2">
        <v>0</v>
      </c>
      <c r="I206" s="2">
        <v>113038</v>
      </c>
      <c r="J206" s="2">
        <v>42.5</v>
      </c>
      <c r="K206" s="20">
        <f>VLOOKUP($J206,Summary!$A$33:$E$39,1,1)</f>
        <v>40</v>
      </c>
      <c r="L206" s="2" t="s">
        <v>329</v>
      </c>
      <c r="M206" s="2" t="s">
        <v>16</v>
      </c>
      <c r="N206" s="22">
        <f>VLOOKUP($D206,Summary!$A$7:$E$8,5,0)</f>
        <v>0.19144144144144143</v>
      </c>
      <c r="O206" s="22">
        <f>VLOOKUP($B206,Summary!$A$15:$E$17,5,0)</f>
        <v>0.6107784431137725</v>
      </c>
      <c r="P206" s="22">
        <f>VLOOKUP($F206,Summary!$A$22:$E$28,5,0)</f>
        <v>0.35820895522388058</v>
      </c>
      <c r="Q206" s="22">
        <f>VLOOKUP($K206,Summary!$A$33:$E$39,5,0)</f>
        <v>0.35820895522388058</v>
      </c>
      <c r="R206" s="22">
        <f>N206*O206*P206*Q206</f>
        <v>1.5003498328672439E-2</v>
      </c>
      <c r="S206" s="24">
        <f>IF(R206&gt;S$4,1,IF(R206&gt;0.2,0.5,0))</f>
        <v>0</v>
      </c>
    </row>
    <row r="207" spans="1:19" x14ac:dyDescent="0.25">
      <c r="A207" s="2">
        <v>903</v>
      </c>
      <c r="B207" s="2">
        <v>1</v>
      </c>
      <c r="C207" s="2" t="s">
        <v>28</v>
      </c>
      <c r="D207" s="2" t="s">
        <v>12</v>
      </c>
      <c r="E207" s="2">
        <v>46</v>
      </c>
      <c r="F207" s="2">
        <f>VLOOKUP($E207,Summary!$A$22:$A$28,1,1)</f>
        <v>40</v>
      </c>
      <c r="G207" s="2">
        <v>0</v>
      </c>
      <c r="H207" s="2">
        <v>0</v>
      </c>
      <c r="I207" s="2">
        <v>694</v>
      </c>
      <c r="J207" s="2">
        <v>26</v>
      </c>
      <c r="K207" s="20">
        <f>VLOOKUP($J207,Summary!$A$33:$E$39,1,1)</f>
        <v>20</v>
      </c>
      <c r="M207" s="2" t="s">
        <v>16</v>
      </c>
      <c r="N207" s="22">
        <f>VLOOKUP($D207,Summary!$A$7:$E$8,5,0)</f>
        <v>0.19144144144144143</v>
      </c>
      <c r="O207" s="22">
        <f>VLOOKUP($B207,Summary!$A$15:$E$17,5,0)</f>
        <v>0.6107784431137725</v>
      </c>
      <c r="P207" s="22">
        <f>VLOOKUP($F207,Summary!$A$22:$E$28,5,0)</f>
        <v>0.35820895522388058</v>
      </c>
      <c r="Q207" s="22">
        <f>VLOOKUP($K207,Summary!$A$33:$E$39,5,0)</f>
        <v>0.35632183908045978</v>
      </c>
      <c r="R207" s="22">
        <f>N207*O207*P207*Q207</f>
        <v>1.4924456910274261E-2</v>
      </c>
      <c r="S207" s="24">
        <f>IF(R207&gt;S$4,1,IF(R207&gt;0.2,0.5,0))</f>
        <v>0</v>
      </c>
    </row>
    <row r="208" spans="1:19" x14ac:dyDescent="0.25">
      <c r="A208" s="2">
        <v>938</v>
      </c>
      <c r="B208" s="2">
        <v>1</v>
      </c>
      <c r="C208" s="2" t="s">
        <v>86</v>
      </c>
      <c r="D208" s="2" t="s">
        <v>12</v>
      </c>
      <c r="E208" s="2">
        <v>45</v>
      </c>
      <c r="F208" s="2">
        <f>VLOOKUP($E208,Summary!$A$22:$A$28,1,1)</f>
        <v>40</v>
      </c>
      <c r="G208" s="2">
        <v>0</v>
      </c>
      <c r="H208" s="2">
        <v>0</v>
      </c>
      <c r="I208" s="2" t="s">
        <v>87</v>
      </c>
      <c r="J208" s="2">
        <v>29.7</v>
      </c>
      <c r="K208" s="20">
        <f>VLOOKUP($J208,Summary!$A$33:$E$39,1,1)</f>
        <v>20</v>
      </c>
      <c r="L208" s="2" t="s">
        <v>88</v>
      </c>
      <c r="M208" s="2" t="s">
        <v>24</v>
      </c>
      <c r="N208" s="22">
        <f>VLOOKUP($D208,Summary!$A$7:$E$8,5,0)</f>
        <v>0.19144144144144143</v>
      </c>
      <c r="O208" s="22">
        <f>VLOOKUP($B208,Summary!$A$15:$E$17,5,0)</f>
        <v>0.6107784431137725</v>
      </c>
      <c r="P208" s="22">
        <f>VLOOKUP($F208,Summary!$A$22:$E$28,5,0)</f>
        <v>0.35820895522388058</v>
      </c>
      <c r="Q208" s="22">
        <f>VLOOKUP($K208,Summary!$A$33:$E$39,5,0)</f>
        <v>0.35632183908045978</v>
      </c>
      <c r="R208" s="22">
        <f>N208*O208*P208*Q208</f>
        <v>1.4924456910274261E-2</v>
      </c>
      <c r="S208" s="24">
        <f>IF(R208&gt;S$4,1,IF(R208&gt;0.2,0.5,0))</f>
        <v>0</v>
      </c>
    </row>
    <row r="209" spans="1:19" x14ac:dyDescent="0.25">
      <c r="A209" s="2">
        <v>974</v>
      </c>
      <c r="B209" s="2">
        <v>1</v>
      </c>
      <c r="C209" s="2" t="s">
        <v>141</v>
      </c>
      <c r="D209" s="2" t="s">
        <v>12</v>
      </c>
      <c r="E209" s="2">
        <v>49</v>
      </c>
      <c r="F209" s="2">
        <f>VLOOKUP($E209,Summary!$A$22:$A$28,1,1)</f>
        <v>40</v>
      </c>
      <c r="G209" s="2">
        <v>0</v>
      </c>
      <c r="H209" s="2">
        <v>0</v>
      </c>
      <c r="I209" s="2">
        <v>19924</v>
      </c>
      <c r="J209" s="2">
        <v>26</v>
      </c>
      <c r="K209" s="20">
        <f>VLOOKUP($J209,Summary!$A$33:$E$39,1,1)</f>
        <v>20</v>
      </c>
      <c r="M209" s="2" t="s">
        <v>16</v>
      </c>
      <c r="N209" s="22">
        <f>VLOOKUP($D209,Summary!$A$7:$E$8,5,0)</f>
        <v>0.19144144144144143</v>
      </c>
      <c r="O209" s="22">
        <f>VLOOKUP($B209,Summary!$A$15:$E$17,5,0)</f>
        <v>0.6107784431137725</v>
      </c>
      <c r="P209" s="22">
        <f>VLOOKUP($F209,Summary!$A$22:$E$28,5,0)</f>
        <v>0.35820895522388058</v>
      </c>
      <c r="Q209" s="22">
        <f>VLOOKUP($K209,Summary!$A$33:$E$39,5,0)</f>
        <v>0.35632183908045978</v>
      </c>
      <c r="R209" s="22">
        <f>N209*O209*P209*Q209</f>
        <v>1.4924456910274261E-2</v>
      </c>
      <c r="S209" s="24">
        <f>IF(R209&gt;S$4,1,IF(R209&gt;0.2,0.5,0))</f>
        <v>0</v>
      </c>
    </row>
    <row r="210" spans="1:19" x14ac:dyDescent="0.25">
      <c r="A210" s="2">
        <v>1036</v>
      </c>
      <c r="B210" s="2">
        <v>1</v>
      </c>
      <c r="C210" s="2" t="s">
        <v>224</v>
      </c>
      <c r="D210" s="2" t="s">
        <v>12</v>
      </c>
      <c r="E210" s="2">
        <v>42</v>
      </c>
      <c r="F210" s="2">
        <f>VLOOKUP($E210,Summary!$A$22:$A$28,1,1)</f>
        <v>40</v>
      </c>
      <c r="G210" s="2">
        <v>0</v>
      </c>
      <c r="H210" s="2">
        <v>0</v>
      </c>
      <c r="I210" s="2">
        <v>17475</v>
      </c>
      <c r="J210" s="2">
        <v>26.55</v>
      </c>
      <c r="K210" s="20">
        <f>VLOOKUP($J210,Summary!$A$33:$E$39,1,1)</f>
        <v>20</v>
      </c>
      <c r="M210" s="2" t="s">
        <v>16</v>
      </c>
      <c r="N210" s="22">
        <f>VLOOKUP($D210,Summary!$A$7:$E$8,5,0)</f>
        <v>0.19144144144144143</v>
      </c>
      <c r="O210" s="22">
        <f>VLOOKUP($B210,Summary!$A$15:$E$17,5,0)</f>
        <v>0.6107784431137725</v>
      </c>
      <c r="P210" s="22">
        <f>VLOOKUP($F210,Summary!$A$22:$E$28,5,0)</f>
        <v>0.35820895522388058</v>
      </c>
      <c r="Q210" s="22">
        <f>VLOOKUP($K210,Summary!$A$33:$E$39,5,0)</f>
        <v>0.35632183908045978</v>
      </c>
      <c r="R210" s="22">
        <f>N210*O210*P210*Q210</f>
        <v>1.4924456910274261E-2</v>
      </c>
      <c r="S210" s="24">
        <f>IF(R210&gt;S$4,1,IF(R210&gt;0.2,0.5,0))</f>
        <v>0</v>
      </c>
    </row>
    <row r="211" spans="1:19" x14ac:dyDescent="0.25">
      <c r="A211" s="2">
        <v>1050</v>
      </c>
      <c r="B211" s="2">
        <v>1</v>
      </c>
      <c r="C211" s="2" t="s">
        <v>243</v>
      </c>
      <c r="D211" s="2" t="s">
        <v>12</v>
      </c>
      <c r="E211" s="2">
        <v>42</v>
      </c>
      <c r="F211" s="2">
        <f>VLOOKUP($E211,Summary!$A$22:$A$28,1,1)</f>
        <v>40</v>
      </c>
      <c r="G211" s="2">
        <v>0</v>
      </c>
      <c r="H211" s="2">
        <v>0</v>
      </c>
      <c r="I211" s="2">
        <v>110489</v>
      </c>
      <c r="J211" s="2">
        <v>26.55</v>
      </c>
      <c r="K211" s="20">
        <f>VLOOKUP($J211,Summary!$A$33:$E$39,1,1)</f>
        <v>20</v>
      </c>
      <c r="L211" s="2" t="s">
        <v>244</v>
      </c>
      <c r="M211" s="2" t="s">
        <v>16</v>
      </c>
      <c r="N211" s="22">
        <f>VLOOKUP($D211,Summary!$A$7:$E$8,5,0)</f>
        <v>0.19144144144144143</v>
      </c>
      <c r="O211" s="22">
        <f>VLOOKUP($B211,Summary!$A$15:$E$17,5,0)</f>
        <v>0.6107784431137725</v>
      </c>
      <c r="P211" s="22">
        <f>VLOOKUP($F211,Summary!$A$22:$E$28,5,0)</f>
        <v>0.35820895522388058</v>
      </c>
      <c r="Q211" s="22">
        <f>VLOOKUP($K211,Summary!$A$33:$E$39,5,0)</f>
        <v>0.35632183908045978</v>
      </c>
      <c r="R211" s="22">
        <f>N211*O211*P211*Q211</f>
        <v>1.4924456910274261E-2</v>
      </c>
      <c r="S211" s="24">
        <f>IF(R211&gt;S$4,1,IF(R211&gt;0.2,0.5,0))</f>
        <v>0</v>
      </c>
    </row>
    <row r="212" spans="1:19" x14ac:dyDescent="0.25">
      <c r="A212" s="2">
        <v>1296</v>
      </c>
      <c r="B212" s="2">
        <v>1</v>
      </c>
      <c r="C212" s="2" t="s">
        <v>587</v>
      </c>
      <c r="D212" s="2" t="s">
        <v>12</v>
      </c>
      <c r="E212" s="2">
        <v>43</v>
      </c>
      <c r="F212" s="2">
        <f>VLOOKUP($E212,Summary!$A$22:$A$28,1,1)</f>
        <v>40</v>
      </c>
      <c r="G212" s="2">
        <v>1</v>
      </c>
      <c r="H212" s="2">
        <v>0</v>
      </c>
      <c r="I212" s="2">
        <v>17765</v>
      </c>
      <c r="J212" s="2">
        <v>27.720800000000001</v>
      </c>
      <c r="K212" s="20">
        <f>VLOOKUP($J212,Summary!$A$33:$E$39,1,1)</f>
        <v>20</v>
      </c>
      <c r="L212" s="2" t="s">
        <v>588</v>
      </c>
      <c r="M212" s="2" t="s">
        <v>24</v>
      </c>
      <c r="N212" s="22">
        <f>VLOOKUP($D212,Summary!$A$7:$E$8,5,0)</f>
        <v>0.19144144144144143</v>
      </c>
      <c r="O212" s="22">
        <f>VLOOKUP($B212,Summary!$A$15:$E$17,5,0)</f>
        <v>0.6107784431137725</v>
      </c>
      <c r="P212" s="22">
        <f>VLOOKUP($F212,Summary!$A$22:$E$28,5,0)</f>
        <v>0.35820895522388058</v>
      </c>
      <c r="Q212" s="22">
        <f>VLOOKUP($K212,Summary!$A$33:$E$39,5,0)</f>
        <v>0.35632183908045978</v>
      </c>
      <c r="R212" s="22">
        <f>N212*O212*P212*Q212</f>
        <v>1.4924456910274261E-2</v>
      </c>
      <c r="S212" s="24">
        <f>IF(R212&gt;S$4,1,IF(R212&gt;0.2,0.5,0))</f>
        <v>0</v>
      </c>
    </row>
    <row r="213" spans="1:19" x14ac:dyDescent="0.25">
      <c r="A213" s="2">
        <v>965</v>
      </c>
      <c r="B213" s="2">
        <v>1</v>
      </c>
      <c r="C213" s="2" t="s">
        <v>125</v>
      </c>
      <c r="D213" s="2" t="s">
        <v>12</v>
      </c>
      <c r="E213" s="2">
        <v>28.5</v>
      </c>
      <c r="F213" s="2">
        <f>VLOOKUP($E213,Summary!$A$22:$A$28,1,1)</f>
        <v>20</v>
      </c>
      <c r="G213" s="2">
        <v>0</v>
      </c>
      <c r="H213" s="2">
        <v>0</v>
      </c>
      <c r="I213" s="2" t="s">
        <v>126</v>
      </c>
      <c r="J213" s="2">
        <v>27.720800000000001</v>
      </c>
      <c r="K213" s="20">
        <f>VLOOKUP($J213,Summary!$A$33:$E$39,1,1)</f>
        <v>20</v>
      </c>
      <c r="L213" s="2" t="s">
        <v>127</v>
      </c>
      <c r="M213" s="2" t="s">
        <v>24</v>
      </c>
      <c r="N213" s="22">
        <f>VLOOKUP($D213,Summary!$A$7:$E$8,5,0)</f>
        <v>0.19144144144144143</v>
      </c>
      <c r="O213" s="22">
        <f>VLOOKUP($B213,Summary!$A$15:$E$17,5,0)</f>
        <v>0.6107784431137725</v>
      </c>
      <c r="P213" s="22">
        <f>VLOOKUP($F213,Summary!$A$22:$E$28,5,0)</f>
        <v>0.35632183908045978</v>
      </c>
      <c r="Q213" s="22">
        <f>VLOOKUP($K213,Summary!$A$33:$E$39,5,0)</f>
        <v>0.35632183908045978</v>
      </c>
      <c r="R213" s="22">
        <f>N213*O213*P213*Q213</f>
        <v>1.4845831897815921E-2</v>
      </c>
      <c r="S213" s="24">
        <f>IF(R213&gt;S$4,1,IF(R213&gt;0.2,0.5,0))</f>
        <v>0</v>
      </c>
    </row>
    <row r="214" spans="1:19" x14ac:dyDescent="0.25">
      <c r="A214" s="2">
        <v>986</v>
      </c>
      <c r="B214" s="2">
        <v>1</v>
      </c>
      <c r="C214" s="2" t="s">
        <v>156</v>
      </c>
      <c r="D214" s="2" t="s">
        <v>12</v>
      </c>
      <c r="E214" s="2">
        <v>25</v>
      </c>
      <c r="F214" s="2">
        <f>VLOOKUP($E214,Summary!$A$22:$A$28,1,1)</f>
        <v>20</v>
      </c>
      <c r="G214" s="2">
        <v>0</v>
      </c>
      <c r="H214" s="2">
        <v>0</v>
      </c>
      <c r="I214" s="2">
        <v>13905</v>
      </c>
      <c r="J214" s="2">
        <v>26</v>
      </c>
      <c r="K214" s="20">
        <f>VLOOKUP($J214,Summary!$A$33:$E$39,1,1)</f>
        <v>20</v>
      </c>
      <c r="M214" s="2" t="s">
        <v>24</v>
      </c>
      <c r="N214" s="22">
        <f>VLOOKUP($D214,Summary!$A$7:$E$8,5,0)</f>
        <v>0.19144144144144143</v>
      </c>
      <c r="O214" s="22">
        <f>VLOOKUP($B214,Summary!$A$15:$E$17,5,0)</f>
        <v>0.6107784431137725</v>
      </c>
      <c r="P214" s="22">
        <f>VLOOKUP($F214,Summary!$A$22:$E$28,5,0)</f>
        <v>0.35632183908045978</v>
      </c>
      <c r="Q214" s="22">
        <f>VLOOKUP($K214,Summary!$A$33:$E$39,5,0)</f>
        <v>0.35632183908045978</v>
      </c>
      <c r="R214" s="22">
        <f>N214*O214*P214*Q214</f>
        <v>1.4845831897815921E-2</v>
      </c>
      <c r="S214" s="24">
        <f>IF(R214&gt;S$4,1,IF(R214&gt;0.2,0.5,0))</f>
        <v>0</v>
      </c>
    </row>
    <row r="215" spans="1:19" x14ac:dyDescent="0.25">
      <c r="A215" s="2">
        <v>1279</v>
      </c>
      <c r="B215" s="2">
        <v>2</v>
      </c>
      <c r="C215" s="2" t="s">
        <v>563</v>
      </c>
      <c r="D215" s="2" t="s">
        <v>12</v>
      </c>
      <c r="E215" s="2">
        <v>57</v>
      </c>
      <c r="F215" s="2">
        <f>VLOOKUP($E215,Summary!$A$22:$A$28,1,1)</f>
        <v>50</v>
      </c>
      <c r="G215" s="2">
        <v>0</v>
      </c>
      <c r="H215" s="2">
        <v>0</v>
      </c>
      <c r="I215" s="2">
        <v>244346</v>
      </c>
      <c r="J215" s="2">
        <v>13</v>
      </c>
      <c r="K215" s="20">
        <f>VLOOKUP($J215,Summary!$A$33:$E$39,1,1)</f>
        <v>10</v>
      </c>
      <c r="M215" s="2" t="s">
        <v>16</v>
      </c>
      <c r="N215" s="22">
        <f>VLOOKUP($D215,Summary!$A$7:$E$8,5,0)</f>
        <v>0.19144144144144143</v>
      </c>
      <c r="O215" s="22">
        <f>VLOOKUP($B215,Summary!$A$15:$E$17,5,0)</f>
        <v>0.49305555555555558</v>
      </c>
      <c r="P215" s="22">
        <f>VLOOKUP($F215,Summary!$A$22:$E$28,5,0)</f>
        <v>0.38461538461538464</v>
      </c>
      <c r="Q215" s="22">
        <f>VLOOKUP($K215,Summary!$A$33:$E$39,5,0)</f>
        <v>0.40789473684210525</v>
      </c>
      <c r="R215" s="22">
        <f>N215*O215*P215*Q215</f>
        <v>1.4808346428412219E-2</v>
      </c>
      <c r="S215" s="24">
        <f>IF(R215&gt;S$4,1,IF(R215&gt;0.2,0.5,0))</f>
        <v>0</v>
      </c>
    </row>
    <row r="216" spans="1:19" x14ac:dyDescent="0.25">
      <c r="A216" s="2">
        <v>946</v>
      </c>
      <c r="B216" s="2">
        <v>2</v>
      </c>
      <c r="C216" s="2" t="s">
        <v>101</v>
      </c>
      <c r="D216" s="2" t="s">
        <v>12</v>
      </c>
      <c r="F216" s="2">
        <f>VLOOKUP($E216,Summary!$A$22:$A$28,1,1)</f>
        <v>0</v>
      </c>
      <c r="G216" s="2">
        <v>0</v>
      </c>
      <c r="H216" s="2">
        <v>0</v>
      </c>
      <c r="I216" s="2" t="s">
        <v>102</v>
      </c>
      <c r="J216" s="2">
        <v>15.5792</v>
      </c>
      <c r="K216" s="20">
        <f>VLOOKUP($J216,Summary!$A$33:$E$39,1,1)</f>
        <v>10</v>
      </c>
      <c r="M216" s="2" t="s">
        <v>24</v>
      </c>
      <c r="N216" s="22">
        <f>VLOOKUP($D216,Summary!$A$7:$E$8,5,0)</f>
        <v>0.19144144144144143</v>
      </c>
      <c r="O216" s="22">
        <f>VLOOKUP($B216,Summary!$A$15:$E$17,5,0)</f>
        <v>0.49305555555555558</v>
      </c>
      <c r="P216" s="22">
        <f>VLOOKUP($F216,Summary!$A$22:$E$28,5,0)</f>
        <v>0.38219895287958117</v>
      </c>
      <c r="Q216" s="22">
        <f>VLOOKUP($K216,Summary!$A$33:$E$39,5,0)</f>
        <v>0.40789473684210525</v>
      </c>
      <c r="R216" s="22">
        <f>N216*O216*P216*Q216</f>
        <v>1.4715309696924811E-2</v>
      </c>
      <c r="S216" s="24">
        <f>IF(R216&gt;S$4,1,IF(R216&gt;0.2,0.5,0))</f>
        <v>0</v>
      </c>
    </row>
    <row r="217" spans="1:19" x14ac:dyDescent="0.25">
      <c r="A217" s="2">
        <v>976</v>
      </c>
      <c r="B217" s="2">
        <v>2</v>
      </c>
      <c r="C217" s="2" t="s">
        <v>143</v>
      </c>
      <c r="D217" s="2" t="s">
        <v>12</v>
      </c>
      <c r="F217" s="2">
        <f>VLOOKUP($E217,Summary!$A$22:$A$28,1,1)</f>
        <v>0</v>
      </c>
      <c r="G217" s="2">
        <v>0</v>
      </c>
      <c r="H217" s="2">
        <v>0</v>
      </c>
      <c r="I217" s="2">
        <v>240261</v>
      </c>
      <c r="J217" s="2">
        <v>10.708299999999999</v>
      </c>
      <c r="K217" s="20">
        <f>VLOOKUP($J217,Summary!$A$33:$E$39,1,1)</f>
        <v>10</v>
      </c>
      <c r="M217" s="2" t="s">
        <v>13</v>
      </c>
      <c r="N217" s="22">
        <f>VLOOKUP($D217,Summary!$A$7:$E$8,5,0)</f>
        <v>0.19144144144144143</v>
      </c>
      <c r="O217" s="22">
        <f>VLOOKUP($B217,Summary!$A$15:$E$17,5,0)</f>
        <v>0.49305555555555558</v>
      </c>
      <c r="P217" s="22">
        <f>VLOOKUP($F217,Summary!$A$22:$E$28,5,0)</f>
        <v>0.38219895287958117</v>
      </c>
      <c r="Q217" s="22">
        <f>VLOOKUP($K217,Summary!$A$33:$E$39,5,0)</f>
        <v>0.40789473684210525</v>
      </c>
      <c r="R217" s="22">
        <f>N217*O217*P217*Q217</f>
        <v>1.4715309696924811E-2</v>
      </c>
      <c r="S217" s="24">
        <f>IF(R217&gt;S$4,1,IF(R217&gt;0.2,0.5,0))</f>
        <v>0</v>
      </c>
    </row>
    <row r="218" spans="1:19" x14ac:dyDescent="0.25">
      <c r="A218" s="2">
        <v>1193</v>
      </c>
      <c r="B218" s="2">
        <v>2</v>
      </c>
      <c r="C218" s="2" t="s">
        <v>445</v>
      </c>
      <c r="D218" s="2" t="s">
        <v>12</v>
      </c>
      <c r="F218" s="2">
        <f>VLOOKUP($E218,Summary!$A$22:$A$28,1,1)</f>
        <v>0</v>
      </c>
      <c r="G218" s="2">
        <v>0</v>
      </c>
      <c r="H218" s="2">
        <v>0</v>
      </c>
      <c r="I218" s="2">
        <v>237735</v>
      </c>
      <c r="J218" s="2">
        <v>15.0458</v>
      </c>
      <c r="K218" s="20">
        <f>VLOOKUP($J218,Summary!$A$33:$E$39,1,1)</f>
        <v>10</v>
      </c>
      <c r="L218" s="2" t="s">
        <v>446</v>
      </c>
      <c r="M218" s="2" t="s">
        <v>24</v>
      </c>
      <c r="N218" s="22">
        <f>VLOOKUP($D218,Summary!$A$7:$E$8,5,0)</f>
        <v>0.19144144144144143</v>
      </c>
      <c r="O218" s="22">
        <f>VLOOKUP($B218,Summary!$A$15:$E$17,5,0)</f>
        <v>0.49305555555555558</v>
      </c>
      <c r="P218" s="22">
        <f>VLOOKUP($F218,Summary!$A$22:$E$28,5,0)</f>
        <v>0.38219895287958117</v>
      </c>
      <c r="Q218" s="22">
        <f>VLOOKUP($K218,Summary!$A$33:$E$39,5,0)</f>
        <v>0.40789473684210525</v>
      </c>
      <c r="R218" s="22">
        <f>N218*O218*P218*Q218</f>
        <v>1.4715309696924811E-2</v>
      </c>
      <c r="S218" s="24">
        <f>IF(R218&gt;S$4,1,IF(R218&gt;0.2,0.5,0))</f>
        <v>0</v>
      </c>
    </row>
    <row r="219" spans="1:19" x14ac:dyDescent="0.25">
      <c r="A219" s="2">
        <v>1276</v>
      </c>
      <c r="B219" s="2">
        <v>2</v>
      </c>
      <c r="C219" s="2" t="s">
        <v>559</v>
      </c>
      <c r="D219" s="2" t="s">
        <v>12</v>
      </c>
      <c r="F219" s="2">
        <f>VLOOKUP($E219,Summary!$A$22:$A$28,1,1)</f>
        <v>0</v>
      </c>
      <c r="G219" s="2">
        <v>0</v>
      </c>
      <c r="H219" s="2">
        <v>0</v>
      </c>
      <c r="I219" s="2" t="s">
        <v>560</v>
      </c>
      <c r="J219" s="2">
        <v>12.875</v>
      </c>
      <c r="K219" s="20">
        <f>VLOOKUP($J219,Summary!$A$33:$E$39,1,1)</f>
        <v>10</v>
      </c>
      <c r="M219" s="2" t="s">
        <v>16</v>
      </c>
      <c r="N219" s="22">
        <f>VLOOKUP($D219,Summary!$A$7:$E$8,5,0)</f>
        <v>0.19144144144144143</v>
      </c>
      <c r="O219" s="22">
        <f>VLOOKUP($B219,Summary!$A$15:$E$17,5,0)</f>
        <v>0.49305555555555558</v>
      </c>
      <c r="P219" s="22">
        <f>VLOOKUP($F219,Summary!$A$22:$E$28,5,0)</f>
        <v>0.38219895287958117</v>
      </c>
      <c r="Q219" s="22">
        <f>VLOOKUP($K219,Summary!$A$33:$E$39,5,0)</f>
        <v>0.40789473684210525</v>
      </c>
      <c r="R219" s="22">
        <f>N219*O219*P219*Q219</f>
        <v>1.4715309696924811E-2</v>
      </c>
      <c r="S219" s="24">
        <f>IF(R219&gt;S$4,1,IF(R219&gt;0.2,0.5,0))</f>
        <v>0</v>
      </c>
    </row>
    <row r="220" spans="1:19" x14ac:dyDescent="0.25">
      <c r="A220" s="2">
        <v>1002</v>
      </c>
      <c r="B220" s="2">
        <v>2</v>
      </c>
      <c r="C220" s="2" t="s">
        <v>178</v>
      </c>
      <c r="D220" s="2" t="s">
        <v>12</v>
      </c>
      <c r="E220" s="2">
        <v>41</v>
      </c>
      <c r="F220" s="2">
        <f>VLOOKUP($E220,Summary!$A$22:$A$28,1,1)</f>
        <v>40</v>
      </c>
      <c r="G220" s="2">
        <v>0</v>
      </c>
      <c r="H220" s="2">
        <v>0</v>
      </c>
      <c r="I220" s="2">
        <v>237734</v>
      </c>
      <c r="J220" s="2">
        <v>15.0458</v>
      </c>
      <c r="K220" s="20">
        <f>VLOOKUP($J220,Summary!$A$33:$E$39,1,1)</f>
        <v>10</v>
      </c>
      <c r="M220" s="2" t="s">
        <v>24</v>
      </c>
      <c r="N220" s="22">
        <f>VLOOKUP($D220,Summary!$A$7:$E$8,5,0)</f>
        <v>0.19144144144144143</v>
      </c>
      <c r="O220" s="22">
        <f>VLOOKUP($B220,Summary!$A$15:$E$17,5,0)</f>
        <v>0.49305555555555558</v>
      </c>
      <c r="P220" s="22">
        <f>VLOOKUP($F220,Summary!$A$22:$E$28,5,0)</f>
        <v>0.35820895522388058</v>
      </c>
      <c r="Q220" s="22">
        <f>VLOOKUP($K220,Summary!$A$33:$E$39,5,0)</f>
        <v>0.40789473684210525</v>
      </c>
      <c r="R220" s="22">
        <f>N220*O220*P220*Q220</f>
        <v>1.379165398705854E-2</v>
      </c>
      <c r="S220" s="24">
        <f>IF(R220&gt;S$4,1,IF(R220&gt;0.2,0.5,0))</f>
        <v>0</v>
      </c>
    </row>
    <row r="221" spans="1:19" x14ac:dyDescent="0.25">
      <c r="A221" s="2">
        <v>1020</v>
      </c>
      <c r="B221" s="2">
        <v>2</v>
      </c>
      <c r="C221" s="2" t="s">
        <v>204</v>
      </c>
      <c r="D221" s="2" t="s">
        <v>12</v>
      </c>
      <c r="E221" s="2">
        <v>42</v>
      </c>
      <c r="F221" s="2">
        <f>VLOOKUP($E221,Summary!$A$22:$A$28,1,1)</f>
        <v>40</v>
      </c>
      <c r="G221" s="2">
        <v>0</v>
      </c>
      <c r="H221" s="2">
        <v>0</v>
      </c>
      <c r="I221" s="2">
        <v>211535</v>
      </c>
      <c r="J221" s="2">
        <v>13</v>
      </c>
      <c r="K221" s="20">
        <f>VLOOKUP($J221,Summary!$A$33:$E$39,1,1)</f>
        <v>10</v>
      </c>
      <c r="M221" s="2" t="s">
        <v>16</v>
      </c>
      <c r="N221" s="22">
        <f>VLOOKUP($D221,Summary!$A$7:$E$8,5,0)</f>
        <v>0.19144144144144143</v>
      </c>
      <c r="O221" s="22">
        <f>VLOOKUP($B221,Summary!$A$15:$E$17,5,0)</f>
        <v>0.49305555555555558</v>
      </c>
      <c r="P221" s="22">
        <f>VLOOKUP($F221,Summary!$A$22:$E$28,5,0)</f>
        <v>0.35820895522388058</v>
      </c>
      <c r="Q221" s="22">
        <f>VLOOKUP($K221,Summary!$A$33:$E$39,5,0)</f>
        <v>0.40789473684210525</v>
      </c>
      <c r="R221" s="22">
        <f>N221*O221*P221*Q221</f>
        <v>1.379165398705854E-2</v>
      </c>
      <c r="S221" s="24">
        <f>IF(R221&gt;S$4,1,IF(R221&gt;0.2,0.5,0))</f>
        <v>0</v>
      </c>
    </row>
    <row r="222" spans="1:19" x14ac:dyDescent="0.25">
      <c r="A222" s="2">
        <v>1056</v>
      </c>
      <c r="B222" s="2">
        <v>2</v>
      </c>
      <c r="C222" s="2" t="s">
        <v>251</v>
      </c>
      <c r="D222" s="2" t="s">
        <v>12</v>
      </c>
      <c r="E222" s="2">
        <v>41</v>
      </c>
      <c r="F222" s="2">
        <f>VLOOKUP($E222,Summary!$A$22:$A$28,1,1)</f>
        <v>40</v>
      </c>
      <c r="G222" s="2">
        <v>0</v>
      </c>
      <c r="H222" s="2">
        <v>0</v>
      </c>
      <c r="I222" s="2">
        <v>237393</v>
      </c>
      <c r="J222" s="2">
        <v>13</v>
      </c>
      <c r="K222" s="20">
        <f>VLOOKUP($J222,Summary!$A$33:$E$39,1,1)</f>
        <v>10</v>
      </c>
      <c r="M222" s="2" t="s">
        <v>16</v>
      </c>
      <c r="N222" s="22">
        <f>VLOOKUP($D222,Summary!$A$7:$E$8,5,0)</f>
        <v>0.19144144144144143</v>
      </c>
      <c r="O222" s="22">
        <f>VLOOKUP($B222,Summary!$A$15:$E$17,5,0)</f>
        <v>0.49305555555555558</v>
      </c>
      <c r="P222" s="22">
        <f>VLOOKUP($F222,Summary!$A$22:$E$28,5,0)</f>
        <v>0.35820895522388058</v>
      </c>
      <c r="Q222" s="22">
        <f>VLOOKUP($K222,Summary!$A$33:$E$39,5,0)</f>
        <v>0.40789473684210525</v>
      </c>
      <c r="R222" s="22">
        <f>N222*O222*P222*Q222</f>
        <v>1.379165398705854E-2</v>
      </c>
      <c r="S222" s="24">
        <f>IF(R222&gt;S$4,1,IF(R222&gt;0.2,0.5,0))</f>
        <v>0</v>
      </c>
    </row>
    <row r="223" spans="1:19" x14ac:dyDescent="0.25">
      <c r="A223" s="2">
        <v>1077</v>
      </c>
      <c r="B223" s="2">
        <v>2</v>
      </c>
      <c r="C223" s="2" t="s">
        <v>284</v>
      </c>
      <c r="D223" s="2" t="s">
        <v>12</v>
      </c>
      <c r="E223" s="2">
        <v>40</v>
      </c>
      <c r="F223" s="2">
        <f>VLOOKUP($E223,Summary!$A$22:$A$28,1,1)</f>
        <v>40</v>
      </c>
      <c r="G223" s="2">
        <v>0</v>
      </c>
      <c r="H223" s="2">
        <v>0</v>
      </c>
      <c r="I223" s="2">
        <v>239059</v>
      </c>
      <c r="J223" s="2">
        <v>16</v>
      </c>
      <c r="K223" s="20">
        <f>VLOOKUP($J223,Summary!$A$33:$E$39,1,1)</f>
        <v>10</v>
      </c>
      <c r="M223" s="2" t="s">
        <v>16</v>
      </c>
      <c r="N223" s="22">
        <f>VLOOKUP($D223,Summary!$A$7:$E$8,5,0)</f>
        <v>0.19144144144144143</v>
      </c>
      <c r="O223" s="22">
        <f>VLOOKUP($B223,Summary!$A$15:$E$17,5,0)</f>
        <v>0.49305555555555558</v>
      </c>
      <c r="P223" s="22">
        <f>VLOOKUP($F223,Summary!$A$22:$E$28,5,0)</f>
        <v>0.35820895522388058</v>
      </c>
      <c r="Q223" s="22">
        <f>VLOOKUP($K223,Summary!$A$33:$E$39,5,0)</f>
        <v>0.40789473684210525</v>
      </c>
      <c r="R223" s="22">
        <f>N223*O223*P223*Q223</f>
        <v>1.379165398705854E-2</v>
      </c>
      <c r="S223" s="24">
        <f>IF(R223&gt;S$4,1,IF(R223&gt;0.2,0.5,0))</f>
        <v>0</v>
      </c>
    </row>
    <row r="224" spans="1:19" x14ac:dyDescent="0.25">
      <c r="A224" s="2">
        <v>1081</v>
      </c>
      <c r="B224" s="2">
        <v>2</v>
      </c>
      <c r="C224" s="2" t="s">
        <v>291</v>
      </c>
      <c r="D224" s="2" t="s">
        <v>12</v>
      </c>
      <c r="E224" s="2">
        <v>40</v>
      </c>
      <c r="F224" s="2">
        <f>VLOOKUP($E224,Summary!$A$22:$A$28,1,1)</f>
        <v>40</v>
      </c>
      <c r="G224" s="2">
        <v>0</v>
      </c>
      <c r="H224" s="2">
        <v>0</v>
      </c>
      <c r="I224" s="2">
        <v>28221</v>
      </c>
      <c r="J224" s="2">
        <v>13</v>
      </c>
      <c r="K224" s="20">
        <f>VLOOKUP($J224,Summary!$A$33:$E$39,1,1)</f>
        <v>10</v>
      </c>
      <c r="M224" s="2" t="s">
        <v>16</v>
      </c>
      <c r="N224" s="22">
        <f>VLOOKUP($D224,Summary!$A$7:$E$8,5,0)</f>
        <v>0.19144144144144143</v>
      </c>
      <c r="O224" s="22">
        <f>VLOOKUP($B224,Summary!$A$15:$E$17,5,0)</f>
        <v>0.49305555555555558</v>
      </c>
      <c r="P224" s="22">
        <f>VLOOKUP($F224,Summary!$A$22:$E$28,5,0)</f>
        <v>0.35820895522388058</v>
      </c>
      <c r="Q224" s="22">
        <f>VLOOKUP($K224,Summary!$A$33:$E$39,5,0)</f>
        <v>0.40789473684210525</v>
      </c>
      <c r="R224" s="22">
        <f>N224*O224*P224*Q224</f>
        <v>1.379165398705854E-2</v>
      </c>
      <c r="S224" s="24">
        <f>IF(R224&gt;S$4,1,IF(R224&gt;0.2,0.5,0))</f>
        <v>0</v>
      </c>
    </row>
    <row r="225" spans="1:19" x14ac:dyDescent="0.25">
      <c r="A225" s="2">
        <v>1265</v>
      </c>
      <c r="B225" s="2">
        <v>2</v>
      </c>
      <c r="C225" s="2" t="s">
        <v>547</v>
      </c>
      <c r="D225" s="2" t="s">
        <v>12</v>
      </c>
      <c r="E225" s="2">
        <v>44</v>
      </c>
      <c r="F225" s="2">
        <f>VLOOKUP($E225,Summary!$A$22:$A$28,1,1)</f>
        <v>40</v>
      </c>
      <c r="G225" s="2">
        <v>0</v>
      </c>
      <c r="H225" s="2">
        <v>0</v>
      </c>
      <c r="I225" s="2">
        <v>248746</v>
      </c>
      <c r="J225" s="2">
        <v>13</v>
      </c>
      <c r="K225" s="20">
        <f>VLOOKUP($J225,Summary!$A$33:$E$39,1,1)</f>
        <v>10</v>
      </c>
      <c r="M225" s="2" t="s">
        <v>16</v>
      </c>
      <c r="N225" s="22">
        <f>VLOOKUP($D225,Summary!$A$7:$E$8,5,0)</f>
        <v>0.19144144144144143</v>
      </c>
      <c r="O225" s="22">
        <f>VLOOKUP($B225,Summary!$A$15:$E$17,5,0)</f>
        <v>0.49305555555555558</v>
      </c>
      <c r="P225" s="22">
        <f>VLOOKUP($F225,Summary!$A$22:$E$28,5,0)</f>
        <v>0.35820895522388058</v>
      </c>
      <c r="Q225" s="22">
        <f>VLOOKUP($K225,Summary!$A$33:$E$39,5,0)</f>
        <v>0.40789473684210525</v>
      </c>
      <c r="R225" s="22">
        <f>N225*O225*P225*Q225</f>
        <v>1.379165398705854E-2</v>
      </c>
      <c r="S225" s="24">
        <f>IF(R225&gt;S$4,1,IF(R225&gt;0.2,0.5,0))</f>
        <v>0</v>
      </c>
    </row>
    <row r="226" spans="1:19" x14ac:dyDescent="0.25">
      <c r="A226" s="2">
        <v>1285</v>
      </c>
      <c r="B226" s="2">
        <v>2</v>
      </c>
      <c r="C226" s="2" t="s">
        <v>573</v>
      </c>
      <c r="D226" s="2" t="s">
        <v>12</v>
      </c>
      <c r="E226" s="2">
        <v>47</v>
      </c>
      <c r="F226" s="2">
        <f>VLOOKUP($E226,Summary!$A$22:$A$28,1,1)</f>
        <v>40</v>
      </c>
      <c r="G226" s="2">
        <v>0</v>
      </c>
      <c r="H226" s="2">
        <v>0</v>
      </c>
      <c r="I226" s="2" t="s">
        <v>574</v>
      </c>
      <c r="J226" s="2">
        <v>10.5</v>
      </c>
      <c r="K226" s="20">
        <f>VLOOKUP($J226,Summary!$A$33:$E$39,1,1)</f>
        <v>10</v>
      </c>
      <c r="M226" s="2" t="s">
        <v>16</v>
      </c>
      <c r="N226" s="22">
        <f>VLOOKUP($D226,Summary!$A$7:$E$8,5,0)</f>
        <v>0.19144144144144143</v>
      </c>
      <c r="O226" s="22">
        <f>VLOOKUP($B226,Summary!$A$15:$E$17,5,0)</f>
        <v>0.49305555555555558</v>
      </c>
      <c r="P226" s="22">
        <f>VLOOKUP($F226,Summary!$A$22:$E$28,5,0)</f>
        <v>0.35820895522388058</v>
      </c>
      <c r="Q226" s="22">
        <f>VLOOKUP($K226,Summary!$A$33:$E$39,5,0)</f>
        <v>0.40789473684210525</v>
      </c>
      <c r="R226" s="22">
        <f>N226*O226*P226*Q226</f>
        <v>1.379165398705854E-2</v>
      </c>
      <c r="S226" s="24">
        <f>IF(R226&gt;S$4,1,IF(R226&gt;0.2,0.5,0))</f>
        <v>0</v>
      </c>
    </row>
    <row r="227" spans="1:19" x14ac:dyDescent="0.25">
      <c r="A227" s="2">
        <v>943</v>
      </c>
      <c r="B227" s="2">
        <v>2</v>
      </c>
      <c r="C227" s="2" t="s">
        <v>96</v>
      </c>
      <c r="D227" s="2" t="s">
        <v>12</v>
      </c>
      <c r="E227" s="2">
        <v>27</v>
      </c>
      <c r="F227" s="2">
        <f>VLOOKUP($E227,Summary!$A$22:$A$28,1,1)</f>
        <v>20</v>
      </c>
      <c r="G227" s="2">
        <v>0</v>
      </c>
      <c r="H227" s="2">
        <v>0</v>
      </c>
      <c r="I227" s="2" t="s">
        <v>97</v>
      </c>
      <c r="J227" s="2">
        <v>15.033300000000001</v>
      </c>
      <c r="K227" s="20">
        <f>VLOOKUP($J227,Summary!$A$33:$E$39,1,1)</f>
        <v>10</v>
      </c>
      <c r="M227" s="2" t="s">
        <v>24</v>
      </c>
      <c r="N227" s="22">
        <f>VLOOKUP($D227,Summary!$A$7:$E$8,5,0)</f>
        <v>0.19144144144144143</v>
      </c>
      <c r="O227" s="22">
        <f>VLOOKUP($B227,Summary!$A$15:$E$17,5,0)</f>
        <v>0.49305555555555558</v>
      </c>
      <c r="P227" s="22">
        <f>VLOOKUP($F227,Summary!$A$22:$E$28,5,0)</f>
        <v>0.35632183908045978</v>
      </c>
      <c r="Q227" s="22">
        <f>VLOOKUP($K227,Summary!$A$33:$E$39,5,0)</f>
        <v>0.40789473684210525</v>
      </c>
      <c r="R227" s="22">
        <f>N227*O227*P227*Q227</f>
        <v>1.3718996806092239E-2</v>
      </c>
      <c r="S227" s="24">
        <f>IF(R227&gt;S$4,1,IF(R227&gt;0.2,0.5,0))</f>
        <v>0</v>
      </c>
    </row>
    <row r="228" spans="1:19" x14ac:dyDescent="0.25">
      <c r="A228" s="2">
        <v>1029</v>
      </c>
      <c r="B228" s="2">
        <v>2</v>
      </c>
      <c r="C228" s="2" t="s">
        <v>215</v>
      </c>
      <c r="D228" s="2" t="s">
        <v>12</v>
      </c>
      <c r="E228" s="2">
        <v>26</v>
      </c>
      <c r="F228" s="2">
        <f>VLOOKUP($E228,Summary!$A$22:$A$28,1,1)</f>
        <v>20</v>
      </c>
      <c r="G228" s="2">
        <v>0</v>
      </c>
      <c r="H228" s="2">
        <v>0</v>
      </c>
      <c r="I228" s="2">
        <v>248659</v>
      </c>
      <c r="J228" s="2">
        <v>13</v>
      </c>
      <c r="K228" s="20">
        <f>VLOOKUP($J228,Summary!$A$33:$E$39,1,1)</f>
        <v>10</v>
      </c>
      <c r="M228" s="2" t="s">
        <v>16</v>
      </c>
      <c r="N228" s="22">
        <f>VLOOKUP($D228,Summary!$A$7:$E$8,5,0)</f>
        <v>0.19144144144144143</v>
      </c>
      <c r="O228" s="22">
        <f>VLOOKUP($B228,Summary!$A$15:$E$17,5,0)</f>
        <v>0.49305555555555558</v>
      </c>
      <c r="P228" s="22">
        <f>VLOOKUP($F228,Summary!$A$22:$E$28,5,0)</f>
        <v>0.35632183908045978</v>
      </c>
      <c r="Q228" s="22">
        <f>VLOOKUP($K228,Summary!$A$33:$E$39,5,0)</f>
        <v>0.40789473684210525</v>
      </c>
      <c r="R228" s="22">
        <f>N228*O228*P228*Q228</f>
        <v>1.3718996806092239E-2</v>
      </c>
      <c r="S228" s="24">
        <f>IF(R228&gt;S$4,1,IF(R228&gt;0.2,0.5,0))</f>
        <v>0</v>
      </c>
    </row>
    <row r="229" spans="1:19" x14ac:dyDescent="0.25">
      <c r="A229" s="2">
        <v>1090</v>
      </c>
      <c r="B229" s="2">
        <v>2</v>
      </c>
      <c r="C229" s="2" t="s">
        <v>302</v>
      </c>
      <c r="D229" s="2" t="s">
        <v>12</v>
      </c>
      <c r="E229" s="2">
        <v>23</v>
      </c>
      <c r="F229" s="2">
        <f>VLOOKUP($E229,Summary!$A$22:$A$28,1,1)</f>
        <v>20</v>
      </c>
      <c r="G229" s="2">
        <v>0</v>
      </c>
      <c r="H229" s="2">
        <v>0</v>
      </c>
      <c r="I229" s="2" t="s">
        <v>303</v>
      </c>
      <c r="J229" s="2">
        <v>10.5</v>
      </c>
      <c r="K229" s="20">
        <f>VLOOKUP($J229,Summary!$A$33:$E$39,1,1)</f>
        <v>10</v>
      </c>
      <c r="M229" s="2" t="s">
        <v>16</v>
      </c>
      <c r="N229" s="22">
        <f>VLOOKUP($D229,Summary!$A$7:$E$8,5,0)</f>
        <v>0.19144144144144143</v>
      </c>
      <c r="O229" s="22">
        <f>VLOOKUP($B229,Summary!$A$15:$E$17,5,0)</f>
        <v>0.49305555555555558</v>
      </c>
      <c r="P229" s="22">
        <f>VLOOKUP($F229,Summary!$A$22:$E$28,5,0)</f>
        <v>0.35632183908045978</v>
      </c>
      <c r="Q229" s="22">
        <f>VLOOKUP($K229,Summary!$A$33:$E$39,5,0)</f>
        <v>0.40789473684210525</v>
      </c>
      <c r="R229" s="22">
        <f>N229*O229*P229*Q229</f>
        <v>1.3718996806092239E-2</v>
      </c>
      <c r="S229" s="24">
        <f>IF(R229&gt;S$4,1,IF(R229&gt;0.2,0.5,0))</f>
        <v>0</v>
      </c>
    </row>
    <row r="230" spans="1:19" x14ac:dyDescent="0.25">
      <c r="A230" s="2">
        <v>1096</v>
      </c>
      <c r="B230" s="2">
        <v>2</v>
      </c>
      <c r="C230" s="2" t="s">
        <v>311</v>
      </c>
      <c r="D230" s="2" t="s">
        <v>12</v>
      </c>
      <c r="E230" s="2">
        <v>25</v>
      </c>
      <c r="F230" s="2">
        <f>VLOOKUP($E230,Summary!$A$22:$A$28,1,1)</f>
        <v>20</v>
      </c>
      <c r="G230" s="2">
        <v>0</v>
      </c>
      <c r="H230" s="2">
        <v>0</v>
      </c>
      <c r="I230" s="2" t="s">
        <v>312</v>
      </c>
      <c r="J230" s="2">
        <v>10.5</v>
      </c>
      <c r="K230" s="20">
        <f>VLOOKUP($J230,Summary!$A$33:$E$39,1,1)</f>
        <v>10</v>
      </c>
      <c r="M230" s="2" t="s">
        <v>16</v>
      </c>
      <c r="N230" s="22">
        <f>VLOOKUP($D230,Summary!$A$7:$E$8,5,0)</f>
        <v>0.19144144144144143</v>
      </c>
      <c r="O230" s="22">
        <f>VLOOKUP($B230,Summary!$A$15:$E$17,5,0)</f>
        <v>0.49305555555555558</v>
      </c>
      <c r="P230" s="22">
        <f>VLOOKUP($F230,Summary!$A$22:$E$28,5,0)</f>
        <v>0.35632183908045978</v>
      </c>
      <c r="Q230" s="22">
        <f>VLOOKUP($K230,Summary!$A$33:$E$39,5,0)</f>
        <v>0.40789473684210525</v>
      </c>
      <c r="R230" s="22">
        <f>N230*O230*P230*Q230</f>
        <v>1.3718996806092239E-2</v>
      </c>
      <c r="S230" s="24">
        <f>IF(R230&gt;S$4,1,IF(R230&gt;0.2,0.5,0))</f>
        <v>0</v>
      </c>
    </row>
    <row r="231" spans="1:19" x14ac:dyDescent="0.25">
      <c r="A231" s="2">
        <v>1099</v>
      </c>
      <c r="B231" s="2">
        <v>2</v>
      </c>
      <c r="C231" s="2" t="s">
        <v>316</v>
      </c>
      <c r="D231" s="2" t="s">
        <v>12</v>
      </c>
      <c r="E231" s="2">
        <v>24</v>
      </c>
      <c r="F231" s="2">
        <f>VLOOKUP($E231,Summary!$A$22:$A$28,1,1)</f>
        <v>20</v>
      </c>
      <c r="G231" s="2">
        <v>0</v>
      </c>
      <c r="H231" s="2">
        <v>0</v>
      </c>
      <c r="I231" s="2">
        <v>28034</v>
      </c>
      <c r="J231" s="2">
        <v>10.5</v>
      </c>
      <c r="K231" s="20">
        <f>VLOOKUP($J231,Summary!$A$33:$E$39,1,1)</f>
        <v>10</v>
      </c>
      <c r="M231" s="2" t="s">
        <v>16</v>
      </c>
      <c r="N231" s="22">
        <f>VLOOKUP($D231,Summary!$A$7:$E$8,5,0)</f>
        <v>0.19144144144144143</v>
      </c>
      <c r="O231" s="22">
        <f>VLOOKUP($B231,Summary!$A$15:$E$17,5,0)</f>
        <v>0.49305555555555558</v>
      </c>
      <c r="P231" s="22">
        <f>VLOOKUP($F231,Summary!$A$22:$E$28,5,0)</f>
        <v>0.35632183908045978</v>
      </c>
      <c r="Q231" s="22">
        <f>VLOOKUP($K231,Summary!$A$33:$E$39,5,0)</f>
        <v>0.40789473684210525</v>
      </c>
      <c r="R231" s="22">
        <f>N231*O231*P231*Q231</f>
        <v>1.3718996806092239E-2</v>
      </c>
      <c r="S231" s="24">
        <f>IF(R231&gt;S$4,1,IF(R231&gt;0.2,0.5,0))</f>
        <v>0</v>
      </c>
    </row>
    <row r="232" spans="1:19" x14ac:dyDescent="0.25">
      <c r="A232" s="2">
        <v>1168</v>
      </c>
      <c r="B232" s="2">
        <v>2</v>
      </c>
      <c r="C232" s="2" t="s">
        <v>410</v>
      </c>
      <c r="D232" s="2" t="s">
        <v>12</v>
      </c>
      <c r="E232" s="2">
        <v>28</v>
      </c>
      <c r="F232" s="2">
        <f>VLOOKUP($E232,Summary!$A$22:$A$28,1,1)</f>
        <v>20</v>
      </c>
      <c r="G232" s="2">
        <v>0</v>
      </c>
      <c r="H232" s="2">
        <v>0</v>
      </c>
      <c r="I232" s="2" t="s">
        <v>411</v>
      </c>
      <c r="J232" s="2">
        <v>10.5</v>
      </c>
      <c r="K232" s="20">
        <f>VLOOKUP($J232,Summary!$A$33:$E$39,1,1)</f>
        <v>10</v>
      </c>
      <c r="M232" s="2" t="s">
        <v>16</v>
      </c>
      <c r="N232" s="22">
        <f>VLOOKUP($D232,Summary!$A$7:$E$8,5,0)</f>
        <v>0.19144144144144143</v>
      </c>
      <c r="O232" s="22">
        <f>VLOOKUP($B232,Summary!$A$15:$E$17,5,0)</f>
        <v>0.49305555555555558</v>
      </c>
      <c r="P232" s="22">
        <f>VLOOKUP($F232,Summary!$A$22:$E$28,5,0)</f>
        <v>0.35632183908045978</v>
      </c>
      <c r="Q232" s="22">
        <f>VLOOKUP($K232,Summary!$A$33:$E$39,5,0)</f>
        <v>0.40789473684210525</v>
      </c>
      <c r="R232" s="22">
        <f>N232*O232*P232*Q232</f>
        <v>1.3718996806092239E-2</v>
      </c>
      <c r="S232" s="24">
        <f>IF(R232&gt;S$4,1,IF(R232&gt;0.2,0.5,0))</f>
        <v>0</v>
      </c>
    </row>
    <row r="233" spans="1:19" x14ac:dyDescent="0.25">
      <c r="A233" s="2">
        <v>1171</v>
      </c>
      <c r="B233" s="2">
        <v>2</v>
      </c>
      <c r="C233" s="2" t="s">
        <v>415</v>
      </c>
      <c r="D233" s="2" t="s">
        <v>12</v>
      </c>
      <c r="E233" s="2">
        <v>22</v>
      </c>
      <c r="F233" s="2">
        <f>VLOOKUP($E233,Summary!$A$22:$A$28,1,1)</f>
        <v>20</v>
      </c>
      <c r="G233" s="2">
        <v>0</v>
      </c>
      <c r="H233" s="2">
        <v>0</v>
      </c>
      <c r="I233" s="2" t="s">
        <v>416</v>
      </c>
      <c r="J233" s="2">
        <v>10.5</v>
      </c>
      <c r="K233" s="20">
        <f>VLOOKUP($J233,Summary!$A$33:$E$39,1,1)</f>
        <v>10</v>
      </c>
      <c r="M233" s="2" t="s">
        <v>16</v>
      </c>
      <c r="N233" s="22">
        <f>VLOOKUP($D233,Summary!$A$7:$E$8,5,0)</f>
        <v>0.19144144144144143</v>
      </c>
      <c r="O233" s="22">
        <f>VLOOKUP($B233,Summary!$A$15:$E$17,5,0)</f>
        <v>0.49305555555555558</v>
      </c>
      <c r="P233" s="22">
        <f>VLOOKUP($F233,Summary!$A$22:$E$28,5,0)</f>
        <v>0.35632183908045978</v>
      </c>
      <c r="Q233" s="22">
        <f>VLOOKUP($K233,Summary!$A$33:$E$39,5,0)</f>
        <v>0.40789473684210525</v>
      </c>
      <c r="R233" s="22">
        <f>N233*O233*P233*Q233</f>
        <v>1.3718996806092239E-2</v>
      </c>
      <c r="S233" s="24">
        <f>IF(R233&gt;S$4,1,IF(R233&gt;0.2,0.5,0))</f>
        <v>0</v>
      </c>
    </row>
    <row r="234" spans="1:19" x14ac:dyDescent="0.25">
      <c r="A234" s="2">
        <v>1214</v>
      </c>
      <c r="B234" s="2">
        <v>2</v>
      </c>
      <c r="C234" s="2" t="s">
        <v>477</v>
      </c>
      <c r="D234" s="2" t="s">
        <v>12</v>
      </c>
      <c r="E234" s="2">
        <v>26</v>
      </c>
      <c r="F234" s="2">
        <f>VLOOKUP($E234,Summary!$A$22:$A$28,1,1)</f>
        <v>20</v>
      </c>
      <c r="G234" s="2">
        <v>0</v>
      </c>
      <c r="H234" s="2">
        <v>0</v>
      </c>
      <c r="I234" s="2">
        <v>244368</v>
      </c>
      <c r="J234" s="2">
        <v>13</v>
      </c>
      <c r="K234" s="20">
        <f>VLOOKUP($J234,Summary!$A$33:$E$39,1,1)</f>
        <v>10</v>
      </c>
      <c r="L234" s="2" t="s">
        <v>478</v>
      </c>
      <c r="M234" s="2" t="s">
        <v>16</v>
      </c>
      <c r="N234" s="22">
        <f>VLOOKUP($D234,Summary!$A$7:$E$8,5,0)</f>
        <v>0.19144144144144143</v>
      </c>
      <c r="O234" s="22">
        <f>VLOOKUP($B234,Summary!$A$15:$E$17,5,0)</f>
        <v>0.49305555555555558</v>
      </c>
      <c r="P234" s="22">
        <f>VLOOKUP($F234,Summary!$A$22:$E$28,5,0)</f>
        <v>0.35632183908045978</v>
      </c>
      <c r="Q234" s="22">
        <f>VLOOKUP($K234,Summary!$A$33:$E$39,5,0)</f>
        <v>0.40789473684210525</v>
      </c>
      <c r="R234" s="22">
        <f>N234*O234*P234*Q234</f>
        <v>1.3718996806092239E-2</v>
      </c>
      <c r="S234" s="24">
        <f>IF(R234&gt;S$4,1,IF(R234&gt;0.2,0.5,0))</f>
        <v>0</v>
      </c>
    </row>
    <row r="235" spans="1:19" x14ac:dyDescent="0.25">
      <c r="A235" s="2">
        <v>1221</v>
      </c>
      <c r="B235" s="2">
        <v>2</v>
      </c>
      <c r="C235" s="2" t="s">
        <v>487</v>
      </c>
      <c r="D235" s="2" t="s">
        <v>12</v>
      </c>
      <c r="E235" s="2">
        <v>21</v>
      </c>
      <c r="F235" s="2">
        <f>VLOOKUP($E235,Summary!$A$22:$A$28,1,1)</f>
        <v>20</v>
      </c>
      <c r="G235" s="2">
        <v>0</v>
      </c>
      <c r="H235" s="2">
        <v>0</v>
      </c>
      <c r="I235" s="2">
        <v>236854</v>
      </c>
      <c r="J235" s="2">
        <v>13</v>
      </c>
      <c r="K235" s="20">
        <f>VLOOKUP($J235,Summary!$A$33:$E$39,1,1)</f>
        <v>10</v>
      </c>
      <c r="M235" s="2" t="s">
        <v>16</v>
      </c>
      <c r="N235" s="22">
        <f>VLOOKUP($D235,Summary!$A$7:$E$8,5,0)</f>
        <v>0.19144144144144143</v>
      </c>
      <c r="O235" s="22">
        <f>VLOOKUP($B235,Summary!$A$15:$E$17,5,0)</f>
        <v>0.49305555555555558</v>
      </c>
      <c r="P235" s="22">
        <f>VLOOKUP($F235,Summary!$A$22:$E$28,5,0)</f>
        <v>0.35632183908045978</v>
      </c>
      <c r="Q235" s="22">
        <f>VLOOKUP($K235,Summary!$A$33:$E$39,5,0)</f>
        <v>0.40789473684210525</v>
      </c>
      <c r="R235" s="22">
        <f>N235*O235*P235*Q235</f>
        <v>1.3718996806092239E-2</v>
      </c>
      <c r="S235" s="24">
        <f>IF(R235&gt;S$4,1,IF(R235&gt;0.2,0.5,0))</f>
        <v>0</v>
      </c>
    </row>
    <row r="236" spans="1:19" x14ac:dyDescent="0.25">
      <c r="A236" s="2">
        <v>1238</v>
      </c>
      <c r="B236" s="2">
        <v>2</v>
      </c>
      <c r="C236" s="2" t="s">
        <v>510</v>
      </c>
      <c r="D236" s="2" t="s">
        <v>12</v>
      </c>
      <c r="E236" s="2">
        <v>26</v>
      </c>
      <c r="F236" s="2">
        <f>VLOOKUP($E236,Summary!$A$22:$A$28,1,1)</f>
        <v>20</v>
      </c>
      <c r="G236" s="2">
        <v>0</v>
      </c>
      <c r="H236" s="2">
        <v>0</v>
      </c>
      <c r="I236" s="2">
        <v>237670</v>
      </c>
      <c r="J236" s="2">
        <v>13</v>
      </c>
      <c r="K236" s="20">
        <f>VLOOKUP($J236,Summary!$A$33:$E$39,1,1)</f>
        <v>10</v>
      </c>
      <c r="M236" s="2" t="s">
        <v>16</v>
      </c>
      <c r="N236" s="22">
        <f>VLOOKUP($D236,Summary!$A$7:$E$8,5,0)</f>
        <v>0.19144144144144143</v>
      </c>
      <c r="O236" s="22">
        <f>VLOOKUP($B236,Summary!$A$15:$E$17,5,0)</f>
        <v>0.49305555555555558</v>
      </c>
      <c r="P236" s="22">
        <f>VLOOKUP($F236,Summary!$A$22:$E$28,5,0)</f>
        <v>0.35632183908045978</v>
      </c>
      <c r="Q236" s="22">
        <f>VLOOKUP($K236,Summary!$A$33:$E$39,5,0)</f>
        <v>0.40789473684210525</v>
      </c>
      <c r="R236" s="22">
        <f>N236*O236*P236*Q236</f>
        <v>1.3718996806092239E-2</v>
      </c>
      <c r="S236" s="24">
        <f>IF(R236&gt;S$4,1,IF(R236&gt;0.2,0.5,0))</f>
        <v>0</v>
      </c>
    </row>
    <row r="237" spans="1:19" x14ac:dyDescent="0.25">
      <c r="A237" s="2">
        <v>1240</v>
      </c>
      <c r="B237" s="2">
        <v>2</v>
      </c>
      <c r="C237" s="2" t="s">
        <v>512</v>
      </c>
      <c r="D237" s="2" t="s">
        <v>12</v>
      </c>
      <c r="E237" s="2">
        <v>24</v>
      </c>
      <c r="F237" s="2">
        <f>VLOOKUP($E237,Summary!$A$22:$A$28,1,1)</f>
        <v>20</v>
      </c>
      <c r="G237" s="2">
        <v>0</v>
      </c>
      <c r="H237" s="2">
        <v>0</v>
      </c>
      <c r="I237" s="2">
        <v>248726</v>
      </c>
      <c r="J237" s="2">
        <v>13.5</v>
      </c>
      <c r="K237" s="20">
        <f>VLOOKUP($J237,Summary!$A$33:$E$39,1,1)</f>
        <v>10</v>
      </c>
      <c r="M237" s="2" t="s">
        <v>16</v>
      </c>
      <c r="N237" s="22">
        <f>VLOOKUP($D237,Summary!$A$7:$E$8,5,0)</f>
        <v>0.19144144144144143</v>
      </c>
      <c r="O237" s="22">
        <f>VLOOKUP($B237,Summary!$A$15:$E$17,5,0)</f>
        <v>0.49305555555555558</v>
      </c>
      <c r="P237" s="22">
        <f>VLOOKUP($F237,Summary!$A$22:$E$28,5,0)</f>
        <v>0.35632183908045978</v>
      </c>
      <c r="Q237" s="22">
        <f>VLOOKUP($K237,Summary!$A$33:$E$39,5,0)</f>
        <v>0.40789473684210525</v>
      </c>
      <c r="R237" s="22">
        <f>N237*O237*P237*Q237</f>
        <v>1.3718996806092239E-2</v>
      </c>
      <c r="S237" s="24">
        <f>IF(R237&gt;S$4,1,IF(R237&gt;0.2,0.5,0))</f>
        <v>0</v>
      </c>
    </row>
    <row r="238" spans="1:19" x14ac:dyDescent="0.25">
      <c r="A238" s="2">
        <v>1243</v>
      </c>
      <c r="B238" s="2">
        <v>2</v>
      </c>
      <c r="C238" s="2" t="s">
        <v>518</v>
      </c>
      <c r="D238" s="2" t="s">
        <v>12</v>
      </c>
      <c r="E238" s="2">
        <v>25</v>
      </c>
      <c r="F238" s="2">
        <f>VLOOKUP($E238,Summary!$A$22:$A$28,1,1)</f>
        <v>20</v>
      </c>
      <c r="G238" s="2">
        <v>0</v>
      </c>
      <c r="H238" s="2">
        <v>0</v>
      </c>
      <c r="I238" s="2" t="s">
        <v>519</v>
      </c>
      <c r="J238" s="2">
        <v>10.5</v>
      </c>
      <c r="K238" s="20">
        <f>VLOOKUP($J238,Summary!$A$33:$E$39,1,1)</f>
        <v>10</v>
      </c>
      <c r="M238" s="2" t="s">
        <v>16</v>
      </c>
      <c r="N238" s="22">
        <f>VLOOKUP($D238,Summary!$A$7:$E$8,5,0)</f>
        <v>0.19144144144144143</v>
      </c>
      <c r="O238" s="22">
        <f>VLOOKUP($B238,Summary!$A$15:$E$17,5,0)</f>
        <v>0.49305555555555558</v>
      </c>
      <c r="P238" s="22">
        <f>VLOOKUP($F238,Summary!$A$22:$E$28,5,0)</f>
        <v>0.35632183908045978</v>
      </c>
      <c r="Q238" s="22">
        <f>VLOOKUP($K238,Summary!$A$33:$E$39,5,0)</f>
        <v>0.40789473684210525</v>
      </c>
      <c r="R238" s="22">
        <f>N238*O238*P238*Q238</f>
        <v>1.3718996806092239E-2</v>
      </c>
      <c r="S238" s="24">
        <f>IF(R238&gt;S$4,1,IF(R238&gt;0.2,0.5,0))</f>
        <v>0</v>
      </c>
    </row>
    <row r="239" spans="1:19" x14ac:dyDescent="0.25">
      <c r="A239" s="2">
        <v>1261</v>
      </c>
      <c r="B239" s="2">
        <v>2</v>
      </c>
      <c r="C239" s="2" t="s">
        <v>540</v>
      </c>
      <c r="D239" s="2" t="s">
        <v>12</v>
      </c>
      <c r="E239" s="2">
        <v>29</v>
      </c>
      <c r="F239" s="2">
        <f>VLOOKUP($E239,Summary!$A$22:$A$28,1,1)</f>
        <v>20</v>
      </c>
      <c r="G239" s="2">
        <v>0</v>
      </c>
      <c r="H239" s="2">
        <v>0</v>
      </c>
      <c r="I239" s="2" t="s">
        <v>541</v>
      </c>
      <c r="J239" s="2">
        <v>13.8583</v>
      </c>
      <c r="K239" s="20">
        <f>VLOOKUP($J239,Summary!$A$33:$E$39,1,1)</f>
        <v>10</v>
      </c>
      <c r="M239" s="2" t="s">
        <v>24</v>
      </c>
      <c r="N239" s="22">
        <f>VLOOKUP($D239,Summary!$A$7:$E$8,5,0)</f>
        <v>0.19144144144144143</v>
      </c>
      <c r="O239" s="22">
        <f>VLOOKUP($B239,Summary!$A$15:$E$17,5,0)</f>
        <v>0.49305555555555558</v>
      </c>
      <c r="P239" s="22">
        <f>VLOOKUP($F239,Summary!$A$22:$E$28,5,0)</f>
        <v>0.35632183908045978</v>
      </c>
      <c r="Q239" s="22">
        <f>VLOOKUP($K239,Summary!$A$33:$E$39,5,0)</f>
        <v>0.40789473684210525</v>
      </c>
      <c r="R239" s="22">
        <f>N239*O239*P239*Q239</f>
        <v>1.3718996806092239E-2</v>
      </c>
      <c r="S239" s="24">
        <f>IF(R239&gt;S$4,1,IF(R239&gt;0.2,0.5,0))</f>
        <v>0</v>
      </c>
    </row>
    <row r="240" spans="1:19" x14ac:dyDescent="0.25">
      <c r="A240" s="2">
        <v>1262</v>
      </c>
      <c r="B240" s="2">
        <v>2</v>
      </c>
      <c r="C240" s="2" t="s">
        <v>542</v>
      </c>
      <c r="D240" s="2" t="s">
        <v>12</v>
      </c>
      <c r="E240" s="2">
        <v>21</v>
      </c>
      <c r="F240" s="2">
        <f>VLOOKUP($E240,Summary!$A$22:$A$28,1,1)</f>
        <v>20</v>
      </c>
      <c r="G240" s="2">
        <v>1</v>
      </c>
      <c r="H240" s="2">
        <v>0</v>
      </c>
      <c r="I240" s="2">
        <v>28133</v>
      </c>
      <c r="J240" s="2">
        <v>11.5</v>
      </c>
      <c r="K240" s="20">
        <f>VLOOKUP($J240,Summary!$A$33:$E$39,1,1)</f>
        <v>10</v>
      </c>
      <c r="M240" s="2" t="s">
        <v>16</v>
      </c>
      <c r="N240" s="22">
        <f>VLOOKUP($D240,Summary!$A$7:$E$8,5,0)</f>
        <v>0.19144144144144143</v>
      </c>
      <c r="O240" s="22">
        <f>VLOOKUP($B240,Summary!$A$15:$E$17,5,0)</f>
        <v>0.49305555555555558</v>
      </c>
      <c r="P240" s="22">
        <f>VLOOKUP($F240,Summary!$A$22:$E$28,5,0)</f>
        <v>0.35632183908045978</v>
      </c>
      <c r="Q240" s="22">
        <f>VLOOKUP($K240,Summary!$A$33:$E$39,5,0)</f>
        <v>0.40789473684210525</v>
      </c>
      <c r="R240" s="22">
        <f>N240*O240*P240*Q240</f>
        <v>1.3718996806092239E-2</v>
      </c>
      <c r="S240" s="24">
        <f>IF(R240&gt;S$4,1,IF(R240&gt;0.2,0.5,0))</f>
        <v>0</v>
      </c>
    </row>
    <row r="241" spans="1:19" x14ac:dyDescent="0.25">
      <c r="A241" s="2">
        <v>1269</v>
      </c>
      <c r="B241" s="2">
        <v>2</v>
      </c>
      <c r="C241" s="2" t="s">
        <v>551</v>
      </c>
      <c r="D241" s="2" t="s">
        <v>12</v>
      </c>
      <c r="E241" s="2">
        <v>21</v>
      </c>
      <c r="F241" s="2">
        <f>VLOOKUP($E241,Summary!$A$22:$A$28,1,1)</f>
        <v>20</v>
      </c>
      <c r="G241" s="2">
        <v>0</v>
      </c>
      <c r="H241" s="2">
        <v>0</v>
      </c>
      <c r="I241" s="2">
        <v>29107</v>
      </c>
      <c r="J241" s="2">
        <v>11.5</v>
      </c>
      <c r="K241" s="20">
        <f>VLOOKUP($J241,Summary!$A$33:$E$39,1,1)</f>
        <v>10</v>
      </c>
      <c r="M241" s="2" t="s">
        <v>16</v>
      </c>
      <c r="N241" s="22">
        <f>VLOOKUP($D241,Summary!$A$7:$E$8,5,0)</f>
        <v>0.19144144144144143</v>
      </c>
      <c r="O241" s="22">
        <f>VLOOKUP($B241,Summary!$A$15:$E$17,5,0)</f>
        <v>0.49305555555555558</v>
      </c>
      <c r="P241" s="22">
        <f>VLOOKUP($F241,Summary!$A$22:$E$28,5,0)</f>
        <v>0.35632183908045978</v>
      </c>
      <c r="Q241" s="22">
        <f>VLOOKUP($K241,Summary!$A$33:$E$39,5,0)</f>
        <v>0.40789473684210525</v>
      </c>
      <c r="R241" s="22">
        <f>N241*O241*P241*Q241</f>
        <v>1.3718996806092239E-2</v>
      </c>
      <c r="S241" s="24">
        <f>IF(R241&gt;S$4,1,IF(R241&gt;0.2,0.5,0))</f>
        <v>0</v>
      </c>
    </row>
    <row r="242" spans="1:19" x14ac:dyDescent="0.25">
      <c r="A242" s="2">
        <v>1297</v>
      </c>
      <c r="B242" s="2">
        <v>2</v>
      </c>
      <c r="C242" s="2" t="s">
        <v>589</v>
      </c>
      <c r="D242" s="2" t="s">
        <v>12</v>
      </c>
      <c r="E242" s="2">
        <v>20</v>
      </c>
      <c r="F242" s="2">
        <f>VLOOKUP($E242,Summary!$A$22:$A$28,1,1)</f>
        <v>20</v>
      </c>
      <c r="G242" s="2">
        <v>0</v>
      </c>
      <c r="H242" s="2">
        <v>0</v>
      </c>
      <c r="I242" s="2" t="s">
        <v>590</v>
      </c>
      <c r="J242" s="2">
        <v>13.862500000000001</v>
      </c>
      <c r="K242" s="20">
        <f>VLOOKUP($J242,Summary!$A$33:$E$39,1,1)</f>
        <v>10</v>
      </c>
      <c r="L242" s="2" t="s">
        <v>591</v>
      </c>
      <c r="M242" s="2" t="s">
        <v>24</v>
      </c>
      <c r="N242" s="22">
        <f>VLOOKUP($D242,Summary!$A$7:$E$8,5,0)</f>
        <v>0.19144144144144143</v>
      </c>
      <c r="O242" s="22">
        <f>VLOOKUP($B242,Summary!$A$15:$E$17,5,0)</f>
        <v>0.49305555555555558</v>
      </c>
      <c r="P242" s="22">
        <f>VLOOKUP($F242,Summary!$A$22:$E$28,5,0)</f>
        <v>0.35632183908045978</v>
      </c>
      <c r="Q242" s="22">
        <f>VLOOKUP($K242,Summary!$A$33:$E$39,5,0)</f>
        <v>0.40789473684210525</v>
      </c>
      <c r="R242" s="22">
        <f>N242*O242*P242*Q242</f>
        <v>1.3718996806092239E-2</v>
      </c>
      <c r="S242" s="24">
        <f>IF(R242&gt;S$4,1,IF(R242&gt;0.2,0.5,0))</f>
        <v>0</v>
      </c>
    </row>
    <row r="243" spans="1:19" x14ac:dyDescent="0.25">
      <c r="A243" s="2">
        <v>1298</v>
      </c>
      <c r="B243" s="2">
        <v>2</v>
      </c>
      <c r="C243" s="2" t="s">
        <v>592</v>
      </c>
      <c r="D243" s="2" t="s">
        <v>12</v>
      </c>
      <c r="E243" s="2">
        <v>23</v>
      </c>
      <c r="F243" s="2">
        <f>VLOOKUP($E243,Summary!$A$22:$A$28,1,1)</f>
        <v>20</v>
      </c>
      <c r="G243" s="2">
        <v>1</v>
      </c>
      <c r="H243" s="2">
        <v>0</v>
      </c>
      <c r="I243" s="2">
        <v>28666</v>
      </c>
      <c r="J243" s="2">
        <v>10.5</v>
      </c>
      <c r="K243" s="20">
        <f>VLOOKUP($J243,Summary!$A$33:$E$39,1,1)</f>
        <v>10</v>
      </c>
      <c r="M243" s="2" t="s">
        <v>16</v>
      </c>
      <c r="N243" s="22">
        <f>VLOOKUP($D243,Summary!$A$7:$E$8,5,0)</f>
        <v>0.19144144144144143</v>
      </c>
      <c r="O243" s="22">
        <f>VLOOKUP($B243,Summary!$A$15:$E$17,5,0)</f>
        <v>0.49305555555555558</v>
      </c>
      <c r="P243" s="22">
        <f>VLOOKUP($F243,Summary!$A$22:$E$28,5,0)</f>
        <v>0.35632183908045978</v>
      </c>
      <c r="Q243" s="22">
        <f>VLOOKUP($K243,Summary!$A$33:$E$39,5,0)</f>
        <v>0.40789473684210525</v>
      </c>
      <c r="R243" s="22">
        <f>N243*O243*P243*Q243</f>
        <v>1.3718996806092239E-2</v>
      </c>
      <c r="S243" s="24">
        <f>IF(R243&gt;S$4,1,IF(R243&gt;0.2,0.5,0))</f>
        <v>0</v>
      </c>
    </row>
    <row r="244" spans="1:19" x14ac:dyDescent="0.25">
      <c r="A244" s="2">
        <v>956</v>
      </c>
      <c r="B244" s="2">
        <v>1</v>
      </c>
      <c r="C244" s="2" t="s">
        <v>114</v>
      </c>
      <c r="D244" s="2" t="s">
        <v>12</v>
      </c>
      <c r="E244" s="2">
        <v>13</v>
      </c>
      <c r="F244" s="2">
        <f>VLOOKUP($E244,Summary!$A$22:$A$28,1,1)</f>
        <v>10</v>
      </c>
      <c r="G244" s="2">
        <v>2</v>
      </c>
      <c r="H244" s="2">
        <v>2</v>
      </c>
      <c r="I244" s="2" t="s">
        <v>51</v>
      </c>
      <c r="J244" s="2">
        <v>262.375</v>
      </c>
      <c r="K244" s="20">
        <f>VLOOKUP($J244,Summary!$A$33:$E$39,1,1)</f>
        <v>60</v>
      </c>
      <c r="L244" s="2" t="s">
        <v>52</v>
      </c>
      <c r="M244" s="2" t="s">
        <v>24</v>
      </c>
      <c r="N244" s="22">
        <f>VLOOKUP($D244,Summary!$A$7:$E$8,5,0)</f>
        <v>0.19144144144144143</v>
      </c>
      <c r="O244" s="22">
        <f>VLOOKUP($B244,Summary!$A$15:$E$17,5,0)</f>
        <v>0.6107784431137725</v>
      </c>
      <c r="P244" s="22">
        <f>VLOOKUP($F244,Summary!$A$22:$E$28,5,0)</f>
        <v>0.40789473684210525</v>
      </c>
      <c r="Q244" s="22">
        <f>VLOOKUP($K244,Summary!$A$33:$E$39,5,0)</f>
        <v>0.27272727272727271</v>
      </c>
      <c r="R244" s="22">
        <f>N244*O244*P244*Q244</f>
        <v>1.3007574660584428E-2</v>
      </c>
      <c r="S244" s="24">
        <f>IF(R244&gt;S$4,1,IF(R244&gt;0.2,0.5,0))</f>
        <v>0</v>
      </c>
    </row>
    <row r="245" spans="1:19" x14ac:dyDescent="0.25">
      <c r="A245" s="2">
        <v>922</v>
      </c>
      <c r="B245" s="2">
        <v>2</v>
      </c>
      <c r="C245" s="2" t="s">
        <v>61</v>
      </c>
      <c r="D245" s="2" t="s">
        <v>12</v>
      </c>
      <c r="E245" s="2">
        <v>50</v>
      </c>
      <c r="F245" s="2">
        <f>VLOOKUP($E245,Summary!$A$22:$A$28,1,1)</f>
        <v>50</v>
      </c>
      <c r="G245" s="2">
        <v>1</v>
      </c>
      <c r="H245" s="2">
        <v>0</v>
      </c>
      <c r="I245" s="2" t="s">
        <v>62</v>
      </c>
      <c r="J245" s="2">
        <v>26</v>
      </c>
      <c r="K245" s="20">
        <f>VLOOKUP($J245,Summary!$A$33:$E$39,1,1)</f>
        <v>20</v>
      </c>
      <c r="M245" s="2" t="s">
        <v>16</v>
      </c>
      <c r="N245" s="22">
        <f>VLOOKUP($D245,Summary!$A$7:$E$8,5,0)</f>
        <v>0.19144144144144143</v>
      </c>
      <c r="O245" s="22">
        <f>VLOOKUP($B245,Summary!$A$15:$E$17,5,0)</f>
        <v>0.49305555555555558</v>
      </c>
      <c r="P245" s="22">
        <f>VLOOKUP($F245,Summary!$A$22:$E$28,5,0)</f>
        <v>0.38461538461538464</v>
      </c>
      <c r="Q245" s="22">
        <f>VLOOKUP($K245,Summary!$A$33:$E$39,5,0)</f>
        <v>0.35632183908045978</v>
      </c>
      <c r="R245" s="22">
        <f>N245*O245*P245*Q245</f>
        <v>1.2936026765049754E-2</v>
      </c>
      <c r="S245" s="24">
        <f>IF(R245&gt;S$4,1,IF(R245&gt;0.2,0.5,0))</f>
        <v>0</v>
      </c>
    </row>
    <row r="246" spans="1:19" x14ac:dyDescent="0.25">
      <c r="A246" s="2">
        <v>981</v>
      </c>
      <c r="B246" s="2">
        <v>2</v>
      </c>
      <c r="C246" s="2" t="s">
        <v>149</v>
      </c>
      <c r="D246" s="2" t="s">
        <v>12</v>
      </c>
      <c r="E246" s="2">
        <v>2</v>
      </c>
      <c r="F246" s="2">
        <f>VLOOKUP($E246,Summary!$A$22:$A$28,1,1)</f>
        <v>0</v>
      </c>
      <c r="G246" s="2">
        <v>1</v>
      </c>
      <c r="H246" s="2">
        <v>1</v>
      </c>
      <c r="I246" s="2">
        <v>29103</v>
      </c>
      <c r="J246" s="2">
        <v>23</v>
      </c>
      <c r="K246" s="20">
        <f>VLOOKUP($J246,Summary!$A$33:$E$39,1,1)</f>
        <v>20</v>
      </c>
      <c r="M246" s="2" t="s">
        <v>16</v>
      </c>
      <c r="N246" s="22">
        <f>VLOOKUP($D246,Summary!$A$7:$E$8,5,0)</f>
        <v>0.19144144144144143</v>
      </c>
      <c r="O246" s="22">
        <f>VLOOKUP($B246,Summary!$A$15:$E$17,5,0)</f>
        <v>0.49305555555555558</v>
      </c>
      <c r="P246" s="22">
        <f>VLOOKUP($F246,Summary!$A$22:$E$28,5,0)</f>
        <v>0.38219895287958117</v>
      </c>
      <c r="Q246" s="22">
        <f>VLOOKUP($K246,Summary!$A$33:$E$39,5,0)</f>
        <v>0.35632183908045978</v>
      </c>
      <c r="R246" s="22">
        <f>N246*O246*P246*Q246</f>
        <v>1.2854753298463053E-2</v>
      </c>
      <c r="S246" s="24">
        <f>IF(R246&gt;S$4,1,IF(R246&gt;0.2,0.5,0))</f>
        <v>0</v>
      </c>
    </row>
    <row r="247" spans="1:19" x14ac:dyDescent="0.25">
      <c r="A247" s="2">
        <v>1109</v>
      </c>
      <c r="B247" s="2">
        <v>1</v>
      </c>
      <c r="C247" s="2" t="s">
        <v>331</v>
      </c>
      <c r="D247" s="2" t="s">
        <v>12</v>
      </c>
      <c r="E247" s="2">
        <v>57</v>
      </c>
      <c r="F247" s="2">
        <f>VLOOKUP($E247,Summary!$A$22:$A$28,1,1)</f>
        <v>50</v>
      </c>
      <c r="G247" s="2">
        <v>1</v>
      </c>
      <c r="H247" s="2">
        <v>1</v>
      </c>
      <c r="I247" s="2">
        <v>36928</v>
      </c>
      <c r="J247" s="2">
        <v>164.86670000000001</v>
      </c>
      <c r="K247" s="20">
        <f>VLOOKUP($J247,Summary!$A$33:$E$39,1,1)</f>
        <v>60</v>
      </c>
      <c r="M247" s="2" t="s">
        <v>16</v>
      </c>
      <c r="N247" s="22">
        <f>VLOOKUP($D247,Summary!$A$7:$E$8,5,0)</f>
        <v>0.19144144144144143</v>
      </c>
      <c r="O247" s="22">
        <f>VLOOKUP($B247,Summary!$A$15:$E$17,5,0)</f>
        <v>0.6107784431137725</v>
      </c>
      <c r="P247" s="22">
        <f>VLOOKUP($F247,Summary!$A$22:$E$28,5,0)</f>
        <v>0.38461538461538464</v>
      </c>
      <c r="Q247" s="22">
        <f>VLOOKUP($K247,Summary!$A$33:$E$39,5,0)</f>
        <v>0.27272727272727271</v>
      </c>
      <c r="R247" s="22">
        <f>N247*O247*P247*Q247</f>
        <v>1.2265206875985318E-2</v>
      </c>
      <c r="S247" s="24">
        <f>IF(R247&gt;S$4,1,IF(R247&gt;0.2,0.5,0))</f>
        <v>0</v>
      </c>
    </row>
    <row r="248" spans="1:19" x14ac:dyDescent="0.25">
      <c r="A248" s="2">
        <v>1185</v>
      </c>
      <c r="B248" s="2">
        <v>1</v>
      </c>
      <c r="C248" s="2" t="s">
        <v>435</v>
      </c>
      <c r="D248" s="2" t="s">
        <v>12</v>
      </c>
      <c r="E248" s="2">
        <v>53</v>
      </c>
      <c r="F248" s="2">
        <f>VLOOKUP($E248,Summary!$A$22:$A$28,1,1)</f>
        <v>50</v>
      </c>
      <c r="G248" s="2">
        <v>1</v>
      </c>
      <c r="H248" s="2">
        <v>1</v>
      </c>
      <c r="I248" s="2">
        <v>33638</v>
      </c>
      <c r="J248" s="2">
        <v>81.8583</v>
      </c>
      <c r="K248" s="20">
        <f>VLOOKUP($J248,Summary!$A$33:$E$39,1,1)</f>
        <v>60</v>
      </c>
      <c r="L248" s="2" t="s">
        <v>436</v>
      </c>
      <c r="M248" s="2" t="s">
        <v>16</v>
      </c>
      <c r="N248" s="22">
        <f>VLOOKUP($D248,Summary!$A$7:$E$8,5,0)</f>
        <v>0.19144144144144143</v>
      </c>
      <c r="O248" s="22">
        <f>VLOOKUP($B248,Summary!$A$15:$E$17,5,0)</f>
        <v>0.6107784431137725</v>
      </c>
      <c r="P248" s="22">
        <f>VLOOKUP($F248,Summary!$A$22:$E$28,5,0)</f>
        <v>0.38461538461538464</v>
      </c>
      <c r="Q248" s="22">
        <f>VLOOKUP($K248,Summary!$A$33:$E$39,5,0)</f>
        <v>0.27272727272727271</v>
      </c>
      <c r="R248" s="22">
        <f>N248*O248*P248*Q248</f>
        <v>1.2265206875985318E-2</v>
      </c>
      <c r="S248" s="24">
        <f>IF(R248&gt;S$4,1,IF(R248&gt;0.2,0.5,0))</f>
        <v>0</v>
      </c>
    </row>
    <row r="249" spans="1:19" x14ac:dyDescent="0.25">
      <c r="A249" s="2">
        <v>1200</v>
      </c>
      <c r="B249" s="2">
        <v>1</v>
      </c>
      <c r="C249" s="2" t="s">
        <v>455</v>
      </c>
      <c r="D249" s="2" t="s">
        <v>12</v>
      </c>
      <c r="E249" s="2">
        <v>55</v>
      </c>
      <c r="F249" s="2">
        <f>VLOOKUP($E249,Summary!$A$22:$A$28,1,1)</f>
        <v>50</v>
      </c>
      <c r="G249" s="2">
        <v>1</v>
      </c>
      <c r="H249" s="2">
        <v>1</v>
      </c>
      <c r="I249" s="2">
        <v>12749</v>
      </c>
      <c r="J249" s="2">
        <v>93.5</v>
      </c>
      <c r="K249" s="20">
        <f>VLOOKUP($J249,Summary!$A$33:$E$39,1,1)</f>
        <v>60</v>
      </c>
      <c r="L249" s="2" t="s">
        <v>456</v>
      </c>
      <c r="M249" s="2" t="s">
        <v>16</v>
      </c>
      <c r="N249" s="22">
        <f>VLOOKUP($D249,Summary!$A$7:$E$8,5,0)</f>
        <v>0.19144144144144143</v>
      </c>
      <c r="O249" s="22">
        <f>VLOOKUP($B249,Summary!$A$15:$E$17,5,0)</f>
        <v>0.6107784431137725</v>
      </c>
      <c r="P249" s="22">
        <f>VLOOKUP($F249,Summary!$A$22:$E$28,5,0)</f>
        <v>0.38461538461538464</v>
      </c>
      <c r="Q249" s="22">
        <f>VLOOKUP($K249,Summary!$A$33:$E$39,5,0)</f>
        <v>0.27272727272727271</v>
      </c>
      <c r="R249" s="22">
        <f>N249*O249*P249*Q249</f>
        <v>1.2265206875985318E-2</v>
      </c>
      <c r="S249" s="24">
        <f>IF(R249&gt;S$4,1,IF(R249&gt;0.2,0.5,0))</f>
        <v>0</v>
      </c>
    </row>
    <row r="250" spans="1:19" x14ac:dyDescent="0.25">
      <c r="A250" s="2">
        <v>1208</v>
      </c>
      <c r="B250" s="2">
        <v>1</v>
      </c>
      <c r="C250" s="2" t="s">
        <v>468</v>
      </c>
      <c r="D250" s="2" t="s">
        <v>12</v>
      </c>
      <c r="E250" s="2">
        <v>57</v>
      </c>
      <c r="F250" s="2">
        <f>VLOOKUP($E250,Summary!$A$22:$A$28,1,1)</f>
        <v>50</v>
      </c>
      <c r="G250" s="2">
        <v>1</v>
      </c>
      <c r="H250" s="2">
        <v>0</v>
      </c>
      <c r="I250" s="2" t="s">
        <v>469</v>
      </c>
      <c r="J250" s="2">
        <v>146.52080000000001</v>
      </c>
      <c r="K250" s="20">
        <f>VLOOKUP($J250,Summary!$A$33:$E$39,1,1)</f>
        <v>60</v>
      </c>
      <c r="L250" s="2" t="s">
        <v>470</v>
      </c>
      <c r="M250" s="2" t="s">
        <v>24</v>
      </c>
      <c r="N250" s="22">
        <f>VLOOKUP($D250,Summary!$A$7:$E$8,5,0)</f>
        <v>0.19144144144144143</v>
      </c>
      <c r="O250" s="22">
        <f>VLOOKUP($B250,Summary!$A$15:$E$17,5,0)</f>
        <v>0.6107784431137725</v>
      </c>
      <c r="P250" s="22">
        <f>VLOOKUP($F250,Summary!$A$22:$E$28,5,0)</f>
        <v>0.38461538461538464</v>
      </c>
      <c r="Q250" s="22">
        <f>VLOOKUP($K250,Summary!$A$33:$E$39,5,0)</f>
        <v>0.27272727272727271</v>
      </c>
      <c r="R250" s="22">
        <f>N250*O250*P250*Q250</f>
        <v>1.2265206875985318E-2</v>
      </c>
      <c r="S250" s="24">
        <f>IF(R250&gt;S$4,1,IF(R250&gt;0.2,0.5,0))</f>
        <v>0</v>
      </c>
    </row>
    <row r="251" spans="1:19" x14ac:dyDescent="0.25">
      <c r="A251" s="2">
        <v>1299</v>
      </c>
      <c r="B251" s="2">
        <v>1</v>
      </c>
      <c r="C251" s="2" t="s">
        <v>593</v>
      </c>
      <c r="D251" s="2" t="s">
        <v>12</v>
      </c>
      <c r="E251" s="2">
        <v>50</v>
      </c>
      <c r="F251" s="2">
        <f>VLOOKUP($E251,Summary!$A$22:$A$28,1,1)</f>
        <v>50</v>
      </c>
      <c r="G251" s="2">
        <v>1</v>
      </c>
      <c r="H251" s="2">
        <v>1</v>
      </c>
      <c r="I251" s="2">
        <v>113503</v>
      </c>
      <c r="J251" s="2">
        <v>211.5</v>
      </c>
      <c r="K251" s="20">
        <f>VLOOKUP($J251,Summary!$A$33:$E$39,1,1)</f>
        <v>60</v>
      </c>
      <c r="L251" s="2" t="s">
        <v>333</v>
      </c>
      <c r="M251" s="2" t="s">
        <v>24</v>
      </c>
      <c r="N251" s="22">
        <f>VLOOKUP($D251,Summary!$A$7:$E$8,5,0)</f>
        <v>0.19144144144144143</v>
      </c>
      <c r="O251" s="22">
        <f>VLOOKUP($B251,Summary!$A$15:$E$17,5,0)</f>
        <v>0.6107784431137725</v>
      </c>
      <c r="P251" s="22">
        <f>VLOOKUP($F251,Summary!$A$22:$E$28,5,0)</f>
        <v>0.38461538461538464</v>
      </c>
      <c r="Q251" s="22">
        <f>VLOOKUP($K251,Summary!$A$33:$E$39,5,0)</f>
        <v>0.27272727272727271</v>
      </c>
      <c r="R251" s="22">
        <f>N251*O251*P251*Q251</f>
        <v>1.2265206875985318E-2</v>
      </c>
      <c r="S251" s="24">
        <f>IF(R251&gt;S$4,1,IF(R251&gt;0.2,0.5,0))</f>
        <v>0</v>
      </c>
    </row>
    <row r="252" spans="1:19" x14ac:dyDescent="0.25">
      <c r="A252" s="2">
        <v>1088</v>
      </c>
      <c r="B252" s="2">
        <v>1</v>
      </c>
      <c r="C252" s="2" t="s">
        <v>299</v>
      </c>
      <c r="D252" s="2" t="s">
        <v>12</v>
      </c>
      <c r="E252" s="2">
        <v>6</v>
      </c>
      <c r="F252" s="2">
        <f>VLOOKUP($E252,Summary!$A$22:$A$28,1,1)</f>
        <v>0</v>
      </c>
      <c r="G252" s="2">
        <v>0</v>
      </c>
      <c r="H252" s="2">
        <v>2</v>
      </c>
      <c r="I252" s="2">
        <v>16966</v>
      </c>
      <c r="J252" s="2">
        <v>134.5</v>
      </c>
      <c r="K252" s="20">
        <f>VLOOKUP($J252,Summary!$A$33:$E$39,1,1)</f>
        <v>60</v>
      </c>
      <c r="L252" s="2" t="s">
        <v>300</v>
      </c>
      <c r="M252" s="2" t="s">
        <v>24</v>
      </c>
      <c r="N252" s="22">
        <f>VLOOKUP($D252,Summary!$A$7:$E$8,5,0)</f>
        <v>0.19144144144144143</v>
      </c>
      <c r="O252" s="22">
        <f>VLOOKUP($B252,Summary!$A$15:$E$17,5,0)</f>
        <v>0.6107784431137725</v>
      </c>
      <c r="P252" s="22">
        <f>VLOOKUP($F252,Summary!$A$22:$E$28,5,0)</f>
        <v>0.38219895287958117</v>
      </c>
      <c r="Q252" s="22">
        <f>VLOOKUP($K252,Summary!$A$33:$E$39,5,0)</f>
        <v>0.27272727272727271</v>
      </c>
      <c r="R252" s="22">
        <f>N252*O252*P252*Q252</f>
        <v>1.2188147984617871E-2</v>
      </c>
      <c r="S252" s="24">
        <f>IF(R252&gt;S$4,1,IF(R252&gt;0.2,0.5,0))</f>
        <v>0</v>
      </c>
    </row>
    <row r="253" spans="1:19" x14ac:dyDescent="0.25">
      <c r="A253" s="2">
        <v>1169</v>
      </c>
      <c r="B253" s="2">
        <v>2</v>
      </c>
      <c r="C253" s="2" t="s">
        <v>412</v>
      </c>
      <c r="D253" s="2" t="s">
        <v>12</v>
      </c>
      <c r="E253" s="2">
        <v>40</v>
      </c>
      <c r="F253" s="2">
        <f>VLOOKUP($E253,Summary!$A$22:$A$28,1,1)</f>
        <v>40</v>
      </c>
      <c r="G253" s="2">
        <v>1</v>
      </c>
      <c r="H253" s="2">
        <v>0</v>
      </c>
      <c r="I253" s="2">
        <v>2926</v>
      </c>
      <c r="J253" s="2">
        <v>26</v>
      </c>
      <c r="K253" s="20">
        <f>VLOOKUP($J253,Summary!$A$33:$E$39,1,1)</f>
        <v>20</v>
      </c>
      <c r="M253" s="2" t="s">
        <v>16</v>
      </c>
      <c r="N253" s="22">
        <f>VLOOKUP($D253,Summary!$A$7:$E$8,5,0)</f>
        <v>0.19144144144144143</v>
      </c>
      <c r="O253" s="22">
        <f>VLOOKUP($B253,Summary!$A$15:$E$17,5,0)</f>
        <v>0.49305555555555558</v>
      </c>
      <c r="P253" s="22">
        <f>VLOOKUP($F253,Summary!$A$22:$E$28,5,0)</f>
        <v>0.35820895522388058</v>
      </c>
      <c r="Q253" s="22">
        <f>VLOOKUP($K253,Summary!$A$33:$E$39,5,0)</f>
        <v>0.35632183908045978</v>
      </c>
      <c r="R253" s="22">
        <f>N253*O253*P253*Q253</f>
        <v>1.2047881643867232E-2</v>
      </c>
      <c r="S253" s="24">
        <f>IF(R253&gt;S$4,1,IF(R253&gt;0.2,0.5,0))</f>
        <v>0</v>
      </c>
    </row>
    <row r="254" spans="1:19" x14ac:dyDescent="0.25">
      <c r="A254" s="2">
        <v>1194</v>
      </c>
      <c r="B254" s="2">
        <v>2</v>
      </c>
      <c r="C254" s="2" t="s">
        <v>447</v>
      </c>
      <c r="D254" s="2" t="s">
        <v>12</v>
      </c>
      <c r="E254" s="2">
        <v>43</v>
      </c>
      <c r="F254" s="2">
        <f>VLOOKUP($E254,Summary!$A$22:$A$28,1,1)</f>
        <v>40</v>
      </c>
      <c r="G254" s="2">
        <v>0</v>
      </c>
      <c r="H254" s="2">
        <v>1</v>
      </c>
      <c r="I254" s="2" t="s">
        <v>286</v>
      </c>
      <c r="J254" s="2">
        <v>21</v>
      </c>
      <c r="K254" s="20">
        <f>VLOOKUP($J254,Summary!$A$33:$E$39,1,1)</f>
        <v>20</v>
      </c>
      <c r="M254" s="2" t="s">
        <v>16</v>
      </c>
      <c r="N254" s="22">
        <f>VLOOKUP($D254,Summary!$A$7:$E$8,5,0)</f>
        <v>0.19144144144144143</v>
      </c>
      <c r="O254" s="22">
        <f>VLOOKUP($B254,Summary!$A$15:$E$17,5,0)</f>
        <v>0.49305555555555558</v>
      </c>
      <c r="P254" s="22">
        <f>VLOOKUP($F254,Summary!$A$22:$E$28,5,0)</f>
        <v>0.35820895522388058</v>
      </c>
      <c r="Q254" s="22">
        <f>VLOOKUP($K254,Summary!$A$33:$E$39,5,0)</f>
        <v>0.35632183908045978</v>
      </c>
      <c r="R254" s="22">
        <f>N254*O254*P254*Q254</f>
        <v>1.2047881643867232E-2</v>
      </c>
      <c r="S254" s="24">
        <f>IF(R254&gt;S$4,1,IF(R254&gt;0.2,0.5,0))</f>
        <v>0</v>
      </c>
    </row>
    <row r="255" spans="1:19" x14ac:dyDescent="0.25">
      <c r="A255" s="2">
        <v>899</v>
      </c>
      <c r="B255" s="2">
        <v>2</v>
      </c>
      <c r="C255" s="2" t="s">
        <v>22</v>
      </c>
      <c r="D255" s="2" t="s">
        <v>12</v>
      </c>
      <c r="E255" s="2">
        <v>26</v>
      </c>
      <c r="F255" s="2">
        <f>VLOOKUP($E255,Summary!$A$22:$A$28,1,1)</f>
        <v>20</v>
      </c>
      <c r="G255" s="2">
        <v>1</v>
      </c>
      <c r="H255" s="2">
        <v>1</v>
      </c>
      <c r="I255" s="2">
        <v>248738</v>
      </c>
      <c r="J255" s="2">
        <v>29</v>
      </c>
      <c r="K255" s="20">
        <f>VLOOKUP($J255,Summary!$A$33:$E$39,1,1)</f>
        <v>20</v>
      </c>
      <c r="M255" s="2" t="s">
        <v>16</v>
      </c>
      <c r="N255" s="22">
        <f>VLOOKUP($D255,Summary!$A$7:$E$8,5,0)</f>
        <v>0.19144144144144143</v>
      </c>
      <c r="O255" s="22">
        <f>VLOOKUP($B255,Summary!$A$15:$E$17,5,0)</f>
        <v>0.49305555555555558</v>
      </c>
      <c r="P255" s="22">
        <f>VLOOKUP($F255,Summary!$A$22:$E$28,5,0)</f>
        <v>0.35632183908045978</v>
      </c>
      <c r="Q255" s="22">
        <f>VLOOKUP($K255,Summary!$A$33:$E$39,5,0)</f>
        <v>0.35632183908045978</v>
      </c>
      <c r="R255" s="22">
        <f>N255*O255*P255*Q255</f>
        <v>1.1984411003023106E-2</v>
      </c>
      <c r="S255" s="24">
        <f>IF(R255&gt;S$4,1,IF(R255&gt;0.2,0.5,0))</f>
        <v>0</v>
      </c>
    </row>
    <row r="256" spans="1:19" x14ac:dyDescent="0.25">
      <c r="A256" s="2">
        <v>993</v>
      </c>
      <c r="B256" s="2">
        <v>2</v>
      </c>
      <c r="C256" s="2" t="s">
        <v>167</v>
      </c>
      <c r="D256" s="2" t="s">
        <v>12</v>
      </c>
      <c r="E256" s="2">
        <v>27</v>
      </c>
      <c r="F256" s="2">
        <f>VLOOKUP($E256,Summary!$A$22:$A$28,1,1)</f>
        <v>20</v>
      </c>
      <c r="G256" s="2">
        <v>1</v>
      </c>
      <c r="H256" s="2">
        <v>0</v>
      </c>
      <c r="I256" s="2">
        <v>228414</v>
      </c>
      <c r="J256" s="2">
        <v>26</v>
      </c>
      <c r="K256" s="20">
        <f>VLOOKUP($J256,Summary!$A$33:$E$39,1,1)</f>
        <v>20</v>
      </c>
      <c r="M256" s="2" t="s">
        <v>16</v>
      </c>
      <c r="N256" s="22">
        <f>VLOOKUP($D256,Summary!$A$7:$E$8,5,0)</f>
        <v>0.19144144144144143</v>
      </c>
      <c r="O256" s="22">
        <f>VLOOKUP($B256,Summary!$A$15:$E$17,5,0)</f>
        <v>0.49305555555555558</v>
      </c>
      <c r="P256" s="22">
        <f>VLOOKUP($F256,Summary!$A$22:$E$28,5,0)</f>
        <v>0.35632183908045978</v>
      </c>
      <c r="Q256" s="22">
        <f>VLOOKUP($K256,Summary!$A$33:$E$39,5,0)</f>
        <v>0.35632183908045978</v>
      </c>
      <c r="R256" s="22">
        <f>N256*O256*P256*Q256</f>
        <v>1.1984411003023106E-2</v>
      </c>
      <c r="S256" s="24">
        <f>IF(R256&gt;S$4,1,IF(R256&gt;0.2,0.5,0))</f>
        <v>0</v>
      </c>
    </row>
    <row r="257" spans="1:19" x14ac:dyDescent="0.25">
      <c r="A257" s="2">
        <v>1035</v>
      </c>
      <c r="B257" s="2">
        <v>2</v>
      </c>
      <c r="C257" s="2" t="s">
        <v>223</v>
      </c>
      <c r="D257" s="2" t="s">
        <v>12</v>
      </c>
      <c r="E257" s="2">
        <v>28</v>
      </c>
      <c r="F257" s="2">
        <f>VLOOKUP($E257,Summary!$A$22:$A$28,1,1)</f>
        <v>20</v>
      </c>
      <c r="G257" s="2">
        <v>0</v>
      </c>
      <c r="H257" s="2">
        <v>0</v>
      </c>
      <c r="I257" s="2">
        <v>244358</v>
      </c>
      <c r="J257" s="2">
        <v>26</v>
      </c>
      <c r="K257" s="20">
        <f>VLOOKUP($J257,Summary!$A$33:$E$39,1,1)</f>
        <v>20</v>
      </c>
      <c r="M257" s="2" t="s">
        <v>16</v>
      </c>
      <c r="N257" s="22">
        <f>VLOOKUP($D257,Summary!$A$7:$E$8,5,0)</f>
        <v>0.19144144144144143</v>
      </c>
      <c r="O257" s="22">
        <f>VLOOKUP($B257,Summary!$A$15:$E$17,5,0)</f>
        <v>0.49305555555555558</v>
      </c>
      <c r="P257" s="22">
        <f>VLOOKUP($F257,Summary!$A$22:$E$28,5,0)</f>
        <v>0.35632183908045978</v>
      </c>
      <c r="Q257" s="22">
        <f>VLOOKUP($K257,Summary!$A$33:$E$39,5,0)</f>
        <v>0.35632183908045978</v>
      </c>
      <c r="R257" s="22">
        <f>N257*O257*P257*Q257</f>
        <v>1.1984411003023106E-2</v>
      </c>
      <c r="S257" s="24">
        <f>IF(R257&gt;S$4,1,IF(R257&gt;0.2,0.5,0))</f>
        <v>0</v>
      </c>
    </row>
    <row r="258" spans="1:19" x14ac:dyDescent="0.25">
      <c r="A258" s="2">
        <v>1220</v>
      </c>
      <c r="B258" s="2">
        <v>2</v>
      </c>
      <c r="C258" s="2" t="s">
        <v>486</v>
      </c>
      <c r="D258" s="2" t="s">
        <v>12</v>
      </c>
      <c r="E258" s="2">
        <v>29</v>
      </c>
      <c r="F258" s="2">
        <f>VLOOKUP($E258,Summary!$A$22:$A$28,1,1)</f>
        <v>20</v>
      </c>
      <c r="G258" s="2">
        <v>1</v>
      </c>
      <c r="H258" s="2">
        <v>0</v>
      </c>
      <c r="I258" s="2">
        <v>2003</v>
      </c>
      <c r="J258" s="2">
        <v>26</v>
      </c>
      <c r="K258" s="20">
        <f>VLOOKUP($J258,Summary!$A$33:$E$39,1,1)</f>
        <v>20</v>
      </c>
      <c r="M258" s="2" t="s">
        <v>16</v>
      </c>
      <c r="N258" s="22">
        <f>VLOOKUP($D258,Summary!$A$7:$E$8,5,0)</f>
        <v>0.19144144144144143</v>
      </c>
      <c r="O258" s="22">
        <f>VLOOKUP($B258,Summary!$A$15:$E$17,5,0)</f>
        <v>0.49305555555555558</v>
      </c>
      <c r="P258" s="22">
        <f>VLOOKUP($F258,Summary!$A$22:$E$28,5,0)</f>
        <v>0.35632183908045978</v>
      </c>
      <c r="Q258" s="22">
        <f>VLOOKUP($K258,Summary!$A$33:$E$39,5,0)</f>
        <v>0.35632183908045978</v>
      </c>
      <c r="R258" s="22">
        <f>N258*O258*P258*Q258</f>
        <v>1.1984411003023106E-2</v>
      </c>
      <c r="S258" s="24">
        <f>IF(R258&gt;S$4,1,IF(R258&gt;0.2,0.5,0))</f>
        <v>0</v>
      </c>
    </row>
    <row r="259" spans="1:19" x14ac:dyDescent="0.25">
      <c r="A259" s="2">
        <v>1094</v>
      </c>
      <c r="B259" s="2">
        <v>1</v>
      </c>
      <c r="C259" s="2" t="s">
        <v>307</v>
      </c>
      <c r="D259" s="2" t="s">
        <v>12</v>
      </c>
      <c r="E259" s="2">
        <v>47</v>
      </c>
      <c r="F259" s="2">
        <f>VLOOKUP($E259,Summary!$A$22:$A$28,1,1)</f>
        <v>40</v>
      </c>
      <c r="G259" s="2">
        <v>1</v>
      </c>
      <c r="H259" s="2">
        <v>0</v>
      </c>
      <c r="I259" s="2" t="s">
        <v>308</v>
      </c>
      <c r="J259" s="2">
        <v>227.52500000000001</v>
      </c>
      <c r="K259" s="20">
        <f>VLOOKUP($J259,Summary!$A$33:$E$39,1,1)</f>
        <v>60</v>
      </c>
      <c r="L259" s="2" t="s">
        <v>309</v>
      </c>
      <c r="M259" s="2" t="s">
        <v>24</v>
      </c>
      <c r="N259" s="22">
        <f>VLOOKUP($D259,Summary!$A$7:$E$8,5,0)</f>
        <v>0.19144144144144143</v>
      </c>
      <c r="O259" s="22">
        <f>VLOOKUP($B259,Summary!$A$15:$E$17,5,0)</f>
        <v>0.6107784431137725</v>
      </c>
      <c r="P259" s="22">
        <f>VLOOKUP($F259,Summary!$A$22:$E$28,5,0)</f>
        <v>0.35820895522388058</v>
      </c>
      <c r="Q259" s="22">
        <f>VLOOKUP($K259,Summary!$A$33:$E$39,5,0)</f>
        <v>0.27272727272727271</v>
      </c>
      <c r="R259" s="22">
        <f>N259*O259*P259*Q259</f>
        <v>1.1423118045693788E-2</v>
      </c>
      <c r="S259" s="24">
        <f>IF(R259&gt;S$4,1,IF(R259&gt;0.2,0.5,0))</f>
        <v>0</v>
      </c>
    </row>
    <row r="260" spans="1:19" x14ac:dyDescent="0.25">
      <c r="A260" s="2">
        <v>1134</v>
      </c>
      <c r="B260" s="2">
        <v>1</v>
      </c>
      <c r="C260" s="2" t="s">
        <v>367</v>
      </c>
      <c r="D260" s="2" t="s">
        <v>12</v>
      </c>
      <c r="E260" s="2">
        <v>45</v>
      </c>
      <c r="F260" s="2">
        <f>VLOOKUP($E260,Summary!$A$22:$A$28,1,1)</f>
        <v>40</v>
      </c>
      <c r="G260" s="2">
        <v>1</v>
      </c>
      <c r="H260" s="2">
        <v>1</v>
      </c>
      <c r="I260" s="2">
        <v>16966</v>
      </c>
      <c r="J260" s="2">
        <v>134.5</v>
      </c>
      <c r="K260" s="20">
        <f>VLOOKUP($J260,Summary!$A$33:$E$39,1,1)</f>
        <v>60</v>
      </c>
      <c r="L260" s="2" t="s">
        <v>300</v>
      </c>
      <c r="M260" s="2" t="s">
        <v>24</v>
      </c>
      <c r="N260" s="22">
        <f>VLOOKUP($D260,Summary!$A$7:$E$8,5,0)</f>
        <v>0.19144144144144143</v>
      </c>
      <c r="O260" s="22">
        <f>VLOOKUP($B260,Summary!$A$15:$E$17,5,0)</f>
        <v>0.6107784431137725</v>
      </c>
      <c r="P260" s="22">
        <f>VLOOKUP($F260,Summary!$A$22:$E$28,5,0)</f>
        <v>0.35820895522388058</v>
      </c>
      <c r="Q260" s="22">
        <f>VLOOKUP($K260,Summary!$A$33:$E$39,5,0)</f>
        <v>0.27272727272727271</v>
      </c>
      <c r="R260" s="22">
        <f>N260*O260*P260*Q260</f>
        <v>1.1423118045693788E-2</v>
      </c>
      <c r="S260" s="24">
        <f>IF(R260&gt;S$4,1,IF(R260&gt;0.2,0.5,0))</f>
        <v>0</v>
      </c>
    </row>
    <row r="261" spans="1:19" x14ac:dyDescent="0.25">
      <c r="A261" s="2">
        <v>1162</v>
      </c>
      <c r="B261" s="2">
        <v>1</v>
      </c>
      <c r="C261" s="2" t="s">
        <v>404</v>
      </c>
      <c r="D261" s="2" t="s">
        <v>12</v>
      </c>
      <c r="E261" s="2">
        <v>46</v>
      </c>
      <c r="F261" s="2">
        <f>VLOOKUP($E261,Summary!$A$22:$A$28,1,1)</f>
        <v>40</v>
      </c>
      <c r="G261" s="2">
        <v>0</v>
      </c>
      <c r="H261" s="2">
        <v>0</v>
      </c>
      <c r="I261" s="2">
        <v>13050</v>
      </c>
      <c r="J261" s="2">
        <v>75.241699999999994</v>
      </c>
      <c r="K261" s="20">
        <f>VLOOKUP($J261,Summary!$A$33:$E$39,1,1)</f>
        <v>60</v>
      </c>
      <c r="L261" s="2" t="s">
        <v>191</v>
      </c>
      <c r="M261" s="2" t="s">
        <v>24</v>
      </c>
      <c r="N261" s="22">
        <f>VLOOKUP($D261,Summary!$A$7:$E$8,5,0)</f>
        <v>0.19144144144144143</v>
      </c>
      <c r="O261" s="22">
        <f>VLOOKUP($B261,Summary!$A$15:$E$17,5,0)</f>
        <v>0.6107784431137725</v>
      </c>
      <c r="P261" s="22">
        <f>VLOOKUP($F261,Summary!$A$22:$E$28,5,0)</f>
        <v>0.35820895522388058</v>
      </c>
      <c r="Q261" s="22">
        <f>VLOOKUP($K261,Summary!$A$33:$E$39,5,0)</f>
        <v>0.27272727272727271</v>
      </c>
      <c r="R261" s="22">
        <f>N261*O261*P261*Q261</f>
        <v>1.1423118045693788E-2</v>
      </c>
      <c r="S261" s="24">
        <f>IF(R261&gt;S$4,1,IF(R261&gt;0.2,0.5,0))</f>
        <v>0</v>
      </c>
    </row>
    <row r="262" spans="1:19" x14ac:dyDescent="0.25">
      <c r="A262" s="2">
        <v>1219</v>
      </c>
      <c r="B262" s="2">
        <v>1</v>
      </c>
      <c r="C262" s="2" t="s">
        <v>484</v>
      </c>
      <c r="D262" s="2" t="s">
        <v>12</v>
      </c>
      <c r="E262" s="2">
        <v>46</v>
      </c>
      <c r="F262" s="2">
        <f>VLOOKUP($E262,Summary!$A$22:$A$28,1,1)</f>
        <v>40</v>
      </c>
      <c r="G262" s="2">
        <v>0</v>
      </c>
      <c r="H262" s="2">
        <v>0</v>
      </c>
      <c r="I262" s="2" t="s">
        <v>485</v>
      </c>
      <c r="J262" s="2">
        <v>79.2</v>
      </c>
      <c r="K262" s="20">
        <f>VLOOKUP($J262,Summary!$A$33:$E$39,1,1)</f>
        <v>60</v>
      </c>
      <c r="M262" s="2" t="s">
        <v>24</v>
      </c>
      <c r="N262" s="22">
        <f>VLOOKUP($D262,Summary!$A$7:$E$8,5,0)</f>
        <v>0.19144144144144143</v>
      </c>
      <c r="O262" s="22">
        <f>VLOOKUP($B262,Summary!$A$15:$E$17,5,0)</f>
        <v>0.6107784431137725</v>
      </c>
      <c r="P262" s="22">
        <f>VLOOKUP($F262,Summary!$A$22:$E$28,5,0)</f>
        <v>0.35820895522388058</v>
      </c>
      <c r="Q262" s="22">
        <f>VLOOKUP($K262,Summary!$A$33:$E$39,5,0)</f>
        <v>0.27272727272727271</v>
      </c>
      <c r="R262" s="22">
        <f>N262*O262*P262*Q262</f>
        <v>1.1423118045693788E-2</v>
      </c>
      <c r="S262" s="24">
        <f>IF(R262&gt;S$4,1,IF(R262&gt;0.2,0.5,0))</f>
        <v>0</v>
      </c>
    </row>
    <row r="263" spans="1:19" x14ac:dyDescent="0.25">
      <c r="A263" s="2">
        <v>915</v>
      </c>
      <c r="B263" s="2">
        <v>1</v>
      </c>
      <c r="C263" s="2" t="s">
        <v>48</v>
      </c>
      <c r="D263" s="2" t="s">
        <v>12</v>
      </c>
      <c r="E263" s="2">
        <v>21</v>
      </c>
      <c r="F263" s="2">
        <f>VLOOKUP($E263,Summary!$A$22:$A$28,1,1)</f>
        <v>20</v>
      </c>
      <c r="G263" s="2">
        <v>0</v>
      </c>
      <c r="H263" s="2">
        <v>1</v>
      </c>
      <c r="I263" s="2" t="s">
        <v>49</v>
      </c>
      <c r="J263" s="2">
        <v>61.379199999999997</v>
      </c>
      <c r="K263" s="20">
        <f>VLOOKUP($J263,Summary!$A$33:$E$39,1,1)</f>
        <v>60</v>
      </c>
      <c r="M263" s="2" t="s">
        <v>24</v>
      </c>
      <c r="N263" s="22">
        <f>VLOOKUP($D263,Summary!$A$7:$E$8,5,0)</f>
        <v>0.19144144144144143</v>
      </c>
      <c r="O263" s="22">
        <f>VLOOKUP($B263,Summary!$A$15:$E$17,5,0)</f>
        <v>0.6107784431137725</v>
      </c>
      <c r="P263" s="22">
        <f>VLOOKUP($F263,Summary!$A$22:$E$28,5,0)</f>
        <v>0.35632183908045978</v>
      </c>
      <c r="Q263" s="22">
        <f>VLOOKUP($K263,Summary!$A$33:$E$39,5,0)</f>
        <v>0.27272727272727271</v>
      </c>
      <c r="R263" s="22">
        <f>N263*O263*P263*Q263</f>
        <v>1.1362938783958812E-2</v>
      </c>
      <c r="S263" s="24">
        <f>IF(R263&gt;S$4,1,IF(R263&gt;0.2,0.5,0))</f>
        <v>0</v>
      </c>
    </row>
    <row r="264" spans="1:19" x14ac:dyDescent="0.25">
      <c r="A264" s="2">
        <v>942</v>
      </c>
      <c r="B264" s="2">
        <v>1</v>
      </c>
      <c r="C264" s="2" t="s">
        <v>94</v>
      </c>
      <c r="D264" s="2" t="s">
        <v>12</v>
      </c>
      <c r="E264" s="2">
        <v>24</v>
      </c>
      <c r="F264" s="2">
        <f>VLOOKUP($E264,Summary!$A$22:$A$28,1,1)</f>
        <v>20</v>
      </c>
      <c r="G264" s="2">
        <v>1</v>
      </c>
      <c r="H264" s="2">
        <v>0</v>
      </c>
      <c r="I264" s="2">
        <v>13695</v>
      </c>
      <c r="J264" s="2">
        <v>60</v>
      </c>
      <c r="K264" s="20">
        <f>VLOOKUP($J264,Summary!$A$33:$E$39,1,1)</f>
        <v>60</v>
      </c>
      <c r="L264" s="2" t="s">
        <v>95</v>
      </c>
      <c r="M264" s="2" t="s">
        <v>16</v>
      </c>
      <c r="N264" s="22">
        <f>VLOOKUP($D264,Summary!$A$7:$E$8,5,0)</f>
        <v>0.19144144144144143</v>
      </c>
      <c r="O264" s="22">
        <f>VLOOKUP($B264,Summary!$A$15:$E$17,5,0)</f>
        <v>0.6107784431137725</v>
      </c>
      <c r="P264" s="22">
        <f>VLOOKUP($F264,Summary!$A$22:$E$28,5,0)</f>
        <v>0.35632183908045978</v>
      </c>
      <c r="Q264" s="22">
        <f>VLOOKUP($K264,Summary!$A$33:$E$39,5,0)</f>
        <v>0.27272727272727271</v>
      </c>
      <c r="R264" s="22">
        <f>N264*O264*P264*Q264</f>
        <v>1.1362938783958812E-2</v>
      </c>
      <c r="S264" s="24">
        <f>IF(R264&gt;S$4,1,IF(R264&gt;0.2,0.5,0))</f>
        <v>0</v>
      </c>
    </row>
    <row r="265" spans="1:19" x14ac:dyDescent="0.25">
      <c r="A265" s="2">
        <v>1144</v>
      </c>
      <c r="B265" s="2">
        <v>1</v>
      </c>
      <c r="C265" s="2" t="s">
        <v>380</v>
      </c>
      <c r="D265" s="2" t="s">
        <v>12</v>
      </c>
      <c r="E265" s="2">
        <v>27</v>
      </c>
      <c r="F265" s="2">
        <f>VLOOKUP($E265,Summary!$A$22:$A$28,1,1)</f>
        <v>20</v>
      </c>
      <c r="G265" s="2">
        <v>1</v>
      </c>
      <c r="H265" s="2">
        <v>0</v>
      </c>
      <c r="I265" s="2">
        <v>13508</v>
      </c>
      <c r="J265" s="2">
        <v>136.7792</v>
      </c>
      <c r="K265" s="20">
        <f>VLOOKUP($J265,Summary!$A$33:$E$39,1,1)</f>
        <v>60</v>
      </c>
      <c r="L265" s="2" t="s">
        <v>381</v>
      </c>
      <c r="M265" s="2" t="s">
        <v>24</v>
      </c>
      <c r="N265" s="22">
        <f>VLOOKUP($D265,Summary!$A$7:$E$8,5,0)</f>
        <v>0.19144144144144143</v>
      </c>
      <c r="O265" s="22">
        <f>VLOOKUP($B265,Summary!$A$15:$E$17,5,0)</f>
        <v>0.6107784431137725</v>
      </c>
      <c r="P265" s="22">
        <f>VLOOKUP($F265,Summary!$A$22:$E$28,5,0)</f>
        <v>0.35632183908045978</v>
      </c>
      <c r="Q265" s="22">
        <f>VLOOKUP($K265,Summary!$A$33:$E$39,5,0)</f>
        <v>0.27272727272727271</v>
      </c>
      <c r="R265" s="22">
        <f>N265*O265*P265*Q265</f>
        <v>1.1362938783958812E-2</v>
      </c>
      <c r="S265" s="24">
        <f>IF(R265&gt;S$4,1,IF(R265&gt;0.2,0.5,0))</f>
        <v>0</v>
      </c>
    </row>
    <row r="266" spans="1:19" x14ac:dyDescent="0.25">
      <c r="A266" s="2">
        <v>1179</v>
      </c>
      <c r="B266" s="2">
        <v>1</v>
      </c>
      <c r="C266" s="2" t="s">
        <v>426</v>
      </c>
      <c r="D266" s="2" t="s">
        <v>12</v>
      </c>
      <c r="E266" s="2">
        <v>24</v>
      </c>
      <c r="F266" s="2">
        <f>VLOOKUP($E266,Summary!$A$22:$A$28,1,1)</f>
        <v>20</v>
      </c>
      <c r="G266" s="2">
        <v>1</v>
      </c>
      <c r="H266" s="2">
        <v>0</v>
      </c>
      <c r="I266" s="2">
        <v>21228</v>
      </c>
      <c r="J266" s="2">
        <v>82.2667</v>
      </c>
      <c r="K266" s="20">
        <f>VLOOKUP($J266,Summary!$A$33:$E$39,1,1)</f>
        <v>60</v>
      </c>
      <c r="L266" s="2" t="s">
        <v>30</v>
      </c>
      <c r="M266" s="2" t="s">
        <v>16</v>
      </c>
      <c r="N266" s="22">
        <f>VLOOKUP($D266,Summary!$A$7:$E$8,5,0)</f>
        <v>0.19144144144144143</v>
      </c>
      <c r="O266" s="22">
        <f>VLOOKUP($B266,Summary!$A$15:$E$17,5,0)</f>
        <v>0.6107784431137725</v>
      </c>
      <c r="P266" s="22">
        <f>VLOOKUP($F266,Summary!$A$22:$E$28,5,0)</f>
        <v>0.35632183908045978</v>
      </c>
      <c r="Q266" s="22">
        <f>VLOOKUP($K266,Summary!$A$33:$E$39,5,0)</f>
        <v>0.27272727272727271</v>
      </c>
      <c r="R266" s="22">
        <f>N266*O266*P266*Q266</f>
        <v>1.1362938783958812E-2</v>
      </c>
      <c r="S266" s="24">
        <f>IF(R266&gt;S$4,1,IF(R266&gt;0.2,0.5,0))</f>
        <v>0</v>
      </c>
    </row>
    <row r="267" spans="1:19" x14ac:dyDescent="0.25">
      <c r="A267" s="2">
        <v>1282</v>
      </c>
      <c r="B267" s="2">
        <v>1</v>
      </c>
      <c r="C267" s="2" t="s">
        <v>566</v>
      </c>
      <c r="D267" s="2" t="s">
        <v>12</v>
      </c>
      <c r="E267" s="2">
        <v>23</v>
      </c>
      <c r="F267" s="2">
        <f>VLOOKUP($E267,Summary!$A$22:$A$28,1,1)</f>
        <v>20</v>
      </c>
      <c r="G267" s="2">
        <v>0</v>
      </c>
      <c r="H267" s="2">
        <v>0</v>
      </c>
      <c r="I267" s="2">
        <v>12749</v>
      </c>
      <c r="J267" s="2">
        <v>93.5</v>
      </c>
      <c r="K267" s="20">
        <f>VLOOKUP($J267,Summary!$A$33:$E$39,1,1)</f>
        <v>60</v>
      </c>
      <c r="L267" s="2" t="s">
        <v>567</v>
      </c>
      <c r="M267" s="2" t="s">
        <v>16</v>
      </c>
      <c r="N267" s="22">
        <f>VLOOKUP($D267,Summary!$A$7:$E$8,5,0)</f>
        <v>0.19144144144144143</v>
      </c>
      <c r="O267" s="22">
        <f>VLOOKUP($B267,Summary!$A$15:$E$17,5,0)</f>
        <v>0.6107784431137725</v>
      </c>
      <c r="P267" s="22">
        <f>VLOOKUP($F267,Summary!$A$22:$E$28,5,0)</f>
        <v>0.35632183908045978</v>
      </c>
      <c r="Q267" s="22">
        <f>VLOOKUP($K267,Summary!$A$33:$E$39,5,0)</f>
        <v>0.27272727272727271</v>
      </c>
      <c r="R267" s="22">
        <f>N267*O267*P267*Q267</f>
        <v>1.1362938783958812E-2</v>
      </c>
      <c r="S267" s="24">
        <f>IF(R267&gt;S$4,1,IF(R267&gt;0.2,0.5,0))</f>
        <v>0</v>
      </c>
    </row>
    <row r="268" spans="1:19" x14ac:dyDescent="0.25">
      <c r="A268" s="2">
        <v>1085</v>
      </c>
      <c r="B268" s="2">
        <v>2</v>
      </c>
      <c r="C268" s="2" t="s">
        <v>296</v>
      </c>
      <c r="D268" s="2" t="s">
        <v>12</v>
      </c>
      <c r="E268" s="2">
        <v>61</v>
      </c>
      <c r="F268" s="2">
        <f>VLOOKUP($E268,Summary!$A$22:$A$28,1,1)</f>
        <v>60</v>
      </c>
      <c r="G268" s="2">
        <v>0</v>
      </c>
      <c r="H268" s="2">
        <v>0</v>
      </c>
      <c r="I268" s="2">
        <v>235509</v>
      </c>
      <c r="J268" s="2">
        <v>12.35</v>
      </c>
      <c r="K268" s="20">
        <f>VLOOKUP($J268,Summary!$A$33:$E$39,1,1)</f>
        <v>10</v>
      </c>
      <c r="M268" s="2" t="s">
        <v>13</v>
      </c>
      <c r="N268" s="22">
        <f>VLOOKUP($D268,Summary!$A$7:$E$8,5,0)</f>
        <v>0.19144144144144143</v>
      </c>
      <c r="O268" s="22">
        <f>VLOOKUP($B268,Summary!$A$15:$E$17,5,0)</f>
        <v>0.49305555555555558</v>
      </c>
      <c r="P268" s="22">
        <f>VLOOKUP($F268,Summary!$A$22:$E$28,5,0)</f>
        <v>0.27272727272727271</v>
      </c>
      <c r="Q268" s="22">
        <f>VLOOKUP($K268,Summary!$A$33:$E$39,5,0)</f>
        <v>0.40789473684210525</v>
      </c>
      <c r="R268" s="22">
        <f>N268*O268*P268*Q268</f>
        <v>1.0500463831055936E-2</v>
      </c>
      <c r="S268" s="24">
        <f>IF(R268&gt;S$4,1,IF(R268&gt;0.2,0.5,0))</f>
        <v>0</v>
      </c>
    </row>
    <row r="269" spans="1:19" x14ac:dyDescent="0.25">
      <c r="A269" s="2">
        <v>1104</v>
      </c>
      <c r="B269" s="2">
        <v>2</v>
      </c>
      <c r="C269" s="2" t="s">
        <v>324</v>
      </c>
      <c r="D269" s="2" t="s">
        <v>12</v>
      </c>
      <c r="E269" s="2">
        <v>17</v>
      </c>
      <c r="F269" s="2">
        <f>VLOOKUP($E269,Summary!$A$22:$A$28,1,1)</f>
        <v>10</v>
      </c>
      <c r="G269" s="2">
        <v>0</v>
      </c>
      <c r="H269" s="2">
        <v>0</v>
      </c>
      <c r="I269" s="2" t="s">
        <v>325</v>
      </c>
      <c r="J269" s="2">
        <v>73.5</v>
      </c>
      <c r="K269" s="20">
        <f>VLOOKUP($J269,Summary!$A$33:$E$39,1,1)</f>
        <v>60</v>
      </c>
      <c r="M269" s="2" t="s">
        <v>16</v>
      </c>
      <c r="N269" s="22">
        <f>VLOOKUP($D269,Summary!$A$7:$E$8,5,0)</f>
        <v>0.19144144144144143</v>
      </c>
      <c r="O269" s="22">
        <f>VLOOKUP($B269,Summary!$A$15:$E$17,5,0)</f>
        <v>0.49305555555555558</v>
      </c>
      <c r="P269" s="22">
        <f>VLOOKUP($F269,Summary!$A$22:$E$28,5,0)</f>
        <v>0.40789473684210525</v>
      </c>
      <c r="Q269" s="22">
        <f>VLOOKUP($K269,Summary!$A$33:$E$39,5,0)</f>
        <v>0.27272727272727271</v>
      </c>
      <c r="R269" s="22">
        <f>N269*O269*P269*Q269</f>
        <v>1.0500463831055934E-2</v>
      </c>
      <c r="S269" s="24">
        <f>IF(R269&gt;S$4,1,IF(R269&gt;0.2,0.5,0))</f>
        <v>0</v>
      </c>
    </row>
    <row r="270" spans="1:19" x14ac:dyDescent="0.25">
      <c r="A270" s="2">
        <v>1122</v>
      </c>
      <c r="B270" s="2">
        <v>2</v>
      </c>
      <c r="C270" s="2" t="s">
        <v>350</v>
      </c>
      <c r="D270" s="2" t="s">
        <v>12</v>
      </c>
      <c r="E270" s="2">
        <v>14</v>
      </c>
      <c r="F270" s="2">
        <f>VLOOKUP($E270,Summary!$A$22:$A$28,1,1)</f>
        <v>10</v>
      </c>
      <c r="G270" s="2">
        <v>0</v>
      </c>
      <c r="H270" s="2">
        <v>0</v>
      </c>
      <c r="I270" s="2">
        <v>220845</v>
      </c>
      <c r="J270" s="2">
        <v>65</v>
      </c>
      <c r="K270" s="20">
        <f>VLOOKUP($J270,Summary!$A$33:$E$39,1,1)</f>
        <v>60</v>
      </c>
      <c r="M270" s="2" t="s">
        <v>16</v>
      </c>
      <c r="N270" s="22">
        <f>VLOOKUP($D270,Summary!$A$7:$E$8,5,0)</f>
        <v>0.19144144144144143</v>
      </c>
      <c r="O270" s="22">
        <f>VLOOKUP($B270,Summary!$A$15:$E$17,5,0)</f>
        <v>0.49305555555555558</v>
      </c>
      <c r="P270" s="22">
        <f>VLOOKUP($F270,Summary!$A$22:$E$28,5,0)</f>
        <v>0.40789473684210525</v>
      </c>
      <c r="Q270" s="22">
        <f>VLOOKUP($K270,Summary!$A$33:$E$39,5,0)</f>
        <v>0.27272727272727271</v>
      </c>
      <c r="R270" s="22">
        <f>N270*O270*P270*Q270</f>
        <v>1.0500463831055934E-2</v>
      </c>
      <c r="S270" s="24">
        <f>IF(R270&gt;S$4,1,IF(R270&gt;0.2,0.5,0))</f>
        <v>0</v>
      </c>
    </row>
    <row r="271" spans="1:19" x14ac:dyDescent="0.25">
      <c r="A271" s="2">
        <v>1244</v>
      </c>
      <c r="B271" s="2">
        <v>2</v>
      </c>
      <c r="C271" s="2" t="s">
        <v>520</v>
      </c>
      <c r="D271" s="2" t="s">
        <v>12</v>
      </c>
      <c r="E271" s="2">
        <v>18</v>
      </c>
      <c r="F271" s="2">
        <f>VLOOKUP($E271,Summary!$A$22:$A$28,1,1)</f>
        <v>10</v>
      </c>
      <c r="G271" s="2">
        <v>0</v>
      </c>
      <c r="H271" s="2">
        <v>0</v>
      </c>
      <c r="I271" s="2" t="s">
        <v>325</v>
      </c>
      <c r="J271" s="2">
        <v>73.5</v>
      </c>
      <c r="K271" s="20">
        <f>VLOOKUP($J271,Summary!$A$33:$E$39,1,1)</f>
        <v>60</v>
      </c>
      <c r="M271" s="2" t="s">
        <v>16</v>
      </c>
      <c r="N271" s="22">
        <f>VLOOKUP($D271,Summary!$A$7:$E$8,5,0)</f>
        <v>0.19144144144144143</v>
      </c>
      <c r="O271" s="22">
        <f>VLOOKUP($B271,Summary!$A$15:$E$17,5,0)</f>
        <v>0.49305555555555558</v>
      </c>
      <c r="P271" s="22">
        <f>VLOOKUP($F271,Summary!$A$22:$E$28,5,0)</f>
        <v>0.40789473684210525</v>
      </c>
      <c r="Q271" s="22">
        <f>VLOOKUP($K271,Summary!$A$33:$E$39,5,0)</f>
        <v>0.27272727272727271</v>
      </c>
      <c r="R271" s="22">
        <f>N271*O271*P271*Q271</f>
        <v>1.0500463831055934E-2</v>
      </c>
      <c r="S271" s="24">
        <f>IF(R271&gt;S$4,1,IF(R271&gt;0.2,0.5,0))</f>
        <v>0</v>
      </c>
    </row>
    <row r="272" spans="1:19" x14ac:dyDescent="0.25">
      <c r="A272" s="2">
        <v>894</v>
      </c>
      <c r="B272" s="2">
        <v>2</v>
      </c>
      <c r="C272" s="2" t="s">
        <v>17</v>
      </c>
      <c r="D272" s="2" t="s">
        <v>12</v>
      </c>
      <c r="E272" s="2">
        <v>62</v>
      </c>
      <c r="F272" s="2">
        <f>VLOOKUP($E272,Summary!$A$22:$A$28,1,1)</f>
        <v>60</v>
      </c>
      <c r="G272" s="2">
        <v>0</v>
      </c>
      <c r="H272" s="2">
        <v>0</v>
      </c>
      <c r="I272" s="2">
        <v>240276</v>
      </c>
      <c r="J272" s="2">
        <v>9.6875</v>
      </c>
      <c r="K272" s="20">
        <f>VLOOKUP($J272,Summary!$A$33:$E$39,1,1)</f>
        <v>0</v>
      </c>
      <c r="M272" s="2" t="s">
        <v>13</v>
      </c>
      <c r="N272" s="22">
        <f>VLOOKUP($D272,Summary!$A$7:$E$8,5,0)</f>
        <v>0.19144144144144143</v>
      </c>
      <c r="O272" s="22">
        <f>VLOOKUP($B272,Summary!$A$15:$E$17,5,0)</f>
        <v>0.49305555555555558</v>
      </c>
      <c r="P272" s="22">
        <f>VLOOKUP($F272,Summary!$A$22:$E$28,5,0)</f>
        <v>0.27272727272727271</v>
      </c>
      <c r="Q272" s="22">
        <f>VLOOKUP($K272,Summary!$A$33:$E$39,5,0)</f>
        <v>0.38219895287958117</v>
      </c>
      <c r="R272" s="22">
        <f>N272*O272*P272*Q272</f>
        <v>9.8389753985303717E-3</v>
      </c>
      <c r="S272" s="24">
        <f>IF(R272&gt;S$4,1,IF(R272&gt;0.2,0.5,0))</f>
        <v>0</v>
      </c>
    </row>
    <row r="273" spans="1:19" x14ac:dyDescent="0.25">
      <c r="A273" s="2">
        <v>932</v>
      </c>
      <c r="B273" s="2">
        <v>3</v>
      </c>
      <c r="C273" s="2" t="s">
        <v>76</v>
      </c>
      <c r="D273" s="2" t="s">
        <v>12</v>
      </c>
      <c r="E273" s="2">
        <v>39</v>
      </c>
      <c r="F273" s="2">
        <f>VLOOKUP($E273,Summary!$A$22:$A$28,1,1)</f>
        <v>30</v>
      </c>
      <c r="G273" s="2">
        <v>0</v>
      </c>
      <c r="H273" s="2">
        <v>1</v>
      </c>
      <c r="I273" s="2">
        <v>349256</v>
      </c>
      <c r="J273" s="2">
        <v>13.416700000000001</v>
      </c>
      <c r="K273" s="20">
        <f>VLOOKUP($J273,Summary!$A$33:$E$39,1,1)</f>
        <v>10</v>
      </c>
      <c r="M273" s="2" t="s">
        <v>24</v>
      </c>
      <c r="N273" s="22">
        <f>VLOOKUP($D273,Summary!$A$7:$E$8,5,0)</f>
        <v>0.19144144144144143</v>
      </c>
      <c r="O273" s="22">
        <f>VLOOKUP($B273,Summary!$A$15:$E$17,5,0)</f>
        <v>0.25326370757180156</v>
      </c>
      <c r="P273" s="22">
        <f>VLOOKUP($F273,Summary!$A$22:$E$28,5,0)</f>
        <v>0.47199999999999998</v>
      </c>
      <c r="Q273" s="22">
        <f>VLOOKUP($K273,Summary!$A$33:$E$39,5,0)</f>
        <v>0.40789473684210525</v>
      </c>
      <c r="R273" s="22">
        <f>N273*O273*P273*Q273</f>
        <v>9.3346710046586356E-3</v>
      </c>
      <c r="S273" s="24">
        <f>IF(R273&gt;S$4,1,IF(R273&gt;0.2,0.5,0))</f>
        <v>0</v>
      </c>
    </row>
    <row r="274" spans="1:19" x14ac:dyDescent="0.25">
      <c r="A274" s="2">
        <v>1037</v>
      </c>
      <c r="B274" s="2">
        <v>3</v>
      </c>
      <c r="C274" s="2" t="s">
        <v>225</v>
      </c>
      <c r="D274" s="2" t="s">
        <v>12</v>
      </c>
      <c r="E274" s="2">
        <v>31</v>
      </c>
      <c r="F274" s="2">
        <f>VLOOKUP($E274,Summary!$A$22:$A$28,1,1)</f>
        <v>30</v>
      </c>
      <c r="G274" s="2">
        <v>3</v>
      </c>
      <c r="H274" s="2">
        <v>0</v>
      </c>
      <c r="I274" s="2">
        <v>345763</v>
      </c>
      <c r="J274" s="2">
        <v>18</v>
      </c>
      <c r="K274" s="20">
        <f>VLOOKUP($J274,Summary!$A$33:$E$39,1,1)</f>
        <v>10</v>
      </c>
      <c r="M274" s="2" t="s">
        <v>16</v>
      </c>
      <c r="N274" s="22">
        <f>VLOOKUP($D274,Summary!$A$7:$E$8,5,0)</f>
        <v>0.19144144144144143</v>
      </c>
      <c r="O274" s="22">
        <f>VLOOKUP($B274,Summary!$A$15:$E$17,5,0)</f>
        <v>0.25326370757180156</v>
      </c>
      <c r="P274" s="22">
        <f>VLOOKUP($F274,Summary!$A$22:$E$28,5,0)</f>
        <v>0.47199999999999998</v>
      </c>
      <c r="Q274" s="22">
        <f>VLOOKUP($K274,Summary!$A$33:$E$39,5,0)</f>
        <v>0.40789473684210525</v>
      </c>
      <c r="R274" s="22">
        <f>N274*O274*P274*Q274</f>
        <v>9.3346710046586356E-3</v>
      </c>
      <c r="S274" s="24">
        <f>IF(R274&gt;S$4,1,IF(R274&gt;0.2,0.5,0))</f>
        <v>0</v>
      </c>
    </row>
    <row r="275" spans="1:19" x14ac:dyDescent="0.25">
      <c r="A275" s="2">
        <v>1046</v>
      </c>
      <c r="B275" s="2">
        <v>3</v>
      </c>
      <c r="C275" s="2" t="s">
        <v>237</v>
      </c>
      <c r="D275" s="2" t="s">
        <v>12</v>
      </c>
      <c r="E275" s="2">
        <v>13</v>
      </c>
      <c r="F275" s="2">
        <f>VLOOKUP($E275,Summary!$A$22:$A$28,1,1)</f>
        <v>10</v>
      </c>
      <c r="G275" s="2">
        <v>4</v>
      </c>
      <c r="H275" s="2">
        <v>2</v>
      </c>
      <c r="I275" s="2">
        <v>347077</v>
      </c>
      <c r="J275" s="2">
        <v>31.387499999999999</v>
      </c>
      <c r="K275" s="20">
        <f>VLOOKUP($J275,Summary!$A$33:$E$39,1,1)</f>
        <v>30</v>
      </c>
      <c r="M275" s="2" t="s">
        <v>16</v>
      </c>
      <c r="N275" s="22">
        <f>VLOOKUP($D275,Summary!$A$7:$E$8,5,0)</f>
        <v>0.19144144144144143</v>
      </c>
      <c r="O275" s="22">
        <f>VLOOKUP($B275,Summary!$A$15:$E$17,5,0)</f>
        <v>0.25326370757180156</v>
      </c>
      <c r="P275" s="22">
        <f>VLOOKUP($F275,Summary!$A$22:$E$28,5,0)</f>
        <v>0.40789473684210525</v>
      </c>
      <c r="Q275" s="22">
        <f>VLOOKUP($K275,Summary!$A$33:$E$39,5,0)</f>
        <v>0.47199999999999998</v>
      </c>
      <c r="R275" s="22">
        <f>N275*O275*P275*Q275</f>
        <v>9.3346710046586356E-3</v>
      </c>
      <c r="S275" s="24">
        <f>IF(R275&gt;S$4,1,IF(R275&gt;0.2,0.5,0))</f>
        <v>0</v>
      </c>
    </row>
    <row r="276" spans="1:19" x14ac:dyDescent="0.25">
      <c r="A276" s="2">
        <v>1059</v>
      </c>
      <c r="B276" s="2">
        <v>3</v>
      </c>
      <c r="C276" s="2" t="s">
        <v>256</v>
      </c>
      <c r="D276" s="2" t="s">
        <v>12</v>
      </c>
      <c r="E276" s="2">
        <v>18</v>
      </c>
      <c r="F276" s="2">
        <f>VLOOKUP($E276,Summary!$A$22:$A$28,1,1)</f>
        <v>10</v>
      </c>
      <c r="G276" s="2">
        <v>2</v>
      </c>
      <c r="H276" s="2">
        <v>2</v>
      </c>
      <c r="I276" s="2" t="s">
        <v>257</v>
      </c>
      <c r="J276" s="2">
        <v>34.375</v>
      </c>
      <c r="K276" s="20">
        <f>VLOOKUP($J276,Summary!$A$33:$E$39,1,1)</f>
        <v>30</v>
      </c>
      <c r="M276" s="2" t="s">
        <v>16</v>
      </c>
      <c r="N276" s="22">
        <f>VLOOKUP($D276,Summary!$A$7:$E$8,5,0)</f>
        <v>0.19144144144144143</v>
      </c>
      <c r="O276" s="22">
        <f>VLOOKUP($B276,Summary!$A$15:$E$17,5,0)</f>
        <v>0.25326370757180156</v>
      </c>
      <c r="P276" s="22">
        <f>VLOOKUP($F276,Summary!$A$22:$E$28,5,0)</f>
        <v>0.40789473684210525</v>
      </c>
      <c r="Q276" s="22">
        <f>VLOOKUP($K276,Summary!$A$33:$E$39,5,0)</f>
        <v>0.47199999999999998</v>
      </c>
      <c r="R276" s="22">
        <f>N276*O276*P276*Q276</f>
        <v>9.3346710046586356E-3</v>
      </c>
      <c r="S276" s="24">
        <f>IF(R276&gt;S$4,1,IF(R276&gt;0.2,0.5,0))</f>
        <v>0</v>
      </c>
    </row>
    <row r="277" spans="1:19" x14ac:dyDescent="0.25">
      <c r="A277" s="2">
        <v>1152</v>
      </c>
      <c r="B277" s="2">
        <v>3</v>
      </c>
      <c r="C277" s="2" t="s">
        <v>391</v>
      </c>
      <c r="D277" s="2" t="s">
        <v>12</v>
      </c>
      <c r="E277" s="2">
        <v>36.5</v>
      </c>
      <c r="F277" s="2">
        <f>VLOOKUP($E277,Summary!$A$22:$A$28,1,1)</f>
        <v>30</v>
      </c>
      <c r="G277" s="2">
        <v>1</v>
      </c>
      <c r="H277" s="2">
        <v>0</v>
      </c>
      <c r="I277" s="2">
        <v>345572</v>
      </c>
      <c r="J277" s="2">
        <v>17.399999999999999</v>
      </c>
      <c r="K277" s="20">
        <f>VLOOKUP($J277,Summary!$A$33:$E$39,1,1)</f>
        <v>10</v>
      </c>
      <c r="M277" s="2" t="s">
        <v>16</v>
      </c>
      <c r="N277" s="22">
        <f>VLOOKUP($D277,Summary!$A$7:$E$8,5,0)</f>
        <v>0.19144144144144143</v>
      </c>
      <c r="O277" s="22">
        <f>VLOOKUP($B277,Summary!$A$15:$E$17,5,0)</f>
        <v>0.25326370757180156</v>
      </c>
      <c r="P277" s="22">
        <f>VLOOKUP($F277,Summary!$A$22:$E$28,5,0)</f>
        <v>0.47199999999999998</v>
      </c>
      <c r="Q277" s="22">
        <f>VLOOKUP($K277,Summary!$A$33:$E$39,5,0)</f>
        <v>0.40789473684210525</v>
      </c>
      <c r="R277" s="22">
        <f>N277*O277*P277*Q277</f>
        <v>9.3346710046586356E-3</v>
      </c>
      <c r="S277" s="24">
        <f>IF(R277&gt;S$4,1,IF(R277&gt;0.2,0.5,0))</f>
        <v>0</v>
      </c>
    </row>
    <row r="278" spans="1:19" x14ac:dyDescent="0.25">
      <c r="A278" s="2">
        <v>1245</v>
      </c>
      <c r="B278" s="2">
        <v>2</v>
      </c>
      <c r="C278" s="2" t="s">
        <v>521</v>
      </c>
      <c r="D278" s="2" t="s">
        <v>12</v>
      </c>
      <c r="E278" s="2">
        <v>49</v>
      </c>
      <c r="F278" s="2">
        <f>VLOOKUP($E278,Summary!$A$22:$A$28,1,1)</f>
        <v>40</v>
      </c>
      <c r="G278" s="2">
        <v>1</v>
      </c>
      <c r="H278" s="2">
        <v>2</v>
      </c>
      <c r="I278" s="2">
        <v>220845</v>
      </c>
      <c r="J278" s="2">
        <v>65</v>
      </c>
      <c r="K278" s="20">
        <f>VLOOKUP($J278,Summary!$A$33:$E$39,1,1)</f>
        <v>60</v>
      </c>
      <c r="M278" s="2" t="s">
        <v>16</v>
      </c>
      <c r="N278" s="22">
        <f>VLOOKUP($D278,Summary!$A$7:$E$8,5,0)</f>
        <v>0.19144144144144143</v>
      </c>
      <c r="O278" s="22">
        <f>VLOOKUP($B278,Summary!$A$15:$E$17,5,0)</f>
        <v>0.49305555555555558</v>
      </c>
      <c r="P278" s="22">
        <f>VLOOKUP($F278,Summary!$A$22:$E$28,5,0)</f>
        <v>0.35820895522388058</v>
      </c>
      <c r="Q278" s="22">
        <f>VLOOKUP($K278,Summary!$A$33:$E$39,5,0)</f>
        <v>0.27272727272727271</v>
      </c>
      <c r="R278" s="22">
        <f>N278*O278*P278*Q278</f>
        <v>9.2213991467722783E-3</v>
      </c>
      <c r="S278" s="24">
        <f>IF(R278&gt;S$4,1,IF(R278&gt;0.2,0.5,0))</f>
        <v>0</v>
      </c>
    </row>
    <row r="279" spans="1:19" x14ac:dyDescent="0.25">
      <c r="A279" s="2">
        <v>905</v>
      </c>
      <c r="B279" s="2">
        <v>2</v>
      </c>
      <c r="C279" s="2" t="s">
        <v>31</v>
      </c>
      <c r="D279" s="2" t="s">
        <v>12</v>
      </c>
      <c r="E279" s="2">
        <v>63</v>
      </c>
      <c r="F279" s="2">
        <f>VLOOKUP($E279,Summary!$A$22:$A$28,1,1)</f>
        <v>60</v>
      </c>
      <c r="G279" s="2">
        <v>1</v>
      </c>
      <c r="H279" s="2">
        <v>0</v>
      </c>
      <c r="I279" s="2">
        <v>24065</v>
      </c>
      <c r="J279" s="2">
        <v>26</v>
      </c>
      <c r="K279" s="20">
        <f>VLOOKUP($J279,Summary!$A$33:$E$39,1,1)</f>
        <v>20</v>
      </c>
      <c r="M279" s="2" t="s">
        <v>16</v>
      </c>
      <c r="N279" s="22">
        <f>VLOOKUP($D279,Summary!$A$7:$E$8,5,0)</f>
        <v>0.19144144144144143</v>
      </c>
      <c r="O279" s="22">
        <f>VLOOKUP($B279,Summary!$A$15:$E$17,5,0)</f>
        <v>0.49305555555555558</v>
      </c>
      <c r="P279" s="22">
        <f>VLOOKUP($F279,Summary!$A$22:$E$28,5,0)</f>
        <v>0.27272727272727271</v>
      </c>
      <c r="Q279" s="22">
        <f>VLOOKUP($K279,Summary!$A$33:$E$39,5,0)</f>
        <v>0.35632183908045978</v>
      </c>
      <c r="R279" s="22">
        <f>N279*O279*P279*Q279</f>
        <v>9.1728189788534611E-3</v>
      </c>
      <c r="S279" s="24">
        <f>IF(R279&gt;S$4,1,IF(R279&gt;0.2,0.5,0))</f>
        <v>0</v>
      </c>
    </row>
    <row r="280" spans="1:19" x14ac:dyDescent="0.25">
      <c r="A280" s="2">
        <v>892</v>
      </c>
      <c r="B280" s="2">
        <v>3</v>
      </c>
      <c r="C280" s="2" t="s">
        <v>11</v>
      </c>
      <c r="D280" s="2" t="s">
        <v>12</v>
      </c>
      <c r="E280" s="2">
        <v>34.5</v>
      </c>
      <c r="F280" s="2">
        <f>VLOOKUP($E280,Summary!$A$22:$A$28,1,1)</f>
        <v>30</v>
      </c>
      <c r="G280" s="2">
        <v>0</v>
      </c>
      <c r="H280" s="2">
        <v>0</v>
      </c>
      <c r="I280" s="2">
        <v>330911</v>
      </c>
      <c r="J280" s="2">
        <v>7.8292000000000002</v>
      </c>
      <c r="K280" s="20">
        <f>VLOOKUP($J280,Summary!$A$33:$E$39,1,1)</f>
        <v>0</v>
      </c>
      <c r="M280" s="2" t="s">
        <v>13</v>
      </c>
      <c r="N280" s="22">
        <f>VLOOKUP($D280,Summary!$A$7:$E$8,5,0)</f>
        <v>0.19144144144144143</v>
      </c>
      <c r="O280" s="22">
        <f>VLOOKUP($B280,Summary!$A$15:$E$17,5,0)</f>
        <v>0.25326370757180156</v>
      </c>
      <c r="P280" s="22">
        <f>VLOOKUP($F280,Summary!$A$22:$E$28,5,0)</f>
        <v>0.47199999999999998</v>
      </c>
      <c r="Q280" s="22">
        <f>VLOOKUP($K280,Summary!$A$33:$E$39,5,0)</f>
        <v>0.38219895287958117</v>
      </c>
      <c r="R280" s="22">
        <f>N280*O280*P280*Q280</f>
        <v>8.7466229916983804E-3</v>
      </c>
      <c r="S280" s="24">
        <f>IF(R280&gt;S$4,1,IF(R280&gt;0.2,0.5,0))</f>
        <v>0</v>
      </c>
    </row>
    <row r="281" spans="1:19" x14ac:dyDescent="0.25">
      <c r="A281" s="2">
        <v>948</v>
      </c>
      <c r="B281" s="2">
        <v>3</v>
      </c>
      <c r="C281" s="2" t="s">
        <v>104</v>
      </c>
      <c r="D281" s="2" t="s">
        <v>12</v>
      </c>
      <c r="E281" s="2">
        <v>35</v>
      </c>
      <c r="F281" s="2">
        <f>VLOOKUP($E281,Summary!$A$22:$A$28,1,1)</f>
        <v>30</v>
      </c>
      <c r="G281" s="2">
        <v>0</v>
      </c>
      <c r="H281" s="2">
        <v>0</v>
      </c>
      <c r="I281" s="2">
        <v>349230</v>
      </c>
      <c r="J281" s="2">
        <v>7.8958000000000004</v>
      </c>
      <c r="K281" s="20">
        <f>VLOOKUP($J281,Summary!$A$33:$E$39,1,1)</f>
        <v>0</v>
      </c>
      <c r="M281" s="2" t="s">
        <v>16</v>
      </c>
      <c r="N281" s="22">
        <f>VLOOKUP($D281,Summary!$A$7:$E$8,5,0)</f>
        <v>0.19144144144144143</v>
      </c>
      <c r="O281" s="22">
        <f>VLOOKUP($B281,Summary!$A$15:$E$17,5,0)</f>
        <v>0.25326370757180156</v>
      </c>
      <c r="P281" s="22">
        <f>VLOOKUP($F281,Summary!$A$22:$E$28,5,0)</f>
        <v>0.47199999999999998</v>
      </c>
      <c r="Q281" s="22">
        <f>VLOOKUP($K281,Summary!$A$33:$E$39,5,0)</f>
        <v>0.38219895287958117</v>
      </c>
      <c r="R281" s="22">
        <f>N281*O281*P281*Q281</f>
        <v>8.7466229916983804E-3</v>
      </c>
      <c r="S281" s="24">
        <f>IF(R281&gt;S$4,1,IF(R281&gt;0.2,0.5,0))</f>
        <v>0</v>
      </c>
    </row>
    <row r="282" spans="1:19" x14ac:dyDescent="0.25">
      <c r="A282" s="2">
        <v>991</v>
      </c>
      <c r="B282" s="2">
        <v>3</v>
      </c>
      <c r="C282" s="2" t="s">
        <v>163</v>
      </c>
      <c r="D282" s="2" t="s">
        <v>12</v>
      </c>
      <c r="E282" s="2">
        <v>33</v>
      </c>
      <c r="F282" s="2">
        <f>VLOOKUP($E282,Summary!$A$22:$A$28,1,1)</f>
        <v>30</v>
      </c>
      <c r="G282" s="2">
        <v>0</v>
      </c>
      <c r="H282" s="2">
        <v>0</v>
      </c>
      <c r="I282" s="2" t="s">
        <v>164</v>
      </c>
      <c r="J282" s="2">
        <v>8.0500000000000007</v>
      </c>
      <c r="K282" s="20">
        <f>VLOOKUP($J282,Summary!$A$33:$E$39,1,1)</f>
        <v>0</v>
      </c>
      <c r="M282" s="2" t="s">
        <v>16</v>
      </c>
      <c r="N282" s="22">
        <f>VLOOKUP($D282,Summary!$A$7:$E$8,5,0)</f>
        <v>0.19144144144144143</v>
      </c>
      <c r="O282" s="22">
        <f>VLOOKUP($B282,Summary!$A$15:$E$17,5,0)</f>
        <v>0.25326370757180156</v>
      </c>
      <c r="P282" s="22">
        <f>VLOOKUP($F282,Summary!$A$22:$E$28,5,0)</f>
        <v>0.47199999999999998</v>
      </c>
      <c r="Q282" s="22">
        <f>VLOOKUP($K282,Summary!$A$33:$E$39,5,0)</f>
        <v>0.38219895287958117</v>
      </c>
      <c r="R282" s="22">
        <f>N282*O282*P282*Q282</f>
        <v>8.7466229916983804E-3</v>
      </c>
      <c r="S282" s="24">
        <f>IF(R282&gt;S$4,1,IF(R282&gt;0.2,0.5,0))</f>
        <v>0</v>
      </c>
    </row>
    <row r="283" spans="1:19" x14ac:dyDescent="0.25">
      <c r="A283" s="2">
        <v>1022</v>
      </c>
      <c r="B283" s="2">
        <v>3</v>
      </c>
      <c r="C283" s="2" t="s">
        <v>206</v>
      </c>
      <c r="D283" s="2" t="s">
        <v>12</v>
      </c>
      <c r="E283" s="2">
        <v>32</v>
      </c>
      <c r="F283" s="2">
        <f>VLOOKUP($E283,Summary!$A$22:$A$28,1,1)</f>
        <v>30</v>
      </c>
      <c r="G283" s="2">
        <v>0</v>
      </c>
      <c r="H283" s="2">
        <v>0</v>
      </c>
      <c r="I283" s="2" t="s">
        <v>207</v>
      </c>
      <c r="J283" s="2">
        <v>8.0500000000000007</v>
      </c>
      <c r="K283" s="20">
        <f>VLOOKUP($J283,Summary!$A$33:$E$39,1,1)</f>
        <v>0</v>
      </c>
      <c r="M283" s="2" t="s">
        <v>16</v>
      </c>
      <c r="N283" s="22">
        <f>VLOOKUP($D283,Summary!$A$7:$E$8,5,0)</f>
        <v>0.19144144144144143</v>
      </c>
      <c r="O283" s="22">
        <f>VLOOKUP($B283,Summary!$A$15:$E$17,5,0)</f>
        <v>0.25326370757180156</v>
      </c>
      <c r="P283" s="22">
        <f>VLOOKUP($F283,Summary!$A$22:$E$28,5,0)</f>
        <v>0.47199999999999998</v>
      </c>
      <c r="Q283" s="22">
        <f>VLOOKUP($K283,Summary!$A$33:$E$39,5,0)</f>
        <v>0.38219895287958117</v>
      </c>
      <c r="R283" s="22">
        <f>N283*O283*P283*Q283</f>
        <v>8.7466229916983804E-3</v>
      </c>
      <c r="S283" s="24">
        <f>IF(R283&gt;S$4,1,IF(R283&gt;0.2,0.5,0))</f>
        <v>0</v>
      </c>
    </row>
    <row r="284" spans="1:19" x14ac:dyDescent="0.25">
      <c r="A284" s="2">
        <v>1087</v>
      </c>
      <c r="B284" s="2">
        <v>3</v>
      </c>
      <c r="C284" s="2" t="s">
        <v>298</v>
      </c>
      <c r="D284" s="2" t="s">
        <v>12</v>
      </c>
      <c r="E284" s="2">
        <v>33</v>
      </c>
      <c r="F284" s="2">
        <f>VLOOKUP($E284,Summary!$A$22:$A$28,1,1)</f>
        <v>30</v>
      </c>
      <c r="G284" s="2">
        <v>0</v>
      </c>
      <c r="H284" s="2">
        <v>0</v>
      </c>
      <c r="I284" s="2">
        <v>347465</v>
      </c>
      <c r="J284" s="2">
        <v>7.8541999999999996</v>
      </c>
      <c r="K284" s="20">
        <f>VLOOKUP($J284,Summary!$A$33:$E$39,1,1)</f>
        <v>0</v>
      </c>
      <c r="M284" s="2" t="s">
        <v>16</v>
      </c>
      <c r="N284" s="22">
        <f>VLOOKUP($D284,Summary!$A$7:$E$8,5,0)</f>
        <v>0.19144144144144143</v>
      </c>
      <c r="O284" s="22">
        <f>VLOOKUP($B284,Summary!$A$15:$E$17,5,0)</f>
        <v>0.25326370757180156</v>
      </c>
      <c r="P284" s="22">
        <f>VLOOKUP($F284,Summary!$A$22:$E$28,5,0)</f>
        <v>0.47199999999999998</v>
      </c>
      <c r="Q284" s="22">
        <f>VLOOKUP($K284,Summary!$A$33:$E$39,5,0)</f>
        <v>0.38219895287958117</v>
      </c>
      <c r="R284" s="22">
        <f>N284*O284*P284*Q284</f>
        <v>8.7466229916983804E-3</v>
      </c>
      <c r="S284" s="24">
        <f>IF(R284&gt;S$4,1,IF(R284&gt;0.2,0.5,0))</f>
        <v>0</v>
      </c>
    </row>
    <row r="285" spans="1:19" x14ac:dyDescent="0.25">
      <c r="A285" s="2">
        <v>1146</v>
      </c>
      <c r="B285" s="2">
        <v>3</v>
      </c>
      <c r="C285" s="2" t="s">
        <v>383</v>
      </c>
      <c r="D285" s="2" t="s">
        <v>12</v>
      </c>
      <c r="E285" s="2">
        <v>32.5</v>
      </c>
      <c r="F285" s="2">
        <f>VLOOKUP($E285,Summary!$A$22:$A$28,1,1)</f>
        <v>30</v>
      </c>
      <c r="G285" s="2">
        <v>0</v>
      </c>
      <c r="H285" s="2">
        <v>0</v>
      </c>
      <c r="I285" s="2">
        <v>345775</v>
      </c>
      <c r="J285" s="2">
        <v>9.5</v>
      </c>
      <c r="K285" s="20">
        <f>VLOOKUP($J285,Summary!$A$33:$E$39,1,1)</f>
        <v>0</v>
      </c>
      <c r="M285" s="2" t="s">
        <v>16</v>
      </c>
      <c r="N285" s="22">
        <f>VLOOKUP($D285,Summary!$A$7:$E$8,5,0)</f>
        <v>0.19144144144144143</v>
      </c>
      <c r="O285" s="22">
        <f>VLOOKUP($B285,Summary!$A$15:$E$17,5,0)</f>
        <v>0.25326370757180156</v>
      </c>
      <c r="P285" s="22">
        <f>VLOOKUP($F285,Summary!$A$22:$E$28,5,0)</f>
        <v>0.47199999999999998</v>
      </c>
      <c r="Q285" s="22">
        <f>VLOOKUP($K285,Summary!$A$33:$E$39,5,0)</f>
        <v>0.38219895287958117</v>
      </c>
      <c r="R285" s="22">
        <f>N285*O285*P285*Q285</f>
        <v>8.7466229916983804E-3</v>
      </c>
      <c r="S285" s="24">
        <f>IF(R285&gt;S$4,1,IF(R285&gt;0.2,0.5,0))</f>
        <v>0</v>
      </c>
    </row>
    <row r="286" spans="1:19" x14ac:dyDescent="0.25">
      <c r="A286" s="2">
        <v>1177</v>
      </c>
      <c r="B286" s="2">
        <v>3</v>
      </c>
      <c r="C286" s="2" t="s">
        <v>422</v>
      </c>
      <c r="D286" s="2" t="s">
        <v>12</v>
      </c>
      <c r="E286" s="2">
        <v>36</v>
      </c>
      <c r="F286" s="2">
        <f>VLOOKUP($E286,Summary!$A$22:$A$28,1,1)</f>
        <v>30</v>
      </c>
      <c r="G286" s="2">
        <v>0</v>
      </c>
      <c r="H286" s="2">
        <v>0</v>
      </c>
      <c r="I286" s="2" t="s">
        <v>423</v>
      </c>
      <c r="J286" s="2">
        <v>7.25</v>
      </c>
      <c r="K286" s="20">
        <f>VLOOKUP($J286,Summary!$A$33:$E$39,1,1)</f>
        <v>0</v>
      </c>
      <c r="M286" s="2" t="s">
        <v>16</v>
      </c>
      <c r="N286" s="22">
        <f>VLOOKUP($D286,Summary!$A$7:$E$8,5,0)</f>
        <v>0.19144144144144143</v>
      </c>
      <c r="O286" s="22">
        <f>VLOOKUP($B286,Summary!$A$15:$E$17,5,0)</f>
        <v>0.25326370757180156</v>
      </c>
      <c r="P286" s="22">
        <f>VLOOKUP($F286,Summary!$A$22:$E$28,5,0)</f>
        <v>0.47199999999999998</v>
      </c>
      <c r="Q286" s="22">
        <f>VLOOKUP($K286,Summary!$A$33:$E$39,5,0)</f>
        <v>0.38219895287958117</v>
      </c>
      <c r="R286" s="22">
        <f>N286*O286*P286*Q286</f>
        <v>8.7466229916983804E-3</v>
      </c>
      <c r="S286" s="24">
        <f>IF(R286&gt;S$4,1,IF(R286&gt;0.2,0.5,0))</f>
        <v>0</v>
      </c>
    </row>
    <row r="287" spans="1:19" x14ac:dyDescent="0.25">
      <c r="A287" s="2">
        <v>1186</v>
      </c>
      <c r="B287" s="2">
        <v>3</v>
      </c>
      <c r="C287" s="2" t="s">
        <v>437</v>
      </c>
      <c r="D287" s="2" t="s">
        <v>12</v>
      </c>
      <c r="E287" s="2">
        <v>36</v>
      </c>
      <c r="F287" s="2">
        <f>VLOOKUP($E287,Summary!$A$22:$A$28,1,1)</f>
        <v>30</v>
      </c>
      <c r="G287" s="2">
        <v>0</v>
      </c>
      <c r="H287" s="2">
        <v>0</v>
      </c>
      <c r="I287" s="2">
        <v>345771</v>
      </c>
      <c r="J287" s="2">
        <v>9.5</v>
      </c>
      <c r="K287" s="20">
        <f>VLOOKUP($J287,Summary!$A$33:$E$39,1,1)</f>
        <v>0</v>
      </c>
      <c r="M287" s="2" t="s">
        <v>16</v>
      </c>
      <c r="N287" s="22">
        <f>VLOOKUP($D287,Summary!$A$7:$E$8,5,0)</f>
        <v>0.19144144144144143</v>
      </c>
      <c r="O287" s="22">
        <f>VLOOKUP($B287,Summary!$A$15:$E$17,5,0)</f>
        <v>0.25326370757180156</v>
      </c>
      <c r="P287" s="22">
        <f>VLOOKUP($F287,Summary!$A$22:$E$28,5,0)</f>
        <v>0.47199999999999998</v>
      </c>
      <c r="Q287" s="22">
        <f>VLOOKUP($K287,Summary!$A$33:$E$39,5,0)</f>
        <v>0.38219895287958117</v>
      </c>
      <c r="R287" s="22">
        <f>N287*O287*P287*Q287</f>
        <v>8.7466229916983804E-3</v>
      </c>
      <c r="S287" s="24">
        <f>IF(R287&gt;S$4,1,IF(R287&gt;0.2,0.5,0))</f>
        <v>0</v>
      </c>
    </row>
    <row r="288" spans="1:19" x14ac:dyDescent="0.25">
      <c r="A288" s="2">
        <v>1192</v>
      </c>
      <c r="B288" s="2">
        <v>3</v>
      </c>
      <c r="C288" s="2" t="s">
        <v>444</v>
      </c>
      <c r="D288" s="2" t="s">
        <v>12</v>
      </c>
      <c r="E288" s="2">
        <v>32</v>
      </c>
      <c r="F288" s="2">
        <f>VLOOKUP($E288,Summary!$A$22:$A$28,1,1)</f>
        <v>30</v>
      </c>
      <c r="G288" s="2">
        <v>0</v>
      </c>
      <c r="H288" s="2">
        <v>0</v>
      </c>
      <c r="I288" s="2">
        <v>347079</v>
      </c>
      <c r="J288" s="2">
        <v>7.7750000000000004</v>
      </c>
      <c r="K288" s="20">
        <f>VLOOKUP($J288,Summary!$A$33:$E$39,1,1)</f>
        <v>0</v>
      </c>
      <c r="M288" s="2" t="s">
        <v>16</v>
      </c>
      <c r="N288" s="22">
        <f>VLOOKUP($D288,Summary!$A$7:$E$8,5,0)</f>
        <v>0.19144144144144143</v>
      </c>
      <c r="O288" s="22">
        <f>VLOOKUP($B288,Summary!$A$15:$E$17,5,0)</f>
        <v>0.25326370757180156</v>
      </c>
      <c r="P288" s="22">
        <f>VLOOKUP($F288,Summary!$A$22:$E$28,5,0)</f>
        <v>0.47199999999999998</v>
      </c>
      <c r="Q288" s="22">
        <f>VLOOKUP($K288,Summary!$A$33:$E$39,5,0)</f>
        <v>0.38219895287958117</v>
      </c>
      <c r="R288" s="22">
        <f>N288*O288*P288*Q288</f>
        <v>8.7466229916983804E-3</v>
      </c>
      <c r="S288" s="24">
        <f>IF(R288&gt;S$4,1,IF(R288&gt;0.2,0.5,0))</f>
        <v>0</v>
      </c>
    </row>
    <row r="289" spans="1:19" x14ac:dyDescent="0.25">
      <c r="A289" s="2">
        <v>1229</v>
      </c>
      <c r="B289" s="2">
        <v>3</v>
      </c>
      <c r="C289" s="2" t="s">
        <v>498</v>
      </c>
      <c r="D289" s="2" t="s">
        <v>12</v>
      </c>
      <c r="E289" s="2">
        <v>39</v>
      </c>
      <c r="F289" s="2">
        <f>VLOOKUP($E289,Summary!$A$22:$A$28,1,1)</f>
        <v>30</v>
      </c>
      <c r="G289" s="2">
        <v>0</v>
      </c>
      <c r="H289" s="2">
        <v>2</v>
      </c>
      <c r="I289" s="2">
        <v>2675</v>
      </c>
      <c r="J289" s="2">
        <v>7.2291999999999996</v>
      </c>
      <c r="K289" s="20">
        <f>VLOOKUP($J289,Summary!$A$33:$E$39,1,1)</f>
        <v>0</v>
      </c>
      <c r="M289" s="2" t="s">
        <v>24</v>
      </c>
      <c r="N289" s="22">
        <f>VLOOKUP($D289,Summary!$A$7:$E$8,5,0)</f>
        <v>0.19144144144144143</v>
      </c>
      <c r="O289" s="22">
        <f>VLOOKUP($B289,Summary!$A$15:$E$17,5,0)</f>
        <v>0.25326370757180156</v>
      </c>
      <c r="P289" s="22">
        <f>VLOOKUP($F289,Summary!$A$22:$E$28,5,0)</f>
        <v>0.47199999999999998</v>
      </c>
      <c r="Q289" s="22">
        <f>VLOOKUP($K289,Summary!$A$33:$E$39,5,0)</f>
        <v>0.38219895287958117</v>
      </c>
      <c r="R289" s="22">
        <f>N289*O289*P289*Q289</f>
        <v>8.7466229916983804E-3</v>
      </c>
      <c r="S289" s="24">
        <f>IF(R289&gt;S$4,1,IF(R289&gt;0.2,0.5,0))</f>
        <v>0</v>
      </c>
    </row>
    <row r="290" spans="1:19" x14ac:dyDescent="0.25">
      <c r="A290" s="2">
        <v>1233</v>
      </c>
      <c r="B290" s="2">
        <v>3</v>
      </c>
      <c r="C290" s="2" t="s">
        <v>503</v>
      </c>
      <c r="D290" s="2" t="s">
        <v>12</v>
      </c>
      <c r="E290" s="2">
        <v>32</v>
      </c>
      <c r="F290" s="2">
        <f>VLOOKUP($E290,Summary!$A$22:$A$28,1,1)</f>
        <v>30</v>
      </c>
      <c r="G290" s="2">
        <v>0</v>
      </c>
      <c r="H290" s="2">
        <v>0</v>
      </c>
      <c r="I290" s="2">
        <v>350403</v>
      </c>
      <c r="J290" s="2">
        <v>7.5792000000000002</v>
      </c>
      <c r="K290" s="20">
        <f>VLOOKUP($J290,Summary!$A$33:$E$39,1,1)</f>
        <v>0</v>
      </c>
      <c r="M290" s="2" t="s">
        <v>16</v>
      </c>
      <c r="N290" s="22">
        <f>VLOOKUP($D290,Summary!$A$7:$E$8,5,0)</f>
        <v>0.19144144144144143</v>
      </c>
      <c r="O290" s="22">
        <f>VLOOKUP($B290,Summary!$A$15:$E$17,5,0)</f>
        <v>0.25326370757180156</v>
      </c>
      <c r="P290" s="22">
        <f>VLOOKUP($F290,Summary!$A$22:$E$28,5,0)</f>
        <v>0.47199999999999998</v>
      </c>
      <c r="Q290" s="22">
        <f>VLOOKUP($K290,Summary!$A$33:$E$39,5,0)</f>
        <v>0.38219895287958117</v>
      </c>
      <c r="R290" s="22">
        <f>N290*O290*P290*Q290</f>
        <v>8.7466229916983804E-3</v>
      </c>
      <c r="S290" s="24">
        <f>IF(R290&gt;S$4,1,IF(R290&gt;0.2,0.5,0))</f>
        <v>0</v>
      </c>
    </row>
    <row r="291" spans="1:19" x14ac:dyDescent="0.25">
      <c r="A291" s="2">
        <v>1271</v>
      </c>
      <c r="B291" s="2">
        <v>3</v>
      </c>
      <c r="C291" s="2" t="s">
        <v>554</v>
      </c>
      <c r="D291" s="2" t="s">
        <v>12</v>
      </c>
      <c r="E291" s="2">
        <v>5</v>
      </c>
      <c r="F291" s="2">
        <f>VLOOKUP($E291,Summary!$A$22:$A$28,1,1)</f>
        <v>0</v>
      </c>
      <c r="G291" s="2">
        <v>4</v>
      </c>
      <c r="H291" s="2">
        <v>2</v>
      </c>
      <c r="I291" s="2">
        <v>347077</v>
      </c>
      <c r="J291" s="2">
        <v>31.387499999999999</v>
      </c>
      <c r="K291" s="20">
        <f>VLOOKUP($J291,Summary!$A$33:$E$39,1,1)</f>
        <v>30</v>
      </c>
      <c r="M291" s="2" t="s">
        <v>16</v>
      </c>
      <c r="N291" s="22">
        <f>VLOOKUP($D291,Summary!$A$7:$E$8,5,0)</f>
        <v>0.19144144144144143</v>
      </c>
      <c r="O291" s="22">
        <f>VLOOKUP($B291,Summary!$A$15:$E$17,5,0)</f>
        <v>0.25326370757180156</v>
      </c>
      <c r="P291" s="22">
        <f>VLOOKUP($F291,Summary!$A$22:$E$28,5,0)</f>
        <v>0.38219895287958117</v>
      </c>
      <c r="Q291" s="22">
        <f>VLOOKUP($K291,Summary!$A$33:$E$39,5,0)</f>
        <v>0.47199999999999998</v>
      </c>
      <c r="R291" s="22">
        <f>N291*O291*P291*Q291</f>
        <v>8.7466229916983804E-3</v>
      </c>
      <c r="S291" s="24">
        <f>IF(R291&gt;S$4,1,IF(R291&gt;0.2,0.5,0))</f>
        <v>0</v>
      </c>
    </row>
    <row r="292" spans="1:19" x14ac:dyDescent="0.25">
      <c r="A292" s="2">
        <v>1291</v>
      </c>
      <c r="B292" s="2">
        <v>3</v>
      </c>
      <c r="C292" s="2" t="s">
        <v>581</v>
      </c>
      <c r="D292" s="2" t="s">
        <v>12</v>
      </c>
      <c r="E292" s="2">
        <v>31</v>
      </c>
      <c r="F292" s="2">
        <f>VLOOKUP($E292,Summary!$A$22:$A$28,1,1)</f>
        <v>30</v>
      </c>
      <c r="G292" s="2">
        <v>0</v>
      </c>
      <c r="H292" s="2">
        <v>0</v>
      </c>
      <c r="I292" s="2">
        <v>21332</v>
      </c>
      <c r="J292" s="2">
        <v>7.7332999999999998</v>
      </c>
      <c r="K292" s="20">
        <f>VLOOKUP($J292,Summary!$A$33:$E$39,1,1)</f>
        <v>0</v>
      </c>
      <c r="M292" s="2" t="s">
        <v>13</v>
      </c>
      <c r="N292" s="22">
        <f>VLOOKUP($D292,Summary!$A$7:$E$8,5,0)</f>
        <v>0.19144144144144143</v>
      </c>
      <c r="O292" s="22">
        <f>VLOOKUP($B292,Summary!$A$15:$E$17,5,0)</f>
        <v>0.25326370757180156</v>
      </c>
      <c r="P292" s="22">
        <f>VLOOKUP($F292,Summary!$A$22:$E$28,5,0)</f>
        <v>0.47199999999999998</v>
      </c>
      <c r="Q292" s="22">
        <f>VLOOKUP($K292,Summary!$A$33:$E$39,5,0)</f>
        <v>0.38219895287958117</v>
      </c>
      <c r="R292" s="22">
        <f>N292*O292*P292*Q292</f>
        <v>8.7466229916983804E-3</v>
      </c>
      <c r="S292" s="24">
        <f>IF(R292&gt;S$4,1,IF(R292&gt;0.2,0.5,0))</f>
        <v>0</v>
      </c>
    </row>
    <row r="293" spans="1:19" x14ac:dyDescent="0.25">
      <c r="A293" s="2">
        <v>1307</v>
      </c>
      <c r="B293" s="2">
        <v>3</v>
      </c>
      <c r="C293" s="2" t="s">
        <v>604</v>
      </c>
      <c r="D293" s="2" t="s">
        <v>12</v>
      </c>
      <c r="E293" s="2">
        <v>38.5</v>
      </c>
      <c r="F293" s="2">
        <f>VLOOKUP($E293,Summary!$A$22:$A$28,1,1)</f>
        <v>30</v>
      </c>
      <c r="G293" s="2">
        <v>0</v>
      </c>
      <c r="H293" s="2">
        <v>0</v>
      </c>
      <c r="I293" s="2" t="s">
        <v>605</v>
      </c>
      <c r="J293" s="2">
        <v>7.25</v>
      </c>
      <c r="K293" s="20">
        <f>VLOOKUP($J293,Summary!$A$33:$E$39,1,1)</f>
        <v>0</v>
      </c>
      <c r="M293" s="2" t="s">
        <v>16</v>
      </c>
      <c r="N293" s="22">
        <f>VLOOKUP($D293,Summary!$A$7:$E$8,5,0)</f>
        <v>0.19144144144144143</v>
      </c>
      <c r="O293" s="22">
        <f>VLOOKUP($B293,Summary!$A$15:$E$17,5,0)</f>
        <v>0.25326370757180156</v>
      </c>
      <c r="P293" s="22">
        <f>VLOOKUP($F293,Summary!$A$22:$E$28,5,0)</f>
        <v>0.47199999999999998</v>
      </c>
      <c r="Q293" s="22">
        <f>VLOOKUP($K293,Summary!$A$33:$E$39,5,0)</f>
        <v>0.38219895287958117</v>
      </c>
      <c r="R293" s="22">
        <f>N293*O293*P293*Q293</f>
        <v>8.7466229916983804E-3</v>
      </c>
      <c r="S293" s="24">
        <f>IF(R293&gt;S$4,1,IF(R293&gt;0.2,0.5,0))</f>
        <v>0</v>
      </c>
    </row>
    <row r="294" spans="1:19" x14ac:dyDescent="0.25">
      <c r="A294" s="2">
        <v>973</v>
      </c>
      <c r="B294" s="2">
        <v>1</v>
      </c>
      <c r="C294" s="2" t="s">
        <v>138</v>
      </c>
      <c r="D294" s="2" t="s">
        <v>12</v>
      </c>
      <c r="E294" s="2">
        <v>67</v>
      </c>
      <c r="F294" s="2">
        <f>VLOOKUP($E294,Summary!$A$22:$A$28,1,1)</f>
        <v>60</v>
      </c>
      <c r="G294" s="2">
        <v>1</v>
      </c>
      <c r="H294" s="2">
        <v>0</v>
      </c>
      <c r="I294" s="2" t="s">
        <v>139</v>
      </c>
      <c r="J294" s="2">
        <v>221.7792</v>
      </c>
      <c r="K294" s="20">
        <f>VLOOKUP($J294,Summary!$A$33:$E$39,1,1)</f>
        <v>60</v>
      </c>
      <c r="L294" s="2" t="s">
        <v>140</v>
      </c>
      <c r="M294" s="2" t="s">
        <v>16</v>
      </c>
      <c r="N294" s="22">
        <f>VLOOKUP($D294,Summary!$A$7:$E$8,5,0)</f>
        <v>0.19144144144144143</v>
      </c>
      <c r="O294" s="22">
        <f>VLOOKUP($B294,Summary!$A$15:$E$17,5,0)</f>
        <v>0.6107784431137725</v>
      </c>
      <c r="P294" s="22">
        <f>VLOOKUP($F294,Summary!$A$22:$E$28,5,0)</f>
        <v>0.27272727272727271</v>
      </c>
      <c r="Q294" s="22">
        <f>VLOOKUP($K294,Summary!$A$33:$E$39,5,0)</f>
        <v>0.27272727272727271</v>
      </c>
      <c r="R294" s="22">
        <f>N294*O294*P294*Q294</f>
        <v>8.6971466938804975E-3</v>
      </c>
      <c r="S294" s="24">
        <f>IF(R294&gt;S$4,1,IF(R294&gt;0.2,0.5,0))</f>
        <v>0</v>
      </c>
    </row>
    <row r="295" spans="1:19" x14ac:dyDescent="0.25">
      <c r="A295" s="2">
        <v>1034</v>
      </c>
      <c r="B295" s="2">
        <v>1</v>
      </c>
      <c r="C295" s="2" t="s">
        <v>222</v>
      </c>
      <c r="D295" s="2" t="s">
        <v>12</v>
      </c>
      <c r="E295" s="2">
        <v>61</v>
      </c>
      <c r="F295" s="2">
        <f>VLOOKUP($E295,Summary!$A$22:$A$28,1,1)</f>
        <v>60</v>
      </c>
      <c r="G295" s="2">
        <v>1</v>
      </c>
      <c r="H295" s="2">
        <v>3</v>
      </c>
      <c r="I295" s="2" t="s">
        <v>51</v>
      </c>
      <c r="J295" s="2">
        <v>262.375</v>
      </c>
      <c r="K295" s="20">
        <f>VLOOKUP($J295,Summary!$A$33:$E$39,1,1)</f>
        <v>60</v>
      </c>
      <c r="L295" s="2" t="s">
        <v>52</v>
      </c>
      <c r="M295" s="2" t="s">
        <v>24</v>
      </c>
      <c r="N295" s="22">
        <f>VLOOKUP($D295,Summary!$A$7:$E$8,5,0)</f>
        <v>0.19144144144144143</v>
      </c>
      <c r="O295" s="22">
        <f>VLOOKUP($B295,Summary!$A$15:$E$17,5,0)</f>
        <v>0.6107784431137725</v>
      </c>
      <c r="P295" s="22">
        <f>VLOOKUP($F295,Summary!$A$22:$E$28,5,0)</f>
        <v>0.27272727272727271</v>
      </c>
      <c r="Q295" s="22">
        <f>VLOOKUP($K295,Summary!$A$33:$E$39,5,0)</f>
        <v>0.27272727272727271</v>
      </c>
      <c r="R295" s="22">
        <f>N295*O295*P295*Q295</f>
        <v>8.6971466938804975E-3</v>
      </c>
      <c r="S295" s="24">
        <f>IF(R295&gt;S$4,1,IF(R295&gt;0.2,0.5,0))</f>
        <v>0</v>
      </c>
    </row>
    <row r="296" spans="1:19" x14ac:dyDescent="0.25">
      <c r="A296" s="2">
        <v>1128</v>
      </c>
      <c r="B296" s="2">
        <v>1</v>
      </c>
      <c r="C296" s="2" t="s">
        <v>358</v>
      </c>
      <c r="D296" s="2" t="s">
        <v>12</v>
      </c>
      <c r="E296" s="2">
        <v>64</v>
      </c>
      <c r="F296" s="2">
        <f>VLOOKUP($E296,Summary!$A$22:$A$28,1,1)</f>
        <v>60</v>
      </c>
      <c r="G296" s="2">
        <v>1</v>
      </c>
      <c r="H296" s="2">
        <v>0</v>
      </c>
      <c r="I296" s="2">
        <v>110813</v>
      </c>
      <c r="J296" s="2">
        <v>75.25</v>
      </c>
      <c r="K296" s="20">
        <f>VLOOKUP($J296,Summary!$A$33:$E$39,1,1)</f>
        <v>60</v>
      </c>
      <c r="L296" s="2" t="s">
        <v>359</v>
      </c>
      <c r="M296" s="2" t="s">
        <v>24</v>
      </c>
      <c r="N296" s="22">
        <f>VLOOKUP($D296,Summary!$A$7:$E$8,5,0)</f>
        <v>0.19144144144144143</v>
      </c>
      <c r="O296" s="22">
        <f>VLOOKUP($B296,Summary!$A$15:$E$17,5,0)</f>
        <v>0.6107784431137725</v>
      </c>
      <c r="P296" s="22">
        <f>VLOOKUP($F296,Summary!$A$22:$E$28,5,0)</f>
        <v>0.27272727272727271</v>
      </c>
      <c r="Q296" s="22">
        <f>VLOOKUP($K296,Summary!$A$33:$E$39,5,0)</f>
        <v>0.27272727272727271</v>
      </c>
      <c r="R296" s="22">
        <f>N296*O296*P296*Q296</f>
        <v>8.6971466938804975E-3</v>
      </c>
      <c r="S296" s="24">
        <f>IF(R296&gt;S$4,1,IF(R296&gt;0.2,0.5,0))</f>
        <v>0</v>
      </c>
    </row>
    <row r="297" spans="1:19" x14ac:dyDescent="0.25">
      <c r="A297" s="2">
        <v>1066</v>
      </c>
      <c r="B297" s="2">
        <v>3</v>
      </c>
      <c r="C297" s="2" t="s">
        <v>265</v>
      </c>
      <c r="D297" s="2" t="s">
        <v>12</v>
      </c>
      <c r="E297" s="2">
        <v>40</v>
      </c>
      <c r="F297" s="2">
        <f>VLOOKUP($E297,Summary!$A$22:$A$28,1,1)</f>
        <v>40</v>
      </c>
      <c r="G297" s="2">
        <v>1</v>
      </c>
      <c r="H297" s="2">
        <v>5</v>
      </c>
      <c r="I297" s="2">
        <v>347077</v>
      </c>
      <c r="J297" s="2">
        <v>31.387499999999999</v>
      </c>
      <c r="K297" s="20">
        <f>VLOOKUP($J297,Summary!$A$33:$E$39,1,1)</f>
        <v>30</v>
      </c>
      <c r="M297" s="2" t="s">
        <v>16</v>
      </c>
      <c r="N297" s="22">
        <f>VLOOKUP($D297,Summary!$A$7:$E$8,5,0)</f>
        <v>0.19144144144144143</v>
      </c>
      <c r="O297" s="22">
        <f>VLOOKUP($B297,Summary!$A$15:$E$17,5,0)</f>
        <v>0.25326370757180156</v>
      </c>
      <c r="P297" s="22">
        <f>VLOOKUP($F297,Summary!$A$22:$E$28,5,0)</f>
        <v>0.35820895522388058</v>
      </c>
      <c r="Q297" s="22">
        <f>VLOOKUP($K297,Summary!$A$33:$E$39,5,0)</f>
        <v>0.47199999999999998</v>
      </c>
      <c r="R297" s="22">
        <f>N297*O297*P297*Q297</f>
        <v>8.1976118981691611E-3</v>
      </c>
      <c r="S297" s="24">
        <f>IF(R297&gt;S$4,1,IF(R297&gt;0.2,0.5,0))</f>
        <v>0</v>
      </c>
    </row>
    <row r="298" spans="1:19" x14ac:dyDescent="0.25">
      <c r="A298" s="2">
        <v>1102</v>
      </c>
      <c r="B298" s="2">
        <v>3</v>
      </c>
      <c r="C298" s="2" t="s">
        <v>321</v>
      </c>
      <c r="D298" s="2" t="s">
        <v>12</v>
      </c>
      <c r="E298" s="2">
        <v>32</v>
      </c>
      <c r="F298" s="2">
        <f>VLOOKUP($E298,Summary!$A$22:$A$28,1,1)</f>
        <v>30</v>
      </c>
      <c r="G298" s="2">
        <v>0</v>
      </c>
      <c r="H298" s="2">
        <v>0</v>
      </c>
      <c r="I298" s="2" t="s">
        <v>172</v>
      </c>
      <c r="J298" s="2">
        <v>22.524999999999999</v>
      </c>
      <c r="K298" s="20">
        <f>VLOOKUP($J298,Summary!$A$33:$E$39,1,1)</f>
        <v>20</v>
      </c>
      <c r="M298" s="2" t="s">
        <v>16</v>
      </c>
      <c r="N298" s="22">
        <f>VLOOKUP($D298,Summary!$A$7:$E$8,5,0)</f>
        <v>0.19144144144144143</v>
      </c>
      <c r="O298" s="22">
        <f>VLOOKUP($B298,Summary!$A$15:$E$17,5,0)</f>
        <v>0.25326370757180156</v>
      </c>
      <c r="P298" s="22">
        <f>VLOOKUP($F298,Summary!$A$22:$E$28,5,0)</f>
        <v>0.47199999999999998</v>
      </c>
      <c r="Q298" s="22">
        <f>VLOOKUP($K298,Summary!$A$33:$E$39,5,0)</f>
        <v>0.35632183908045978</v>
      </c>
      <c r="R298" s="22">
        <f>N298*O298*P298*Q298</f>
        <v>8.1544252454489232E-3</v>
      </c>
      <c r="S298" s="24">
        <f>IF(R298&gt;S$4,1,IF(R298&gt;0.2,0.5,0))</f>
        <v>0</v>
      </c>
    </row>
    <row r="299" spans="1:19" x14ac:dyDescent="0.25">
      <c r="A299" s="2">
        <v>1007</v>
      </c>
      <c r="B299" s="2">
        <v>3</v>
      </c>
      <c r="C299" s="2" t="s">
        <v>185</v>
      </c>
      <c r="D299" s="2" t="s">
        <v>12</v>
      </c>
      <c r="E299" s="2">
        <v>18</v>
      </c>
      <c r="F299" s="2">
        <f>VLOOKUP($E299,Summary!$A$22:$A$28,1,1)</f>
        <v>10</v>
      </c>
      <c r="G299" s="2">
        <v>1</v>
      </c>
      <c r="H299" s="2">
        <v>0</v>
      </c>
      <c r="I299" s="2">
        <v>2680</v>
      </c>
      <c r="J299" s="2">
        <v>14.4542</v>
      </c>
      <c r="K299" s="20">
        <f>VLOOKUP($J299,Summary!$A$33:$E$39,1,1)</f>
        <v>10</v>
      </c>
      <c r="M299" s="2" t="s">
        <v>24</v>
      </c>
      <c r="N299" s="22">
        <f>VLOOKUP($D299,Summary!$A$7:$E$8,5,0)</f>
        <v>0.19144144144144143</v>
      </c>
      <c r="O299" s="22">
        <f>VLOOKUP($B299,Summary!$A$15:$E$17,5,0)</f>
        <v>0.25326370757180156</v>
      </c>
      <c r="P299" s="22">
        <f>VLOOKUP($F299,Summary!$A$22:$E$28,5,0)</f>
        <v>0.40789473684210525</v>
      </c>
      <c r="Q299" s="22">
        <f>VLOOKUP($K299,Summary!$A$33:$E$39,5,0)</f>
        <v>0.40789473684210525</v>
      </c>
      <c r="R299" s="22">
        <f>N299*O299*P299*Q299</f>
        <v>8.0668711291374245E-3</v>
      </c>
      <c r="S299" s="24">
        <f>IF(R299&gt;S$4,1,IF(R299&gt;0.2,0.5,0))</f>
        <v>0</v>
      </c>
    </row>
    <row r="300" spans="1:19" x14ac:dyDescent="0.25">
      <c r="A300" s="2">
        <v>1084</v>
      </c>
      <c r="B300" s="2">
        <v>3</v>
      </c>
      <c r="C300" s="2" t="s">
        <v>294</v>
      </c>
      <c r="D300" s="2" t="s">
        <v>12</v>
      </c>
      <c r="E300" s="2">
        <v>11.5</v>
      </c>
      <c r="F300" s="2">
        <f>VLOOKUP($E300,Summary!$A$22:$A$28,1,1)</f>
        <v>10</v>
      </c>
      <c r="G300" s="2">
        <v>1</v>
      </c>
      <c r="H300" s="2">
        <v>1</v>
      </c>
      <c r="I300" s="2" t="s">
        <v>295</v>
      </c>
      <c r="J300" s="2">
        <v>14.5</v>
      </c>
      <c r="K300" s="20">
        <f>VLOOKUP($J300,Summary!$A$33:$E$39,1,1)</f>
        <v>10</v>
      </c>
      <c r="M300" s="2" t="s">
        <v>16</v>
      </c>
      <c r="N300" s="22">
        <f>VLOOKUP($D300,Summary!$A$7:$E$8,5,0)</f>
        <v>0.19144144144144143</v>
      </c>
      <c r="O300" s="22">
        <f>VLOOKUP($B300,Summary!$A$15:$E$17,5,0)</f>
        <v>0.25326370757180156</v>
      </c>
      <c r="P300" s="22">
        <f>VLOOKUP($F300,Summary!$A$22:$E$28,5,0)</f>
        <v>0.40789473684210525</v>
      </c>
      <c r="Q300" s="22">
        <f>VLOOKUP($K300,Summary!$A$33:$E$39,5,0)</f>
        <v>0.40789473684210525</v>
      </c>
      <c r="R300" s="22">
        <f>N300*O300*P300*Q300</f>
        <v>8.0668711291374245E-3</v>
      </c>
      <c r="S300" s="24">
        <f>IF(R300&gt;S$4,1,IF(R300&gt;0.2,0.5,0))</f>
        <v>0</v>
      </c>
    </row>
    <row r="301" spans="1:19" x14ac:dyDescent="0.25">
      <c r="A301" s="2">
        <v>917</v>
      </c>
      <c r="B301" s="2">
        <v>3</v>
      </c>
      <c r="C301" s="2" t="s">
        <v>53</v>
      </c>
      <c r="D301" s="2" t="s">
        <v>12</v>
      </c>
      <c r="E301" s="2">
        <v>50</v>
      </c>
      <c r="F301" s="2">
        <f>VLOOKUP($E301,Summary!$A$22:$A$28,1,1)</f>
        <v>50</v>
      </c>
      <c r="G301" s="2">
        <v>1</v>
      </c>
      <c r="H301" s="2">
        <v>0</v>
      </c>
      <c r="I301" s="2" t="s">
        <v>54</v>
      </c>
      <c r="J301" s="2">
        <v>14.5</v>
      </c>
      <c r="K301" s="20">
        <f>VLOOKUP($J301,Summary!$A$33:$E$39,1,1)</f>
        <v>10</v>
      </c>
      <c r="M301" s="2" t="s">
        <v>16</v>
      </c>
      <c r="N301" s="22">
        <f>VLOOKUP($D301,Summary!$A$7:$E$8,5,0)</f>
        <v>0.19144144144144143</v>
      </c>
      <c r="O301" s="22">
        <f>VLOOKUP($B301,Summary!$A$15:$E$17,5,0)</f>
        <v>0.25326370757180156</v>
      </c>
      <c r="P301" s="22">
        <f>VLOOKUP($F301,Summary!$A$22:$E$28,5,0)</f>
        <v>0.38461538461538464</v>
      </c>
      <c r="Q301" s="22">
        <f>VLOOKUP($K301,Summary!$A$33:$E$39,5,0)</f>
        <v>0.40789473684210525</v>
      </c>
      <c r="R301" s="22">
        <f>N301*O301*P301*Q301</f>
        <v>7.6064789803280929E-3</v>
      </c>
      <c r="S301" s="24">
        <f>IF(R301&gt;S$4,1,IF(R301&gt;0.2,0.5,0))</f>
        <v>0</v>
      </c>
    </row>
    <row r="302" spans="1:19" x14ac:dyDescent="0.25">
      <c r="A302" s="2">
        <v>897</v>
      </c>
      <c r="B302" s="2">
        <v>3</v>
      </c>
      <c r="C302" s="2" t="s">
        <v>20</v>
      </c>
      <c r="D302" s="2" t="s">
        <v>12</v>
      </c>
      <c r="E302" s="2">
        <v>14</v>
      </c>
      <c r="F302" s="2">
        <f>VLOOKUP($E302,Summary!$A$22:$A$28,1,1)</f>
        <v>10</v>
      </c>
      <c r="G302" s="2">
        <v>0</v>
      </c>
      <c r="H302" s="2">
        <v>0</v>
      </c>
      <c r="I302" s="2">
        <v>7538</v>
      </c>
      <c r="J302" s="2">
        <v>9.2249999999999996</v>
      </c>
      <c r="K302" s="20">
        <f>VLOOKUP($J302,Summary!$A$33:$E$39,1,1)</f>
        <v>0</v>
      </c>
      <c r="M302" s="2" t="s">
        <v>16</v>
      </c>
      <c r="N302" s="22">
        <f>VLOOKUP($D302,Summary!$A$7:$E$8,5,0)</f>
        <v>0.19144144144144143</v>
      </c>
      <c r="O302" s="22">
        <f>VLOOKUP($B302,Summary!$A$15:$E$17,5,0)</f>
        <v>0.25326370757180156</v>
      </c>
      <c r="P302" s="22">
        <f>VLOOKUP($F302,Summary!$A$22:$E$28,5,0)</f>
        <v>0.40789473684210525</v>
      </c>
      <c r="Q302" s="22">
        <f>VLOOKUP($K302,Summary!$A$33:$E$39,5,0)</f>
        <v>0.38219895287958117</v>
      </c>
      <c r="R302" s="22">
        <f>N302*O302*P302*Q302</f>
        <v>7.5586895835930475E-3</v>
      </c>
      <c r="S302" s="24">
        <f>IF(R302&gt;S$4,1,IF(R302&gt;0.2,0.5,0))</f>
        <v>0</v>
      </c>
    </row>
    <row r="303" spans="1:19" x14ac:dyDescent="0.25">
      <c r="A303" s="2">
        <v>927</v>
      </c>
      <c r="B303" s="2">
        <v>3</v>
      </c>
      <c r="C303" s="2" t="s">
        <v>71</v>
      </c>
      <c r="D303" s="2" t="s">
        <v>12</v>
      </c>
      <c r="E303" s="2">
        <v>18.5</v>
      </c>
      <c r="F303" s="2">
        <f>VLOOKUP($E303,Summary!$A$22:$A$28,1,1)</f>
        <v>10</v>
      </c>
      <c r="G303" s="2">
        <v>0</v>
      </c>
      <c r="H303" s="2">
        <v>0</v>
      </c>
      <c r="I303" s="2">
        <v>2682</v>
      </c>
      <c r="J303" s="2">
        <v>7.2291999999999996</v>
      </c>
      <c r="K303" s="20">
        <f>VLOOKUP($J303,Summary!$A$33:$E$39,1,1)</f>
        <v>0</v>
      </c>
      <c r="M303" s="2" t="s">
        <v>24</v>
      </c>
      <c r="N303" s="22">
        <f>VLOOKUP($D303,Summary!$A$7:$E$8,5,0)</f>
        <v>0.19144144144144143</v>
      </c>
      <c r="O303" s="22">
        <f>VLOOKUP($B303,Summary!$A$15:$E$17,5,0)</f>
        <v>0.25326370757180156</v>
      </c>
      <c r="P303" s="22">
        <f>VLOOKUP($F303,Summary!$A$22:$E$28,5,0)</f>
        <v>0.40789473684210525</v>
      </c>
      <c r="Q303" s="22">
        <f>VLOOKUP($K303,Summary!$A$33:$E$39,5,0)</f>
        <v>0.38219895287958117</v>
      </c>
      <c r="R303" s="22">
        <f>N303*O303*P303*Q303</f>
        <v>7.5586895835930475E-3</v>
      </c>
      <c r="S303" s="24">
        <f>IF(R303&gt;S$4,1,IF(R303&gt;0.2,0.5,0))</f>
        <v>0</v>
      </c>
    </row>
    <row r="304" spans="1:19" x14ac:dyDescent="0.25">
      <c r="A304" s="2">
        <v>952</v>
      </c>
      <c r="B304" s="2">
        <v>3</v>
      </c>
      <c r="C304" s="2" t="s">
        <v>110</v>
      </c>
      <c r="D304" s="2" t="s">
        <v>12</v>
      </c>
      <c r="E304" s="2">
        <v>17</v>
      </c>
      <c r="F304" s="2">
        <f>VLOOKUP($E304,Summary!$A$22:$A$28,1,1)</f>
        <v>10</v>
      </c>
      <c r="G304" s="2">
        <v>0</v>
      </c>
      <c r="H304" s="2">
        <v>0</v>
      </c>
      <c r="I304" s="2">
        <v>349232</v>
      </c>
      <c r="J304" s="2">
        <v>7.8958000000000004</v>
      </c>
      <c r="K304" s="20">
        <f>VLOOKUP($J304,Summary!$A$33:$E$39,1,1)</f>
        <v>0</v>
      </c>
      <c r="M304" s="2" t="s">
        <v>16</v>
      </c>
      <c r="N304" s="22">
        <f>VLOOKUP($D304,Summary!$A$7:$E$8,5,0)</f>
        <v>0.19144144144144143</v>
      </c>
      <c r="O304" s="22">
        <f>VLOOKUP($B304,Summary!$A$15:$E$17,5,0)</f>
        <v>0.25326370757180156</v>
      </c>
      <c r="P304" s="22">
        <f>VLOOKUP($F304,Summary!$A$22:$E$28,5,0)</f>
        <v>0.40789473684210525</v>
      </c>
      <c r="Q304" s="22">
        <f>VLOOKUP($K304,Summary!$A$33:$E$39,5,0)</f>
        <v>0.38219895287958117</v>
      </c>
      <c r="R304" s="22">
        <f>N304*O304*P304*Q304</f>
        <v>7.5586895835930475E-3</v>
      </c>
      <c r="S304" s="24">
        <f>IF(R304&gt;S$4,1,IF(R304&gt;0.2,0.5,0))</f>
        <v>0</v>
      </c>
    </row>
    <row r="305" spans="1:19" x14ac:dyDescent="0.25">
      <c r="A305" s="2">
        <v>954</v>
      </c>
      <c r="B305" s="2">
        <v>3</v>
      </c>
      <c r="C305" s="2" t="s">
        <v>112</v>
      </c>
      <c r="D305" s="2" t="s">
        <v>12</v>
      </c>
      <c r="E305" s="2">
        <v>18</v>
      </c>
      <c r="F305" s="2">
        <f>VLOOKUP($E305,Summary!$A$22:$A$28,1,1)</f>
        <v>10</v>
      </c>
      <c r="G305" s="2">
        <v>0</v>
      </c>
      <c r="H305" s="2">
        <v>0</v>
      </c>
      <c r="I305" s="2">
        <v>347090</v>
      </c>
      <c r="J305" s="2">
        <v>7.75</v>
      </c>
      <c r="K305" s="20">
        <f>VLOOKUP($J305,Summary!$A$33:$E$39,1,1)</f>
        <v>0</v>
      </c>
      <c r="M305" s="2" t="s">
        <v>16</v>
      </c>
      <c r="N305" s="22">
        <f>VLOOKUP($D305,Summary!$A$7:$E$8,5,0)</f>
        <v>0.19144144144144143</v>
      </c>
      <c r="O305" s="22">
        <f>VLOOKUP($B305,Summary!$A$15:$E$17,5,0)</f>
        <v>0.25326370757180156</v>
      </c>
      <c r="P305" s="22">
        <f>VLOOKUP($F305,Summary!$A$22:$E$28,5,0)</f>
        <v>0.40789473684210525</v>
      </c>
      <c r="Q305" s="22">
        <f>VLOOKUP($K305,Summary!$A$33:$E$39,5,0)</f>
        <v>0.38219895287958117</v>
      </c>
      <c r="R305" s="22">
        <f>N305*O305*P305*Q305</f>
        <v>7.5586895835930475E-3</v>
      </c>
      <c r="S305" s="24">
        <f>IF(R305&gt;S$4,1,IF(R305&gt;0.2,0.5,0))</f>
        <v>0</v>
      </c>
    </row>
    <row r="306" spans="1:19" x14ac:dyDescent="0.25">
      <c r="A306" s="2">
        <v>1079</v>
      </c>
      <c r="B306" s="2">
        <v>3</v>
      </c>
      <c r="C306" s="2" t="s">
        <v>287</v>
      </c>
      <c r="D306" s="2" t="s">
        <v>12</v>
      </c>
      <c r="E306" s="2">
        <v>17</v>
      </c>
      <c r="F306" s="2">
        <f>VLOOKUP($E306,Summary!$A$22:$A$28,1,1)</f>
        <v>10</v>
      </c>
      <c r="G306" s="2">
        <v>2</v>
      </c>
      <c r="H306" s="2">
        <v>0</v>
      </c>
      <c r="I306" s="2" t="s">
        <v>288</v>
      </c>
      <c r="J306" s="2">
        <v>8.0500000000000007</v>
      </c>
      <c r="K306" s="20">
        <f>VLOOKUP($J306,Summary!$A$33:$E$39,1,1)</f>
        <v>0</v>
      </c>
      <c r="M306" s="2" t="s">
        <v>16</v>
      </c>
      <c r="N306" s="22">
        <f>VLOOKUP($D306,Summary!$A$7:$E$8,5,0)</f>
        <v>0.19144144144144143</v>
      </c>
      <c r="O306" s="22">
        <f>VLOOKUP($B306,Summary!$A$15:$E$17,5,0)</f>
        <v>0.25326370757180156</v>
      </c>
      <c r="P306" s="22">
        <f>VLOOKUP($F306,Summary!$A$22:$E$28,5,0)</f>
        <v>0.40789473684210525</v>
      </c>
      <c r="Q306" s="22">
        <f>VLOOKUP($K306,Summary!$A$33:$E$39,5,0)</f>
        <v>0.38219895287958117</v>
      </c>
      <c r="R306" s="22">
        <f>N306*O306*P306*Q306</f>
        <v>7.5586895835930475E-3</v>
      </c>
      <c r="S306" s="24">
        <f>IF(R306&gt;S$4,1,IF(R306&gt;0.2,0.5,0))</f>
        <v>0</v>
      </c>
    </row>
    <row r="307" spans="1:19" x14ac:dyDescent="0.25">
      <c r="A307" s="2">
        <v>1161</v>
      </c>
      <c r="B307" s="2">
        <v>3</v>
      </c>
      <c r="C307" s="2" t="s">
        <v>403</v>
      </c>
      <c r="D307" s="2" t="s">
        <v>12</v>
      </c>
      <c r="E307" s="2">
        <v>17</v>
      </c>
      <c r="F307" s="2">
        <f>VLOOKUP($E307,Summary!$A$22:$A$28,1,1)</f>
        <v>10</v>
      </c>
      <c r="G307" s="2">
        <v>0</v>
      </c>
      <c r="H307" s="2">
        <v>0</v>
      </c>
      <c r="I307" s="2">
        <v>315095</v>
      </c>
      <c r="J307" s="2">
        <v>8.6624999999999996</v>
      </c>
      <c r="K307" s="20">
        <f>VLOOKUP($J307,Summary!$A$33:$E$39,1,1)</f>
        <v>0</v>
      </c>
      <c r="M307" s="2" t="s">
        <v>16</v>
      </c>
      <c r="N307" s="22">
        <f>VLOOKUP($D307,Summary!$A$7:$E$8,5,0)</f>
        <v>0.19144144144144143</v>
      </c>
      <c r="O307" s="22">
        <f>VLOOKUP($B307,Summary!$A$15:$E$17,5,0)</f>
        <v>0.25326370757180156</v>
      </c>
      <c r="P307" s="22">
        <f>VLOOKUP($F307,Summary!$A$22:$E$28,5,0)</f>
        <v>0.40789473684210525</v>
      </c>
      <c r="Q307" s="22">
        <f>VLOOKUP($K307,Summary!$A$33:$E$39,5,0)</f>
        <v>0.38219895287958117</v>
      </c>
      <c r="R307" s="22">
        <f>N307*O307*P307*Q307</f>
        <v>7.5586895835930475E-3</v>
      </c>
      <c r="S307" s="24">
        <f>IF(R307&gt;S$4,1,IF(R307&gt;0.2,0.5,0))</f>
        <v>0</v>
      </c>
    </row>
    <row r="308" spans="1:19" x14ac:dyDescent="0.25">
      <c r="A308" s="2">
        <v>1202</v>
      </c>
      <c r="B308" s="2">
        <v>3</v>
      </c>
      <c r="C308" s="2" t="s">
        <v>458</v>
      </c>
      <c r="D308" s="2" t="s">
        <v>12</v>
      </c>
      <c r="E308" s="2">
        <v>18</v>
      </c>
      <c r="F308" s="2">
        <f>VLOOKUP($E308,Summary!$A$22:$A$28,1,1)</f>
        <v>10</v>
      </c>
      <c r="G308" s="2">
        <v>0</v>
      </c>
      <c r="H308" s="2">
        <v>0</v>
      </c>
      <c r="I308" s="2">
        <v>315091</v>
      </c>
      <c r="J308" s="2">
        <v>8.6624999999999996</v>
      </c>
      <c r="K308" s="20">
        <f>VLOOKUP($J308,Summary!$A$33:$E$39,1,1)</f>
        <v>0</v>
      </c>
      <c r="M308" s="2" t="s">
        <v>16</v>
      </c>
      <c r="N308" s="22">
        <f>VLOOKUP($D308,Summary!$A$7:$E$8,5,0)</f>
        <v>0.19144144144144143</v>
      </c>
      <c r="O308" s="22">
        <f>VLOOKUP($B308,Summary!$A$15:$E$17,5,0)</f>
        <v>0.25326370757180156</v>
      </c>
      <c r="P308" s="22">
        <f>VLOOKUP($F308,Summary!$A$22:$E$28,5,0)</f>
        <v>0.40789473684210525</v>
      </c>
      <c r="Q308" s="22">
        <f>VLOOKUP($K308,Summary!$A$33:$E$39,5,0)</f>
        <v>0.38219895287958117</v>
      </c>
      <c r="R308" s="22">
        <f>N308*O308*P308*Q308</f>
        <v>7.5586895835930475E-3</v>
      </c>
      <c r="S308" s="24">
        <f>IF(R308&gt;S$4,1,IF(R308&gt;0.2,0.5,0))</f>
        <v>0</v>
      </c>
    </row>
    <row r="309" spans="1:19" x14ac:dyDescent="0.25">
      <c r="A309" s="2">
        <v>950</v>
      </c>
      <c r="B309" s="2">
        <v>3</v>
      </c>
      <c r="C309" s="2" t="s">
        <v>107</v>
      </c>
      <c r="D309" s="2" t="s">
        <v>12</v>
      </c>
      <c r="F309" s="2">
        <f>VLOOKUP($E309,Summary!$A$22:$A$28,1,1)</f>
        <v>0</v>
      </c>
      <c r="G309" s="2">
        <v>1</v>
      </c>
      <c r="H309" s="2">
        <v>0</v>
      </c>
      <c r="I309" s="2">
        <v>386525</v>
      </c>
      <c r="J309" s="2">
        <v>16.100000000000001</v>
      </c>
      <c r="K309" s="20">
        <f>VLOOKUP($J309,Summary!$A$33:$E$39,1,1)</f>
        <v>10</v>
      </c>
      <c r="M309" s="2" t="s">
        <v>16</v>
      </c>
      <c r="N309" s="22">
        <f>VLOOKUP($D309,Summary!$A$7:$E$8,5,0)</f>
        <v>0.19144144144144143</v>
      </c>
      <c r="O309" s="22">
        <f>VLOOKUP($B309,Summary!$A$15:$E$17,5,0)</f>
        <v>0.25326370757180156</v>
      </c>
      <c r="P309" s="22">
        <f>VLOOKUP($F309,Summary!$A$22:$E$28,5,0)</f>
        <v>0.38219895287958117</v>
      </c>
      <c r="Q309" s="22">
        <f>VLOOKUP($K309,Summary!$A$33:$E$39,5,0)</f>
        <v>0.40789473684210525</v>
      </c>
      <c r="R309" s="22">
        <f>N309*O309*P309*Q309</f>
        <v>7.5586895835930467E-3</v>
      </c>
      <c r="S309" s="24">
        <f>IF(R309&gt;S$4,1,IF(R309&gt;0.2,0.5,0))</f>
        <v>0</v>
      </c>
    </row>
    <row r="310" spans="1:19" x14ac:dyDescent="0.25">
      <c r="A310" s="2">
        <v>972</v>
      </c>
      <c r="B310" s="2">
        <v>3</v>
      </c>
      <c r="C310" s="2" t="s">
        <v>137</v>
      </c>
      <c r="D310" s="2" t="s">
        <v>12</v>
      </c>
      <c r="E310" s="2">
        <v>6</v>
      </c>
      <c r="F310" s="2">
        <f>VLOOKUP($E310,Summary!$A$22:$A$28,1,1)</f>
        <v>0</v>
      </c>
      <c r="G310" s="2">
        <v>1</v>
      </c>
      <c r="H310" s="2">
        <v>1</v>
      </c>
      <c r="I310" s="2">
        <v>2678</v>
      </c>
      <c r="J310" s="2">
        <v>15.245799999999999</v>
      </c>
      <c r="K310" s="20">
        <f>VLOOKUP($J310,Summary!$A$33:$E$39,1,1)</f>
        <v>10</v>
      </c>
      <c r="M310" s="2" t="s">
        <v>24</v>
      </c>
      <c r="N310" s="22">
        <f>VLOOKUP($D310,Summary!$A$7:$E$8,5,0)</f>
        <v>0.19144144144144143</v>
      </c>
      <c r="O310" s="22">
        <f>VLOOKUP($B310,Summary!$A$15:$E$17,5,0)</f>
        <v>0.25326370757180156</v>
      </c>
      <c r="P310" s="22">
        <f>VLOOKUP($F310,Summary!$A$22:$E$28,5,0)</f>
        <v>0.38219895287958117</v>
      </c>
      <c r="Q310" s="22">
        <f>VLOOKUP($K310,Summary!$A$33:$E$39,5,0)</f>
        <v>0.40789473684210525</v>
      </c>
      <c r="R310" s="22">
        <f>N310*O310*P310*Q310</f>
        <v>7.5586895835930467E-3</v>
      </c>
      <c r="S310" s="24">
        <f>IF(R310&gt;S$4,1,IF(R310&gt;0.2,0.5,0))</f>
        <v>0</v>
      </c>
    </row>
    <row r="311" spans="1:19" x14ac:dyDescent="0.25">
      <c r="A311" s="2">
        <v>977</v>
      </c>
      <c r="B311" s="2">
        <v>3</v>
      </c>
      <c r="C311" s="2" t="s">
        <v>144</v>
      </c>
      <c r="D311" s="2" t="s">
        <v>12</v>
      </c>
      <c r="F311" s="2">
        <f>VLOOKUP($E311,Summary!$A$22:$A$28,1,1)</f>
        <v>0</v>
      </c>
      <c r="G311" s="2">
        <v>1</v>
      </c>
      <c r="H311" s="2">
        <v>0</v>
      </c>
      <c r="I311" s="2">
        <v>2660</v>
      </c>
      <c r="J311" s="2">
        <v>14.4542</v>
      </c>
      <c r="K311" s="20">
        <f>VLOOKUP($J311,Summary!$A$33:$E$39,1,1)</f>
        <v>10</v>
      </c>
      <c r="M311" s="2" t="s">
        <v>24</v>
      </c>
      <c r="N311" s="22">
        <f>VLOOKUP($D311,Summary!$A$7:$E$8,5,0)</f>
        <v>0.19144144144144143</v>
      </c>
      <c r="O311" s="22">
        <f>VLOOKUP($B311,Summary!$A$15:$E$17,5,0)</f>
        <v>0.25326370757180156</v>
      </c>
      <c r="P311" s="22">
        <f>VLOOKUP($F311,Summary!$A$22:$E$28,5,0)</f>
        <v>0.38219895287958117</v>
      </c>
      <c r="Q311" s="22">
        <f>VLOOKUP($K311,Summary!$A$33:$E$39,5,0)</f>
        <v>0.40789473684210525</v>
      </c>
      <c r="R311" s="22">
        <f>N311*O311*P311*Q311</f>
        <v>7.5586895835930467E-3</v>
      </c>
      <c r="S311" s="24">
        <f>IF(R311&gt;S$4,1,IF(R311&gt;0.2,0.5,0))</f>
        <v>0</v>
      </c>
    </row>
    <row r="312" spans="1:19" x14ac:dyDescent="0.25">
      <c r="A312" s="2">
        <v>1053</v>
      </c>
      <c r="B312" s="2">
        <v>3</v>
      </c>
      <c r="C312" s="2" t="s">
        <v>248</v>
      </c>
      <c r="D312" s="2" t="s">
        <v>12</v>
      </c>
      <c r="E312" s="2">
        <v>7</v>
      </c>
      <c r="F312" s="2">
        <f>VLOOKUP($E312,Summary!$A$22:$A$28,1,1)</f>
        <v>0</v>
      </c>
      <c r="G312" s="2">
        <v>1</v>
      </c>
      <c r="H312" s="2">
        <v>1</v>
      </c>
      <c r="I312" s="2">
        <v>2650</v>
      </c>
      <c r="J312" s="2">
        <v>15.245799999999999</v>
      </c>
      <c r="K312" s="20">
        <f>VLOOKUP($J312,Summary!$A$33:$E$39,1,1)</f>
        <v>10</v>
      </c>
      <c r="M312" s="2" t="s">
        <v>24</v>
      </c>
      <c r="N312" s="22">
        <f>VLOOKUP($D312,Summary!$A$7:$E$8,5,0)</f>
        <v>0.19144144144144143</v>
      </c>
      <c r="O312" s="22">
        <f>VLOOKUP($B312,Summary!$A$15:$E$17,5,0)</f>
        <v>0.25326370757180156</v>
      </c>
      <c r="P312" s="22">
        <f>VLOOKUP($F312,Summary!$A$22:$E$28,5,0)</f>
        <v>0.38219895287958117</v>
      </c>
      <c r="Q312" s="22">
        <f>VLOOKUP($K312,Summary!$A$33:$E$39,5,0)</f>
        <v>0.40789473684210525</v>
      </c>
      <c r="R312" s="22">
        <f>N312*O312*P312*Q312</f>
        <v>7.5586895835930467E-3</v>
      </c>
      <c r="S312" s="24">
        <f>IF(R312&gt;S$4,1,IF(R312&gt;0.2,0.5,0))</f>
        <v>0</v>
      </c>
    </row>
    <row r="313" spans="1:19" x14ac:dyDescent="0.25">
      <c r="A313" s="2">
        <v>1093</v>
      </c>
      <c r="B313" s="2">
        <v>3</v>
      </c>
      <c r="C313" s="2" t="s">
        <v>306</v>
      </c>
      <c r="D313" s="2" t="s">
        <v>12</v>
      </c>
      <c r="E313" s="2">
        <v>0.33</v>
      </c>
      <c r="F313" s="2">
        <f>VLOOKUP($E313,Summary!$A$22:$A$28,1,1)</f>
        <v>0</v>
      </c>
      <c r="G313" s="2">
        <v>0</v>
      </c>
      <c r="H313" s="2">
        <v>2</v>
      </c>
      <c r="I313" s="2">
        <v>347080</v>
      </c>
      <c r="J313" s="2">
        <v>14.4</v>
      </c>
      <c r="K313" s="20">
        <f>VLOOKUP($J313,Summary!$A$33:$E$39,1,1)</f>
        <v>10</v>
      </c>
      <c r="M313" s="2" t="s">
        <v>16</v>
      </c>
      <c r="N313" s="22">
        <f>VLOOKUP($D313,Summary!$A$7:$E$8,5,0)</f>
        <v>0.19144144144144143</v>
      </c>
      <c r="O313" s="22">
        <f>VLOOKUP($B313,Summary!$A$15:$E$17,5,0)</f>
        <v>0.25326370757180156</v>
      </c>
      <c r="P313" s="22">
        <f>VLOOKUP($F313,Summary!$A$22:$E$28,5,0)</f>
        <v>0.38219895287958117</v>
      </c>
      <c r="Q313" s="22">
        <f>VLOOKUP($K313,Summary!$A$33:$E$39,5,0)</f>
        <v>0.40789473684210525</v>
      </c>
      <c r="R313" s="22">
        <f>N313*O313*P313*Q313</f>
        <v>7.5586895835930467E-3</v>
      </c>
      <c r="S313" s="24">
        <f>IF(R313&gt;S$4,1,IF(R313&gt;0.2,0.5,0))</f>
        <v>0</v>
      </c>
    </row>
    <row r="314" spans="1:19" x14ac:dyDescent="0.25">
      <c r="A314" s="2">
        <v>1173</v>
      </c>
      <c r="B314" s="2">
        <v>3</v>
      </c>
      <c r="C314" s="2" t="s">
        <v>418</v>
      </c>
      <c r="D314" s="2" t="s">
        <v>12</v>
      </c>
      <c r="E314" s="2">
        <v>0.75</v>
      </c>
      <c r="F314" s="2">
        <f>VLOOKUP($E314,Summary!$A$22:$A$28,1,1)</f>
        <v>0</v>
      </c>
      <c r="G314" s="2">
        <v>1</v>
      </c>
      <c r="H314" s="2">
        <v>1</v>
      </c>
      <c r="I314" s="2" t="s">
        <v>246</v>
      </c>
      <c r="J314" s="2">
        <v>13.775</v>
      </c>
      <c r="K314" s="20">
        <f>VLOOKUP($J314,Summary!$A$33:$E$39,1,1)</f>
        <v>10</v>
      </c>
      <c r="M314" s="2" t="s">
        <v>16</v>
      </c>
      <c r="N314" s="22">
        <f>VLOOKUP($D314,Summary!$A$7:$E$8,5,0)</f>
        <v>0.19144144144144143</v>
      </c>
      <c r="O314" s="22">
        <f>VLOOKUP($B314,Summary!$A$15:$E$17,5,0)</f>
        <v>0.25326370757180156</v>
      </c>
      <c r="P314" s="22">
        <f>VLOOKUP($F314,Summary!$A$22:$E$28,5,0)</f>
        <v>0.38219895287958117</v>
      </c>
      <c r="Q314" s="22">
        <f>VLOOKUP($K314,Summary!$A$33:$E$39,5,0)</f>
        <v>0.40789473684210525</v>
      </c>
      <c r="R314" s="22">
        <f>N314*O314*P314*Q314</f>
        <v>7.5586895835930467E-3</v>
      </c>
      <c r="S314" s="24">
        <f>IF(R314&gt;S$4,1,IF(R314&gt;0.2,0.5,0))</f>
        <v>0</v>
      </c>
    </row>
    <row r="315" spans="1:19" x14ac:dyDescent="0.25">
      <c r="A315" s="2">
        <v>1236</v>
      </c>
      <c r="B315" s="2">
        <v>3</v>
      </c>
      <c r="C315" s="2" t="s">
        <v>508</v>
      </c>
      <c r="D315" s="2" t="s">
        <v>12</v>
      </c>
      <c r="F315" s="2">
        <f>VLOOKUP($E315,Summary!$A$22:$A$28,1,1)</f>
        <v>0</v>
      </c>
      <c r="G315" s="2">
        <v>1</v>
      </c>
      <c r="H315" s="2">
        <v>1</v>
      </c>
      <c r="I315" s="2" t="s">
        <v>295</v>
      </c>
      <c r="J315" s="2">
        <v>14.5</v>
      </c>
      <c r="K315" s="20">
        <f>VLOOKUP($J315,Summary!$A$33:$E$39,1,1)</f>
        <v>10</v>
      </c>
      <c r="M315" s="2" t="s">
        <v>16</v>
      </c>
      <c r="N315" s="22">
        <f>VLOOKUP($D315,Summary!$A$7:$E$8,5,0)</f>
        <v>0.19144144144144143</v>
      </c>
      <c r="O315" s="22">
        <f>VLOOKUP($B315,Summary!$A$15:$E$17,5,0)</f>
        <v>0.25326370757180156</v>
      </c>
      <c r="P315" s="22">
        <f>VLOOKUP($F315,Summary!$A$22:$E$28,5,0)</f>
        <v>0.38219895287958117</v>
      </c>
      <c r="Q315" s="22">
        <f>VLOOKUP($K315,Summary!$A$33:$E$39,5,0)</f>
        <v>0.40789473684210525</v>
      </c>
      <c r="R315" s="22">
        <f>N315*O315*P315*Q315</f>
        <v>7.5586895835930467E-3</v>
      </c>
      <c r="S315" s="24">
        <f>IF(R315&gt;S$4,1,IF(R315&gt;0.2,0.5,0))</f>
        <v>0</v>
      </c>
    </row>
    <row r="316" spans="1:19" x14ac:dyDescent="0.25">
      <c r="A316" s="2">
        <v>1258</v>
      </c>
      <c r="B316" s="2">
        <v>3</v>
      </c>
      <c r="C316" s="2" t="s">
        <v>537</v>
      </c>
      <c r="D316" s="2" t="s">
        <v>12</v>
      </c>
      <c r="F316" s="2">
        <f>VLOOKUP($E316,Summary!$A$22:$A$28,1,1)</f>
        <v>0</v>
      </c>
      <c r="G316" s="2">
        <v>1</v>
      </c>
      <c r="H316" s="2">
        <v>0</v>
      </c>
      <c r="I316" s="2">
        <v>2689</v>
      </c>
      <c r="J316" s="2">
        <v>14.458299999999999</v>
      </c>
      <c r="K316" s="20">
        <f>VLOOKUP($J316,Summary!$A$33:$E$39,1,1)</f>
        <v>10</v>
      </c>
      <c r="M316" s="2" t="s">
        <v>24</v>
      </c>
      <c r="N316" s="22">
        <f>VLOOKUP($D316,Summary!$A$7:$E$8,5,0)</f>
        <v>0.19144144144144143</v>
      </c>
      <c r="O316" s="22">
        <f>VLOOKUP($B316,Summary!$A$15:$E$17,5,0)</f>
        <v>0.25326370757180156</v>
      </c>
      <c r="P316" s="22">
        <f>VLOOKUP($F316,Summary!$A$22:$E$28,5,0)</f>
        <v>0.38219895287958117</v>
      </c>
      <c r="Q316" s="22">
        <f>VLOOKUP($K316,Summary!$A$33:$E$39,5,0)</f>
        <v>0.40789473684210525</v>
      </c>
      <c r="R316" s="22">
        <f>N316*O316*P316*Q316</f>
        <v>7.5586895835930467E-3</v>
      </c>
      <c r="S316" s="24">
        <f>IF(R316&gt;S$4,1,IF(R316&gt;0.2,0.5,0))</f>
        <v>0</v>
      </c>
    </row>
    <row r="317" spans="1:19" x14ac:dyDescent="0.25">
      <c r="A317" s="2">
        <v>931</v>
      </c>
      <c r="B317" s="2">
        <v>3</v>
      </c>
      <c r="C317" s="2" t="s">
        <v>75</v>
      </c>
      <c r="D317" s="2" t="s">
        <v>12</v>
      </c>
      <c r="F317" s="2">
        <f>VLOOKUP($E317,Summary!$A$22:$A$28,1,1)</f>
        <v>0</v>
      </c>
      <c r="G317" s="2">
        <v>0</v>
      </c>
      <c r="H317" s="2">
        <v>0</v>
      </c>
      <c r="I317" s="2">
        <v>1601</v>
      </c>
      <c r="J317" s="2">
        <v>56.495800000000003</v>
      </c>
      <c r="K317" s="20">
        <f>VLOOKUP($J317,Summary!$A$33:$E$39,1,1)</f>
        <v>50</v>
      </c>
      <c r="M317" s="2" t="s">
        <v>16</v>
      </c>
      <c r="N317" s="22">
        <f>VLOOKUP($D317,Summary!$A$7:$E$8,5,0)</f>
        <v>0.19144144144144143</v>
      </c>
      <c r="O317" s="22">
        <f>VLOOKUP($B317,Summary!$A$15:$E$17,5,0)</f>
        <v>0.25326370757180156</v>
      </c>
      <c r="P317" s="22">
        <f>VLOOKUP($F317,Summary!$A$22:$E$28,5,0)</f>
        <v>0.38219895287958117</v>
      </c>
      <c r="Q317" s="22">
        <f>VLOOKUP($K317,Summary!$A$33:$E$39,5,0)</f>
        <v>0.38461538461538464</v>
      </c>
      <c r="R317" s="22">
        <f>N317*O317*P317*Q317</f>
        <v>7.1273003517750818E-3</v>
      </c>
      <c r="S317" s="24">
        <f>IF(R317&gt;S$4,1,IF(R317&gt;0.2,0.5,0))</f>
        <v>0</v>
      </c>
    </row>
    <row r="318" spans="1:19" x14ac:dyDescent="0.25">
      <c r="A318" s="2">
        <v>1120</v>
      </c>
      <c r="B318" s="2">
        <v>3</v>
      </c>
      <c r="C318" s="2" t="s">
        <v>347</v>
      </c>
      <c r="D318" s="2" t="s">
        <v>12</v>
      </c>
      <c r="E318" s="2">
        <v>40.5</v>
      </c>
      <c r="F318" s="2">
        <f>VLOOKUP($E318,Summary!$A$22:$A$28,1,1)</f>
        <v>40</v>
      </c>
      <c r="G318" s="2">
        <v>0</v>
      </c>
      <c r="H318" s="2">
        <v>0</v>
      </c>
      <c r="I318" s="2" t="s">
        <v>348</v>
      </c>
      <c r="J318" s="2">
        <v>15.1</v>
      </c>
      <c r="K318" s="20">
        <f>VLOOKUP($J318,Summary!$A$33:$E$39,1,1)</f>
        <v>10</v>
      </c>
      <c r="M318" s="2" t="s">
        <v>16</v>
      </c>
      <c r="N318" s="22">
        <f>VLOOKUP($D318,Summary!$A$7:$E$8,5,0)</f>
        <v>0.19144144144144143</v>
      </c>
      <c r="O318" s="22">
        <f>VLOOKUP($B318,Summary!$A$15:$E$17,5,0)</f>
        <v>0.25326370757180156</v>
      </c>
      <c r="P318" s="22">
        <f>VLOOKUP($F318,Summary!$A$22:$E$28,5,0)</f>
        <v>0.35820895522388058</v>
      </c>
      <c r="Q318" s="22">
        <f>VLOOKUP($K318,Summary!$A$33:$E$39,5,0)</f>
        <v>0.40789473684210525</v>
      </c>
      <c r="R318" s="22">
        <f>N318*O318*P318*Q318</f>
        <v>7.0842431100369098E-3</v>
      </c>
      <c r="S318" s="24">
        <f>IF(R318&gt;S$4,1,IF(R318&gt;0.2,0.5,0))</f>
        <v>0</v>
      </c>
    </row>
    <row r="319" spans="1:19" x14ac:dyDescent="0.25">
      <c r="A319" s="2">
        <v>902</v>
      </c>
      <c r="B319" s="2">
        <v>3</v>
      </c>
      <c r="C319" s="2" t="s">
        <v>27</v>
      </c>
      <c r="D319" s="2" t="s">
        <v>12</v>
      </c>
      <c r="F319" s="2">
        <f>VLOOKUP($E319,Summary!$A$22:$A$28,1,1)</f>
        <v>0</v>
      </c>
      <c r="G319" s="2">
        <v>0</v>
      </c>
      <c r="H319" s="2">
        <v>0</v>
      </c>
      <c r="I319" s="2">
        <v>349220</v>
      </c>
      <c r="J319" s="2">
        <v>7.8958000000000004</v>
      </c>
      <c r="K319" s="20">
        <f>VLOOKUP($J319,Summary!$A$33:$E$39,1,1)</f>
        <v>0</v>
      </c>
      <c r="M319" s="2" t="s">
        <v>16</v>
      </c>
      <c r="N319" s="22">
        <f>VLOOKUP($D319,Summary!$A$7:$E$8,5,0)</f>
        <v>0.19144144144144143</v>
      </c>
      <c r="O319" s="22">
        <f>VLOOKUP($B319,Summary!$A$15:$E$17,5,0)</f>
        <v>0.25326370757180156</v>
      </c>
      <c r="P319" s="22">
        <f>VLOOKUP($F319,Summary!$A$22:$E$28,5,0)</f>
        <v>0.38219895287958117</v>
      </c>
      <c r="Q319" s="22">
        <f>VLOOKUP($K319,Summary!$A$33:$E$39,5,0)</f>
        <v>0.38219895287958117</v>
      </c>
      <c r="R319" s="22">
        <f>N319*O319*P319*Q319</f>
        <v>7.0825215013974371E-3</v>
      </c>
      <c r="S319" s="24">
        <f>IF(R319&gt;S$4,1,IF(R319&gt;0.2,0.5,0))</f>
        <v>0</v>
      </c>
    </row>
    <row r="320" spans="1:19" x14ac:dyDescent="0.25">
      <c r="A320" s="2">
        <v>913</v>
      </c>
      <c r="B320" s="2">
        <v>3</v>
      </c>
      <c r="C320" s="2" t="s">
        <v>44</v>
      </c>
      <c r="D320" s="2" t="s">
        <v>12</v>
      </c>
      <c r="E320" s="2">
        <v>9</v>
      </c>
      <c r="F320" s="2">
        <f>VLOOKUP($E320,Summary!$A$22:$A$28,1,1)</f>
        <v>0</v>
      </c>
      <c r="G320" s="2">
        <v>0</v>
      </c>
      <c r="H320" s="2">
        <v>1</v>
      </c>
      <c r="I320" s="2" t="s">
        <v>45</v>
      </c>
      <c r="J320" s="2">
        <v>3.1707999999999998</v>
      </c>
      <c r="K320" s="20">
        <f>VLOOKUP($J320,Summary!$A$33:$E$39,1,1)</f>
        <v>0</v>
      </c>
      <c r="M320" s="2" t="s">
        <v>16</v>
      </c>
      <c r="N320" s="22">
        <f>VLOOKUP($D320,Summary!$A$7:$E$8,5,0)</f>
        <v>0.19144144144144143</v>
      </c>
      <c r="O320" s="22">
        <f>VLOOKUP($B320,Summary!$A$15:$E$17,5,0)</f>
        <v>0.25326370757180156</v>
      </c>
      <c r="P320" s="22">
        <f>VLOOKUP($F320,Summary!$A$22:$E$28,5,0)</f>
        <v>0.38219895287958117</v>
      </c>
      <c r="Q320" s="22">
        <f>VLOOKUP($K320,Summary!$A$33:$E$39,5,0)</f>
        <v>0.38219895287958117</v>
      </c>
      <c r="R320" s="22">
        <f>N320*O320*P320*Q320</f>
        <v>7.0825215013974371E-3</v>
      </c>
      <c r="S320" s="24">
        <f>IF(R320&gt;S$4,1,IF(R320&gt;0.2,0.5,0))</f>
        <v>0</v>
      </c>
    </row>
    <row r="321" spans="1:19" x14ac:dyDescent="0.25">
      <c r="A321" s="2">
        <v>939</v>
      </c>
      <c r="B321" s="2">
        <v>3</v>
      </c>
      <c r="C321" s="2" t="s">
        <v>89</v>
      </c>
      <c r="D321" s="2" t="s">
        <v>12</v>
      </c>
      <c r="F321" s="2">
        <f>VLOOKUP($E321,Summary!$A$22:$A$28,1,1)</f>
        <v>0</v>
      </c>
      <c r="G321" s="2">
        <v>0</v>
      </c>
      <c r="H321" s="2">
        <v>0</v>
      </c>
      <c r="I321" s="2">
        <v>370374</v>
      </c>
      <c r="J321" s="2">
        <v>7.75</v>
      </c>
      <c r="K321" s="20">
        <f>VLOOKUP($J321,Summary!$A$33:$E$39,1,1)</f>
        <v>0</v>
      </c>
      <c r="M321" s="2" t="s">
        <v>13</v>
      </c>
      <c r="N321" s="22">
        <f>VLOOKUP($D321,Summary!$A$7:$E$8,5,0)</f>
        <v>0.19144144144144143</v>
      </c>
      <c r="O321" s="22">
        <f>VLOOKUP($B321,Summary!$A$15:$E$17,5,0)</f>
        <v>0.25326370757180156</v>
      </c>
      <c r="P321" s="22">
        <f>VLOOKUP($F321,Summary!$A$22:$E$28,5,0)</f>
        <v>0.38219895287958117</v>
      </c>
      <c r="Q321" s="22">
        <f>VLOOKUP($K321,Summary!$A$33:$E$39,5,0)</f>
        <v>0.38219895287958117</v>
      </c>
      <c r="R321" s="22">
        <f>N321*O321*P321*Q321</f>
        <v>7.0825215013974371E-3</v>
      </c>
      <c r="S321" s="24">
        <f>IF(R321&gt;S$4,1,IF(R321&gt;0.2,0.5,0))</f>
        <v>0</v>
      </c>
    </row>
    <row r="322" spans="1:19" x14ac:dyDescent="0.25">
      <c r="A322" s="2">
        <v>968</v>
      </c>
      <c r="B322" s="2">
        <v>3</v>
      </c>
      <c r="C322" s="2" t="s">
        <v>132</v>
      </c>
      <c r="D322" s="2" t="s">
        <v>12</v>
      </c>
      <c r="F322" s="2">
        <f>VLOOKUP($E322,Summary!$A$22:$A$28,1,1)</f>
        <v>0</v>
      </c>
      <c r="G322" s="2">
        <v>0</v>
      </c>
      <c r="H322" s="2">
        <v>0</v>
      </c>
      <c r="I322" s="2">
        <v>359306</v>
      </c>
      <c r="J322" s="2">
        <v>8.0500000000000007</v>
      </c>
      <c r="K322" s="20">
        <f>VLOOKUP($J322,Summary!$A$33:$E$39,1,1)</f>
        <v>0</v>
      </c>
      <c r="M322" s="2" t="s">
        <v>16</v>
      </c>
      <c r="N322" s="22">
        <f>VLOOKUP($D322,Summary!$A$7:$E$8,5,0)</f>
        <v>0.19144144144144143</v>
      </c>
      <c r="O322" s="22">
        <f>VLOOKUP($B322,Summary!$A$15:$E$17,5,0)</f>
        <v>0.25326370757180156</v>
      </c>
      <c r="P322" s="22">
        <f>VLOOKUP($F322,Summary!$A$22:$E$28,5,0)</f>
        <v>0.38219895287958117</v>
      </c>
      <c r="Q322" s="22">
        <f>VLOOKUP($K322,Summary!$A$33:$E$39,5,0)</f>
        <v>0.38219895287958117</v>
      </c>
      <c r="R322" s="22">
        <f>N322*O322*P322*Q322</f>
        <v>7.0825215013974371E-3</v>
      </c>
      <c r="S322" s="24">
        <f>IF(R322&gt;S$4,1,IF(R322&gt;0.2,0.5,0))</f>
        <v>0</v>
      </c>
    </row>
    <row r="323" spans="1:19" x14ac:dyDescent="0.25">
      <c r="A323" s="2">
        <v>975</v>
      </c>
      <c r="B323" s="2">
        <v>3</v>
      </c>
      <c r="C323" s="2" t="s">
        <v>142</v>
      </c>
      <c r="D323" s="2" t="s">
        <v>12</v>
      </c>
      <c r="F323" s="2">
        <f>VLOOKUP($E323,Summary!$A$22:$A$28,1,1)</f>
        <v>0</v>
      </c>
      <c r="G323" s="2">
        <v>0</v>
      </c>
      <c r="H323" s="2">
        <v>0</v>
      </c>
      <c r="I323" s="2">
        <v>349238</v>
      </c>
      <c r="J323" s="2">
        <v>7.8958000000000004</v>
      </c>
      <c r="K323" s="20">
        <f>VLOOKUP($J323,Summary!$A$33:$E$39,1,1)</f>
        <v>0</v>
      </c>
      <c r="M323" s="2" t="s">
        <v>16</v>
      </c>
      <c r="N323" s="22">
        <f>VLOOKUP($D323,Summary!$A$7:$E$8,5,0)</f>
        <v>0.19144144144144143</v>
      </c>
      <c r="O323" s="22">
        <f>VLOOKUP($B323,Summary!$A$15:$E$17,5,0)</f>
        <v>0.25326370757180156</v>
      </c>
      <c r="P323" s="22">
        <f>VLOOKUP($F323,Summary!$A$22:$E$28,5,0)</f>
        <v>0.38219895287958117</v>
      </c>
      <c r="Q323" s="22">
        <f>VLOOKUP($K323,Summary!$A$33:$E$39,5,0)</f>
        <v>0.38219895287958117</v>
      </c>
      <c r="R323" s="22">
        <f>N323*O323*P323*Q323</f>
        <v>7.0825215013974371E-3</v>
      </c>
      <c r="S323" s="24">
        <f>IF(R323&gt;S$4,1,IF(R323&gt;0.2,0.5,0))</f>
        <v>0</v>
      </c>
    </row>
    <row r="324" spans="1:19" x14ac:dyDescent="0.25">
      <c r="A324" s="2">
        <v>983</v>
      </c>
      <c r="B324" s="2">
        <v>3</v>
      </c>
      <c r="C324" s="2" t="s">
        <v>151</v>
      </c>
      <c r="D324" s="2" t="s">
        <v>12</v>
      </c>
      <c r="F324" s="2">
        <f>VLOOKUP($E324,Summary!$A$22:$A$28,1,1)</f>
        <v>0</v>
      </c>
      <c r="G324" s="2">
        <v>0</v>
      </c>
      <c r="H324" s="2">
        <v>0</v>
      </c>
      <c r="I324" s="2">
        <v>345498</v>
      </c>
      <c r="J324" s="2">
        <v>7.7750000000000004</v>
      </c>
      <c r="K324" s="20">
        <f>VLOOKUP($J324,Summary!$A$33:$E$39,1,1)</f>
        <v>0</v>
      </c>
      <c r="M324" s="2" t="s">
        <v>16</v>
      </c>
      <c r="N324" s="22">
        <f>VLOOKUP($D324,Summary!$A$7:$E$8,5,0)</f>
        <v>0.19144144144144143</v>
      </c>
      <c r="O324" s="22">
        <f>VLOOKUP($B324,Summary!$A$15:$E$17,5,0)</f>
        <v>0.25326370757180156</v>
      </c>
      <c r="P324" s="22">
        <f>VLOOKUP($F324,Summary!$A$22:$E$28,5,0)</f>
        <v>0.38219895287958117</v>
      </c>
      <c r="Q324" s="22">
        <f>VLOOKUP($K324,Summary!$A$33:$E$39,5,0)</f>
        <v>0.38219895287958117</v>
      </c>
      <c r="R324" s="22">
        <f>N324*O324*P324*Q324</f>
        <v>7.0825215013974371E-3</v>
      </c>
      <c r="S324" s="24">
        <f>IF(R324&gt;S$4,1,IF(R324&gt;0.2,0.5,0))</f>
        <v>0</v>
      </c>
    </row>
    <row r="325" spans="1:19" x14ac:dyDescent="0.25">
      <c r="A325" s="2">
        <v>985</v>
      </c>
      <c r="B325" s="2">
        <v>3</v>
      </c>
      <c r="C325" s="2" t="s">
        <v>155</v>
      </c>
      <c r="D325" s="2" t="s">
        <v>12</v>
      </c>
      <c r="F325" s="2">
        <f>VLOOKUP($E325,Summary!$A$22:$A$28,1,1)</f>
        <v>0</v>
      </c>
      <c r="G325" s="2">
        <v>0</v>
      </c>
      <c r="H325" s="2">
        <v>0</v>
      </c>
      <c r="I325" s="2">
        <v>376563</v>
      </c>
      <c r="J325" s="2">
        <v>8.0500000000000007</v>
      </c>
      <c r="K325" s="20">
        <f>VLOOKUP($J325,Summary!$A$33:$E$39,1,1)</f>
        <v>0</v>
      </c>
      <c r="M325" s="2" t="s">
        <v>16</v>
      </c>
      <c r="N325" s="22">
        <f>VLOOKUP($D325,Summary!$A$7:$E$8,5,0)</f>
        <v>0.19144144144144143</v>
      </c>
      <c r="O325" s="22">
        <f>VLOOKUP($B325,Summary!$A$15:$E$17,5,0)</f>
        <v>0.25326370757180156</v>
      </c>
      <c r="P325" s="22">
        <f>VLOOKUP($F325,Summary!$A$22:$E$28,5,0)</f>
        <v>0.38219895287958117</v>
      </c>
      <c r="Q325" s="22">
        <f>VLOOKUP($K325,Summary!$A$33:$E$39,5,0)</f>
        <v>0.38219895287958117</v>
      </c>
      <c r="R325" s="22">
        <f>N325*O325*P325*Q325</f>
        <v>7.0825215013974371E-3</v>
      </c>
      <c r="S325" s="24">
        <f>IF(R325&gt;S$4,1,IF(R325&gt;0.2,0.5,0))</f>
        <v>0</v>
      </c>
    </row>
    <row r="326" spans="1:19" x14ac:dyDescent="0.25">
      <c r="A326" s="2">
        <v>994</v>
      </c>
      <c r="B326" s="2">
        <v>3</v>
      </c>
      <c r="C326" s="2" t="s">
        <v>168</v>
      </c>
      <c r="D326" s="2" t="s">
        <v>12</v>
      </c>
      <c r="F326" s="2">
        <f>VLOOKUP($E326,Summary!$A$22:$A$28,1,1)</f>
        <v>0</v>
      </c>
      <c r="G326" s="2">
        <v>0</v>
      </c>
      <c r="H326" s="2">
        <v>0</v>
      </c>
      <c r="I326" s="2">
        <v>365235</v>
      </c>
      <c r="J326" s="2">
        <v>7.75</v>
      </c>
      <c r="K326" s="20">
        <f>VLOOKUP($J326,Summary!$A$33:$E$39,1,1)</f>
        <v>0</v>
      </c>
      <c r="M326" s="2" t="s">
        <v>13</v>
      </c>
      <c r="N326" s="22">
        <f>VLOOKUP($D326,Summary!$A$7:$E$8,5,0)</f>
        <v>0.19144144144144143</v>
      </c>
      <c r="O326" s="22">
        <f>VLOOKUP($B326,Summary!$A$15:$E$17,5,0)</f>
        <v>0.25326370757180156</v>
      </c>
      <c r="P326" s="22">
        <f>VLOOKUP($F326,Summary!$A$22:$E$28,5,0)</f>
        <v>0.38219895287958117</v>
      </c>
      <c r="Q326" s="22">
        <f>VLOOKUP($K326,Summary!$A$33:$E$39,5,0)</f>
        <v>0.38219895287958117</v>
      </c>
      <c r="R326" s="22">
        <f>N326*O326*P326*Q326</f>
        <v>7.0825215013974371E-3</v>
      </c>
      <c r="S326" s="24">
        <f>IF(R326&gt;S$4,1,IF(R326&gt;0.2,0.5,0))</f>
        <v>0</v>
      </c>
    </row>
    <row r="327" spans="1:19" x14ac:dyDescent="0.25">
      <c r="A327" s="2">
        <v>999</v>
      </c>
      <c r="B327" s="2">
        <v>3</v>
      </c>
      <c r="C327" s="2" t="s">
        <v>174</v>
      </c>
      <c r="D327" s="2" t="s">
        <v>12</v>
      </c>
      <c r="F327" s="2">
        <f>VLOOKUP($E327,Summary!$A$22:$A$28,1,1)</f>
        <v>0</v>
      </c>
      <c r="G327" s="2">
        <v>0</v>
      </c>
      <c r="H327" s="2">
        <v>0</v>
      </c>
      <c r="I327" s="2">
        <v>383162</v>
      </c>
      <c r="J327" s="2">
        <v>7.75</v>
      </c>
      <c r="K327" s="20">
        <f>VLOOKUP($J327,Summary!$A$33:$E$39,1,1)</f>
        <v>0</v>
      </c>
      <c r="M327" s="2" t="s">
        <v>13</v>
      </c>
      <c r="N327" s="22">
        <f>VLOOKUP($D327,Summary!$A$7:$E$8,5,0)</f>
        <v>0.19144144144144143</v>
      </c>
      <c r="O327" s="22">
        <f>VLOOKUP($B327,Summary!$A$15:$E$17,5,0)</f>
        <v>0.25326370757180156</v>
      </c>
      <c r="P327" s="22">
        <f>VLOOKUP($F327,Summary!$A$22:$E$28,5,0)</f>
        <v>0.38219895287958117</v>
      </c>
      <c r="Q327" s="22">
        <f>VLOOKUP($K327,Summary!$A$33:$E$39,5,0)</f>
        <v>0.38219895287958117</v>
      </c>
      <c r="R327" s="22">
        <f>N327*O327*P327*Q327</f>
        <v>7.0825215013974371E-3</v>
      </c>
      <c r="S327" s="24">
        <f>IF(R327&gt;S$4,1,IF(R327&gt;0.2,0.5,0))</f>
        <v>0</v>
      </c>
    </row>
    <row r="328" spans="1:19" x14ac:dyDescent="0.25">
      <c r="A328" s="2">
        <v>1000</v>
      </c>
      <c r="B328" s="2">
        <v>3</v>
      </c>
      <c r="C328" s="2" t="s">
        <v>175</v>
      </c>
      <c r="D328" s="2" t="s">
        <v>12</v>
      </c>
      <c r="F328" s="2">
        <f>VLOOKUP($E328,Summary!$A$22:$A$28,1,1)</f>
        <v>0</v>
      </c>
      <c r="G328" s="2">
        <v>0</v>
      </c>
      <c r="H328" s="2">
        <v>0</v>
      </c>
      <c r="I328" s="2">
        <v>3410</v>
      </c>
      <c r="J328" s="2">
        <v>8.7125000000000004</v>
      </c>
      <c r="K328" s="20">
        <f>VLOOKUP($J328,Summary!$A$33:$E$39,1,1)</f>
        <v>0</v>
      </c>
      <c r="M328" s="2" t="s">
        <v>16</v>
      </c>
      <c r="N328" s="22">
        <f>VLOOKUP($D328,Summary!$A$7:$E$8,5,0)</f>
        <v>0.19144144144144143</v>
      </c>
      <c r="O328" s="22">
        <f>VLOOKUP($B328,Summary!$A$15:$E$17,5,0)</f>
        <v>0.25326370757180156</v>
      </c>
      <c r="P328" s="22">
        <f>VLOOKUP($F328,Summary!$A$22:$E$28,5,0)</f>
        <v>0.38219895287958117</v>
      </c>
      <c r="Q328" s="22">
        <f>VLOOKUP($K328,Summary!$A$33:$E$39,5,0)</f>
        <v>0.38219895287958117</v>
      </c>
      <c r="R328" s="22">
        <f>N328*O328*P328*Q328</f>
        <v>7.0825215013974371E-3</v>
      </c>
      <c r="S328" s="24">
        <f>IF(R328&gt;S$4,1,IF(R328&gt;0.2,0.5,0))</f>
        <v>0</v>
      </c>
    </row>
    <row r="329" spans="1:19" x14ac:dyDescent="0.25">
      <c r="A329" s="2">
        <v>1008</v>
      </c>
      <c r="B329" s="2">
        <v>3</v>
      </c>
      <c r="C329" s="2" t="s">
        <v>186</v>
      </c>
      <c r="D329" s="2" t="s">
        <v>12</v>
      </c>
      <c r="F329" s="2">
        <f>VLOOKUP($E329,Summary!$A$22:$A$28,1,1)</f>
        <v>0</v>
      </c>
      <c r="G329" s="2">
        <v>0</v>
      </c>
      <c r="H329" s="2">
        <v>0</v>
      </c>
      <c r="I329" s="2">
        <v>2681</v>
      </c>
      <c r="J329" s="2">
        <v>6.4375</v>
      </c>
      <c r="K329" s="20">
        <f>VLOOKUP($J329,Summary!$A$33:$E$39,1,1)</f>
        <v>0</v>
      </c>
      <c r="M329" s="2" t="s">
        <v>24</v>
      </c>
      <c r="N329" s="22">
        <f>VLOOKUP($D329,Summary!$A$7:$E$8,5,0)</f>
        <v>0.19144144144144143</v>
      </c>
      <c r="O329" s="22">
        <f>VLOOKUP($B329,Summary!$A$15:$E$17,5,0)</f>
        <v>0.25326370757180156</v>
      </c>
      <c r="P329" s="22">
        <f>VLOOKUP($F329,Summary!$A$22:$E$28,5,0)</f>
        <v>0.38219895287958117</v>
      </c>
      <c r="Q329" s="22">
        <f>VLOOKUP($K329,Summary!$A$33:$E$39,5,0)</f>
        <v>0.38219895287958117</v>
      </c>
      <c r="R329" s="22">
        <f>N329*O329*P329*Q329</f>
        <v>7.0825215013974371E-3</v>
      </c>
      <c r="S329" s="24">
        <f>IF(R329&gt;S$4,1,IF(R329&gt;0.2,0.5,0))</f>
        <v>0</v>
      </c>
    </row>
    <row r="330" spans="1:19" x14ac:dyDescent="0.25">
      <c r="A330" s="2">
        <v>1013</v>
      </c>
      <c r="B330" s="2">
        <v>3</v>
      </c>
      <c r="C330" s="2" t="s">
        <v>196</v>
      </c>
      <c r="D330" s="2" t="s">
        <v>12</v>
      </c>
      <c r="F330" s="2">
        <f>VLOOKUP($E330,Summary!$A$22:$A$28,1,1)</f>
        <v>0</v>
      </c>
      <c r="G330" s="2">
        <v>1</v>
      </c>
      <c r="H330" s="2">
        <v>0</v>
      </c>
      <c r="I330" s="2">
        <v>367227</v>
      </c>
      <c r="J330" s="2">
        <v>7.75</v>
      </c>
      <c r="K330" s="20">
        <f>VLOOKUP($J330,Summary!$A$33:$E$39,1,1)</f>
        <v>0</v>
      </c>
      <c r="M330" s="2" t="s">
        <v>13</v>
      </c>
      <c r="N330" s="22">
        <f>VLOOKUP($D330,Summary!$A$7:$E$8,5,0)</f>
        <v>0.19144144144144143</v>
      </c>
      <c r="O330" s="22">
        <f>VLOOKUP($B330,Summary!$A$15:$E$17,5,0)</f>
        <v>0.25326370757180156</v>
      </c>
      <c r="P330" s="22">
        <f>VLOOKUP($F330,Summary!$A$22:$E$28,5,0)</f>
        <v>0.38219895287958117</v>
      </c>
      <c r="Q330" s="22">
        <f>VLOOKUP($K330,Summary!$A$33:$E$39,5,0)</f>
        <v>0.38219895287958117</v>
      </c>
      <c r="R330" s="22">
        <f>N330*O330*P330*Q330</f>
        <v>7.0825215013974371E-3</v>
      </c>
      <c r="S330" s="24">
        <f>IF(R330&gt;S$4,1,IF(R330&gt;0.2,0.5,0))</f>
        <v>0</v>
      </c>
    </row>
    <row r="331" spans="1:19" x14ac:dyDescent="0.25">
      <c r="A331" s="2">
        <v>1016</v>
      </c>
      <c r="B331" s="2">
        <v>3</v>
      </c>
      <c r="C331" s="2" t="s">
        <v>200</v>
      </c>
      <c r="D331" s="2" t="s">
        <v>12</v>
      </c>
      <c r="F331" s="2">
        <f>VLOOKUP($E331,Summary!$A$22:$A$28,1,1)</f>
        <v>0</v>
      </c>
      <c r="G331" s="2">
        <v>0</v>
      </c>
      <c r="H331" s="2">
        <v>0</v>
      </c>
      <c r="I331" s="2">
        <v>368783</v>
      </c>
      <c r="J331" s="2">
        <v>7.75</v>
      </c>
      <c r="K331" s="20">
        <f>VLOOKUP($J331,Summary!$A$33:$E$39,1,1)</f>
        <v>0</v>
      </c>
      <c r="M331" s="2" t="s">
        <v>13</v>
      </c>
      <c r="N331" s="22">
        <f>VLOOKUP($D331,Summary!$A$7:$E$8,5,0)</f>
        <v>0.19144144144144143</v>
      </c>
      <c r="O331" s="22">
        <f>VLOOKUP($B331,Summary!$A$15:$E$17,5,0)</f>
        <v>0.25326370757180156</v>
      </c>
      <c r="P331" s="22">
        <f>VLOOKUP($F331,Summary!$A$22:$E$28,5,0)</f>
        <v>0.38219895287958117</v>
      </c>
      <c r="Q331" s="22">
        <f>VLOOKUP($K331,Summary!$A$33:$E$39,5,0)</f>
        <v>0.38219895287958117</v>
      </c>
      <c r="R331" s="22">
        <f>N331*O331*P331*Q331</f>
        <v>7.0825215013974371E-3</v>
      </c>
      <c r="S331" s="24">
        <f>IF(R331&gt;S$4,1,IF(R331&gt;0.2,0.5,0))</f>
        <v>0</v>
      </c>
    </row>
    <row r="332" spans="1:19" x14ac:dyDescent="0.25">
      <c r="A332" s="2">
        <v>1025</v>
      </c>
      <c r="B332" s="2">
        <v>3</v>
      </c>
      <c r="C332" s="2" t="s">
        <v>211</v>
      </c>
      <c r="D332" s="2" t="s">
        <v>12</v>
      </c>
      <c r="F332" s="2">
        <f>VLOOKUP($E332,Summary!$A$22:$A$28,1,1)</f>
        <v>0</v>
      </c>
      <c r="G332" s="2">
        <v>1</v>
      </c>
      <c r="H332" s="2">
        <v>0</v>
      </c>
      <c r="I332" s="2">
        <v>2621</v>
      </c>
      <c r="J332" s="2">
        <v>6.4375</v>
      </c>
      <c r="K332" s="20">
        <f>VLOOKUP($J332,Summary!$A$33:$E$39,1,1)</f>
        <v>0</v>
      </c>
      <c r="M332" s="2" t="s">
        <v>24</v>
      </c>
      <c r="N332" s="22">
        <f>VLOOKUP($D332,Summary!$A$7:$E$8,5,0)</f>
        <v>0.19144144144144143</v>
      </c>
      <c r="O332" s="22">
        <f>VLOOKUP($B332,Summary!$A$15:$E$17,5,0)</f>
        <v>0.25326370757180156</v>
      </c>
      <c r="P332" s="22">
        <f>VLOOKUP($F332,Summary!$A$22:$E$28,5,0)</f>
        <v>0.38219895287958117</v>
      </c>
      <c r="Q332" s="22">
        <f>VLOOKUP($K332,Summary!$A$33:$E$39,5,0)</f>
        <v>0.38219895287958117</v>
      </c>
      <c r="R332" s="22">
        <f>N332*O332*P332*Q332</f>
        <v>7.0825215013974371E-3</v>
      </c>
      <c r="S332" s="24">
        <f>IF(R332&gt;S$4,1,IF(R332&gt;0.2,0.5,0))</f>
        <v>0</v>
      </c>
    </row>
    <row r="333" spans="1:19" x14ac:dyDescent="0.25">
      <c r="A333" s="2">
        <v>1043</v>
      </c>
      <c r="B333" s="2">
        <v>3</v>
      </c>
      <c r="C333" s="2" t="s">
        <v>234</v>
      </c>
      <c r="D333" s="2" t="s">
        <v>12</v>
      </c>
      <c r="F333" s="2">
        <f>VLOOKUP($E333,Summary!$A$22:$A$28,1,1)</f>
        <v>0</v>
      </c>
      <c r="G333" s="2">
        <v>0</v>
      </c>
      <c r="H333" s="2">
        <v>0</v>
      </c>
      <c r="I333" s="2">
        <v>349255</v>
      </c>
      <c r="J333" s="2">
        <v>7.8958000000000004</v>
      </c>
      <c r="K333" s="20">
        <f>VLOOKUP($J333,Summary!$A$33:$E$39,1,1)</f>
        <v>0</v>
      </c>
      <c r="M333" s="2" t="s">
        <v>24</v>
      </c>
      <c r="N333" s="22">
        <f>VLOOKUP($D333,Summary!$A$7:$E$8,5,0)</f>
        <v>0.19144144144144143</v>
      </c>
      <c r="O333" s="22">
        <f>VLOOKUP($B333,Summary!$A$15:$E$17,5,0)</f>
        <v>0.25326370757180156</v>
      </c>
      <c r="P333" s="22">
        <f>VLOOKUP($F333,Summary!$A$22:$E$28,5,0)</f>
        <v>0.38219895287958117</v>
      </c>
      <c r="Q333" s="22">
        <f>VLOOKUP($K333,Summary!$A$33:$E$39,5,0)</f>
        <v>0.38219895287958117</v>
      </c>
      <c r="R333" s="22">
        <f>N333*O333*P333*Q333</f>
        <v>7.0825215013974371E-3</v>
      </c>
      <c r="S333" s="24">
        <f>IF(R333&gt;S$4,1,IF(R333&gt;0.2,0.5,0))</f>
        <v>0</v>
      </c>
    </row>
    <row r="334" spans="1:19" x14ac:dyDescent="0.25">
      <c r="A334" s="2">
        <v>1055</v>
      </c>
      <c r="B334" s="2">
        <v>3</v>
      </c>
      <c r="C334" s="2" t="s">
        <v>250</v>
      </c>
      <c r="D334" s="2" t="s">
        <v>12</v>
      </c>
      <c r="F334" s="2">
        <f>VLOOKUP($E334,Summary!$A$22:$A$28,1,1)</f>
        <v>0</v>
      </c>
      <c r="G334" s="2">
        <v>0</v>
      </c>
      <c r="H334" s="2">
        <v>0</v>
      </c>
      <c r="I334" s="2">
        <v>343271</v>
      </c>
      <c r="J334" s="2">
        <v>7</v>
      </c>
      <c r="K334" s="20">
        <f>VLOOKUP($J334,Summary!$A$33:$E$39,1,1)</f>
        <v>0</v>
      </c>
      <c r="M334" s="2" t="s">
        <v>16</v>
      </c>
      <c r="N334" s="22">
        <f>VLOOKUP($D334,Summary!$A$7:$E$8,5,0)</f>
        <v>0.19144144144144143</v>
      </c>
      <c r="O334" s="22">
        <f>VLOOKUP($B334,Summary!$A$15:$E$17,5,0)</f>
        <v>0.25326370757180156</v>
      </c>
      <c r="P334" s="22">
        <f>VLOOKUP($F334,Summary!$A$22:$E$28,5,0)</f>
        <v>0.38219895287958117</v>
      </c>
      <c r="Q334" s="22">
        <f>VLOOKUP($K334,Summary!$A$33:$E$39,5,0)</f>
        <v>0.38219895287958117</v>
      </c>
      <c r="R334" s="22">
        <f>N334*O334*P334*Q334</f>
        <v>7.0825215013974371E-3</v>
      </c>
      <c r="S334" s="24">
        <f>IF(R334&gt;S$4,1,IF(R334&gt;0.2,0.5,0))</f>
        <v>0</v>
      </c>
    </row>
    <row r="335" spans="1:19" x14ac:dyDescent="0.25">
      <c r="A335" s="2">
        <v>1062</v>
      </c>
      <c r="B335" s="2">
        <v>3</v>
      </c>
      <c r="C335" s="2" t="s">
        <v>260</v>
      </c>
      <c r="D335" s="2" t="s">
        <v>12</v>
      </c>
      <c r="F335" s="2">
        <f>VLOOKUP($E335,Summary!$A$22:$A$28,1,1)</f>
        <v>0</v>
      </c>
      <c r="G335" s="2">
        <v>0</v>
      </c>
      <c r="H335" s="2">
        <v>0</v>
      </c>
      <c r="I335" s="2" t="s">
        <v>261</v>
      </c>
      <c r="J335" s="2">
        <v>7.55</v>
      </c>
      <c r="K335" s="20">
        <f>VLOOKUP($J335,Summary!$A$33:$E$39,1,1)</f>
        <v>0</v>
      </c>
      <c r="M335" s="2" t="s">
        <v>16</v>
      </c>
      <c r="N335" s="22">
        <f>VLOOKUP($D335,Summary!$A$7:$E$8,5,0)</f>
        <v>0.19144144144144143</v>
      </c>
      <c r="O335" s="22">
        <f>VLOOKUP($B335,Summary!$A$15:$E$17,5,0)</f>
        <v>0.25326370757180156</v>
      </c>
      <c r="P335" s="22">
        <f>VLOOKUP($F335,Summary!$A$22:$E$28,5,0)</f>
        <v>0.38219895287958117</v>
      </c>
      <c r="Q335" s="22">
        <f>VLOOKUP($K335,Summary!$A$33:$E$39,5,0)</f>
        <v>0.38219895287958117</v>
      </c>
      <c r="R335" s="22">
        <f>N335*O335*P335*Q335</f>
        <v>7.0825215013974371E-3</v>
      </c>
      <c r="S335" s="24">
        <f>IF(R335&gt;S$4,1,IF(R335&gt;0.2,0.5,0))</f>
        <v>0</v>
      </c>
    </row>
    <row r="336" spans="1:19" x14ac:dyDescent="0.25">
      <c r="A336" s="2">
        <v>1065</v>
      </c>
      <c r="B336" s="2">
        <v>3</v>
      </c>
      <c r="C336" s="2" t="s">
        <v>264</v>
      </c>
      <c r="D336" s="2" t="s">
        <v>12</v>
      </c>
      <c r="F336" s="2">
        <f>VLOOKUP($E336,Summary!$A$22:$A$28,1,1)</f>
        <v>0</v>
      </c>
      <c r="G336" s="2">
        <v>0</v>
      </c>
      <c r="H336" s="2">
        <v>0</v>
      </c>
      <c r="I336" s="2">
        <v>2673</v>
      </c>
      <c r="J336" s="2">
        <v>7.2291999999999996</v>
      </c>
      <c r="K336" s="20">
        <f>VLOOKUP($J336,Summary!$A$33:$E$39,1,1)</f>
        <v>0</v>
      </c>
      <c r="M336" s="2" t="s">
        <v>24</v>
      </c>
      <c r="N336" s="22">
        <f>VLOOKUP($D336,Summary!$A$7:$E$8,5,0)</f>
        <v>0.19144144144144143</v>
      </c>
      <c r="O336" s="22">
        <f>VLOOKUP($B336,Summary!$A$15:$E$17,5,0)</f>
        <v>0.25326370757180156</v>
      </c>
      <c r="P336" s="22">
        <f>VLOOKUP($F336,Summary!$A$22:$E$28,5,0)</f>
        <v>0.38219895287958117</v>
      </c>
      <c r="Q336" s="22">
        <f>VLOOKUP($K336,Summary!$A$33:$E$39,5,0)</f>
        <v>0.38219895287958117</v>
      </c>
      <c r="R336" s="22">
        <f>N336*O336*P336*Q336</f>
        <v>7.0825215013974371E-3</v>
      </c>
      <c r="S336" s="24">
        <f>IF(R336&gt;S$4,1,IF(R336&gt;0.2,0.5,0))</f>
        <v>0</v>
      </c>
    </row>
    <row r="337" spans="1:19" x14ac:dyDescent="0.25">
      <c r="A337" s="2">
        <v>1075</v>
      </c>
      <c r="B337" s="2">
        <v>3</v>
      </c>
      <c r="C337" s="2" t="s">
        <v>280</v>
      </c>
      <c r="D337" s="2" t="s">
        <v>12</v>
      </c>
      <c r="F337" s="2">
        <f>VLOOKUP($E337,Summary!$A$22:$A$28,1,1)</f>
        <v>0</v>
      </c>
      <c r="G337" s="2">
        <v>0</v>
      </c>
      <c r="H337" s="2">
        <v>0</v>
      </c>
      <c r="I337" s="2">
        <v>7935</v>
      </c>
      <c r="J337" s="2">
        <v>7.75</v>
      </c>
      <c r="K337" s="20">
        <f>VLOOKUP($J337,Summary!$A$33:$E$39,1,1)</f>
        <v>0</v>
      </c>
      <c r="M337" s="2" t="s">
        <v>13</v>
      </c>
      <c r="N337" s="22">
        <f>VLOOKUP($D337,Summary!$A$7:$E$8,5,0)</f>
        <v>0.19144144144144143</v>
      </c>
      <c r="O337" s="22">
        <f>VLOOKUP($B337,Summary!$A$15:$E$17,5,0)</f>
        <v>0.25326370757180156</v>
      </c>
      <c r="P337" s="22">
        <f>VLOOKUP($F337,Summary!$A$22:$E$28,5,0)</f>
        <v>0.38219895287958117</v>
      </c>
      <c r="Q337" s="22">
        <f>VLOOKUP($K337,Summary!$A$33:$E$39,5,0)</f>
        <v>0.38219895287958117</v>
      </c>
      <c r="R337" s="22">
        <f>N337*O337*P337*Q337</f>
        <v>7.0825215013974371E-3</v>
      </c>
      <c r="S337" s="24">
        <f>IF(R337&gt;S$4,1,IF(R337&gt;0.2,0.5,0))</f>
        <v>0</v>
      </c>
    </row>
    <row r="338" spans="1:19" x14ac:dyDescent="0.25">
      <c r="A338" s="2">
        <v>1103</v>
      </c>
      <c r="B338" s="2">
        <v>3</v>
      </c>
      <c r="C338" s="2" t="s">
        <v>322</v>
      </c>
      <c r="D338" s="2" t="s">
        <v>12</v>
      </c>
      <c r="F338" s="2">
        <f>VLOOKUP($E338,Summary!$A$22:$A$28,1,1)</f>
        <v>0</v>
      </c>
      <c r="G338" s="2">
        <v>0</v>
      </c>
      <c r="H338" s="2">
        <v>0</v>
      </c>
      <c r="I338" s="2" t="s">
        <v>323</v>
      </c>
      <c r="J338" s="2">
        <v>7.05</v>
      </c>
      <c r="K338" s="20">
        <f>VLOOKUP($J338,Summary!$A$33:$E$39,1,1)</f>
        <v>0</v>
      </c>
      <c r="M338" s="2" t="s">
        <v>16</v>
      </c>
      <c r="N338" s="22">
        <f>VLOOKUP($D338,Summary!$A$7:$E$8,5,0)</f>
        <v>0.19144144144144143</v>
      </c>
      <c r="O338" s="22">
        <f>VLOOKUP($B338,Summary!$A$15:$E$17,5,0)</f>
        <v>0.25326370757180156</v>
      </c>
      <c r="P338" s="22">
        <f>VLOOKUP($F338,Summary!$A$22:$E$28,5,0)</f>
        <v>0.38219895287958117</v>
      </c>
      <c r="Q338" s="22">
        <f>VLOOKUP($K338,Summary!$A$33:$E$39,5,0)</f>
        <v>0.38219895287958117</v>
      </c>
      <c r="R338" s="22">
        <f>N338*O338*P338*Q338</f>
        <v>7.0825215013974371E-3</v>
      </c>
      <c r="S338" s="24">
        <f>IF(R338&gt;S$4,1,IF(R338&gt;0.2,0.5,0))</f>
        <v>0</v>
      </c>
    </row>
    <row r="339" spans="1:19" x14ac:dyDescent="0.25">
      <c r="A339" s="2">
        <v>1111</v>
      </c>
      <c r="B339" s="2">
        <v>3</v>
      </c>
      <c r="C339" s="2" t="s">
        <v>334</v>
      </c>
      <c r="D339" s="2" t="s">
        <v>12</v>
      </c>
      <c r="F339" s="2">
        <f>VLOOKUP($E339,Summary!$A$22:$A$28,1,1)</f>
        <v>0</v>
      </c>
      <c r="G339" s="2">
        <v>0</v>
      </c>
      <c r="H339" s="2">
        <v>0</v>
      </c>
      <c r="I339" s="2">
        <v>32302</v>
      </c>
      <c r="J339" s="2">
        <v>8.0500000000000007</v>
      </c>
      <c r="K339" s="20">
        <f>VLOOKUP($J339,Summary!$A$33:$E$39,1,1)</f>
        <v>0</v>
      </c>
      <c r="M339" s="2" t="s">
        <v>16</v>
      </c>
      <c r="N339" s="22">
        <f>VLOOKUP($D339,Summary!$A$7:$E$8,5,0)</f>
        <v>0.19144144144144143</v>
      </c>
      <c r="O339" s="22">
        <f>VLOOKUP($B339,Summary!$A$15:$E$17,5,0)</f>
        <v>0.25326370757180156</v>
      </c>
      <c r="P339" s="22">
        <f>VLOOKUP($F339,Summary!$A$22:$E$28,5,0)</f>
        <v>0.38219895287958117</v>
      </c>
      <c r="Q339" s="22">
        <f>VLOOKUP($K339,Summary!$A$33:$E$39,5,0)</f>
        <v>0.38219895287958117</v>
      </c>
      <c r="R339" s="22">
        <f>N339*O339*P339*Q339</f>
        <v>7.0825215013974371E-3</v>
      </c>
      <c r="S339" s="24">
        <f>IF(R339&gt;S$4,1,IF(R339&gt;0.2,0.5,0))</f>
        <v>0</v>
      </c>
    </row>
    <row r="340" spans="1:19" x14ac:dyDescent="0.25">
      <c r="A340" s="2">
        <v>1125</v>
      </c>
      <c r="B340" s="2">
        <v>3</v>
      </c>
      <c r="C340" s="2" t="s">
        <v>353</v>
      </c>
      <c r="D340" s="2" t="s">
        <v>12</v>
      </c>
      <c r="F340" s="2">
        <f>VLOOKUP($E340,Summary!$A$22:$A$28,1,1)</f>
        <v>0</v>
      </c>
      <c r="G340" s="2">
        <v>0</v>
      </c>
      <c r="H340" s="2">
        <v>0</v>
      </c>
      <c r="I340" s="2">
        <v>330971</v>
      </c>
      <c r="J340" s="2">
        <v>7.8792</v>
      </c>
      <c r="K340" s="20">
        <f>VLOOKUP($J340,Summary!$A$33:$E$39,1,1)</f>
        <v>0</v>
      </c>
      <c r="M340" s="2" t="s">
        <v>13</v>
      </c>
      <c r="N340" s="22">
        <f>VLOOKUP($D340,Summary!$A$7:$E$8,5,0)</f>
        <v>0.19144144144144143</v>
      </c>
      <c r="O340" s="22">
        <f>VLOOKUP($B340,Summary!$A$15:$E$17,5,0)</f>
        <v>0.25326370757180156</v>
      </c>
      <c r="P340" s="22">
        <f>VLOOKUP($F340,Summary!$A$22:$E$28,5,0)</f>
        <v>0.38219895287958117</v>
      </c>
      <c r="Q340" s="22">
        <f>VLOOKUP($K340,Summary!$A$33:$E$39,5,0)</f>
        <v>0.38219895287958117</v>
      </c>
      <c r="R340" s="22">
        <f>N340*O340*P340*Q340</f>
        <v>7.0825215013974371E-3</v>
      </c>
      <c r="S340" s="24">
        <f>IF(R340&gt;S$4,1,IF(R340&gt;0.2,0.5,0))</f>
        <v>0</v>
      </c>
    </row>
    <row r="341" spans="1:19" x14ac:dyDescent="0.25">
      <c r="A341" s="2">
        <v>1135</v>
      </c>
      <c r="B341" s="2">
        <v>3</v>
      </c>
      <c r="C341" s="2" t="s">
        <v>368</v>
      </c>
      <c r="D341" s="2" t="s">
        <v>12</v>
      </c>
      <c r="F341" s="2">
        <f>VLOOKUP($E341,Summary!$A$22:$A$28,1,1)</f>
        <v>0</v>
      </c>
      <c r="G341" s="2">
        <v>0</v>
      </c>
      <c r="H341" s="2">
        <v>0</v>
      </c>
      <c r="I341" s="2">
        <v>3470</v>
      </c>
      <c r="J341" s="2">
        <v>7.8875000000000002</v>
      </c>
      <c r="K341" s="20">
        <f>VLOOKUP($J341,Summary!$A$33:$E$39,1,1)</f>
        <v>0</v>
      </c>
      <c r="M341" s="2" t="s">
        <v>16</v>
      </c>
      <c r="N341" s="22">
        <f>VLOOKUP($D341,Summary!$A$7:$E$8,5,0)</f>
        <v>0.19144144144144143</v>
      </c>
      <c r="O341" s="22">
        <f>VLOOKUP($B341,Summary!$A$15:$E$17,5,0)</f>
        <v>0.25326370757180156</v>
      </c>
      <c r="P341" s="22">
        <f>VLOOKUP($F341,Summary!$A$22:$E$28,5,0)</f>
        <v>0.38219895287958117</v>
      </c>
      <c r="Q341" s="22">
        <f>VLOOKUP($K341,Summary!$A$33:$E$39,5,0)</f>
        <v>0.38219895287958117</v>
      </c>
      <c r="R341" s="22">
        <f>N341*O341*P341*Q341</f>
        <v>7.0825215013974371E-3</v>
      </c>
      <c r="S341" s="24">
        <f>IF(R341&gt;S$4,1,IF(R341&gt;0.2,0.5,0))</f>
        <v>0</v>
      </c>
    </row>
    <row r="342" spans="1:19" x14ac:dyDescent="0.25">
      <c r="A342" s="2">
        <v>1147</v>
      </c>
      <c r="B342" s="2">
        <v>3</v>
      </c>
      <c r="C342" s="2" t="s">
        <v>384</v>
      </c>
      <c r="D342" s="2" t="s">
        <v>12</v>
      </c>
      <c r="F342" s="2">
        <f>VLOOKUP($E342,Summary!$A$22:$A$28,1,1)</f>
        <v>0</v>
      </c>
      <c r="G342" s="2">
        <v>0</v>
      </c>
      <c r="H342" s="2">
        <v>0</v>
      </c>
      <c r="I342" s="2" t="s">
        <v>385</v>
      </c>
      <c r="J342" s="2">
        <v>7.55</v>
      </c>
      <c r="K342" s="20">
        <f>VLOOKUP($J342,Summary!$A$33:$E$39,1,1)</f>
        <v>0</v>
      </c>
      <c r="M342" s="2" t="s">
        <v>16</v>
      </c>
      <c r="N342" s="22">
        <f>VLOOKUP($D342,Summary!$A$7:$E$8,5,0)</f>
        <v>0.19144144144144143</v>
      </c>
      <c r="O342" s="22">
        <f>VLOOKUP($B342,Summary!$A$15:$E$17,5,0)</f>
        <v>0.25326370757180156</v>
      </c>
      <c r="P342" s="22">
        <f>VLOOKUP($F342,Summary!$A$22:$E$28,5,0)</f>
        <v>0.38219895287958117</v>
      </c>
      <c r="Q342" s="22">
        <f>VLOOKUP($K342,Summary!$A$33:$E$39,5,0)</f>
        <v>0.38219895287958117</v>
      </c>
      <c r="R342" s="22">
        <f>N342*O342*P342*Q342</f>
        <v>7.0825215013974371E-3</v>
      </c>
      <c r="S342" s="24">
        <f>IF(R342&gt;S$4,1,IF(R342&gt;0.2,0.5,0))</f>
        <v>0</v>
      </c>
    </row>
    <row r="343" spans="1:19" x14ac:dyDescent="0.25">
      <c r="A343" s="2">
        <v>1148</v>
      </c>
      <c r="B343" s="2">
        <v>3</v>
      </c>
      <c r="C343" s="2" t="s">
        <v>386</v>
      </c>
      <c r="D343" s="2" t="s">
        <v>12</v>
      </c>
      <c r="F343" s="2">
        <f>VLOOKUP($E343,Summary!$A$22:$A$28,1,1)</f>
        <v>0</v>
      </c>
      <c r="G343" s="2">
        <v>0</v>
      </c>
      <c r="H343" s="2">
        <v>0</v>
      </c>
      <c r="I343" s="2" t="s">
        <v>387</v>
      </c>
      <c r="J343" s="2">
        <v>7.75</v>
      </c>
      <c r="K343" s="20">
        <f>VLOOKUP($J343,Summary!$A$33:$E$39,1,1)</f>
        <v>0</v>
      </c>
      <c r="M343" s="2" t="s">
        <v>13</v>
      </c>
      <c r="N343" s="22">
        <f>VLOOKUP($D343,Summary!$A$7:$E$8,5,0)</f>
        <v>0.19144144144144143</v>
      </c>
      <c r="O343" s="22">
        <f>VLOOKUP($B343,Summary!$A$15:$E$17,5,0)</f>
        <v>0.25326370757180156</v>
      </c>
      <c r="P343" s="22">
        <f>VLOOKUP($F343,Summary!$A$22:$E$28,5,0)</f>
        <v>0.38219895287958117</v>
      </c>
      <c r="Q343" s="22">
        <f>VLOOKUP($K343,Summary!$A$33:$E$39,5,0)</f>
        <v>0.38219895287958117</v>
      </c>
      <c r="R343" s="22">
        <f>N343*O343*P343*Q343</f>
        <v>7.0825215013974371E-3</v>
      </c>
      <c r="S343" s="24">
        <f>IF(R343&gt;S$4,1,IF(R343&gt;0.2,0.5,0))</f>
        <v>0</v>
      </c>
    </row>
    <row r="344" spans="1:19" x14ac:dyDescent="0.25">
      <c r="A344" s="2">
        <v>1157</v>
      </c>
      <c r="B344" s="2">
        <v>3</v>
      </c>
      <c r="C344" s="2" t="s">
        <v>397</v>
      </c>
      <c r="D344" s="2" t="s">
        <v>12</v>
      </c>
      <c r="F344" s="2">
        <f>VLOOKUP($E344,Summary!$A$22:$A$28,1,1)</f>
        <v>0</v>
      </c>
      <c r="G344" s="2">
        <v>0</v>
      </c>
      <c r="H344" s="2">
        <v>0</v>
      </c>
      <c r="I344" s="2">
        <v>349235</v>
      </c>
      <c r="J344" s="2">
        <v>7.8958000000000004</v>
      </c>
      <c r="K344" s="20">
        <f>VLOOKUP($J344,Summary!$A$33:$E$39,1,1)</f>
        <v>0</v>
      </c>
      <c r="M344" s="2" t="s">
        <v>16</v>
      </c>
      <c r="N344" s="22">
        <f>VLOOKUP($D344,Summary!$A$7:$E$8,5,0)</f>
        <v>0.19144144144144143</v>
      </c>
      <c r="O344" s="22">
        <f>VLOOKUP($B344,Summary!$A$15:$E$17,5,0)</f>
        <v>0.25326370757180156</v>
      </c>
      <c r="P344" s="22">
        <f>VLOOKUP($F344,Summary!$A$22:$E$28,5,0)</f>
        <v>0.38219895287958117</v>
      </c>
      <c r="Q344" s="22">
        <f>VLOOKUP($K344,Summary!$A$33:$E$39,5,0)</f>
        <v>0.38219895287958117</v>
      </c>
      <c r="R344" s="22">
        <f>N344*O344*P344*Q344</f>
        <v>7.0825215013974371E-3</v>
      </c>
      <c r="S344" s="24">
        <f>IF(R344&gt;S$4,1,IF(R344&gt;0.2,0.5,0))</f>
        <v>0</v>
      </c>
    </row>
    <row r="345" spans="1:19" x14ac:dyDescent="0.25">
      <c r="A345" s="2">
        <v>1159</v>
      </c>
      <c r="B345" s="2">
        <v>3</v>
      </c>
      <c r="C345" s="2" t="s">
        <v>399</v>
      </c>
      <c r="D345" s="2" t="s">
        <v>12</v>
      </c>
      <c r="F345" s="2">
        <f>VLOOKUP($E345,Summary!$A$22:$A$28,1,1)</f>
        <v>0</v>
      </c>
      <c r="G345" s="2">
        <v>0</v>
      </c>
      <c r="H345" s="2">
        <v>0</v>
      </c>
      <c r="I345" s="2" t="s">
        <v>400</v>
      </c>
      <c r="J345" s="2">
        <v>7.55</v>
      </c>
      <c r="K345" s="20">
        <f>VLOOKUP($J345,Summary!$A$33:$E$39,1,1)</f>
        <v>0</v>
      </c>
      <c r="M345" s="2" t="s">
        <v>16</v>
      </c>
      <c r="N345" s="22">
        <f>VLOOKUP($D345,Summary!$A$7:$E$8,5,0)</f>
        <v>0.19144144144144143</v>
      </c>
      <c r="O345" s="22">
        <f>VLOOKUP($B345,Summary!$A$15:$E$17,5,0)</f>
        <v>0.25326370757180156</v>
      </c>
      <c r="P345" s="22">
        <f>VLOOKUP($F345,Summary!$A$22:$E$28,5,0)</f>
        <v>0.38219895287958117</v>
      </c>
      <c r="Q345" s="22">
        <f>VLOOKUP($K345,Summary!$A$33:$E$39,5,0)</f>
        <v>0.38219895287958117</v>
      </c>
      <c r="R345" s="22">
        <f>N345*O345*P345*Q345</f>
        <v>7.0825215013974371E-3</v>
      </c>
      <c r="S345" s="24">
        <f>IF(R345&gt;S$4,1,IF(R345&gt;0.2,0.5,0))</f>
        <v>0</v>
      </c>
    </row>
    <row r="346" spans="1:19" x14ac:dyDescent="0.25">
      <c r="A346" s="2">
        <v>1163</v>
      </c>
      <c r="B346" s="2">
        <v>3</v>
      </c>
      <c r="C346" s="2" t="s">
        <v>405</v>
      </c>
      <c r="D346" s="2" t="s">
        <v>12</v>
      </c>
      <c r="F346" s="2">
        <f>VLOOKUP($E346,Summary!$A$22:$A$28,1,1)</f>
        <v>0</v>
      </c>
      <c r="G346" s="2">
        <v>0</v>
      </c>
      <c r="H346" s="2">
        <v>0</v>
      </c>
      <c r="I346" s="2">
        <v>368573</v>
      </c>
      <c r="J346" s="2">
        <v>7.75</v>
      </c>
      <c r="K346" s="20">
        <f>VLOOKUP($J346,Summary!$A$33:$E$39,1,1)</f>
        <v>0</v>
      </c>
      <c r="M346" s="2" t="s">
        <v>13</v>
      </c>
      <c r="N346" s="22">
        <f>VLOOKUP($D346,Summary!$A$7:$E$8,5,0)</f>
        <v>0.19144144144144143</v>
      </c>
      <c r="O346" s="22">
        <f>VLOOKUP($B346,Summary!$A$15:$E$17,5,0)</f>
        <v>0.25326370757180156</v>
      </c>
      <c r="P346" s="22">
        <f>VLOOKUP($F346,Summary!$A$22:$E$28,5,0)</f>
        <v>0.38219895287958117</v>
      </c>
      <c r="Q346" s="22">
        <f>VLOOKUP($K346,Summary!$A$33:$E$39,5,0)</f>
        <v>0.38219895287958117</v>
      </c>
      <c r="R346" s="22">
        <f>N346*O346*P346*Q346</f>
        <v>7.0825215013974371E-3</v>
      </c>
      <c r="S346" s="24">
        <f>IF(R346&gt;S$4,1,IF(R346&gt;0.2,0.5,0))</f>
        <v>0</v>
      </c>
    </row>
    <row r="347" spans="1:19" x14ac:dyDescent="0.25">
      <c r="A347" s="2">
        <v>1166</v>
      </c>
      <c r="B347" s="2">
        <v>3</v>
      </c>
      <c r="C347" s="2" t="s">
        <v>408</v>
      </c>
      <c r="D347" s="2" t="s">
        <v>12</v>
      </c>
      <c r="F347" s="2">
        <f>VLOOKUP($E347,Summary!$A$22:$A$28,1,1)</f>
        <v>0</v>
      </c>
      <c r="G347" s="2">
        <v>0</v>
      </c>
      <c r="H347" s="2">
        <v>0</v>
      </c>
      <c r="I347" s="2">
        <v>2676</v>
      </c>
      <c r="J347" s="2">
        <v>7.2249999999999996</v>
      </c>
      <c r="K347" s="20">
        <f>VLOOKUP($J347,Summary!$A$33:$E$39,1,1)</f>
        <v>0</v>
      </c>
      <c r="M347" s="2" t="s">
        <v>24</v>
      </c>
      <c r="N347" s="22">
        <f>VLOOKUP($D347,Summary!$A$7:$E$8,5,0)</f>
        <v>0.19144144144144143</v>
      </c>
      <c r="O347" s="22">
        <f>VLOOKUP($B347,Summary!$A$15:$E$17,5,0)</f>
        <v>0.25326370757180156</v>
      </c>
      <c r="P347" s="22">
        <f>VLOOKUP($F347,Summary!$A$22:$E$28,5,0)</f>
        <v>0.38219895287958117</v>
      </c>
      <c r="Q347" s="22">
        <f>VLOOKUP($K347,Summary!$A$33:$E$39,5,0)</f>
        <v>0.38219895287958117</v>
      </c>
      <c r="R347" s="22">
        <f>N347*O347*P347*Q347</f>
        <v>7.0825215013974371E-3</v>
      </c>
      <c r="S347" s="24">
        <f>IF(R347&gt;S$4,1,IF(R347&gt;0.2,0.5,0))</f>
        <v>0</v>
      </c>
    </row>
    <row r="348" spans="1:19" x14ac:dyDescent="0.25">
      <c r="A348" s="2">
        <v>1178</v>
      </c>
      <c r="B348" s="2">
        <v>3</v>
      </c>
      <c r="C348" s="2" t="s">
        <v>424</v>
      </c>
      <c r="D348" s="2" t="s">
        <v>12</v>
      </c>
      <c r="F348" s="2">
        <f>VLOOKUP($E348,Summary!$A$22:$A$28,1,1)</f>
        <v>0</v>
      </c>
      <c r="G348" s="2">
        <v>0</v>
      </c>
      <c r="H348" s="2">
        <v>0</v>
      </c>
      <c r="I348" s="2" t="s">
        <v>425</v>
      </c>
      <c r="J348" s="2">
        <v>7.25</v>
      </c>
      <c r="K348" s="20">
        <f>VLOOKUP($J348,Summary!$A$33:$E$39,1,1)</f>
        <v>0</v>
      </c>
      <c r="M348" s="2" t="s">
        <v>16</v>
      </c>
      <c r="N348" s="22">
        <f>VLOOKUP($D348,Summary!$A$7:$E$8,5,0)</f>
        <v>0.19144144144144143</v>
      </c>
      <c r="O348" s="22">
        <f>VLOOKUP($B348,Summary!$A$15:$E$17,5,0)</f>
        <v>0.25326370757180156</v>
      </c>
      <c r="P348" s="22">
        <f>VLOOKUP($F348,Summary!$A$22:$E$28,5,0)</f>
        <v>0.38219895287958117</v>
      </c>
      <c r="Q348" s="22">
        <f>VLOOKUP($K348,Summary!$A$33:$E$39,5,0)</f>
        <v>0.38219895287958117</v>
      </c>
      <c r="R348" s="22">
        <f>N348*O348*P348*Q348</f>
        <v>7.0825215013974371E-3</v>
      </c>
      <c r="S348" s="24">
        <f>IF(R348&gt;S$4,1,IF(R348&gt;0.2,0.5,0))</f>
        <v>0</v>
      </c>
    </row>
    <row r="349" spans="1:19" x14ac:dyDescent="0.25">
      <c r="A349" s="2">
        <v>1180</v>
      </c>
      <c r="B349" s="2">
        <v>3</v>
      </c>
      <c r="C349" s="2" t="s">
        <v>427</v>
      </c>
      <c r="D349" s="2" t="s">
        <v>12</v>
      </c>
      <c r="F349" s="2">
        <f>VLOOKUP($E349,Summary!$A$22:$A$28,1,1)</f>
        <v>0</v>
      </c>
      <c r="G349" s="2">
        <v>0</v>
      </c>
      <c r="H349" s="2">
        <v>0</v>
      </c>
      <c r="I349" s="2">
        <v>2655</v>
      </c>
      <c r="J349" s="2">
        <v>7.2291999999999996</v>
      </c>
      <c r="K349" s="20">
        <f>VLOOKUP($J349,Summary!$A$33:$E$39,1,1)</f>
        <v>0</v>
      </c>
      <c r="L349" s="2" t="s">
        <v>428</v>
      </c>
      <c r="M349" s="2" t="s">
        <v>24</v>
      </c>
      <c r="N349" s="22">
        <f>VLOOKUP($D349,Summary!$A$7:$E$8,5,0)</f>
        <v>0.19144144144144143</v>
      </c>
      <c r="O349" s="22">
        <f>VLOOKUP($B349,Summary!$A$15:$E$17,5,0)</f>
        <v>0.25326370757180156</v>
      </c>
      <c r="P349" s="22">
        <f>VLOOKUP($F349,Summary!$A$22:$E$28,5,0)</f>
        <v>0.38219895287958117</v>
      </c>
      <c r="Q349" s="22">
        <f>VLOOKUP($K349,Summary!$A$33:$E$39,5,0)</f>
        <v>0.38219895287958117</v>
      </c>
      <c r="R349" s="22">
        <f>N349*O349*P349*Q349</f>
        <v>7.0825215013974371E-3</v>
      </c>
      <c r="S349" s="24">
        <f>IF(R349&gt;S$4,1,IF(R349&gt;0.2,0.5,0))</f>
        <v>0</v>
      </c>
    </row>
    <row r="350" spans="1:19" x14ac:dyDescent="0.25">
      <c r="A350" s="2">
        <v>1181</v>
      </c>
      <c r="B350" s="2">
        <v>3</v>
      </c>
      <c r="C350" s="2" t="s">
        <v>429</v>
      </c>
      <c r="D350" s="2" t="s">
        <v>12</v>
      </c>
      <c r="F350" s="2">
        <f>VLOOKUP($E350,Summary!$A$22:$A$28,1,1)</f>
        <v>0</v>
      </c>
      <c r="G350" s="2">
        <v>0</v>
      </c>
      <c r="H350" s="2">
        <v>0</v>
      </c>
      <c r="I350" s="2" t="s">
        <v>430</v>
      </c>
      <c r="J350" s="2">
        <v>8.0500000000000007</v>
      </c>
      <c r="K350" s="20">
        <f>VLOOKUP($J350,Summary!$A$33:$E$39,1,1)</f>
        <v>0</v>
      </c>
      <c r="M350" s="2" t="s">
        <v>16</v>
      </c>
      <c r="N350" s="22">
        <f>VLOOKUP($D350,Summary!$A$7:$E$8,5,0)</f>
        <v>0.19144144144144143</v>
      </c>
      <c r="O350" s="22">
        <f>VLOOKUP($B350,Summary!$A$15:$E$17,5,0)</f>
        <v>0.25326370757180156</v>
      </c>
      <c r="P350" s="22">
        <f>VLOOKUP($F350,Summary!$A$22:$E$28,5,0)</f>
        <v>0.38219895287958117</v>
      </c>
      <c r="Q350" s="22">
        <f>VLOOKUP($K350,Summary!$A$33:$E$39,5,0)</f>
        <v>0.38219895287958117</v>
      </c>
      <c r="R350" s="22">
        <f>N350*O350*P350*Q350</f>
        <v>7.0825215013974371E-3</v>
      </c>
      <c r="S350" s="24">
        <f>IF(R350&gt;S$4,1,IF(R350&gt;0.2,0.5,0))</f>
        <v>0</v>
      </c>
    </row>
    <row r="351" spans="1:19" x14ac:dyDescent="0.25">
      <c r="A351" s="2">
        <v>1184</v>
      </c>
      <c r="B351" s="2">
        <v>3</v>
      </c>
      <c r="C351" s="2" t="s">
        <v>434</v>
      </c>
      <c r="D351" s="2" t="s">
        <v>12</v>
      </c>
      <c r="F351" s="2">
        <f>VLOOKUP($E351,Summary!$A$22:$A$28,1,1)</f>
        <v>0</v>
      </c>
      <c r="G351" s="2">
        <v>0</v>
      </c>
      <c r="H351" s="2">
        <v>0</v>
      </c>
      <c r="I351" s="2">
        <v>2652</v>
      </c>
      <c r="J351" s="2">
        <v>7.2291999999999996</v>
      </c>
      <c r="K351" s="20">
        <f>VLOOKUP($J351,Summary!$A$33:$E$39,1,1)</f>
        <v>0</v>
      </c>
      <c r="M351" s="2" t="s">
        <v>24</v>
      </c>
      <c r="N351" s="22">
        <f>VLOOKUP($D351,Summary!$A$7:$E$8,5,0)</f>
        <v>0.19144144144144143</v>
      </c>
      <c r="O351" s="22">
        <f>VLOOKUP($B351,Summary!$A$15:$E$17,5,0)</f>
        <v>0.25326370757180156</v>
      </c>
      <c r="P351" s="22">
        <f>VLOOKUP($F351,Summary!$A$22:$E$28,5,0)</f>
        <v>0.38219895287958117</v>
      </c>
      <c r="Q351" s="22">
        <f>VLOOKUP($K351,Summary!$A$33:$E$39,5,0)</f>
        <v>0.38219895287958117</v>
      </c>
      <c r="R351" s="22">
        <f>N351*O351*P351*Q351</f>
        <v>7.0825215013974371E-3</v>
      </c>
      <c r="S351" s="24">
        <f>IF(R351&gt;S$4,1,IF(R351&gt;0.2,0.5,0))</f>
        <v>0</v>
      </c>
    </row>
    <row r="352" spans="1:19" x14ac:dyDescent="0.25">
      <c r="A352" s="2">
        <v>1199</v>
      </c>
      <c r="B352" s="2">
        <v>3</v>
      </c>
      <c r="C352" s="2" t="s">
        <v>454</v>
      </c>
      <c r="D352" s="2" t="s">
        <v>12</v>
      </c>
      <c r="E352" s="2">
        <v>0.83</v>
      </c>
      <c r="F352" s="2">
        <f>VLOOKUP($E352,Summary!$A$22:$A$28,1,1)</f>
        <v>0</v>
      </c>
      <c r="G352" s="2">
        <v>0</v>
      </c>
      <c r="H352" s="2">
        <v>1</v>
      </c>
      <c r="I352" s="2">
        <v>392091</v>
      </c>
      <c r="J352" s="2">
        <v>9.35</v>
      </c>
      <c r="K352" s="20">
        <f>VLOOKUP($J352,Summary!$A$33:$E$39,1,1)</f>
        <v>0</v>
      </c>
      <c r="M352" s="2" t="s">
        <v>16</v>
      </c>
      <c r="N352" s="22">
        <f>VLOOKUP($D352,Summary!$A$7:$E$8,5,0)</f>
        <v>0.19144144144144143</v>
      </c>
      <c r="O352" s="22">
        <f>VLOOKUP($B352,Summary!$A$15:$E$17,5,0)</f>
        <v>0.25326370757180156</v>
      </c>
      <c r="P352" s="22">
        <f>VLOOKUP($F352,Summary!$A$22:$E$28,5,0)</f>
        <v>0.38219895287958117</v>
      </c>
      <c r="Q352" s="22">
        <f>VLOOKUP($K352,Summary!$A$33:$E$39,5,0)</f>
        <v>0.38219895287958117</v>
      </c>
      <c r="R352" s="22">
        <f>N352*O352*P352*Q352</f>
        <v>7.0825215013974371E-3</v>
      </c>
      <c r="S352" s="24">
        <f>IF(R352&gt;S$4,1,IF(R352&gt;0.2,0.5,0))</f>
        <v>0</v>
      </c>
    </row>
    <row r="353" spans="1:19" x14ac:dyDescent="0.25">
      <c r="A353" s="2">
        <v>1204</v>
      </c>
      <c r="B353" s="2">
        <v>3</v>
      </c>
      <c r="C353" s="2" t="s">
        <v>460</v>
      </c>
      <c r="D353" s="2" t="s">
        <v>12</v>
      </c>
      <c r="F353" s="2">
        <f>VLOOKUP($E353,Summary!$A$22:$A$28,1,1)</f>
        <v>0</v>
      </c>
      <c r="G353" s="2">
        <v>0</v>
      </c>
      <c r="H353" s="2">
        <v>0</v>
      </c>
      <c r="I353" s="2" t="s">
        <v>461</v>
      </c>
      <c r="J353" s="2">
        <v>7.5750000000000002</v>
      </c>
      <c r="K353" s="20">
        <f>VLOOKUP($J353,Summary!$A$33:$E$39,1,1)</f>
        <v>0</v>
      </c>
      <c r="M353" s="2" t="s">
        <v>16</v>
      </c>
      <c r="N353" s="22">
        <f>VLOOKUP($D353,Summary!$A$7:$E$8,5,0)</f>
        <v>0.19144144144144143</v>
      </c>
      <c r="O353" s="22">
        <f>VLOOKUP($B353,Summary!$A$15:$E$17,5,0)</f>
        <v>0.25326370757180156</v>
      </c>
      <c r="P353" s="22">
        <f>VLOOKUP($F353,Summary!$A$22:$E$28,5,0)</f>
        <v>0.38219895287958117</v>
      </c>
      <c r="Q353" s="22">
        <f>VLOOKUP($K353,Summary!$A$33:$E$39,5,0)</f>
        <v>0.38219895287958117</v>
      </c>
      <c r="R353" s="22">
        <f>N353*O353*P353*Q353</f>
        <v>7.0825215013974371E-3</v>
      </c>
      <c r="S353" s="24">
        <f>IF(R353&gt;S$4,1,IF(R353&gt;0.2,0.5,0))</f>
        <v>0</v>
      </c>
    </row>
    <row r="354" spans="1:19" x14ac:dyDescent="0.25">
      <c r="A354" s="2">
        <v>1224</v>
      </c>
      <c r="B354" s="2">
        <v>3</v>
      </c>
      <c r="C354" s="2" t="s">
        <v>492</v>
      </c>
      <c r="D354" s="2" t="s">
        <v>12</v>
      </c>
      <c r="F354" s="2">
        <f>VLOOKUP($E354,Summary!$A$22:$A$28,1,1)</f>
        <v>0</v>
      </c>
      <c r="G354" s="2">
        <v>0</v>
      </c>
      <c r="H354" s="2">
        <v>0</v>
      </c>
      <c r="I354" s="2">
        <v>2684</v>
      </c>
      <c r="J354" s="2">
        <v>7.2249999999999996</v>
      </c>
      <c r="K354" s="20">
        <f>VLOOKUP($J354,Summary!$A$33:$E$39,1,1)</f>
        <v>0</v>
      </c>
      <c r="M354" s="2" t="s">
        <v>24</v>
      </c>
      <c r="N354" s="22">
        <f>VLOOKUP($D354,Summary!$A$7:$E$8,5,0)</f>
        <v>0.19144144144144143</v>
      </c>
      <c r="O354" s="22">
        <f>VLOOKUP($B354,Summary!$A$15:$E$17,5,0)</f>
        <v>0.25326370757180156</v>
      </c>
      <c r="P354" s="22">
        <f>VLOOKUP($F354,Summary!$A$22:$E$28,5,0)</f>
        <v>0.38219895287958117</v>
      </c>
      <c r="Q354" s="22">
        <f>VLOOKUP($K354,Summary!$A$33:$E$39,5,0)</f>
        <v>0.38219895287958117</v>
      </c>
      <c r="R354" s="22">
        <f>N354*O354*P354*Q354</f>
        <v>7.0825215013974371E-3</v>
      </c>
      <c r="S354" s="24">
        <f>IF(R354&gt;S$4,1,IF(R354&gt;0.2,0.5,0))</f>
        <v>0</v>
      </c>
    </row>
    <row r="355" spans="1:19" x14ac:dyDescent="0.25">
      <c r="A355" s="2">
        <v>1231</v>
      </c>
      <c r="B355" s="2">
        <v>3</v>
      </c>
      <c r="C355" s="2" t="s">
        <v>500</v>
      </c>
      <c r="D355" s="2" t="s">
        <v>12</v>
      </c>
      <c r="F355" s="2">
        <f>VLOOKUP($E355,Summary!$A$22:$A$28,1,1)</f>
        <v>0</v>
      </c>
      <c r="G355" s="2">
        <v>0</v>
      </c>
      <c r="H355" s="2">
        <v>0</v>
      </c>
      <c r="I355" s="2">
        <v>2622</v>
      </c>
      <c r="J355" s="2">
        <v>7.2291999999999996</v>
      </c>
      <c r="K355" s="20">
        <f>VLOOKUP($J355,Summary!$A$33:$E$39,1,1)</f>
        <v>0</v>
      </c>
      <c r="M355" s="2" t="s">
        <v>24</v>
      </c>
      <c r="N355" s="22">
        <f>VLOOKUP($D355,Summary!$A$7:$E$8,5,0)</f>
        <v>0.19144144144144143</v>
      </c>
      <c r="O355" s="22">
        <f>VLOOKUP($B355,Summary!$A$15:$E$17,5,0)</f>
        <v>0.25326370757180156</v>
      </c>
      <c r="P355" s="22">
        <f>VLOOKUP($F355,Summary!$A$22:$E$28,5,0)</f>
        <v>0.38219895287958117</v>
      </c>
      <c r="Q355" s="22">
        <f>VLOOKUP($K355,Summary!$A$33:$E$39,5,0)</f>
        <v>0.38219895287958117</v>
      </c>
      <c r="R355" s="22">
        <f>N355*O355*P355*Q355</f>
        <v>7.0825215013974371E-3</v>
      </c>
      <c r="S355" s="24">
        <f>IF(R355&gt;S$4,1,IF(R355&gt;0.2,0.5,0))</f>
        <v>0</v>
      </c>
    </row>
    <row r="356" spans="1:19" x14ac:dyDescent="0.25">
      <c r="A356" s="2">
        <v>1249</v>
      </c>
      <c r="B356" s="2">
        <v>3</v>
      </c>
      <c r="C356" s="2" t="s">
        <v>526</v>
      </c>
      <c r="D356" s="2" t="s">
        <v>12</v>
      </c>
      <c r="F356" s="2">
        <f>VLOOKUP($E356,Summary!$A$22:$A$28,1,1)</f>
        <v>0</v>
      </c>
      <c r="G356" s="2">
        <v>0</v>
      </c>
      <c r="H356" s="2">
        <v>0</v>
      </c>
      <c r="I356" s="2">
        <v>1222</v>
      </c>
      <c r="J356" s="2">
        <v>7.8792</v>
      </c>
      <c r="K356" s="20">
        <f>VLOOKUP($J356,Summary!$A$33:$E$39,1,1)</f>
        <v>0</v>
      </c>
      <c r="M356" s="2" t="s">
        <v>16</v>
      </c>
      <c r="N356" s="22">
        <f>VLOOKUP($D356,Summary!$A$7:$E$8,5,0)</f>
        <v>0.19144144144144143</v>
      </c>
      <c r="O356" s="22">
        <f>VLOOKUP($B356,Summary!$A$15:$E$17,5,0)</f>
        <v>0.25326370757180156</v>
      </c>
      <c r="P356" s="22">
        <f>VLOOKUP($F356,Summary!$A$22:$E$28,5,0)</f>
        <v>0.38219895287958117</v>
      </c>
      <c r="Q356" s="22">
        <f>VLOOKUP($K356,Summary!$A$33:$E$39,5,0)</f>
        <v>0.38219895287958117</v>
      </c>
      <c r="R356" s="22">
        <f>N356*O356*P356*Q356</f>
        <v>7.0825215013974371E-3</v>
      </c>
      <c r="S356" s="24">
        <f>IF(R356&gt;S$4,1,IF(R356&gt;0.2,0.5,0))</f>
        <v>0</v>
      </c>
    </row>
    <row r="357" spans="1:19" x14ac:dyDescent="0.25">
      <c r="A357" s="2">
        <v>1250</v>
      </c>
      <c r="B357" s="2">
        <v>3</v>
      </c>
      <c r="C357" s="2" t="s">
        <v>527</v>
      </c>
      <c r="D357" s="2" t="s">
        <v>12</v>
      </c>
      <c r="F357" s="2">
        <f>VLOOKUP($E357,Summary!$A$22:$A$28,1,1)</f>
        <v>0</v>
      </c>
      <c r="G357" s="2">
        <v>0</v>
      </c>
      <c r="H357" s="2">
        <v>0</v>
      </c>
      <c r="I357" s="2">
        <v>368402</v>
      </c>
      <c r="J357" s="2">
        <v>7.75</v>
      </c>
      <c r="K357" s="20">
        <f>VLOOKUP($J357,Summary!$A$33:$E$39,1,1)</f>
        <v>0</v>
      </c>
      <c r="M357" s="2" t="s">
        <v>13</v>
      </c>
      <c r="N357" s="22">
        <f>VLOOKUP($D357,Summary!$A$7:$E$8,5,0)</f>
        <v>0.19144144144144143</v>
      </c>
      <c r="O357" s="22">
        <f>VLOOKUP($B357,Summary!$A$15:$E$17,5,0)</f>
        <v>0.25326370757180156</v>
      </c>
      <c r="P357" s="22">
        <f>VLOOKUP($F357,Summary!$A$22:$E$28,5,0)</f>
        <v>0.38219895287958117</v>
      </c>
      <c r="Q357" s="22">
        <f>VLOOKUP($K357,Summary!$A$33:$E$39,5,0)</f>
        <v>0.38219895287958117</v>
      </c>
      <c r="R357" s="22">
        <f>N357*O357*P357*Q357</f>
        <v>7.0825215013974371E-3</v>
      </c>
      <c r="S357" s="24">
        <f>IF(R357&gt;S$4,1,IF(R357&gt;0.2,0.5,0))</f>
        <v>0</v>
      </c>
    </row>
    <row r="358" spans="1:19" x14ac:dyDescent="0.25">
      <c r="A358" s="2">
        <v>1272</v>
      </c>
      <c r="B358" s="2">
        <v>3</v>
      </c>
      <c r="C358" s="2" t="s">
        <v>555</v>
      </c>
      <c r="D358" s="2" t="s">
        <v>12</v>
      </c>
      <c r="F358" s="2">
        <f>VLOOKUP($E358,Summary!$A$22:$A$28,1,1)</f>
        <v>0</v>
      </c>
      <c r="G358" s="2">
        <v>0</v>
      </c>
      <c r="H358" s="2">
        <v>0</v>
      </c>
      <c r="I358" s="2">
        <v>366713</v>
      </c>
      <c r="J358" s="2">
        <v>7.75</v>
      </c>
      <c r="K358" s="20">
        <f>VLOOKUP($J358,Summary!$A$33:$E$39,1,1)</f>
        <v>0</v>
      </c>
      <c r="M358" s="2" t="s">
        <v>13</v>
      </c>
      <c r="N358" s="22">
        <f>VLOOKUP($D358,Summary!$A$7:$E$8,5,0)</f>
        <v>0.19144144144144143</v>
      </c>
      <c r="O358" s="22">
        <f>VLOOKUP($B358,Summary!$A$15:$E$17,5,0)</f>
        <v>0.25326370757180156</v>
      </c>
      <c r="P358" s="22">
        <f>VLOOKUP($F358,Summary!$A$22:$E$28,5,0)</f>
        <v>0.38219895287958117</v>
      </c>
      <c r="Q358" s="22">
        <f>VLOOKUP($K358,Summary!$A$33:$E$39,5,0)</f>
        <v>0.38219895287958117</v>
      </c>
      <c r="R358" s="22">
        <f>N358*O358*P358*Q358</f>
        <v>7.0825215013974371E-3</v>
      </c>
      <c r="S358" s="24">
        <f>IF(R358&gt;S$4,1,IF(R358&gt;0.2,0.5,0))</f>
        <v>0</v>
      </c>
    </row>
    <row r="359" spans="1:19" x14ac:dyDescent="0.25">
      <c r="A359" s="2">
        <v>1305</v>
      </c>
      <c r="B359" s="2">
        <v>3</v>
      </c>
      <c r="C359" s="2" t="s">
        <v>599</v>
      </c>
      <c r="D359" s="2" t="s">
        <v>12</v>
      </c>
      <c r="F359" s="2">
        <f>VLOOKUP($E359,Summary!$A$22:$A$28,1,1)</f>
        <v>0</v>
      </c>
      <c r="G359" s="2">
        <v>0</v>
      </c>
      <c r="H359" s="2">
        <v>0</v>
      </c>
      <c r="I359" s="2" t="s">
        <v>600</v>
      </c>
      <c r="J359" s="2">
        <v>8.0500000000000007</v>
      </c>
      <c r="K359" s="20">
        <f>VLOOKUP($J359,Summary!$A$33:$E$39,1,1)</f>
        <v>0</v>
      </c>
      <c r="M359" s="2" t="s">
        <v>16</v>
      </c>
      <c r="N359" s="22">
        <f>VLOOKUP($D359,Summary!$A$7:$E$8,5,0)</f>
        <v>0.19144144144144143</v>
      </c>
      <c r="O359" s="22">
        <f>VLOOKUP($B359,Summary!$A$15:$E$17,5,0)</f>
        <v>0.25326370757180156</v>
      </c>
      <c r="P359" s="22">
        <f>VLOOKUP($F359,Summary!$A$22:$E$28,5,0)</f>
        <v>0.38219895287958117</v>
      </c>
      <c r="Q359" s="22">
        <f>VLOOKUP($K359,Summary!$A$33:$E$39,5,0)</f>
        <v>0.38219895287958117</v>
      </c>
      <c r="R359" s="22">
        <f>N359*O359*P359*Q359</f>
        <v>7.0825215013974371E-3</v>
      </c>
      <c r="S359" s="24">
        <f>IF(R359&gt;S$4,1,IF(R359&gt;0.2,0.5,0))</f>
        <v>0</v>
      </c>
    </row>
    <row r="360" spans="1:19" x14ac:dyDescent="0.25">
      <c r="A360" s="2">
        <v>1308</v>
      </c>
      <c r="B360" s="2">
        <v>3</v>
      </c>
      <c r="C360" s="2" t="s">
        <v>606</v>
      </c>
      <c r="D360" s="2" t="s">
        <v>12</v>
      </c>
      <c r="F360" s="2">
        <f>VLOOKUP($E360,Summary!$A$22:$A$28,1,1)</f>
        <v>0</v>
      </c>
      <c r="G360" s="2">
        <v>0</v>
      </c>
      <c r="H360" s="2">
        <v>0</v>
      </c>
      <c r="I360" s="2">
        <v>359309</v>
      </c>
      <c r="J360" s="2">
        <v>8.0500000000000007</v>
      </c>
      <c r="K360" s="20">
        <f>VLOOKUP($J360,Summary!$A$33:$E$39,1,1)</f>
        <v>0</v>
      </c>
      <c r="M360" s="2" t="s">
        <v>16</v>
      </c>
      <c r="N360" s="22">
        <f>VLOOKUP($D360,Summary!$A$7:$E$8,5,0)</f>
        <v>0.19144144144144143</v>
      </c>
      <c r="O360" s="22">
        <f>VLOOKUP($B360,Summary!$A$15:$E$17,5,0)</f>
        <v>0.25326370757180156</v>
      </c>
      <c r="P360" s="22">
        <f>VLOOKUP($F360,Summary!$A$22:$E$28,5,0)</f>
        <v>0.38219895287958117</v>
      </c>
      <c r="Q360" s="22">
        <f>VLOOKUP($K360,Summary!$A$33:$E$39,5,0)</f>
        <v>0.38219895287958117</v>
      </c>
      <c r="R360" s="22">
        <f>N360*O360*P360*Q360</f>
        <v>7.0825215013974371E-3</v>
      </c>
      <c r="S360" s="24">
        <f>IF(R360&gt;S$4,1,IF(R360&gt;0.2,0.5,0))</f>
        <v>0</v>
      </c>
    </row>
    <row r="361" spans="1:19" x14ac:dyDescent="0.25">
      <c r="A361" s="2">
        <v>947</v>
      </c>
      <c r="B361" s="2">
        <v>3</v>
      </c>
      <c r="C361" s="2" t="s">
        <v>103</v>
      </c>
      <c r="D361" s="2" t="s">
        <v>12</v>
      </c>
      <c r="E361" s="2">
        <v>10</v>
      </c>
      <c r="F361" s="2">
        <f>VLOOKUP($E361,Summary!$A$22:$A$28,1,1)</f>
        <v>10</v>
      </c>
      <c r="G361" s="2">
        <v>4</v>
      </c>
      <c r="H361" s="2">
        <v>1</v>
      </c>
      <c r="I361" s="2">
        <v>382652</v>
      </c>
      <c r="J361" s="2">
        <v>29.125</v>
      </c>
      <c r="K361" s="20">
        <f>VLOOKUP($J361,Summary!$A$33:$E$39,1,1)</f>
        <v>20</v>
      </c>
      <c r="M361" s="2" t="s">
        <v>13</v>
      </c>
      <c r="N361" s="22">
        <f>VLOOKUP($D361,Summary!$A$7:$E$8,5,0)</f>
        <v>0.19144144144144143</v>
      </c>
      <c r="O361" s="22">
        <f>VLOOKUP($B361,Summary!$A$15:$E$17,5,0)</f>
        <v>0.25326370757180156</v>
      </c>
      <c r="P361" s="22">
        <f>VLOOKUP($F361,Summary!$A$22:$E$28,5,0)</f>
        <v>0.40789473684210525</v>
      </c>
      <c r="Q361" s="22">
        <f>VLOOKUP($K361,Summary!$A$33:$E$39,5,0)</f>
        <v>0.35632183908045978</v>
      </c>
      <c r="R361" s="22">
        <f>N361*O361*P361*Q361</f>
        <v>7.0469219059131529E-3</v>
      </c>
      <c r="S361" s="24">
        <f>IF(R361&gt;S$4,1,IF(R361&gt;0.2,0.5,0))</f>
        <v>0</v>
      </c>
    </row>
    <row r="362" spans="1:19" x14ac:dyDescent="0.25">
      <c r="A362" s="2">
        <v>1284</v>
      </c>
      <c r="B362" s="2">
        <v>3</v>
      </c>
      <c r="C362" s="2" t="s">
        <v>571</v>
      </c>
      <c r="D362" s="2" t="s">
        <v>12</v>
      </c>
      <c r="E362" s="2">
        <v>13</v>
      </c>
      <c r="F362" s="2">
        <f>VLOOKUP($E362,Summary!$A$22:$A$28,1,1)</f>
        <v>10</v>
      </c>
      <c r="G362" s="2">
        <v>0</v>
      </c>
      <c r="H362" s="2">
        <v>2</v>
      </c>
      <c r="I362" s="2" t="s">
        <v>572</v>
      </c>
      <c r="J362" s="2">
        <v>20.25</v>
      </c>
      <c r="K362" s="20">
        <f>VLOOKUP($J362,Summary!$A$33:$E$39,1,1)</f>
        <v>20</v>
      </c>
      <c r="M362" s="2" t="s">
        <v>16</v>
      </c>
      <c r="N362" s="22">
        <f>VLOOKUP($D362,Summary!$A$7:$E$8,5,0)</f>
        <v>0.19144144144144143</v>
      </c>
      <c r="O362" s="22">
        <f>VLOOKUP($B362,Summary!$A$15:$E$17,5,0)</f>
        <v>0.25326370757180156</v>
      </c>
      <c r="P362" s="22">
        <f>VLOOKUP($F362,Summary!$A$22:$E$28,5,0)</f>
        <v>0.40789473684210525</v>
      </c>
      <c r="Q362" s="22">
        <f>VLOOKUP($K362,Summary!$A$33:$E$39,5,0)</f>
        <v>0.35632183908045978</v>
      </c>
      <c r="R362" s="22">
        <f>N362*O362*P362*Q362</f>
        <v>7.0469219059131529E-3</v>
      </c>
      <c r="S362" s="24">
        <f>IF(R362&gt;S$4,1,IF(R362&gt;0.2,0.5,0))</f>
        <v>0</v>
      </c>
    </row>
    <row r="363" spans="1:19" x14ac:dyDescent="0.25">
      <c r="A363" s="2">
        <v>1064</v>
      </c>
      <c r="B363" s="2">
        <v>3</v>
      </c>
      <c r="C363" s="2" t="s">
        <v>263</v>
      </c>
      <c r="D363" s="2" t="s">
        <v>12</v>
      </c>
      <c r="E363" s="2">
        <v>23</v>
      </c>
      <c r="F363" s="2">
        <f>VLOOKUP($E363,Summary!$A$22:$A$28,1,1)</f>
        <v>20</v>
      </c>
      <c r="G363" s="2">
        <v>1</v>
      </c>
      <c r="H363" s="2">
        <v>0</v>
      </c>
      <c r="I363" s="2">
        <v>347072</v>
      </c>
      <c r="J363" s="2">
        <v>13.9</v>
      </c>
      <c r="K363" s="20">
        <f>VLOOKUP($J363,Summary!$A$33:$E$39,1,1)</f>
        <v>10</v>
      </c>
      <c r="M363" s="2" t="s">
        <v>16</v>
      </c>
      <c r="N363" s="22">
        <f>VLOOKUP($D363,Summary!$A$7:$E$8,5,0)</f>
        <v>0.19144144144144143</v>
      </c>
      <c r="O363" s="22">
        <f>VLOOKUP($B363,Summary!$A$15:$E$17,5,0)</f>
        <v>0.25326370757180156</v>
      </c>
      <c r="P363" s="22">
        <f>VLOOKUP($F363,Summary!$A$22:$E$28,5,0)</f>
        <v>0.35632183908045978</v>
      </c>
      <c r="Q363" s="22">
        <f>VLOOKUP($K363,Summary!$A$33:$E$39,5,0)</f>
        <v>0.40789473684210525</v>
      </c>
      <c r="R363" s="22">
        <f>N363*O363*P363*Q363</f>
        <v>7.046921905913152E-3</v>
      </c>
      <c r="S363" s="24">
        <f>IF(R363&gt;S$4,1,IF(R363&gt;0.2,0.5,0))</f>
        <v>0</v>
      </c>
    </row>
    <row r="364" spans="1:19" x14ac:dyDescent="0.25">
      <c r="A364" s="2">
        <v>934</v>
      </c>
      <c r="B364" s="2">
        <v>3</v>
      </c>
      <c r="C364" s="2" t="s">
        <v>79</v>
      </c>
      <c r="D364" s="2" t="s">
        <v>12</v>
      </c>
      <c r="E364" s="2">
        <v>41</v>
      </c>
      <c r="F364" s="2">
        <f>VLOOKUP($E364,Summary!$A$22:$A$28,1,1)</f>
        <v>40</v>
      </c>
      <c r="G364" s="2">
        <v>0</v>
      </c>
      <c r="H364" s="2">
        <v>0</v>
      </c>
      <c r="I364" s="2" t="s">
        <v>80</v>
      </c>
      <c r="J364" s="2">
        <v>7.85</v>
      </c>
      <c r="K364" s="20">
        <f>VLOOKUP($J364,Summary!$A$33:$E$39,1,1)</f>
        <v>0</v>
      </c>
      <c r="M364" s="2" t="s">
        <v>16</v>
      </c>
      <c r="N364" s="22">
        <f>VLOOKUP($D364,Summary!$A$7:$E$8,5,0)</f>
        <v>0.19144144144144143</v>
      </c>
      <c r="O364" s="22">
        <f>VLOOKUP($B364,Summary!$A$15:$E$17,5,0)</f>
        <v>0.25326370757180156</v>
      </c>
      <c r="P364" s="22">
        <f>VLOOKUP($F364,Summary!$A$22:$E$28,5,0)</f>
        <v>0.35820895522388058</v>
      </c>
      <c r="Q364" s="22">
        <f>VLOOKUP($K364,Summary!$A$33:$E$39,5,0)</f>
        <v>0.38219895287958117</v>
      </c>
      <c r="R364" s="22">
        <f>N364*O364*P364*Q364</f>
        <v>6.6379633126979858E-3</v>
      </c>
      <c r="S364" s="24">
        <f>IF(R364&gt;S$4,1,IF(R364&gt;0.2,0.5,0))</f>
        <v>0</v>
      </c>
    </row>
    <row r="365" spans="1:19" x14ac:dyDescent="0.25">
      <c r="A365" s="2">
        <v>1026</v>
      </c>
      <c r="B365" s="2">
        <v>3</v>
      </c>
      <c r="C365" s="2" t="s">
        <v>212</v>
      </c>
      <c r="D365" s="2" t="s">
        <v>12</v>
      </c>
      <c r="E365" s="2">
        <v>43</v>
      </c>
      <c r="F365" s="2">
        <f>VLOOKUP($E365,Summary!$A$22:$A$28,1,1)</f>
        <v>40</v>
      </c>
      <c r="G365" s="2">
        <v>0</v>
      </c>
      <c r="H365" s="2">
        <v>0</v>
      </c>
      <c r="I365" s="2">
        <v>349226</v>
      </c>
      <c r="J365" s="2">
        <v>7.8958000000000004</v>
      </c>
      <c r="K365" s="20">
        <f>VLOOKUP($J365,Summary!$A$33:$E$39,1,1)</f>
        <v>0</v>
      </c>
      <c r="M365" s="2" t="s">
        <v>16</v>
      </c>
      <c r="N365" s="22">
        <f>VLOOKUP($D365,Summary!$A$7:$E$8,5,0)</f>
        <v>0.19144144144144143</v>
      </c>
      <c r="O365" s="22">
        <f>VLOOKUP($B365,Summary!$A$15:$E$17,5,0)</f>
        <v>0.25326370757180156</v>
      </c>
      <c r="P365" s="22">
        <f>VLOOKUP($F365,Summary!$A$22:$E$28,5,0)</f>
        <v>0.35820895522388058</v>
      </c>
      <c r="Q365" s="22">
        <f>VLOOKUP($K365,Summary!$A$33:$E$39,5,0)</f>
        <v>0.38219895287958117</v>
      </c>
      <c r="R365" s="22">
        <f>N365*O365*P365*Q365</f>
        <v>6.6379633126979858E-3</v>
      </c>
      <c r="S365" s="24">
        <f>IF(R365&gt;S$4,1,IF(R365&gt;0.2,0.5,0))</f>
        <v>0</v>
      </c>
    </row>
    <row r="366" spans="1:19" x14ac:dyDescent="0.25">
      <c r="A366" s="2">
        <v>895</v>
      </c>
      <c r="B366" s="2">
        <v>3</v>
      </c>
      <c r="C366" s="2" t="s">
        <v>18</v>
      </c>
      <c r="D366" s="2" t="s">
        <v>12</v>
      </c>
      <c r="E366" s="2">
        <v>27</v>
      </c>
      <c r="F366" s="2">
        <f>VLOOKUP($E366,Summary!$A$22:$A$28,1,1)</f>
        <v>20</v>
      </c>
      <c r="G366" s="2">
        <v>0</v>
      </c>
      <c r="H366" s="2">
        <v>0</v>
      </c>
      <c r="I366" s="2">
        <v>315154</v>
      </c>
      <c r="J366" s="2">
        <v>8.6624999999999996</v>
      </c>
      <c r="K366" s="20">
        <f>VLOOKUP($J366,Summary!$A$33:$E$39,1,1)</f>
        <v>0</v>
      </c>
      <c r="M366" s="2" t="s">
        <v>16</v>
      </c>
      <c r="N366" s="22">
        <f>VLOOKUP($D366,Summary!$A$7:$E$8,5,0)</f>
        <v>0.19144144144144143</v>
      </c>
      <c r="O366" s="22">
        <f>VLOOKUP($B366,Summary!$A$15:$E$17,5,0)</f>
        <v>0.25326370757180156</v>
      </c>
      <c r="P366" s="22">
        <f>VLOOKUP($F366,Summary!$A$22:$E$28,5,0)</f>
        <v>0.35632183908045978</v>
      </c>
      <c r="Q366" s="22">
        <f>VLOOKUP($K366,Summary!$A$33:$E$39,5,0)</f>
        <v>0.38219895287958117</v>
      </c>
      <c r="R366" s="22">
        <f>N366*O366*P366*Q366</f>
        <v>6.6029931994605927E-3</v>
      </c>
      <c r="S366" s="24">
        <f>IF(R366&gt;S$4,1,IF(R366&gt;0.2,0.5,0))</f>
        <v>0</v>
      </c>
    </row>
    <row r="367" spans="1:19" x14ac:dyDescent="0.25">
      <c r="A367" s="2">
        <v>909</v>
      </c>
      <c r="B367" s="2">
        <v>3</v>
      </c>
      <c r="C367" s="2" t="s">
        <v>38</v>
      </c>
      <c r="D367" s="2" t="s">
        <v>12</v>
      </c>
      <c r="E367" s="2">
        <v>21</v>
      </c>
      <c r="F367" s="2">
        <f>VLOOKUP($E367,Summary!$A$22:$A$28,1,1)</f>
        <v>20</v>
      </c>
      <c r="G367" s="2">
        <v>0</v>
      </c>
      <c r="H367" s="2">
        <v>0</v>
      </c>
      <c r="I367" s="2">
        <v>2692</v>
      </c>
      <c r="J367" s="2">
        <v>7.2249999999999996</v>
      </c>
      <c r="K367" s="20">
        <f>VLOOKUP($J367,Summary!$A$33:$E$39,1,1)</f>
        <v>0</v>
      </c>
      <c r="M367" s="2" t="s">
        <v>24</v>
      </c>
      <c r="N367" s="22">
        <f>VLOOKUP($D367,Summary!$A$7:$E$8,5,0)</f>
        <v>0.19144144144144143</v>
      </c>
      <c r="O367" s="22">
        <f>VLOOKUP($B367,Summary!$A$15:$E$17,5,0)</f>
        <v>0.25326370757180156</v>
      </c>
      <c r="P367" s="22">
        <f>VLOOKUP($F367,Summary!$A$22:$E$28,5,0)</f>
        <v>0.35632183908045978</v>
      </c>
      <c r="Q367" s="22">
        <f>VLOOKUP($K367,Summary!$A$33:$E$39,5,0)</f>
        <v>0.38219895287958117</v>
      </c>
      <c r="R367" s="22">
        <f>N367*O367*P367*Q367</f>
        <v>6.6029931994605927E-3</v>
      </c>
      <c r="S367" s="24">
        <f>IF(R367&gt;S$4,1,IF(R367&gt;0.2,0.5,0))</f>
        <v>0</v>
      </c>
    </row>
    <row r="368" spans="1:19" x14ac:dyDescent="0.25">
      <c r="A368" s="2">
        <v>919</v>
      </c>
      <c r="B368" s="2">
        <v>3</v>
      </c>
      <c r="C368" s="2" t="s">
        <v>57</v>
      </c>
      <c r="D368" s="2" t="s">
        <v>12</v>
      </c>
      <c r="E368" s="2">
        <v>22.5</v>
      </c>
      <c r="F368" s="2">
        <f>VLOOKUP($E368,Summary!$A$22:$A$28,1,1)</f>
        <v>20</v>
      </c>
      <c r="G368" s="2">
        <v>0</v>
      </c>
      <c r="H368" s="2">
        <v>0</v>
      </c>
      <c r="I368" s="2">
        <v>2698</v>
      </c>
      <c r="J368" s="2">
        <v>7.2249999999999996</v>
      </c>
      <c r="K368" s="20">
        <f>VLOOKUP($J368,Summary!$A$33:$E$39,1,1)</f>
        <v>0</v>
      </c>
      <c r="M368" s="2" t="s">
        <v>24</v>
      </c>
      <c r="N368" s="22">
        <f>VLOOKUP($D368,Summary!$A$7:$E$8,5,0)</f>
        <v>0.19144144144144143</v>
      </c>
      <c r="O368" s="22">
        <f>VLOOKUP($B368,Summary!$A$15:$E$17,5,0)</f>
        <v>0.25326370757180156</v>
      </c>
      <c r="P368" s="22">
        <f>VLOOKUP($F368,Summary!$A$22:$E$28,5,0)</f>
        <v>0.35632183908045978</v>
      </c>
      <c r="Q368" s="22">
        <f>VLOOKUP($K368,Summary!$A$33:$E$39,5,0)</f>
        <v>0.38219895287958117</v>
      </c>
      <c r="R368" s="22">
        <f>N368*O368*P368*Q368</f>
        <v>6.6029931994605927E-3</v>
      </c>
      <c r="S368" s="24">
        <f>IF(R368&gt;S$4,1,IF(R368&gt;0.2,0.5,0))</f>
        <v>0</v>
      </c>
    </row>
    <row r="369" spans="1:19" x14ac:dyDescent="0.25">
      <c r="A369" s="2">
        <v>921</v>
      </c>
      <c r="B369" s="2">
        <v>3</v>
      </c>
      <c r="C369" s="2" t="s">
        <v>60</v>
      </c>
      <c r="D369" s="2" t="s">
        <v>12</v>
      </c>
      <c r="F369" s="2">
        <f>VLOOKUP($E369,Summary!$A$22:$A$28,1,1)</f>
        <v>0</v>
      </c>
      <c r="G369" s="2">
        <v>2</v>
      </c>
      <c r="H369" s="2">
        <v>0</v>
      </c>
      <c r="I369" s="2">
        <v>2662</v>
      </c>
      <c r="J369" s="2">
        <v>21.679200000000002</v>
      </c>
      <c r="K369" s="20">
        <f>VLOOKUP($J369,Summary!$A$33:$E$39,1,1)</f>
        <v>20</v>
      </c>
      <c r="M369" s="2" t="s">
        <v>24</v>
      </c>
      <c r="N369" s="22">
        <f>VLOOKUP($D369,Summary!$A$7:$E$8,5,0)</f>
        <v>0.19144144144144143</v>
      </c>
      <c r="O369" s="22">
        <f>VLOOKUP($B369,Summary!$A$15:$E$17,5,0)</f>
        <v>0.25326370757180156</v>
      </c>
      <c r="P369" s="22">
        <f>VLOOKUP($F369,Summary!$A$22:$E$28,5,0)</f>
        <v>0.38219895287958117</v>
      </c>
      <c r="Q369" s="22">
        <f>VLOOKUP($K369,Summary!$A$33:$E$39,5,0)</f>
        <v>0.35632183908045978</v>
      </c>
      <c r="R369" s="22">
        <f>N369*O369*P369*Q369</f>
        <v>6.6029931994605927E-3</v>
      </c>
      <c r="S369" s="24">
        <f>IF(R369&gt;S$4,1,IF(R369&gt;0.2,0.5,0))</f>
        <v>0</v>
      </c>
    </row>
    <row r="370" spans="1:19" x14ac:dyDescent="0.25">
      <c r="A370" s="2">
        <v>930</v>
      </c>
      <c r="B370" s="2">
        <v>3</v>
      </c>
      <c r="C370" s="2" t="s">
        <v>74</v>
      </c>
      <c r="D370" s="2" t="s">
        <v>12</v>
      </c>
      <c r="E370" s="2">
        <v>25</v>
      </c>
      <c r="F370" s="2">
        <f>VLOOKUP($E370,Summary!$A$22:$A$28,1,1)</f>
        <v>20</v>
      </c>
      <c r="G370" s="2">
        <v>0</v>
      </c>
      <c r="H370" s="2">
        <v>0</v>
      </c>
      <c r="I370" s="2">
        <v>345768</v>
      </c>
      <c r="J370" s="2">
        <v>9.5</v>
      </c>
      <c r="K370" s="20">
        <f>VLOOKUP($J370,Summary!$A$33:$E$39,1,1)</f>
        <v>0</v>
      </c>
      <c r="M370" s="2" t="s">
        <v>16</v>
      </c>
      <c r="N370" s="22">
        <f>VLOOKUP($D370,Summary!$A$7:$E$8,5,0)</f>
        <v>0.19144144144144143</v>
      </c>
      <c r="O370" s="22">
        <f>VLOOKUP($B370,Summary!$A$15:$E$17,5,0)</f>
        <v>0.25326370757180156</v>
      </c>
      <c r="P370" s="22">
        <f>VLOOKUP($F370,Summary!$A$22:$E$28,5,0)</f>
        <v>0.35632183908045978</v>
      </c>
      <c r="Q370" s="22">
        <f>VLOOKUP($K370,Summary!$A$33:$E$39,5,0)</f>
        <v>0.38219895287958117</v>
      </c>
      <c r="R370" s="22">
        <f>N370*O370*P370*Q370</f>
        <v>6.6029931994605927E-3</v>
      </c>
      <c r="S370" s="24">
        <f>IF(R370&gt;S$4,1,IF(R370&gt;0.2,0.5,0))</f>
        <v>0</v>
      </c>
    </row>
    <row r="371" spans="1:19" x14ac:dyDescent="0.25">
      <c r="A371" s="2">
        <v>937</v>
      </c>
      <c r="B371" s="2">
        <v>3</v>
      </c>
      <c r="C371" s="2" t="s">
        <v>84</v>
      </c>
      <c r="D371" s="2" t="s">
        <v>12</v>
      </c>
      <c r="E371" s="2">
        <v>25</v>
      </c>
      <c r="F371" s="2">
        <f>VLOOKUP($E371,Summary!$A$22:$A$28,1,1)</f>
        <v>20</v>
      </c>
      <c r="G371" s="2">
        <v>0</v>
      </c>
      <c r="H371" s="2">
        <v>0</v>
      </c>
      <c r="I371" s="2" t="s">
        <v>85</v>
      </c>
      <c r="J371" s="2">
        <v>7.9249999999999998</v>
      </c>
      <c r="K371" s="20">
        <f>VLOOKUP($J371,Summary!$A$33:$E$39,1,1)</f>
        <v>0</v>
      </c>
      <c r="M371" s="2" t="s">
        <v>16</v>
      </c>
      <c r="N371" s="22">
        <f>VLOOKUP($D371,Summary!$A$7:$E$8,5,0)</f>
        <v>0.19144144144144143</v>
      </c>
      <c r="O371" s="22">
        <f>VLOOKUP($B371,Summary!$A$15:$E$17,5,0)</f>
        <v>0.25326370757180156</v>
      </c>
      <c r="P371" s="22">
        <f>VLOOKUP($F371,Summary!$A$22:$E$28,5,0)</f>
        <v>0.35632183908045978</v>
      </c>
      <c r="Q371" s="22">
        <f>VLOOKUP($K371,Summary!$A$33:$E$39,5,0)</f>
        <v>0.38219895287958117</v>
      </c>
      <c r="R371" s="22">
        <f>N371*O371*P371*Q371</f>
        <v>6.6029931994605927E-3</v>
      </c>
      <c r="S371" s="24">
        <f>IF(R371&gt;S$4,1,IF(R371&gt;0.2,0.5,0))</f>
        <v>0</v>
      </c>
    </row>
    <row r="372" spans="1:19" x14ac:dyDescent="0.25">
      <c r="A372" s="2">
        <v>949</v>
      </c>
      <c r="B372" s="2">
        <v>3</v>
      </c>
      <c r="C372" s="2" t="s">
        <v>105</v>
      </c>
      <c r="D372" s="2" t="s">
        <v>12</v>
      </c>
      <c r="E372" s="2">
        <v>25</v>
      </c>
      <c r="F372" s="2">
        <f>VLOOKUP($E372,Summary!$A$22:$A$28,1,1)</f>
        <v>20</v>
      </c>
      <c r="G372" s="2">
        <v>0</v>
      </c>
      <c r="H372" s="2">
        <v>0</v>
      </c>
      <c r="I372" s="2">
        <v>348122</v>
      </c>
      <c r="J372" s="2">
        <v>7.65</v>
      </c>
      <c r="K372" s="20">
        <f>VLOOKUP($J372,Summary!$A$33:$E$39,1,1)</f>
        <v>0</v>
      </c>
      <c r="L372" s="2" t="s">
        <v>106</v>
      </c>
      <c r="M372" s="2" t="s">
        <v>16</v>
      </c>
      <c r="N372" s="22">
        <f>VLOOKUP($D372,Summary!$A$7:$E$8,5,0)</f>
        <v>0.19144144144144143</v>
      </c>
      <c r="O372" s="22">
        <f>VLOOKUP($B372,Summary!$A$15:$E$17,5,0)</f>
        <v>0.25326370757180156</v>
      </c>
      <c r="P372" s="22">
        <f>VLOOKUP($F372,Summary!$A$22:$E$28,5,0)</f>
        <v>0.35632183908045978</v>
      </c>
      <c r="Q372" s="22">
        <f>VLOOKUP($K372,Summary!$A$33:$E$39,5,0)</f>
        <v>0.38219895287958117</v>
      </c>
      <c r="R372" s="22">
        <f>N372*O372*P372*Q372</f>
        <v>6.6029931994605927E-3</v>
      </c>
      <c r="S372" s="24">
        <f>IF(R372&gt;S$4,1,IF(R372&gt;0.2,0.5,0))</f>
        <v>0</v>
      </c>
    </row>
    <row r="373" spans="1:19" x14ac:dyDescent="0.25">
      <c r="A373" s="2">
        <v>963</v>
      </c>
      <c r="B373" s="2">
        <v>3</v>
      </c>
      <c r="C373" s="2" t="s">
        <v>123</v>
      </c>
      <c r="D373" s="2" t="s">
        <v>12</v>
      </c>
      <c r="E373" s="2">
        <v>21</v>
      </c>
      <c r="F373" s="2">
        <f>VLOOKUP($E373,Summary!$A$22:$A$28,1,1)</f>
        <v>20</v>
      </c>
      <c r="G373" s="2">
        <v>0</v>
      </c>
      <c r="H373" s="2">
        <v>0</v>
      </c>
      <c r="I373" s="2">
        <v>349211</v>
      </c>
      <c r="J373" s="2">
        <v>7.8958000000000004</v>
      </c>
      <c r="K373" s="20">
        <f>VLOOKUP($J373,Summary!$A$33:$E$39,1,1)</f>
        <v>0</v>
      </c>
      <c r="M373" s="2" t="s">
        <v>16</v>
      </c>
      <c r="N373" s="22">
        <f>VLOOKUP($D373,Summary!$A$7:$E$8,5,0)</f>
        <v>0.19144144144144143</v>
      </c>
      <c r="O373" s="22">
        <f>VLOOKUP($B373,Summary!$A$15:$E$17,5,0)</f>
        <v>0.25326370757180156</v>
      </c>
      <c r="P373" s="22">
        <f>VLOOKUP($F373,Summary!$A$22:$E$28,5,0)</f>
        <v>0.35632183908045978</v>
      </c>
      <c r="Q373" s="22">
        <f>VLOOKUP($K373,Summary!$A$33:$E$39,5,0)</f>
        <v>0.38219895287958117</v>
      </c>
      <c r="R373" s="22">
        <f>N373*O373*P373*Q373</f>
        <v>6.6029931994605927E-3</v>
      </c>
      <c r="S373" s="24">
        <f>IF(R373&gt;S$4,1,IF(R373&gt;0.2,0.5,0))</f>
        <v>0</v>
      </c>
    </row>
    <row r="374" spans="1:19" x14ac:dyDescent="0.25">
      <c r="A374" s="2">
        <v>987</v>
      </c>
      <c r="B374" s="2">
        <v>3</v>
      </c>
      <c r="C374" s="2" t="s">
        <v>157</v>
      </c>
      <c r="D374" s="2" t="s">
        <v>12</v>
      </c>
      <c r="E374" s="2">
        <v>25</v>
      </c>
      <c r="F374" s="2">
        <f>VLOOKUP($E374,Summary!$A$22:$A$28,1,1)</f>
        <v>20</v>
      </c>
      <c r="G374" s="2">
        <v>0</v>
      </c>
      <c r="H374" s="2">
        <v>0</v>
      </c>
      <c r="I374" s="2">
        <v>350033</v>
      </c>
      <c r="J374" s="2">
        <v>7.7957999999999998</v>
      </c>
      <c r="K374" s="20">
        <f>VLOOKUP($J374,Summary!$A$33:$E$39,1,1)</f>
        <v>0</v>
      </c>
      <c r="M374" s="2" t="s">
        <v>16</v>
      </c>
      <c r="N374" s="22">
        <f>VLOOKUP($D374,Summary!$A$7:$E$8,5,0)</f>
        <v>0.19144144144144143</v>
      </c>
      <c r="O374" s="22">
        <f>VLOOKUP($B374,Summary!$A$15:$E$17,5,0)</f>
        <v>0.25326370757180156</v>
      </c>
      <c r="P374" s="22">
        <f>VLOOKUP($F374,Summary!$A$22:$E$28,5,0)</f>
        <v>0.35632183908045978</v>
      </c>
      <c r="Q374" s="22">
        <f>VLOOKUP($K374,Summary!$A$33:$E$39,5,0)</f>
        <v>0.38219895287958117</v>
      </c>
      <c r="R374" s="22">
        <f>N374*O374*P374*Q374</f>
        <v>6.6029931994605927E-3</v>
      </c>
      <c r="S374" s="24">
        <f>IF(R374&gt;S$4,1,IF(R374&gt;0.2,0.5,0))</f>
        <v>0</v>
      </c>
    </row>
    <row r="375" spans="1:19" x14ac:dyDescent="0.25">
      <c r="A375" s="2">
        <v>989</v>
      </c>
      <c r="B375" s="2">
        <v>3</v>
      </c>
      <c r="C375" s="2" t="s">
        <v>160</v>
      </c>
      <c r="D375" s="2" t="s">
        <v>12</v>
      </c>
      <c r="E375" s="2">
        <v>29</v>
      </c>
      <c r="F375" s="2">
        <f>VLOOKUP($E375,Summary!$A$22:$A$28,1,1)</f>
        <v>20</v>
      </c>
      <c r="G375" s="2">
        <v>0</v>
      </c>
      <c r="H375" s="2">
        <v>0</v>
      </c>
      <c r="I375" s="2" t="s">
        <v>161</v>
      </c>
      <c r="J375" s="2">
        <v>7.9249999999999998</v>
      </c>
      <c r="K375" s="20">
        <f>VLOOKUP($J375,Summary!$A$33:$E$39,1,1)</f>
        <v>0</v>
      </c>
      <c r="M375" s="2" t="s">
        <v>16</v>
      </c>
      <c r="N375" s="22">
        <f>VLOOKUP($D375,Summary!$A$7:$E$8,5,0)</f>
        <v>0.19144144144144143</v>
      </c>
      <c r="O375" s="22">
        <f>VLOOKUP($B375,Summary!$A$15:$E$17,5,0)</f>
        <v>0.25326370757180156</v>
      </c>
      <c r="P375" s="22">
        <f>VLOOKUP($F375,Summary!$A$22:$E$28,5,0)</f>
        <v>0.35632183908045978</v>
      </c>
      <c r="Q375" s="22">
        <f>VLOOKUP($K375,Summary!$A$33:$E$39,5,0)</f>
        <v>0.38219895287958117</v>
      </c>
      <c r="R375" s="22">
        <f>N375*O375*P375*Q375</f>
        <v>6.6029931994605927E-3</v>
      </c>
      <c r="S375" s="24">
        <f>IF(R375&gt;S$4,1,IF(R375&gt;0.2,0.5,0))</f>
        <v>0</v>
      </c>
    </row>
    <row r="376" spans="1:19" x14ac:dyDescent="0.25">
      <c r="A376" s="2">
        <v>995</v>
      </c>
      <c r="B376" s="2">
        <v>3</v>
      </c>
      <c r="C376" s="2" t="s">
        <v>169</v>
      </c>
      <c r="D376" s="2" t="s">
        <v>12</v>
      </c>
      <c r="E376" s="2">
        <v>26</v>
      </c>
      <c r="F376" s="2">
        <f>VLOOKUP($E376,Summary!$A$22:$A$28,1,1)</f>
        <v>20</v>
      </c>
      <c r="G376" s="2">
        <v>0</v>
      </c>
      <c r="H376" s="2">
        <v>0</v>
      </c>
      <c r="I376" s="2">
        <v>347070</v>
      </c>
      <c r="J376" s="2">
        <v>7.7750000000000004</v>
      </c>
      <c r="K376" s="20">
        <f>VLOOKUP($J376,Summary!$A$33:$E$39,1,1)</f>
        <v>0</v>
      </c>
      <c r="M376" s="2" t="s">
        <v>16</v>
      </c>
      <c r="N376" s="22">
        <f>VLOOKUP($D376,Summary!$A$7:$E$8,5,0)</f>
        <v>0.19144144144144143</v>
      </c>
      <c r="O376" s="22">
        <f>VLOOKUP($B376,Summary!$A$15:$E$17,5,0)</f>
        <v>0.25326370757180156</v>
      </c>
      <c r="P376" s="22">
        <f>VLOOKUP($F376,Summary!$A$22:$E$28,5,0)</f>
        <v>0.35632183908045978</v>
      </c>
      <c r="Q376" s="22">
        <f>VLOOKUP($K376,Summary!$A$33:$E$39,5,0)</f>
        <v>0.38219895287958117</v>
      </c>
      <c r="R376" s="22">
        <f>N376*O376*P376*Q376</f>
        <v>6.6029931994605927E-3</v>
      </c>
      <c r="S376" s="24">
        <f>IF(R376&gt;S$4,1,IF(R376&gt;0.2,0.5,0))</f>
        <v>0</v>
      </c>
    </row>
    <row r="377" spans="1:19" x14ac:dyDescent="0.25">
      <c r="A377" s="2">
        <v>998</v>
      </c>
      <c r="B377" s="2">
        <v>3</v>
      </c>
      <c r="C377" s="2" t="s">
        <v>173</v>
      </c>
      <c r="D377" s="2" t="s">
        <v>12</v>
      </c>
      <c r="E377" s="2">
        <v>21</v>
      </c>
      <c r="F377" s="2">
        <f>VLOOKUP($E377,Summary!$A$22:$A$28,1,1)</f>
        <v>20</v>
      </c>
      <c r="G377" s="2">
        <v>0</v>
      </c>
      <c r="H377" s="2">
        <v>0</v>
      </c>
      <c r="I377" s="2">
        <v>330920</v>
      </c>
      <c r="J377" s="2">
        <v>7.8208000000000002</v>
      </c>
      <c r="K377" s="20">
        <f>VLOOKUP($J377,Summary!$A$33:$E$39,1,1)</f>
        <v>0</v>
      </c>
      <c r="M377" s="2" t="s">
        <v>13</v>
      </c>
      <c r="N377" s="22">
        <f>VLOOKUP($D377,Summary!$A$7:$E$8,5,0)</f>
        <v>0.19144144144144143</v>
      </c>
      <c r="O377" s="22">
        <f>VLOOKUP($B377,Summary!$A$15:$E$17,5,0)</f>
        <v>0.25326370757180156</v>
      </c>
      <c r="P377" s="22">
        <f>VLOOKUP($F377,Summary!$A$22:$E$28,5,0)</f>
        <v>0.35632183908045978</v>
      </c>
      <c r="Q377" s="22">
        <f>VLOOKUP($K377,Summary!$A$33:$E$39,5,0)</f>
        <v>0.38219895287958117</v>
      </c>
      <c r="R377" s="22">
        <f>N377*O377*P377*Q377</f>
        <v>6.6029931994605927E-3</v>
      </c>
      <c r="S377" s="24">
        <f>IF(R377&gt;S$4,1,IF(R377&gt;0.2,0.5,0))</f>
        <v>0</v>
      </c>
    </row>
    <row r="378" spans="1:19" x14ac:dyDescent="0.25">
      <c r="A378" s="2">
        <v>1015</v>
      </c>
      <c r="B378" s="2">
        <v>3</v>
      </c>
      <c r="C378" s="2" t="s">
        <v>199</v>
      </c>
      <c r="D378" s="2" t="s">
        <v>12</v>
      </c>
      <c r="E378" s="2">
        <v>28</v>
      </c>
      <c r="F378" s="2">
        <f>VLOOKUP($E378,Summary!$A$22:$A$28,1,1)</f>
        <v>20</v>
      </c>
      <c r="G378" s="2">
        <v>0</v>
      </c>
      <c r="H378" s="2">
        <v>0</v>
      </c>
      <c r="I378" s="2">
        <v>392095</v>
      </c>
      <c r="J378" s="2">
        <v>7.25</v>
      </c>
      <c r="K378" s="20">
        <f>VLOOKUP($J378,Summary!$A$33:$E$39,1,1)</f>
        <v>0</v>
      </c>
      <c r="M378" s="2" t="s">
        <v>16</v>
      </c>
      <c r="N378" s="22">
        <f>VLOOKUP($D378,Summary!$A$7:$E$8,5,0)</f>
        <v>0.19144144144144143</v>
      </c>
      <c r="O378" s="22">
        <f>VLOOKUP($B378,Summary!$A$15:$E$17,5,0)</f>
        <v>0.25326370757180156</v>
      </c>
      <c r="P378" s="22">
        <f>VLOOKUP($F378,Summary!$A$22:$E$28,5,0)</f>
        <v>0.35632183908045978</v>
      </c>
      <c r="Q378" s="22">
        <f>VLOOKUP($K378,Summary!$A$33:$E$39,5,0)</f>
        <v>0.38219895287958117</v>
      </c>
      <c r="R378" s="22">
        <f>N378*O378*P378*Q378</f>
        <v>6.6029931994605927E-3</v>
      </c>
      <c r="S378" s="24">
        <f>IF(R378&gt;S$4,1,IF(R378&gt;0.2,0.5,0))</f>
        <v>0</v>
      </c>
    </row>
    <row r="379" spans="1:19" x14ac:dyDescent="0.25">
      <c r="A379" s="2">
        <v>1018</v>
      </c>
      <c r="B379" s="2">
        <v>3</v>
      </c>
      <c r="C379" s="2" t="s">
        <v>202</v>
      </c>
      <c r="D379" s="2" t="s">
        <v>12</v>
      </c>
      <c r="E379" s="2">
        <v>22</v>
      </c>
      <c r="F379" s="2">
        <f>VLOOKUP($E379,Summary!$A$22:$A$28,1,1)</f>
        <v>20</v>
      </c>
      <c r="G379" s="2">
        <v>0</v>
      </c>
      <c r="H379" s="2">
        <v>0</v>
      </c>
      <c r="I379" s="2">
        <v>350045</v>
      </c>
      <c r="J379" s="2">
        <v>7.7957999999999998</v>
      </c>
      <c r="K379" s="20">
        <f>VLOOKUP($J379,Summary!$A$33:$E$39,1,1)</f>
        <v>0</v>
      </c>
      <c r="M379" s="2" t="s">
        <v>16</v>
      </c>
      <c r="N379" s="22">
        <f>VLOOKUP($D379,Summary!$A$7:$E$8,5,0)</f>
        <v>0.19144144144144143</v>
      </c>
      <c r="O379" s="22">
        <f>VLOOKUP($B379,Summary!$A$15:$E$17,5,0)</f>
        <v>0.25326370757180156</v>
      </c>
      <c r="P379" s="22">
        <f>VLOOKUP($F379,Summary!$A$22:$E$28,5,0)</f>
        <v>0.35632183908045978</v>
      </c>
      <c r="Q379" s="22">
        <f>VLOOKUP($K379,Summary!$A$33:$E$39,5,0)</f>
        <v>0.38219895287958117</v>
      </c>
      <c r="R379" s="22">
        <f>N379*O379*P379*Q379</f>
        <v>6.6029931994605927E-3</v>
      </c>
      <c r="S379" s="24">
        <f>IF(R379&gt;S$4,1,IF(R379&gt;0.2,0.5,0))</f>
        <v>0</v>
      </c>
    </row>
    <row r="380" spans="1:19" x14ac:dyDescent="0.25">
      <c r="A380" s="2">
        <v>1021</v>
      </c>
      <c r="B380" s="2">
        <v>3</v>
      </c>
      <c r="C380" s="2" t="s">
        <v>205</v>
      </c>
      <c r="D380" s="2" t="s">
        <v>12</v>
      </c>
      <c r="E380" s="2">
        <v>24</v>
      </c>
      <c r="F380" s="2">
        <f>VLOOKUP($E380,Summary!$A$22:$A$28,1,1)</f>
        <v>20</v>
      </c>
      <c r="G380" s="2">
        <v>0</v>
      </c>
      <c r="H380" s="2">
        <v>0</v>
      </c>
      <c r="I380" s="2">
        <v>342441</v>
      </c>
      <c r="J380" s="2">
        <v>8.0500000000000007</v>
      </c>
      <c r="K380" s="20">
        <f>VLOOKUP($J380,Summary!$A$33:$E$39,1,1)</f>
        <v>0</v>
      </c>
      <c r="M380" s="2" t="s">
        <v>16</v>
      </c>
      <c r="N380" s="22">
        <f>VLOOKUP($D380,Summary!$A$7:$E$8,5,0)</f>
        <v>0.19144144144144143</v>
      </c>
      <c r="O380" s="22">
        <f>VLOOKUP($B380,Summary!$A$15:$E$17,5,0)</f>
        <v>0.25326370757180156</v>
      </c>
      <c r="P380" s="22">
        <f>VLOOKUP($F380,Summary!$A$22:$E$28,5,0)</f>
        <v>0.35632183908045978</v>
      </c>
      <c r="Q380" s="22">
        <f>VLOOKUP($K380,Summary!$A$33:$E$39,5,0)</f>
        <v>0.38219895287958117</v>
      </c>
      <c r="R380" s="22">
        <f>N380*O380*P380*Q380</f>
        <v>6.6029931994605927E-3</v>
      </c>
      <c r="S380" s="24">
        <f>IF(R380&gt;S$4,1,IF(R380&gt;0.2,0.5,0))</f>
        <v>0</v>
      </c>
    </row>
    <row r="381" spans="1:19" x14ac:dyDescent="0.25">
      <c r="A381" s="2">
        <v>1027</v>
      </c>
      <c r="B381" s="2">
        <v>3</v>
      </c>
      <c r="C381" s="2" t="s">
        <v>213</v>
      </c>
      <c r="D381" s="2" t="s">
        <v>12</v>
      </c>
      <c r="E381" s="2">
        <v>24</v>
      </c>
      <c r="F381" s="2">
        <f>VLOOKUP($E381,Summary!$A$22:$A$28,1,1)</f>
        <v>20</v>
      </c>
      <c r="G381" s="2">
        <v>0</v>
      </c>
      <c r="H381" s="2">
        <v>0</v>
      </c>
      <c r="I381" s="2">
        <v>350409</v>
      </c>
      <c r="J381" s="2">
        <v>7.8541999999999996</v>
      </c>
      <c r="K381" s="20">
        <f>VLOOKUP($J381,Summary!$A$33:$E$39,1,1)</f>
        <v>0</v>
      </c>
      <c r="M381" s="2" t="s">
        <v>16</v>
      </c>
      <c r="N381" s="22">
        <f>VLOOKUP($D381,Summary!$A$7:$E$8,5,0)</f>
        <v>0.19144144144144143</v>
      </c>
      <c r="O381" s="22">
        <f>VLOOKUP($B381,Summary!$A$15:$E$17,5,0)</f>
        <v>0.25326370757180156</v>
      </c>
      <c r="P381" s="22">
        <f>VLOOKUP($F381,Summary!$A$22:$E$28,5,0)</f>
        <v>0.35632183908045978</v>
      </c>
      <c r="Q381" s="22">
        <f>VLOOKUP($K381,Summary!$A$33:$E$39,5,0)</f>
        <v>0.38219895287958117</v>
      </c>
      <c r="R381" s="22">
        <f>N381*O381*P381*Q381</f>
        <v>6.6029931994605927E-3</v>
      </c>
      <c r="S381" s="24">
        <f>IF(R381&gt;S$4,1,IF(R381&gt;0.2,0.5,0))</f>
        <v>0</v>
      </c>
    </row>
    <row r="382" spans="1:19" x14ac:dyDescent="0.25">
      <c r="A382" s="2">
        <v>1028</v>
      </c>
      <c r="B382" s="2">
        <v>3</v>
      </c>
      <c r="C382" s="2" t="s">
        <v>214</v>
      </c>
      <c r="D382" s="2" t="s">
        <v>12</v>
      </c>
      <c r="E382" s="2">
        <v>26.5</v>
      </c>
      <c r="F382" s="2">
        <f>VLOOKUP($E382,Summary!$A$22:$A$28,1,1)</f>
        <v>20</v>
      </c>
      <c r="G382" s="2">
        <v>0</v>
      </c>
      <c r="H382" s="2">
        <v>0</v>
      </c>
      <c r="I382" s="2">
        <v>2656</v>
      </c>
      <c r="J382" s="2">
        <v>7.2249999999999996</v>
      </c>
      <c r="K382" s="20">
        <f>VLOOKUP($J382,Summary!$A$33:$E$39,1,1)</f>
        <v>0</v>
      </c>
      <c r="M382" s="2" t="s">
        <v>24</v>
      </c>
      <c r="N382" s="22">
        <f>VLOOKUP($D382,Summary!$A$7:$E$8,5,0)</f>
        <v>0.19144144144144143</v>
      </c>
      <c r="O382" s="22">
        <f>VLOOKUP($B382,Summary!$A$15:$E$17,5,0)</f>
        <v>0.25326370757180156</v>
      </c>
      <c r="P382" s="22">
        <f>VLOOKUP($F382,Summary!$A$22:$E$28,5,0)</f>
        <v>0.35632183908045978</v>
      </c>
      <c r="Q382" s="22">
        <f>VLOOKUP($K382,Summary!$A$33:$E$39,5,0)</f>
        <v>0.38219895287958117</v>
      </c>
      <c r="R382" s="22">
        <f>N382*O382*P382*Q382</f>
        <v>6.6029931994605927E-3</v>
      </c>
      <c r="S382" s="24">
        <f>IF(R382&gt;S$4,1,IF(R382&gt;0.2,0.5,0))</f>
        <v>0</v>
      </c>
    </row>
    <row r="383" spans="1:19" x14ac:dyDescent="0.25">
      <c r="A383" s="2">
        <v>1039</v>
      </c>
      <c r="B383" s="2">
        <v>3</v>
      </c>
      <c r="C383" s="2" t="s">
        <v>228</v>
      </c>
      <c r="D383" s="2" t="s">
        <v>12</v>
      </c>
      <c r="E383" s="2">
        <v>22</v>
      </c>
      <c r="F383" s="2">
        <f>VLOOKUP($E383,Summary!$A$22:$A$28,1,1)</f>
        <v>20</v>
      </c>
      <c r="G383" s="2">
        <v>0</v>
      </c>
      <c r="H383" s="2">
        <v>0</v>
      </c>
      <c r="I383" s="2" t="s">
        <v>229</v>
      </c>
      <c r="J383" s="2">
        <v>8.0500000000000007</v>
      </c>
      <c r="K383" s="20">
        <f>VLOOKUP($J383,Summary!$A$33:$E$39,1,1)</f>
        <v>0</v>
      </c>
      <c r="M383" s="2" t="s">
        <v>16</v>
      </c>
      <c r="N383" s="22">
        <f>VLOOKUP($D383,Summary!$A$7:$E$8,5,0)</f>
        <v>0.19144144144144143</v>
      </c>
      <c r="O383" s="22">
        <f>VLOOKUP($B383,Summary!$A$15:$E$17,5,0)</f>
        <v>0.25326370757180156</v>
      </c>
      <c r="P383" s="22">
        <f>VLOOKUP($F383,Summary!$A$22:$E$28,5,0)</f>
        <v>0.35632183908045978</v>
      </c>
      <c r="Q383" s="22">
        <f>VLOOKUP($K383,Summary!$A$33:$E$39,5,0)</f>
        <v>0.38219895287958117</v>
      </c>
      <c r="R383" s="22">
        <f>N383*O383*P383*Q383</f>
        <v>6.6029931994605927E-3</v>
      </c>
      <c r="S383" s="24">
        <f>IF(R383&gt;S$4,1,IF(R383&gt;0.2,0.5,0))</f>
        <v>0</v>
      </c>
    </row>
    <row r="384" spans="1:19" x14ac:dyDescent="0.25">
      <c r="A384" s="2">
        <v>1047</v>
      </c>
      <c r="B384" s="2">
        <v>3</v>
      </c>
      <c r="C384" s="2" t="s">
        <v>238</v>
      </c>
      <c r="D384" s="2" t="s">
        <v>12</v>
      </c>
      <c r="E384" s="2">
        <v>24</v>
      </c>
      <c r="F384" s="2">
        <f>VLOOKUP($E384,Summary!$A$22:$A$28,1,1)</f>
        <v>20</v>
      </c>
      <c r="G384" s="2">
        <v>0</v>
      </c>
      <c r="H384" s="2">
        <v>0</v>
      </c>
      <c r="I384" s="2" t="s">
        <v>239</v>
      </c>
      <c r="J384" s="2">
        <v>7.55</v>
      </c>
      <c r="K384" s="20">
        <f>VLOOKUP($J384,Summary!$A$33:$E$39,1,1)</f>
        <v>0</v>
      </c>
      <c r="M384" s="2" t="s">
        <v>16</v>
      </c>
      <c r="N384" s="22">
        <f>VLOOKUP($D384,Summary!$A$7:$E$8,5,0)</f>
        <v>0.19144144144144143</v>
      </c>
      <c r="O384" s="22">
        <f>VLOOKUP($B384,Summary!$A$15:$E$17,5,0)</f>
        <v>0.25326370757180156</v>
      </c>
      <c r="P384" s="22">
        <f>VLOOKUP($F384,Summary!$A$22:$E$28,5,0)</f>
        <v>0.35632183908045978</v>
      </c>
      <c r="Q384" s="22">
        <f>VLOOKUP($K384,Summary!$A$33:$E$39,5,0)</f>
        <v>0.38219895287958117</v>
      </c>
      <c r="R384" s="22">
        <f>N384*O384*P384*Q384</f>
        <v>6.6029931994605927E-3</v>
      </c>
      <c r="S384" s="24">
        <f>IF(R384&gt;S$4,1,IF(R384&gt;0.2,0.5,0))</f>
        <v>0</v>
      </c>
    </row>
    <row r="385" spans="1:19" x14ac:dyDescent="0.25">
      <c r="A385" s="2">
        <v>1063</v>
      </c>
      <c r="B385" s="2">
        <v>3</v>
      </c>
      <c r="C385" s="2" t="s">
        <v>262</v>
      </c>
      <c r="D385" s="2" t="s">
        <v>12</v>
      </c>
      <c r="E385" s="2">
        <v>27</v>
      </c>
      <c r="F385" s="2">
        <f>VLOOKUP($E385,Summary!$A$22:$A$28,1,1)</f>
        <v>20</v>
      </c>
      <c r="G385" s="2">
        <v>0</v>
      </c>
      <c r="H385" s="2">
        <v>0</v>
      </c>
      <c r="I385" s="2">
        <v>2670</v>
      </c>
      <c r="J385" s="2">
        <v>7.2249999999999996</v>
      </c>
      <c r="K385" s="20">
        <f>VLOOKUP($J385,Summary!$A$33:$E$39,1,1)</f>
        <v>0</v>
      </c>
      <c r="M385" s="2" t="s">
        <v>24</v>
      </c>
      <c r="N385" s="22">
        <f>VLOOKUP($D385,Summary!$A$7:$E$8,5,0)</f>
        <v>0.19144144144144143</v>
      </c>
      <c r="O385" s="22">
        <f>VLOOKUP($B385,Summary!$A$15:$E$17,5,0)</f>
        <v>0.25326370757180156</v>
      </c>
      <c r="P385" s="22">
        <f>VLOOKUP($F385,Summary!$A$22:$E$28,5,0)</f>
        <v>0.35632183908045978</v>
      </c>
      <c r="Q385" s="22">
        <f>VLOOKUP($K385,Summary!$A$33:$E$39,5,0)</f>
        <v>0.38219895287958117</v>
      </c>
      <c r="R385" s="22">
        <f>N385*O385*P385*Q385</f>
        <v>6.6029931994605927E-3</v>
      </c>
      <c r="S385" s="24">
        <f>IF(R385&gt;S$4,1,IF(R385&gt;0.2,0.5,0))</f>
        <v>0</v>
      </c>
    </row>
    <row r="386" spans="1:19" x14ac:dyDescent="0.25">
      <c r="A386" s="2">
        <v>1101</v>
      </c>
      <c r="B386" s="2">
        <v>3</v>
      </c>
      <c r="C386" s="2" t="s">
        <v>320</v>
      </c>
      <c r="D386" s="2" t="s">
        <v>12</v>
      </c>
      <c r="E386" s="2">
        <v>25</v>
      </c>
      <c r="F386" s="2">
        <f>VLOOKUP($E386,Summary!$A$22:$A$28,1,1)</f>
        <v>20</v>
      </c>
      <c r="G386" s="2">
        <v>0</v>
      </c>
      <c r="H386" s="2">
        <v>0</v>
      </c>
      <c r="I386" s="2">
        <v>349250</v>
      </c>
      <c r="J386" s="2">
        <v>7.8958000000000004</v>
      </c>
      <c r="K386" s="20">
        <f>VLOOKUP($J386,Summary!$A$33:$E$39,1,1)</f>
        <v>0</v>
      </c>
      <c r="M386" s="2" t="s">
        <v>16</v>
      </c>
      <c r="N386" s="22">
        <f>VLOOKUP($D386,Summary!$A$7:$E$8,5,0)</f>
        <v>0.19144144144144143</v>
      </c>
      <c r="O386" s="22">
        <f>VLOOKUP($B386,Summary!$A$15:$E$17,5,0)</f>
        <v>0.25326370757180156</v>
      </c>
      <c r="P386" s="22">
        <f>VLOOKUP($F386,Summary!$A$22:$E$28,5,0)</f>
        <v>0.35632183908045978</v>
      </c>
      <c r="Q386" s="22">
        <f>VLOOKUP($K386,Summary!$A$33:$E$39,5,0)</f>
        <v>0.38219895287958117</v>
      </c>
      <c r="R386" s="22">
        <f>N386*O386*P386*Q386</f>
        <v>6.6029931994605927E-3</v>
      </c>
      <c r="S386" s="24">
        <f>IF(R386&gt;S$4,1,IF(R386&gt;0.2,0.5,0))</f>
        <v>0</v>
      </c>
    </row>
    <row r="387" spans="1:19" x14ac:dyDescent="0.25">
      <c r="A387" s="2">
        <v>1113</v>
      </c>
      <c r="B387" s="2">
        <v>3</v>
      </c>
      <c r="C387" s="2" t="s">
        <v>337</v>
      </c>
      <c r="D387" s="2" t="s">
        <v>12</v>
      </c>
      <c r="E387" s="2">
        <v>21</v>
      </c>
      <c r="F387" s="2">
        <f>VLOOKUP($E387,Summary!$A$22:$A$28,1,1)</f>
        <v>20</v>
      </c>
      <c r="G387" s="2">
        <v>0</v>
      </c>
      <c r="H387" s="2">
        <v>0</v>
      </c>
      <c r="I387" s="2">
        <v>342684</v>
      </c>
      <c r="J387" s="2">
        <v>8.0500000000000007</v>
      </c>
      <c r="K387" s="20">
        <f>VLOOKUP($J387,Summary!$A$33:$E$39,1,1)</f>
        <v>0</v>
      </c>
      <c r="M387" s="2" t="s">
        <v>16</v>
      </c>
      <c r="N387" s="22">
        <f>VLOOKUP($D387,Summary!$A$7:$E$8,5,0)</f>
        <v>0.19144144144144143</v>
      </c>
      <c r="O387" s="22">
        <f>VLOOKUP($B387,Summary!$A$15:$E$17,5,0)</f>
        <v>0.25326370757180156</v>
      </c>
      <c r="P387" s="22">
        <f>VLOOKUP($F387,Summary!$A$22:$E$28,5,0)</f>
        <v>0.35632183908045978</v>
      </c>
      <c r="Q387" s="22">
        <f>VLOOKUP($K387,Summary!$A$33:$E$39,5,0)</f>
        <v>0.38219895287958117</v>
      </c>
      <c r="R387" s="22">
        <f>N387*O387*P387*Q387</f>
        <v>6.6029931994605927E-3</v>
      </c>
      <c r="S387" s="24">
        <f>IF(R387&gt;S$4,1,IF(R387&gt;0.2,0.5,0))</f>
        <v>0</v>
      </c>
    </row>
    <row r="388" spans="1:19" x14ac:dyDescent="0.25">
      <c r="A388" s="2">
        <v>1115</v>
      </c>
      <c r="B388" s="2">
        <v>3</v>
      </c>
      <c r="C388" s="2" t="s">
        <v>341</v>
      </c>
      <c r="D388" s="2" t="s">
        <v>12</v>
      </c>
      <c r="E388" s="2">
        <v>21</v>
      </c>
      <c r="F388" s="2">
        <f>VLOOKUP($E388,Summary!$A$22:$A$28,1,1)</f>
        <v>20</v>
      </c>
      <c r="G388" s="2">
        <v>0</v>
      </c>
      <c r="H388" s="2">
        <v>0</v>
      </c>
      <c r="I388" s="2">
        <v>350053</v>
      </c>
      <c r="J388" s="2">
        <v>7.7957999999999998</v>
      </c>
      <c r="K388" s="20">
        <f>VLOOKUP($J388,Summary!$A$33:$E$39,1,1)</f>
        <v>0</v>
      </c>
      <c r="M388" s="2" t="s">
        <v>16</v>
      </c>
      <c r="N388" s="22">
        <f>VLOOKUP($D388,Summary!$A$7:$E$8,5,0)</f>
        <v>0.19144144144144143</v>
      </c>
      <c r="O388" s="22">
        <f>VLOOKUP($B388,Summary!$A$15:$E$17,5,0)</f>
        <v>0.25326370757180156</v>
      </c>
      <c r="P388" s="22">
        <f>VLOOKUP($F388,Summary!$A$22:$E$28,5,0)</f>
        <v>0.35632183908045978</v>
      </c>
      <c r="Q388" s="22">
        <f>VLOOKUP($K388,Summary!$A$33:$E$39,5,0)</f>
        <v>0.38219895287958117</v>
      </c>
      <c r="R388" s="22">
        <f>N388*O388*P388*Q388</f>
        <v>6.6029931994605927E-3</v>
      </c>
      <c r="S388" s="24">
        <f>IF(R388&gt;S$4,1,IF(R388&gt;0.2,0.5,0))</f>
        <v>0</v>
      </c>
    </row>
    <row r="389" spans="1:19" x14ac:dyDescent="0.25">
      <c r="A389" s="2">
        <v>1118</v>
      </c>
      <c r="B389" s="2">
        <v>3</v>
      </c>
      <c r="C389" s="2" t="s">
        <v>345</v>
      </c>
      <c r="D389" s="2" t="s">
        <v>12</v>
      </c>
      <c r="E389" s="2">
        <v>23</v>
      </c>
      <c r="F389" s="2">
        <f>VLOOKUP($E389,Summary!$A$22:$A$28,1,1)</f>
        <v>20</v>
      </c>
      <c r="G389" s="2">
        <v>0</v>
      </c>
      <c r="H389" s="2">
        <v>0</v>
      </c>
      <c r="I389" s="2">
        <v>350054</v>
      </c>
      <c r="J389" s="2">
        <v>7.7957999999999998</v>
      </c>
      <c r="K389" s="20">
        <f>VLOOKUP($J389,Summary!$A$33:$E$39,1,1)</f>
        <v>0</v>
      </c>
      <c r="M389" s="2" t="s">
        <v>16</v>
      </c>
      <c r="N389" s="22">
        <f>VLOOKUP($D389,Summary!$A$7:$E$8,5,0)</f>
        <v>0.19144144144144143</v>
      </c>
      <c r="O389" s="22">
        <f>VLOOKUP($B389,Summary!$A$15:$E$17,5,0)</f>
        <v>0.25326370757180156</v>
      </c>
      <c r="P389" s="22">
        <f>VLOOKUP($F389,Summary!$A$22:$E$28,5,0)</f>
        <v>0.35632183908045978</v>
      </c>
      <c r="Q389" s="22">
        <f>VLOOKUP($K389,Summary!$A$33:$E$39,5,0)</f>
        <v>0.38219895287958117</v>
      </c>
      <c r="R389" s="22">
        <f>N389*O389*P389*Q389</f>
        <v>6.6029931994605927E-3</v>
      </c>
      <c r="S389" s="24">
        <f>IF(R389&gt;S$4,1,IF(R389&gt;0.2,0.5,0))</f>
        <v>0</v>
      </c>
    </row>
    <row r="390" spans="1:19" x14ac:dyDescent="0.25">
      <c r="A390" s="2">
        <v>1124</v>
      </c>
      <c r="B390" s="2">
        <v>3</v>
      </c>
      <c r="C390" s="2" t="s">
        <v>352</v>
      </c>
      <c r="D390" s="2" t="s">
        <v>12</v>
      </c>
      <c r="E390" s="2">
        <v>21</v>
      </c>
      <c r="F390" s="2">
        <f>VLOOKUP($E390,Summary!$A$22:$A$28,1,1)</f>
        <v>20</v>
      </c>
      <c r="G390" s="2">
        <v>1</v>
      </c>
      <c r="H390" s="2">
        <v>0</v>
      </c>
      <c r="I390" s="2">
        <v>3101266</v>
      </c>
      <c r="J390" s="2">
        <v>6.4958</v>
      </c>
      <c r="K390" s="20">
        <f>VLOOKUP($J390,Summary!$A$33:$E$39,1,1)</f>
        <v>0</v>
      </c>
      <c r="M390" s="2" t="s">
        <v>16</v>
      </c>
      <c r="N390" s="22">
        <f>VLOOKUP($D390,Summary!$A$7:$E$8,5,0)</f>
        <v>0.19144144144144143</v>
      </c>
      <c r="O390" s="22">
        <f>VLOOKUP($B390,Summary!$A$15:$E$17,5,0)</f>
        <v>0.25326370757180156</v>
      </c>
      <c r="P390" s="22">
        <f>VLOOKUP($F390,Summary!$A$22:$E$28,5,0)</f>
        <v>0.35632183908045978</v>
      </c>
      <c r="Q390" s="22">
        <f>VLOOKUP($K390,Summary!$A$33:$E$39,5,0)</f>
        <v>0.38219895287958117</v>
      </c>
      <c r="R390" s="22">
        <f>N390*O390*P390*Q390</f>
        <v>6.6029931994605927E-3</v>
      </c>
      <c r="S390" s="24">
        <f>IF(R390&gt;S$4,1,IF(R390&gt;0.2,0.5,0))</f>
        <v>0</v>
      </c>
    </row>
    <row r="391" spans="1:19" x14ac:dyDescent="0.25">
      <c r="A391" s="2">
        <v>1127</v>
      </c>
      <c r="B391" s="2">
        <v>3</v>
      </c>
      <c r="C391" s="2" t="s">
        <v>357</v>
      </c>
      <c r="D391" s="2" t="s">
        <v>12</v>
      </c>
      <c r="E391" s="2">
        <v>20</v>
      </c>
      <c r="F391" s="2">
        <f>VLOOKUP($E391,Summary!$A$22:$A$28,1,1)</f>
        <v>20</v>
      </c>
      <c r="G391" s="2">
        <v>0</v>
      </c>
      <c r="H391" s="2">
        <v>0</v>
      </c>
      <c r="I391" s="2">
        <v>350416</v>
      </c>
      <c r="J391" s="2">
        <v>7.8541999999999996</v>
      </c>
      <c r="K391" s="20">
        <f>VLOOKUP($J391,Summary!$A$33:$E$39,1,1)</f>
        <v>0</v>
      </c>
      <c r="M391" s="2" t="s">
        <v>16</v>
      </c>
      <c r="N391" s="22">
        <f>VLOOKUP($D391,Summary!$A$7:$E$8,5,0)</f>
        <v>0.19144144144144143</v>
      </c>
      <c r="O391" s="22">
        <f>VLOOKUP($B391,Summary!$A$15:$E$17,5,0)</f>
        <v>0.25326370757180156</v>
      </c>
      <c r="P391" s="22">
        <f>VLOOKUP($F391,Summary!$A$22:$E$28,5,0)</f>
        <v>0.35632183908045978</v>
      </c>
      <c r="Q391" s="22">
        <f>VLOOKUP($K391,Summary!$A$33:$E$39,5,0)</f>
        <v>0.38219895287958117</v>
      </c>
      <c r="R391" s="22">
        <f>N391*O391*P391*Q391</f>
        <v>6.6029931994605927E-3</v>
      </c>
      <c r="S391" s="24">
        <f>IF(R391&gt;S$4,1,IF(R391&gt;0.2,0.5,0))</f>
        <v>0</v>
      </c>
    </row>
    <row r="392" spans="1:19" x14ac:dyDescent="0.25">
      <c r="A392" s="2">
        <v>1129</v>
      </c>
      <c r="B392" s="2">
        <v>3</v>
      </c>
      <c r="C392" s="2" t="s">
        <v>360</v>
      </c>
      <c r="D392" s="2" t="s">
        <v>12</v>
      </c>
      <c r="E392" s="2">
        <v>20</v>
      </c>
      <c r="F392" s="2">
        <f>VLOOKUP($E392,Summary!$A$22:$A$28,1,1)</f>
        <v>20</v>
      </c>
      <c r="G392" s="2">
        <v>0</v>
      </c>
      <c r="H392" s="2">
        <v>0</v>
      </c>
      <c r="I392" s="2">
        <v>2679</v>
      </c>
      <c r="J392" s="2">
        <v>7.2249999999999996</v>
      </c>
      <c r="K392" s="20">
        <f>VLOOKUP($J392,Summary!$A$33:$E$39,1,1)</f>
        <v>0</v>
      </c>
      <c r="M392" s="2" t="s">
        <v>24</v>
      </c>
      <c r="N392" s="22">
        <f>VLOOKUP($D392,Summary!$A$7:$E$8,5,0)</f>
        <v>0.19144144144144143</v>
      </c>
      <c r="O392" s="22">
        <f>VLOOKUP($B392,Summary!$A$15:$E$17,5,0)</f>
        <v>0.25326370757180156</v>
      </c>
      <c r="P392" s="22">
        <f>VLOOKUP($F392,Summary!$A$22:$E$28,5,0)</f>
        <v>0.35632183908045978</v>
      </c>
      <c r="Q392" s="22">
        <f>VLOOKUP($K392,Summary!$A$33:$E$39,5,0)</f>
        <v>0.38219895287958117</v>
      </c>
      <c r="R392" s="22">
        <f>N392*O392*P392*Q392</f>
        <v>6.6029931994605927E-3</v>
      </c>
      <c r="S392" s="24">
        <f>IF(R392&gt;S$4,1,IF(R392&gt;0.2,0.5,0))</f>
        <v>0</v>
      </c>
    </row>
    <row r="393" spans="1:19" x14ac:dyDescent="0.25">
      <c r="A393" s="2">
        <v>1136</v>
      </c>
      <c r="B393" s="2">
        <v>3</v>
      </c>
      <c r="C393" s="2" t="s">
        <v>369</v>
      </c>
      <c r="D393" s="2" t="s">
        <v>12</v>
      </c>
      <c r="F393" s="2">
        <f>VLOOKUP($E393,Summary!$A$22:$A$28,1,1)</f>
        <v>0</v>
      </c>
      <c r="G393" s="2">
        <v>1</v>
      </c>
      <c r="H393" s="2">
        <v>2</v>
      </c>
      <c r="I393" s="2" t="s">
        <v>68</v>
      </c>
      <c r="J393" s="2">
        <v>23.45</v>
      </c>
      <c r="K393" s="20">
        <f>VLOOKUP($J393,Summary!$A$33:$E$39,1,1)</f>
        <v>20</v>
      </c>
      <c r="M393" s="2" t="s">
        <v>16</v>
      </c>
      <c r="N393" s="22">
        <f>VLOOKUP($D393,Summary!$A$7:$E$8,5,0)</f>
        <v>0.19144144144144143</v>
      </c>
      <c r="O393" s="22">
        <f>VLOOKUP($B393,Summary!$A$15:$E$17,5,0)</f>
        <v>0.25326370757180156</v>
      </c>
      <c r="P393" s="22">
        <f>VLOOKUP($F393,Summary!$A$22:$E$28,5,0)</f>
        <v>0.38219895287958117</v>
      </c>
      <c r="Q393" s="22">
        <f>VLOOKUP($K393,Summary!$A$33:$E$39,5,0)</f>
        <v>0.35632183908045978</v>
      </c>
      <c r="R393" s="22">
        <f>N393*O393*P393*Q393</f>
        <v>6.6029931994605927E-3</v>
      </c>
      <c r="S393" s="24">
        <f>IF(R393&gt;S$4,1,IF(R393&gt;0.2,0.5,0))</f>
        <v>0</v>
      </c>
    </row>
    <row r="394" spans="1:19" x14ac:dyDescent="0.25">
      <c r="A394" s="2">
        <v>1143</v>
      </c>
      <c r="B394" s="2">
        <v>3</v>
      </c>
      <c r="C394" s="2" t="s">
        <v>378</v>
      </c>
      <c r="D394" s="2" t="s">
        <v>12</v>
      </c>
      <c r="E394" s="2">
        <v>20</v>
      </c>
      <c r="F394" s="2">
        <f>VLOOKUP($E394,Summary!$A$22:$A$28,1,1)</f>
        <v>20</v>
      </c>
      <c r="G394" s="2">
        <v>0</v>
      </c>
      <c r="H394" s="2">
        <v>0</v>
      </c>
      <c r="I394" s="2" t="s">
        <v>379</v>
      </c>
      <c r="J394" s="2">
        <v>7.9249999999999998</v>
      </c>
      <c r="K394" s="20">
        <f>VLOOKUP($J394,Summary!$A$33:$E$39,1,1)</f>
        <v>0</v>
      </c>
      <c r="M394" s="2" t="s">
        <v>16</v>
      </c>
      <c r="N394" s="22">
        <f>VLOOKUP($D394,Summary!$A$7:$E$8,5,0)</f>
        <v>0.19144144144144143</v>
      </c>
      <c r="O394" s="22">
        <f>VLOOKUP($B394,Summary!$A$15:$E$17,5,0)</f>
        <v>0.25326370757180156</v>
      </c>
      <c r="P394" s="22">
        <f>VLOOKUP($F394,Summary!$A$22:$E$28,5,0)</f>
        <v>0.35632183908045978</v>
      </c>
      <c r="Q394" s="22">
        <f>VLOOKUP($K394,Summary!$A$33:$E$39,5,0)</f>
        <v>0.38219895287958117</v>
      </c>
      <c r="R394" s="22">
        <f>N394*O394*P394*Q394</f>
        <v>6.6029931994605927E-3</v>
      </c>
      <c r="S394" s="24">
        <f>IF(R394&gt;S$4,1,IF(R394&gt;0.2,0.5,0))</f>
        <v>0</v>
      </c>
    </row>
    <row r="395" spans="1:19" x14ac:dyDescent="0.25">
      <c r="A395" s="2">
        <v>1145</v>
      </c>
      <c r="B395" s="2">
        <v>3</v>
      </c>
      <c r="C395" s="2" t="s">
        <v>382</v>
      </c>
      <c r="D395" s="2" t="s">
        <v>12</v>
      </c>
      <c r="E395" s="2">
        <v>24</v>
      </c>
      <c r="F395" s="2">
        <f>VLOOKUP($E395,Summary!$A$22:$A$28,1,1)</f>
        <v>20</v>
      </c>
      <c r="G395" s="2">
        <v>0</v>
      </c>
      <c r="H395" s="2">
        <v>0</v>
      </c>
      <c r="I395" s="2">
        <v>7266</v>
      </c>
      <c r="J395" s="2">
        <v>9.3249999999999993</v>
      </c>
      <c r="K395" s="20">
        <f>VLOOKUP($J395,Summary!$A$33:$E$39,1,1)</f>
        <v>0</v>
      </c>
      <c r="M395" s="2" t="s">
        <v>16</v>
      </c>
      <c r="N395" s="22">
        <f>VLOOKUP($D395,Summary!$A$7:$E$8,5,0)</f>
        <v>0.19144144144144143</v>
      </c>
      <c r="O395" s="22">
        <f>VLOOKUP($B395,Summary!$A$15:$E$17,5,0)</f>
        <v>0.25326370757180156</v>
      </c>
      <c r="P395" s="22">
        <f>VLOOKUP($F395,Summary!$A$22:$E$28,5,0)</f>
        <v>0.35632183908045978</v>
      </c>
      <c r="Q395" s="22">
        <f>VLOOKUP($K395,Summary!$A$33:$E$39,5,0)</f>
        <v>0.38219895287958117</v>
      </c>
      <c r="R395" s="22">
        <f>N395*O395*P395*Q395</f>
        <v>6.6029931994605927E-3</v>
      </c>
      <c r="S395" s="24">
        <f>IF(R395&gt;S$4,1,IF(R395&gt;0.2,0.5,0))</f>
        <v>0</v>
      </c>
    </row>
    <row r="396" spans="1:19" x14ac:dyDescent="0.25">
      <c r="A396" s="2">
        <v>1149</v>
      </c>
      <c r="B396" s="2">
        <v>3</v>
      </c>
      <c r="C396" s="2" t="s">
        <v>388</v>
      </c>
      <c r="D396" s="2" t="s">
        <v>12</v>
      </c>
      <c r="E396" s="2">
        <v>28</v>
      </c>
      <c r="F396" s="2">
        <f>VLOOKUP($E396,Summary!$A$22:$A$28,1,1)</f>
        <v>20</v>
      </c>
      <c r="G396" s="2">
        <v>0</v>
      </c>
      <c r="H396" s="2">
        <v>0</v>
      </c>
      <c r="I396" s="2">
        <v>363611</v>
      </c>
      <c r="J396" s="2">
        <v>8.0500000000000007</v>
      </c>
      <c r="K396" s="20">
        <f>VLOOKUP($J396,Summary!$A$33:$E$39,1,1)</f>
        <v>0</v>
      </c>
      <c r="M396" s="2" t="s">
        <v>16</v>
      </c>
      <c r="N396" s="22">
        <f>VLOOKUP($D396,Summary!$A$7:$E$8,5,0)</f>
        <v>0.19144144144144143</v>
      </c>
      <c r="O396" s="22">
        <f>VLOOKUP($B396,Summary!$A$15:$E$17,5,0)</f>
        <v>0.25326370757180156</v>
      </c>
      <c r="P396" s="22">
        <f>VLOOKUP($F396,Summary!$A$22:$E$28,5,0)</f>
        <v>0.35632183908045978</v>
      </c>
      <c r="Q396" s="22">
        <f>VLOOKUP($K396,Summary!$A$33:$E$39,5,0)</f>
        <v>0.38219895287958117</v>
      </c>
      <c r="R396" s="22">
        <f>N396*O396*P396*Q396</f>
        <v>6.6029931994605927E-3</v>
      </c>
      <c r="S396" s="24">
        <f>IF(R396&gt;S$4,1,IF(R396&gt;0.2,0.5,0))</f>
        <v>0</v>
      </c>
    </row>
    <row r="397" spans="1:19" x14ac:dyDescent="0.25">
      <c r="A397" s="2">
        <v>1151</v>
      </c>
      <c r="B397" s="2">
        <v>3</v>
      </c>
      <c r="C397" s="2" t="s">
        <v>390</v>
      </c>
      <c r="D397" s="2" t="s">
        <v>12</v>
      </c>
      <c r="E397" s="2">
        <v>21</v>
      </c>
      <c r="F397" s="2">
        <f>VLOOKUP($E397,Summary!$A$22:$A$28,1,1)</f>
        <v>20</v>
      </c>
      <c r="G397" s="2">
        <v>0</v>
      </c>
      <c r="H397" s="2">
        <v>0</v>
      </c>
      <c r="I397" s="2">
        <v>345501</v>
      </c>
      <c r="J397" s="2">
        <v>7.7750000000000004</v>
      </c>
      <c r="K397" s="20">
        <f>VLOOKUP($J397,Summary!$A$33:$E$39,1,1)</f>
        <v>0</v>
      </c>
      <c r="M397" s="2" t="s">
        <v>16</v>
      </c>
      <c r="N397" s="22">
        <f>VLOOKUP($D397,Summary!$A$7:$E$8,5,0)</f>
        <v>0.19144144144144143</v>
      </c>
      <c r="O397" s="22">
        <f>VLOOKUP($B397,Summary!$A$15:$E$17,5,0)</f>
        <v>0.25326370757180156</v>
      </c>
      <c r="P397" s="22">
        <f>VLOOKUP($F397,Summary!$A$22:$E$28,5,0)</f>
        <v>0.35632183908045978</v>
      </c>
      <c r="Q397" s="22">
        <f>VLOOKUP($K397,Summary!$A$33:$E$39,5,0)</f>
        <v>0.38219895287958117</v>
      </c>
      <c r="R397" s="22">
        <f>N397*O397*P397*Q397</f>
        <v>6.6029931994605927E-3</v>
      </c>
      <c r="S397" s="24">
        <f>IF(R397&gt;S$4,1,IF(R397&gt;0.2,0.5,0))</f>
        <v>0</v>
      </c>
    </row>
    <row r="398" spans="1:19" x14ac:dyDescent="0.25">
      <c r="A398" s="2">
        <v>1153</v>
      </c>
      <c r="B398" s="2">
        <v>3</v>
      </c>
      <c r="C398" s="2" t="s">
        <v>392</v>
      </c>
      <c r="D398" s="2" t="s">
        <v>12</v>
      </c>
      <c r="E398" s="2">
        <v>21</v>
      </c>
      <c r="F398" s="2">
        <f>VLOOKUP($E398,Summary!$A$22:$A$28,1,1)</f>
        <v>20</v>
      </c>
      <c r="G398" s="2">
        <v>0</v>
      </c>
      <c r="H398" s="2">
        <v>0</v>
      </c>
      <c r="I398" s="2">
        <v>350410</v>
      </c>
      <c r="J398" s="2">
        <v>7.8541999999999996</v>
      </c>
      <c r="K398" s="20">
        <f>VLOOKUP($J398,Summary!$A$33:$E$39,1,1)</f>
        <v>0</v>
      </c>
      <c r="M398" s="2" t="s">
        <v>16</v>
      </c>
      <c r="N398" s="22">
        <f>VLOOKUP($D398,Summary!$A$7:$E$8,5,0)</f>
        <v>0.19144144144144143</v>
      </c>
      <c r="O398" s="22">
        <f>VLOOKUP($B398,Summary!$A$15:$E$17,5,0)</f>
        <v>0.25326370757180156</v>
      </c>
      <c r="P398" s="22">
        <f>VLOOKUP($F398,Summary!$A$22:$E$28,5,0)</f>
        <v>0.35632183908045978</v>
      </c>
      <c r="Q398" s="22">
        <f>VLOOKUP($K398,Summary!$A$33:$E$39,5,0)</f>
        <v>0.38219895287958117</v>
      </c>
      <c r="R398" s="22">
        <f>N398*O398*P398*Q398</f>
        <v>6.6029931994605927E-3</v>
      </c>
      <c r="S398" s="24">
        <f>IF(R398&gt;S$4,1,IF(R398&gt;0.2,0.5,0))</f>
        <v>0</v>
      </c>
    </row>
    <row r="399" spans="1:19" x14ac:dyDescent="0.25">
      <c r="A399" s="2">
        <v>1187</v>
      </c>
      <c r="B399" s="2">
        <v>3</v>
      </c>
      <c r="C399" s="2" t="s">
        <v>438</v>
      </c>
      <c r="D399" s="2" t="s">
        <v>12</v>
      </c>
      <c r="E399" s="2">
        <v>26</v>
      </c>
      <c r="F399" s="2">
        <f>VLOOKUP($E399,Summary!$A$22:$A$28,1,1)</f>
        <v>20</v>
      </c>
      <c r="G399" s="2">
        <v>0</v>
      </c>
      <c r="H399" s="2">
        <v>0</v>
      </c>
      <c r="I399" s="2">
        <v>349202</v>
      </c>
      <c r="J399" s="2">
        <v>7.8958000000000004</v>
      </c>
      <c r="K399" s="20">
        <f>VLOOKUP($J399,Summary!$A$33:$E$39,1,1)</f>
        <v>0</v>
      </c>
      <c r="M399" s="2" t="s">
        <v>16</v>
      </c>
      <c r="N399" s="22">
        <f>VLOOKUP($D399,Summary!$A$7:$E$8,5,0)</f>
        <v>0.19144144144144143</v>
      </c>
      <c r="O399" s="22">
        <f>VLOOKUP($B399,Summary!$A$15:$E$17,5,0)</f>
        <v>0.25326370757180156</v>
      </c>
      <c r="P399" s="22">
        <f>VLOOKUP($F399,Summary!$A$22:$E$28,5,0)</f>
        <v>0.35632183908045978</v>
      </c>
      <c r="Q399" s="22">
        <f>VLOOKUP($K399,Summary!$A$33:$E$39,5,0)</f>
        <v>0.38219895287958117</v>
      </c>
      <c r="R399" s="22">
        <f>N399*O399*P399*Q399</f>
        <v>6.6029931994605927E-3</v>
      </c>
      <c r="S399" s="24">
        <f>IF(R399&gt;S$4,1,IF(R399&gt;0.2,0.5,0))</f>
        <v>0</v>
      </c>
    </row>
    <row r="400" spans="1:19" x14ac:dyDescent="0.25">
      <c r="A400" s="2">
        <v>1189</v>
      </c>
      <c r="B400" s="2">
        <v>3</v>
      </c>
      <c r="C400" s="2" t="s">
        <v>441</v>
      </c>
      <c r="D400" s="2" t="s">
        <v>12</v>
      </c>
      <c r="F400" s="2">
        <f>VLOOKUP($E400,Summary!$A$22:$A$28,1,1)</f>
        <v>0</v>
      </c>
      <c r="G400" s="2">
        <v>2</v>
      </c>
      <c r="H400" s="2">
        <v>0</v>
      </c>
      <c r="I400" s="2">
        <v>2662</v>
      </c>
      <c r="J400" s="2">
        <v>21.679200000000002</v>
      </c>
      <c r="K400" s="20">
        <f>VLOOKUP($J400,Summary!$A$33:$E$39,1,1)</f>
        <v>20</v>
      </c>
      <c r="M400" s="2" t="s">
        <v>24</v>
      </c>
      <c r="N400" s="22">
        <f>VLOOKUP($D400,Summary!$A$7:$E$8,5,0)</f>
        <v>0.19144144144144143</v>
      </c>
      <c r="O400" s="22">
        <f>VLOOKUP($B400,Summary!$A$15:$E$17,5,0)</f>
        <v>0.25326370757180156</v>
      </c>
      <c r="P400" s="22">
        <f>VLOOKUP($F400,Summary!$A$22:$E$28,5,0)</f>
        <v>0.38219895287958117</v>
      </c>
      <c r="Q400" s="22">
        <f>VLOOKUP($K400,Summary!$A$33:$E$39,5,0)</f>
        <v>0.35632183908045978</v>
      </c>
      <c r="R400" s="22">
        <f>N400*O400*P400*Q400</f>
        <v>6.6029931994605927E-3</v>
      </c>
      <c r="S400" s="24">
        <f>IF(R400&gt;S$4,1,IF(R400&gt;0.2,0.5,0))</f>
        <v>0</v>
      </c>
    </row>
    <row r="401" spans="1:19" x14ac:dyDescent="0.25">
      <c r="A401" s="2">
        <v>1191</v>
      </c>
      <c r="B401" s="2">
        <v>3</v>
      </c>
      <c r="C401" s="2" t="s">
        <v>443</v>
      </c>
      <c r="D401" s="2" t="s">
        <v>12</v>
      </c>
      <c r="E401" s="2">
        <v>29</v>
      </c>
      <c r="F401" s="2">
        <f>VLOOKUP($E401,Summary!$A$22:$A$28,1,1)</f>
        <v>20</v>
      </c>
      <c r="G401" s="2">
        <v>0</v>
      </c>
      <c r="H401" s="2">
        <v>0</v>
      </c>
      <c r="I401" s="2">
        <v>347467</v>
      </c>
      <c r="J401" s="2">
        <v>7.8541999999999996</v>
      </c>
      <c r="K401" s="20">
        <f>VLOOKUP($J401,Summary!$A$33:$E$39,1,1)</f>
        <v>0</v>
      </c>
      <c r="M401" s="2" t="s">
        <v>16</v>
      </c>
      <c r="N401" s="22">
        <f>VLOOKUP($D401,Summary!$A$7:$E$8,5,0)</f>
        <v>0.19144144144144143</v>
      </c>
      <c r="O401" s="22">
        <f>VLOOKUP($B401,Summary!$A$15:$E$17,5,0)</f>
        <v>0.25326370757180156</v>
      </c>
      <c r="P401" s="22">
        <f>VLOOKUP($F401,Summary!$A$22:$E$28,5,0)</f>
        <v>0.35632183908045978</v>
      </c>
      <c r="Q401" s="22">
        <f>VLOOKUP($K401,Summary!$A$33:$E$39,5,0)</f>
        <v>0.38219895287958117</v>
      </c>
      <c r="R401" s="22">
        <f>N401*O401*P401*Q401</f>
        <v>6.6029931994605927E-3</v>
      </c>
      <c r="S401" s="24">
        <f>IF(R401&gt;S$4,1,IF(R401&gt;0.2,0.5,0))</f>
        <v>0</v>
      </c>
    </row>
    <row r="402" spans="1:19" x14ac:dyDescent="0.25">
      <c r="A402" s="2">
        <v>1195</v>
      </c>
      <c r="B402" s="2">
        <v>3</v>
      </c>
      <c r="C402" s="2" t="s">
        <v>448</v>
      </c>
      <c r="D402" s="2" t="s">
        <v>12</v>
      </c>
      <c r="E402" s="2">
        <v>24</v>
      </c>
      <c r="F402" s="2">
        <f>VLOOKUP($E402,Summary!$A$22:$A$28,1,1)</f>
        <v>20</v>
      </c>
      <c r="G402" s="2">
        <v>0</v>
      </c>
      <c r="H402" s="2">
        <v>0</v>
      </c>
      <c r="I402" s="2">
        <v>315092</v>
      </c>
      <c r="J402" s="2">
        <v>8.6624999999999996</v>
      </c>
      <c r="K402" s="20">
        <f>VLOOKUP($J402,Summary!$A$33:$E$39,1,1)</f>
        <v>0</v>
      </c>
      <c r="M402" s="2" t="s">
        <v>16</v>
      </c>
      <c r="N402" s="22">
        <f>VLOOKUP($D402,Summary!$A$7:$E$8,5,0)</f>
        <v>0.19144144144144143</v>
      </c>
      <c r="O402" s="22">
        <f>VLOOKUP($B402,Summary!$A$15:$E$17,5,0)</f>
        <v>0.25326370757180156</v>
      </c>
      <c r="P402" s="22">
        <f>VLOOKUP($F402,Summary!$A$22:$E$28,5,0)</f>
        <v>0.35632183908045978</v>
      </c>
      <c r="Q402" s="22">
        <f>VLOOKUP($K402,Summary!$A$33:$E$39,5,0)</f>
        <v>0.38219895287958117</v>
      </c>
      <c r="R402" s="22">
        <f>N402*O402*P402*Q402</f>
        <v>6.6029931994605927E-3</v>
      </c>
      <c r="S402" s="24">
        <f>IF(R402&gt;S$4,1,IF(R402&gt;0.2,0.5,0))</f>
        <v>0</v>
      </c>
    </row>
    <row r="403" spans="1:19" x14ac:dyDescent="0.25">
      <c r="A403" s="2">
        <v>1203</v>
      </c>
      <c r="B403" s="2">
        <v>3</v>
      </c>
      <c r="C403" s="2" t="s">
        <v>459</v>
      </c>
      <c r="D403" s="2" t="s">
        <v>12</v>
      </c>
      <c r="E403" s="2">
        <v>22</v>
      </c>
      <c r="F403" s="2">
        <f>VLOOKUP($E403,Summary!$A$22:$A$28,1,1)</f>
        <v>20</v>
      </c>
      <c r="G403" s="2">
        <v>0</v>
      </c>
      <c r="H403" s="2">
        <v>0</v>
      </c>
      <c r="I403" s="2">
        <v>2658</v>
      </c>
      <c r="J403" s="2">
        <v>7.2249999999999996</v>
      </c>
      <c r="K403" s="20">
        <f>VLOOKUP($J403,Summary!$A$33:$E$39,1,1)</f>
        <v>0</v>
      </c>
      <c r="M403" s="2" t="s">
        <v>24</v>
      </c>
      <c r="N403" s="22">
        <f>VLOOKUP($D403,Summary!$A$7:$E$8,5,0)</f>
        <v>0.19144144144144143</v>
      </c>
      <c r="O403" s="22">
        <f>VLOOKUP($B403,Summary!$A$15:$E$17,5,0)</f>
        <v>0.25326370757180156</v>
      </c>
      <c r="P403" s="22">
        <f>VLOOKUP($F403,Summary!$A$22:$E$28,5,0)</f>
        <v>0.35632183908045978</v>
      </c>
      <c r="Q403" s="22">
        <f>VLOOKUP($K403,Summary!$A$33:$E$39,5,0)</f>
        <v>0.38219895287958117</v>
      </c>
      <c r="R403" s="22">
        <f>N403*O403*P403*Q403</f>
        <v>6.6029931994605927E-3</v>
      </c>
      <c r="S403" s="24">
        <f>IF(R403&gt;S$4,1,IF(R403&gt;0.2,0.5,0))</f>
        <v>0</v>
      </c>
    </row>
    <row r="404" spans="1:19" x14ac:dyDescent="0.25">
      <c r="A404" s="2">
        <v>1210</v>
      </c>
      <c r="B404" s="2">
        <v>3</v>
      </c>
      <c r="C404" s="2" t="s">
        <v>472</v>
      </c>
      <c r="D404" s="2" t="s">
        <v>12</v>
      </c>
      <c r="E404" s="2">
        <v>27</v>
      </c>
      <c r="F404" s="2">
        <f>VLOOKUP($E404,Summary!$A$22:$A$28,1,1)</f>
        <v>20</v>
      </c>
      <c r="G404" s="2">
        <v>0</v>
      </c>
      <c r="H404" s="2">
        <v>0</v>
      </c>
      <c r="I404" s="2">
        <v>350408</v>
      </c>
      <c r="J404" s="2">
        <v>7.8541999999999996</v>
      </c>
      <c r="K404" s="20">
        <f>VLOOKUP($J404,Summary!$A$33:$E$39,1,1)</f>
        <v>0</v>
      </c>
      <c r="M404" s="2" t="s">
        <v>16</v>
      </c>
      <c r="N404" s="22">
        <f>VLOOKUP($D404,Summary!$A$7:$E$8,5,0)</f>
        <v>0.19144144144144143</v>
      </c>
      <c r="O404" s="22">
        <f>VLOOKUP($B404,Summary!$A$15:$E$17,5,0)</f>
        <v>0.25326370757180156</v>
      </c>
      <c r="P404" s="22">
        <f>VLOOKUP($F404,Summary!$A$22:$E$28,5,0)</f>
        <v>0.35632183908045978</v>
      </c>
      <c r="Q404" s="22">
        <f>VLOOKUP($K404,Summary!$A$33:$E$39,5,0)</f>
        <v>0.38219895287958117</v>
      </c>
      <c r="R404" s="22">
        <f>N404*O404*P404*Q404</f>
        <v>6.6029931994605927E-3</v>
      </c>
      <c r="S404" s="24">
        <f>IF(R404&gt;S$4,1,IF(R404&gt;0.2,0.5,0))</f>
        <v>0</v>
      </c>
    </row>
    <row r="405" spans="1:19" x14ac:dyDescent="0.25">
      <c r="A405" s="2">
        <v>1212</v>
      </c>
      <c r="B405" s="2">
        <v>3</v>
      </c>
      <c r="C405" s="2" t="s">
        <v>474</v>
      </c>
      <c r="D405" s="2" t="s">
        <v>12</v>
      </c>
      <c r="E405" s="2">
        <v>26</v>
      </c>
      <c r="F405" s="2">
        <f>VLOOKUP($E405,Summary!$A$22:$A$28,1,1)</f>
        <v>20</v>
      </c>
      <c r="G405" s="2">
        <v>0</v>
      </c>
      <c r="H405" s="2">
        <v>0</v>
      </c>
      <c r="I405" s="2">
        <v>347075</v>
      </c>
      <c r="J405" s="2">
        <v>7.7750000000000004</v>
      </c>
      <c r="K405" s="20">
        <f>VLOOKUP($J405,Summary!$A$33:$E$39,1,1)</f>
        <v>0</v>
      </c>
      <c r="M405" s="2" t="s">
        <v>16</v>
      </c>
      <c r="N405" s="22">
        <f>VLOOKUP($D405,Summary!$A$7:$E$8,5,0)</f>
        <v>0.19144144144144143</v>
      </c>
      <c r="O405" s="22">
        <f>VLOOKUP($B405,Summary!$A$15:$E$17,5,0)</f>
        <v>0.25326370757180156</v>
      </c>
      <c r="P405" s="22">
        <f>VLOOKUP($F405,Summary!$A$22:$E$28,5,0)</f>
        <v>0.35632183908045978</v>
      </c>
      <c r="Q405" s="22">
        <f>VLOOKUP($K405,Summary!$A$33:$E$39,5,0)</f>
        <v>0.38219895287958117</v>
      </c>
      <c r="R405" s="22">
        <f>N405*O405*P405*Q405</f>
        <v>6.6029931994605927E-3</v>
      </c>
      <c r="S405" s="24">
        <f>IF(R405&gt;S$4,1,IF(R405&gt;0.2,0.5,0))</f>
        <v>0</v>
      </c>
    </row>
    <row r="406" spans="1:19" x14ac:dyDescent="0.25">
      <c r="A406" s="2">
        <v>1213</v>
      </c>
      <c r="B406" s="2">
        <v>3</v>
      </c>
      <c r="C406" s="2" t="s">
        <v>475</v>
      </c>
      <c r="D406" s="2" t="s">
        <v>12</v>
      </c>
      <c r="E406" s="2">
        <v>25</v>
      </c>
      <c r="F406" s="2">
        <f>VLOOKUP($E406,Summary!$A$22:$A$28,1,1)</f>
        <v>20</v>
      </c>
      <c r="G406" s="2">
        <v>0</v>
      </c>
      <c r="H406" s="2">
        <v>0</v>
      </c>
      <c r="I406" s="2">
        <v>2654</v>
      </c>
      <c r="J406" s="2">
        <v>7.2291999999999996</v>
      </c>
      <c r="K406" s="20">
        <f>VLOOKUP($J406,Summary!$A$33:$E$39,1,1)</f>
        <v>0</v>
      </c>
      <c r="L406" s="2" t="s">
        <v>476</v>
      </c>
      <c r="M406" s="2" t="s">
        <v>24</v>
      </c>
      <c r="N406" s="22">
        <f>VLOOKUP($D406,Summary!$A$7:$E$8,5,0)</f>
        <v>0.19144144144144143</v>
      </c>
      <c r="O406" s="22">
        <f>VLOOKUP($B406,Summary!$A$15:$E$17,5,0)</f>
        <v>0.25326370757180156</v>
      </c>
      <c r="P406" s="22">
        <f>VLOOKUP($F406,Summary!$A$22:$E$28,5,0)</f>
        <v>0.35632183908045978</v>
      </c>
      <c r="Q406" s="22">
        <f>VLOOKUP($K406,Summary!$A$33:$E$39,5,0)</f>
        <v>0.38219895287958117</v>
      </c>
      <c r="R406" s="22">
        <f>N406*O406*P406*Q406</f>
        <v>6.6029931994605927E-3</v>
      </c>
      <c r="S406" s="24">
        <f>IF(R406&gt;S$4,1,IF(R406&gt;0.2,0.5,0))</f>
        <v>0</v>
      </c>
    </row>
    <row r="407" spans="1:19" x14ac:dyDescent="0.25">
      <c r="A407" s="2">
        <v>1217</v>
      </c>
      <c r="B407" s="2">
        <v>3</v>
      </c>
      <c r="C407" s="2" t="s">
        <v>481</v>
      </c>
      <c r="D407" s="2" t="s">
        <v>12</v>
      </c>
      <c r="E407" s="2">
        <v>23</v>
      </c>
      <c r="F407" s="2">
        <f>VLOOKUP($E407,Summary!$A$22:$A$28,1,1)</f>
        <v>20</v>
      </c>
      <c r="G407" s="2">
        <v>0</v>
      </c>
      <c r="H407" s="2">
        <v>0</v>
      </c>
      <c r="I407" s="2" t="s">
        <v>482</v>
      </c>
      <c r="J407" s="2">
        <v>7.05</v>
      </c>
      <c r="K407" s="20">
        <f>VLOOKUP($J407,Summary!$A$33:$E$39,1,1)</f>
        <v>0</v>
      </c>
      <c r="M407" s="2" t="s">
        <v>16</v>
      </c>
      <c r="N407" s="22">
        <f>VLOOKUP($D407,Summary!$A$7:$E$8,5,0)</f>
        <v>0.19144144144144143</v>
      </c>
      <c r="O407" s="22">
        <f>VLOOKUP($B407,Summary!$A$15:$E$17,5,0)</f>
        <v>0.25326370757180156</v>
      </c>
      <c r="P407" s="22">
        <f>VLOOKUP($F407,Summary!$A$22:$E$28,5,0)</f>
        <v>0.35632183908045978</v>
      </c>
      <c r="Q407" s="22">
        <f>VLOOKUP($K407,Summary!$A$33:$E$39,5,0)</f>
        <v>0.38219895287958117</v>
      </c>
      <c r="R407" s="22">
        <f>N407*O407*P407*Q407</f>
        <v>6.6029931994605927E-3</v>
      </c>
      <c r="S407" s="24">
        <f>IF(R407&gt;S$4,1,IF(R407&gt;0.2,0.5,0))</f>
        <v>0</v>
      </c>
    </row>
    <row r="408" spans="1:19" x14ac:dyDescent="0.25">
      <c r="A408" s="2">
        <v>1226</v>
      </c>
      <c r="B408" s="2">
        <v>3</v>
      </c>
      <c r="C408" s="2" t="s">
        <v>494</v>
      </c>
      <c r="D408" s="2" t="s">
        <v>12</v>
      </c>
      <c r="E408" s="2">
        <v>27</v>
      </c>
      <c r="F408" s="2">
        <f>VLOOKUP($E408,Summary!$A$22:$A$28,1,1)</f>
        <v>20</v>
      </c>
      <c r="G408" s="2">
        <v>0</v>
      </c>
      <c r="H408" s="2">
        <v>0</v>
      </c>
      <c r="I408" s="2">
        <v>349229</v>
      </c>
      <c r="J408" s="2">
        <v>7.8958000000000004</v>
      </c>
      <c r="K408" s="20">
        <f>VLOOKUP($J408,Summary!$A$33:$E$39,1,1)</f>
        <v>0</v>
      </c>
      <c r="M408" s="2" t="s">
        <v>16</v>
      </c>
      <c r="N408" s="22">
        <f>VLOOKUP($D408,Summary!$A$7:$E$8,5,0)</f>
        <v>0.19144144144144143</v>
      </c>
      <c r="O408" s="22">
        <f>VLOOKUP($B408,Summary!$A$15:$E$17,5,0)</f>
        <v>0.25326370757180156</v>
      </c>
      <c r="P408" s="22">
        <f>VLOOKUP($F408,Summary!$A$22:$E$28,5,0)</f>
        <v>0.35632183908045978</v>
      </c>
      <c r="Q408" s="22">
        <f>VLOOKUP($K408,Summary!$A$33:$E$39,5,0)</f>
        <v>0.38219895287958117</v>
      </c>
      <c r="R408" s="22">
        <f>N408*O408*P408*Q408</f>
        <v>6.6029931994605927E-3</v>
      </c>
      <c r="S408" s="24">
        <f>IF(R408&gt;S$4,1,IF(R408&gt;0.2,0.5,0))</f>
        <v>0</v>
      </c>
    </row>
    <row r="409" spans="1:19" x14ac:dyDescent="0.25">
      <c r="A409" s="2">
        <v>1255</v>
      </c>
      <c r="B409" s="2">
        <v>3</v>
      </c>
      <c r="C409" s="2" t="s">
        <v>533</v>
      </c>
      <c r="D409" s="2" t="s">
        <v>12</v>
      </c>
      <c r="E409" s="2">
        <v>27</v>
      </c>
      <c r="F409" s="2">
        <f>VLOOKUP($E409,Summary!$A$22:$A$28,1,1)</f>
        <v>20</v>
      </c>
      <c r="G409" s="2">
        <v>0</v>
      </c>
      <c r="H409" s="2">
        <v>0</v>
      </c>
      <c r="I409" s="2">
        <v>315083</v>
      </c>
      <c r="J409" s="2">
        <v>8.6624999999999996</v>
      </c>
      <c r="K409" s="20">
        <f>VLOOKUP($J409,Summary!$A$33:$E$39,1,1)</f>
        <v>0</v>
      </c>
      <c r="M409" s="2" t="s">
        <v>16</v>
      </c>
      <c r="N409" s="22">
        <f>VLOOKUP($D409,Summary!$A$7:$E$8,5,0)</f>
        <v>0.19144144144144143</v>
      </c>
      <c r="O409" s="22">
        <f>VLOOKUP($B409,Summary!$A$15:$E$17,5,0)</f>
        <v>0.25326370757180156</v>
      </c>
      <c r="P409" s="22">
        <f>VLOOKUP($F409,Summary!$A$22:$E$28,5,0)</f>
        <v>0.35632183908045978</v>
      </c>
      <c r="Q409" s="22">
        <f>VLOOKUP($K409,Summary!$A$33:$E$39,5,0)</f>
        <v>0.38219895287958117</v>
      </c>
      <c r="R409" s="22">
        <f>N409*O409*P409*Q409</f>
        <v>6.6029931994605927E-3</v>
      </c>
      <c r="S409" s="24">
        <f>IF(R409&gt;S$4,1,IF(R409&gt;0.2,0.5,0))</f>
        <v>0</v>
      </c>
    </row>
    <row r="410" spans="1:19" x14ac:dyDescent="0.25">
      <c r="A410" s="2">
        <v>1273</v>
      </c>
      <c r="B410" s="2">
        <v>3</v>
      </c>
      <c r="C410" s="2" t="s">
        <v>556</v>
      </c>
      <c r="D410" s="2" t="s">
        <v>12</v>
      </c>
      <c r="E410" s="2">
        <v>26</v>
      </c>
      <c r="F410" s="2">
        <f>VLOOKUP($E410,Summary!$A$22:$A$28,1,1)</f>
        <v>20</v>
      </c>
      <c r="G410" s="2">
        <v>0</v>
      </c>
      <c r="H410" s="2">
        <v>0</v>
      </c>
      <c r="I410" s="2">
        <v>330910</v>
      </c>
      <c r="J410" s="2">
        <v>7.8792</v>
      </c>
      <c r="K410" s="20">
        <f>VLOOKUP($J410,Summary!$A$33:$E$39,1,1)</f>
        <v>0</v>
      </c>
      <c r="M410" s="2" t="s">
        <v>13</v>
      </c>
      <c r="N410" s="22">
        <f>VLOOKUP($D410,Summary!$A$7:$E$8,5,0)</f>
        <v>0.19144144144144143</v>
      </c>
      <c r="O410" s="22">
        <f>VLOOKUP($B410,Summary!$A$15:$E$17,5,0)</f>
        <v>0.25326370757180156</v>
      </c>
      <c r="P410" s="22">
        <f>VLOOKUP($F410,Summary!$A$22:$E$28,5,0)</f>
        <v>0.35632183908045978</v>
      </c>
      <c r="Q410" s="22">
        <f>VLOOKUP($K410,Summary!$A$33:$E$39,5,0)</f>
        <v>0.38219895287958117</v>
      </c>
      <c r="R410" s="22">
        <f>N410*O410*P410*Q410</f>
        <v>6.6029931994605927E-3</v>
      </c>
      <c r="S410" s="24">
        <f>IF(R410&gt;S$4,1,IF(R410&gt;0.2,0.5,0))</f>
        <v>0</v>
      </c>
    </row>
    <row r="411" spans="1:19" x14ac:dyDescent="0.25">
      <c r="A411" s="2">
        <v>1278</v>
      </c>
      <c r="B411" s="2">
        <v>3</v>
      </c>
      <c r="C411" s="2" t="s">
        <v>562</v>
      </c>
      <c r="D411" s="2" t="s">
        <v>12</v>
      </c>
      <c r="E411" s="2">
        <v>24</v>
      </c>
      <c r="F411" s="2">
        <f>VLOOKUP($E411,Summary!$A$22:$A$28,1,1)</f>
        <v>20</v>
      </c>
      <c r="G411" s="2">
        <v>0</v>
      </c>
      <c r="H411" s="2">
        <v>0</v>
      </c>
      <c r="I411" s="2">
        <v>349911</v>
      </c>
      <c r="J411" s="2">
        <v>7.7750000000000004</v>
      </c>
      <c r="K411" s="20">
        <f>VLOOKUP($J411,Summary!$A$33:$E$39,1,1)</f>
        <v>0</v>
      </c>
      <c r="M411" s="2" t="s">
        <v>16</v>
      </c>
      <c r="N411" s="22">
        <f>VLOOKUP($D411,Summary!$A$7:$E$8,5,0)</f>
        <v>0.19144144144144143</v>
      </c>
      <c r="O411" s="22">
        <f>VLOOKUP($B411,Summary!$A$15:$E$17,5,0)</f>
        <v>0.25326370757180156</v>
      </c>
      <c r="P411" s="22">
        <f>VLOOKUP($F411,Summary!$A$22:$E$28,5,0)</f>
        <v>0.35632183908045978</v>
      </c>
      <c r="Q411" s="22">
        <f>VLOOKUP($K411,Summary!$A$33:$E$39,5,0)</f>
        <v>0.38219895287958117</v>
      </c>
      <c r="R411" s="22">
        <f>N411*O411*P411*Q411</f>
        <v>6.6029931994605927E-3</v>
      </c>
      <c r="S411" s="24">
        <f>IF(R411&gt;S$4,1,IF(R411&gt;0.2,0.5,0))</f>
        <v>0</v>
      </c>
    </row>
    <row r="412" spans="1:19" x14ac:dyDescent="0.25">
      <c r="A412" s="2">
        <v>1280</v>
      </c>
      <c r="B412" s="2">
        <v>3</v>
      </c>
      <c r="C412" s="2" t="s">
        <v>564</v>
      </c>
      <c r="D412" s="2" t="s">
        <v>12</v>
      </c>
      <c r="E412" s="2">
        <v>21</v>
      </c>
      <c r="F412" s="2">
        <f>VLOOKUP($E412,Summary!$A$22:$A$28,1,1)</f>
        <v>20</v>
      </c>
      <c r="G412" s="2">
        <v>0</v>
      </c>
      <c r="H412" s="2">
        <v>0</v>
      </c>
      <c r="I412" s="2">
        <v>364858</v>
      </c>
      <c r="J412" s="2">
        <v>7.75</v>
      </c>
      <c r="K412" s="20">
        <f>VLOOKUP($J412,Summary!$A$33:$E$39,1,1)</f>
        <v>0</v>
      </c>
      <c r="M412" s="2" t="s">
        <v>13</v>
      </c>
      <c r="N412" s="22">
        <f>VLOOKUP($D412,Summary!$A$7:$E$8,5,0)</f>
        <v>0.19144144144144143</v>
      </c>
      <c r="O412" s="22">
        <f>VLOOKUP($B412,Summary!$A$15:$E$17,5,0)</f>
        <v>0.25326370757180156</v>
      </c>
      <c r="P412" s="22">
        <f>VLOOKUP($F412,Summary!$A$22:$E$28,5,0)</f>
        <v>0.35632183908045978</v>
      </c>
      <c r="Q412" s="22">
        <f>VLOOKUP($K412,Summary!$A$33:$E$39,5,0)</f>
        <v>0.38219895287958117</v>
      </c>
      <c r="R412" s="22">
        <f>N412*O412*P412*Q412</f>
        <v>6.6029931994605927E-3</v>
      </c>
      <c r="S412" s="24">
        <f>IF(R412&gt;S$4,1,IF(R412&gt;0.2,0.5,0))</f>
        <v>0</v>
      </c>
    </row>
    <row r="413" spans="1:19" x14ac:dyDescent="0.25">
      <c r="A413" s="2">
        <v>1281</v>
      </c>
      <c r="B413" s="2">
        <v>3</v>
      </c>
      <c r="C413" s="2" t="s">
        <v>565</v>
      </c>
      <c r="D413" s="2" t="s">
        <v>12</v>
      </c>
      <c r="E413" s="2">
        <v>6</v>
      </c>
      <c r="F413" s="2">
        <f>VLOOKUP($E413,Summary!$A$22:$A$28,1,1)</f>
        <v>0</v>
      </c>
      <c r="G413" s="2">
        <v>3</v>
      </c>
      <c r="H413" s="2">
        <v>1</v>
      </c>
      <c r="I413" s="2">
        <v>349909</v>
      </c>
      <c r="J413" s="2">
        <v>21.074999999999999</v>
      </c>
      <c r="K413" s="20">
        <f>VLOOKUP($J413,Summary!$A$33:$E$39,1,1)</f>
        <v>20</v>
      </c>
      <c r="M413" s="2" t="s">
        <v>16</v>
      </c>
      <c r="N413" s="22">
        <f>VLOOKUP($D413,Summary!$A$7:$E$8,5,0)</f>
        <v>0.19144144144144143</v>
      </c>
      <c r="O413" s="22">
        <f>VLOOKUP($B413,Summary!$A$15:$E$17,5,0)</f>
        <v>0.25326370757180156</v>
      </c>
      <c r="P413" s="22">
        <f>VLOOKUP($F413,Summary!$A$22:$E$28,5,0)</f>
        <v>0.38219895287958117</v>
      </c>
      <c r="Q413" s="22">
        <f>VLOOKUP($K413,Summary!$A$33:$E$39,5,0)</f>
        <v>0.35632183908045978</v>
      </c>
      <c r="R413" s="22">
        <f>N413*O413*P413*Q413</f>
        <v>6.6029931994605927E-3</v>
      </c>
      <c r="S413" s="24">
        <f>IF(R413&gt;S$4,1,IF(R413&gt;0.2,0.5,0))</f>
        <v>0</v>
      </c>
    </row>
    <row r="414" spans="1:19" x14ac:dyDescent="0.25">
      <c r="A414" s="2">
        <v>1288</v>
      </c>
      <c r="B414" s="2">
        <v>3</v>
      </c>
      <c r="C414" s="2" t="s">
        <v>577</v>
      </c>
      <c r="D414" s="2" t="s">
        <v>12</v>
      </c>
      <c r="E414" s="2">
        <v>24</v>
      </c>
      <c r="F414" s="2">
        <f>VLOOKUP($E414,Summary!$A$22:$A$28,1,1)</f>
        <v>20</v>
      </c>
      <c r="G414" s="2">
        <v>0</v>
      </c>
      <c r="H414" s="2">
        <v>0</v>
      </c>
      <c r="I414" s="2">
        <v>371109</v>
      </c>
      <c r="J414" s="2">
        <v>7.25</v>
      </c>
      <c r="K414" s="20">
        <f>VLOOKUP($J414,Summary!$A$33:$E$39,1,1)</f>
        <v>0</v>
      </c>
      <c r="M414" s="2" t="s">
        <v>13</v>
      </c>
      <c r="N414" s="22">
        <f>VLOOKUP($D414,Summary!$A$7:$E$8,5,0)</f>
        <v>0.19144144144144143</v>
      </c>
      <c r="O414" s="22">
        <f>VLOOKUP($B414,Summary!$A$15:$E$17,5,0)</f>
        <v>0.25326370757180156</v>
      </c>
      <c r="P414" s="22">
        <f>VLOOKUP($F414,Summary!$A$22:$E$28,5,0)</f>
        <v>0.35632183908045978</v>
      </c>
      <c r="Q414" s="22">
        <f>VLOOKUP($K414,Summary!$A$33:$E$39,5,0)</f>
        <v>0.38219895287958117</v>
      </c>
      <c r="R414" s="22">
        <f>N414*O414*P414*Q414</f>
        <v>6.6029931994605927E-3</v>
      </c>
      <c r="S414" s="24">
        <f>IF(R414&gt;S$4,1,IF(R414&gt;0.2,0.5,0))</f>
        <v>0</v>
      </c>
    </row>
    <row r="415" spans="1:19" x14ac:dyDescent="0.25">
      <c r="A415" s="2">
        <v>1290</v>
      </c>
      <c r="B415" s="2">
        <v>3</v>
      </c>
      <c r="C415" s="2" t="s">
        <v>580</v>
      </c>
      <c r="D415" s="2" t="s">
        <v>12</v>
      </c>
      <c r="E415" s="2">
        <v>22</v>
      </c>
      <c r="F415" s="2">
        <f>VLOOKUP($E415,Summary!$A$22:$A$28,1,1)</f>
        <v>20</v>
      </c>
      <c r="G415" s="2">
        <v>0</v>
      </c>
      <c r="H415" s="2">
        <v>0</v>
      </c>
      <c r="I415" s="2">
        <v>347065</v>
      </c>
      <c r="J415" s="2">
        <v>7.7750000000000004</v>
      </c>
      <c r="K415" s="20">
        <f>VLOOKUP($J415,Summary!$A$33:$E$39,1,1)</f>
        <v>0</v>
      </c>
      <c r="M415" s="2" t="s">
        <v>16</v>
      </c>
      <c r="N415" s="22">
        <f>VLOOKUP($D415,Summary!$A$7:$E$8,5,0)</f>
        <v>0.19144144144144143</v>
      </c>
      <c r="O415" s="22">
        <f>VLOOKUP($B415,Summary!$A$15:$E$17,5,0)</f>
        <v>0.25326370757180156</v>
      </c>
      <c r="P415" s="22">
        <f>VLOOKUP($F415,Summary!$A$22:$E$28,5,0)</f>
        <v>0.35632183908045978</v>
      </c>
      <c r="Q415" s="22">
        <f>VLOOKUP($K415,Summary!$A$33:$E$39,5,0)</f>
        <v>0.38219895287958117</v>
      </c>
      <c r="R415" s="22">
        <f>N415*O415*P415*Q415</f>
        <v>6.6029931994605927E-3</v>
      </c>
      <c r="S415" s="24">
        <f>IF(R415&gt;S$4,1,IF(R415&gt;0.2,0.5,0))</f>
        <v>0</v>
      </c>
    </row>
    <row r="416" spans="1:19" x14ac:dyDescent="0.25">
      <c r="A416" s="2">
        <v>1309</v>
      </c>
      <c r="B416" s="2">
        <v>3</v>
      </c>
      <c r="C416" s="2" t="s">
        <v>607</v>
      </c>
      <c r="D416" s="2" t="s">
        <v>12</v>
      </c>
      <c r="F416" s="2">
        <f>VLOOKUP($E416,Summary!$A$22:$A$28,1,1)</f>
        <v>0</v>
      </c>
      <c r="G416" s="2">
        <v>1</v>
      </c>
      <c r="H416" s="2">
        <v>1</v>
      </c>
      <c r="I416" s="2">
        <v>2668</v>
      </c>
      <c r="J416" s="2">
        <v>22.3583</v>
      </c>
      <c r="K416" s="20">
        <f>VLOOKUP($J416,Summary!$A$33:$E$39,1,1)</f>
        <v>20</v>
      </c>
      <c r="M416" s="2" t="s">
        <v>24</v>
      </c>
      <c r="N416" s="22">
        <f>VLOOKUP($D416,Summary!$A$7:$E$8,5,0)</f>
        <v>0.19144144144144143</v>
      </c>
      <c r="O416" s="22">
        <f>VLOOKUP($B416,Summary!$A$15:$E$17,5,0)</f>
        <v>0.25326370757180156</v>
      </c>
      <c r="P416" s="22">
        <f>VLOOKUP($F416,Summary!$A$22:$E$28,5,0)</f>
        <v>0.38219895287958117</v>
      </c>
      <c r="Q416" s="22">
        <f>VLOOKUP($K416,Summary!$A$33:$E$39,5,0)</f>
        <v>0.35632183908045978</v>
      </c>
      <c r="R416" s="22">
        <f>N416*O416*P416*Q416</f>
        <v>6.6029931994605927E-3</v>
      </c>
      <c r="S416" s="24">
        <f>IF(R416&gt;S$4,1,IF(R416&gt;0.2,0.5,0))</f>
        <v>0</v>
      </c>
    </row>
    <row r="417" spans="1:19" x14ac:dyDescent="0.25">
      <c r="A417" s="2">
        <v>1031</v>
      </c>
      <c r="B417" s="2">
        <v>3</v>
      </c>
      <c r="C417" s="2" t="s">
        <v>218</v>
      </c>
      <c r="D417" s="2" t="s">
        <v>12</v>
      </c>
      <c r="E417" s="2">
        <v>40</v>
      </c>
      <c r="F417" s="2">
        <f>VLOOKUP($E417,Summary!$A$22:$A$28,1,1)</f>
        <v>40</v>
      </c>
      <c r="G417" s="2">
        <v>1</v>
      </c>
      <c r="H417" s="2">
        <v>6</v>
      </c>
      <c r="I417" s="2" t="s">
        <v>219</v>
      </c>
      <c r="J417" s="2">
        <v>46.9</v>
      </c>
      <c r="K417" s="20">
        <f>VLOOKUP($J417,Summary!$A$33:$E$39,1,1)</f>
        <v>40</v>
      </c>
      <c r="M417" s="2" t="s">
        <v>16</v>
      </c>
      <c r="N417" s="22">
        <f>VLOOKUP($D417,Summary!$A$7:$E$8,5,0)</f>
        <v>0.19144144144144143</v>
      </c>
      <c r="O417" s="22">
        <f>VLOOKUP($B417,Summary!$A$15:$E$17,5,0)</f>
        <v>0.25326370757180156</v>
      </c>
      <c r="P417" s="22">
        <f>VLOOKUP($F417,Summary!$A$22:$E$28,5,0)</f>
        <v>0.35820895522388058</v>
      </c>
      <c r="Q417" s="22">
        <f>VLOOKUP($K417,Summary!$A$33:$E$39,5,0)</f>
        <v>0.35820895522388058</v>
      </c>
      <c r="R417" s="22">
        <f>N417*O417*P417*Q417</f>
        <v>6.2213093079958219E-3</v>
      </c>
      <c r="S417" s="24">
        <f>IF(R417&gt;S$4,1,IF(R417&gt;0.2,0.5,0))</f>
        <v>0</v>
      </c>
    </row>
    <row r="418" spans="1:19" x14ac:dyDescent="0.25">
      <c r="A418" s="2">
        <v>901</v>
      </c>
      <c r="B418" s="2">
        <v>3</v>
      </c>
      <c r="C418" s="2" t="s">
        <v>25</v>
      </c>
      <c r="D418" s="2" t="s">
        <v>12</v>
      </c>
      <c r="E418" s="2">
        <v>21</v>
      </c>
      <c r="F418" s="2">
        <f>VLOOKUP($E418,Summary!$A$22:$A$28,1,1)</f>
        <v>20</v>
      </c>
      <c r="G418" s="2">
        <v>2</v>
      </c>
      <c r="H418" s="2">
        <v>0</v>
      </c>
      <c r="I418" s="2" t="s">
        <v>26</v>
      </c>
      <c r="J418" s="2">
        <v>24.15</v>
      </c>
      <c r="K418" s="20">
        <f>VLOOKUP($J418,Summary!$A$33:$E$39,1,1)</f>
        <v>20</v>
      </c>
      <c r="M418" s="2" t="s">
        <v>16</v>
      </c>
      <c r="N418" s="22">
        <f>VLOOKUP($D418,Summary!$A$7:$E$8,5,0)</f>
        <v>0.19144144144144143</v>
      </c>
      <c r="O418" s="22">
        <f>VLOOKUP($B418,Summary!$A$15:$E$17,5,0)</f>
        <v>0.25326370757180156</v>
      </c>
      <c r="P418" s="22">
        <f>VLOOKUP($F418,Summary!$A$22:$E$28,5,0)</f>
        <v>0.35632183908045978</v>
      </c>
      <c r="Q418" s="22">
        <f>VLOOKUP($K418,Summary!$A$33:$E$39,5,0)</f>
        <v>0.35632183908045978</v>
      </c>
      <c r="R418" s="22">
        <f>N418*O418*P418*Q418</f>
        <v>6.1559317798781559E-3</v>
      </c>
      <c r="S418" s="24">
        <f>IF(R418&gt;S$4,1,IF(R418&gt;0.2,0.5,0))</f>
        <v>0</v>
      </c>
    </row>
    <row r="419" spans="1:19" x14ac:dyDescent="0.25">
      <c r="A419" s="2">
        <v>997</v>
      </c>
      <c r="B419" s="2">
        <v>3</v>
      </c>
      <c r="C419" s="2" t="s">
        <v>171</v>
      </c>
      <c r="D419" s="2" t="s">
        <v>12</v>
      </c>
      <c r="E419" s="2">
        <v>28</v>
      </c>
      <c r="F419" s="2">
        <f>VLOOKUP($E419,Summary!$A$22:$A$28,1,1)</f>
        <v>20</v>
      </c>
      <c r="G419" s="2">
        <v>0</v>
      </c>
      <c r="H419" s="2">
        <v>0</v>
      </c>
      <c r="I419" s="2" t="s">
        <v>172</v>
      </c>
      <c r="J419" s="2">
        <v>22.524999999999999</v>
      </c>
      <c r="K419" s="20">
        <f>VLOOKUP($J419,Summary!$A$33:$E$39,1,1)</f>
        <v>20</v>
      </c>
      <c r="M419" s="2" t="s">
        <v>16</v>
      </c>
      <c r="N419" s="22">
        <f>VLOOKUP($D419,Summary!$A$7:$E$8,5,0)</f>
        <v>0.19144144144144143</v>
      </c>
      <c r="O419" s="22">
        <f>VLOOKUP($B419,Summary!$A$15:$E$17,5,0)</f>
        <v>0.25326370757180156</v>
      </c>
      <c r="P419" s="22">
        <f>VLOOKUP($F419,Summary!$A$22:$E$28,5,0)</f>
        <v>0.35632183908045978</v>
      </c>
      <c r="Q419" s="22">
        <f>VLOOKUP($K419,Summary!$A$33:$E$39,5,0)</f>
        <v>0.35632183908045978</v>
      </c>
      <c r="R419" s="22">
        <f>N419*O419*P419*Q419</f>
        <v>6.1559317798781559E-3</v>
      </c>
      <c r="S419" s="24">
        <f>IF(R419&gt;S$4,1,IF(R419&gt;0.2,0.5,0))</f>
        <v>0</v>
      </c>
    </row>
    <row r="420" spans="1:19" x14ac:dyDescent="0.25">
      <c r="A420" s="2">
        <v>1286</v>
      </c>
      <c r="B420" s="2">
        <v>3</v>
      </c>
      <c r="C420" s="2" t="s">
        <v>575</v>
      </c>
      <c r="D420" s="2" t="s">
        <v>12</v>
      </c>
      <c r="E420" s="2">
        <v>29</v>
      </c>
      <c r="F420" s="2">
        <f>VLOOKUP($E420,Summary!$A$22:$A$28,1,1)</f>
        <v>20</v>
      </c>
      <c r="G420" s="2">
        <v>3</v>
      </c>
      <c r="H420" s="2">
        <v>1</v>
      </c>
      <c r="I420" s="2">
        <v>315153</v>
      </c>
      <c r="J420" s="2">
        <v>22.024999999999999</v>
      </c>
      <c r="K420" s="20">
        <f>VLOOKUP($J420,Summary!$A$33:$E$39,1,1)</f>
        <v>20</v>
      </c>
      <c r="M420" s="2" t="s">
        <v>16</v>
      </c>
      <c r="N420" s="22">
        <f>VLOOKUP($D420,Summary!$A$7:$E$8,5,0)</f>
        <v>0.19144144144144143</v>
      </c>
      <c r="O420" s="22">
        <f>VLOOKUP($B420,Summary!$A$15:$E$17,5,0)</f>
        <v>0.25326370757180156</v>
      </c>
      <c r="P420" s="22">
        <f>VLOOKUP($F420,Summary!$A$22:$E$28,5,0)</f>
        <v>0.35632183908045978</v>
      </c>
      <c r="Q420" s="22">
        <f>VLOOKUP($K420,Summary!$A$33:$E$39,5,0)</f>
        <v>0.35632183908045978</v>
      </c>
      <c r="R420" s="22">
        <f>N420*O420*P420*Q420</f>
        <v>6.1559317798781559E-3</v>
      </c>
      <c r="S420" s="24">
        <f>IF(R420&gt;S$4,1,IF(R420&gt;0.2,0.5,0))</f>
        <v>0</v>
      </c>
    </row>
    <row r="421" spans="1:19" x14ac:dyDescent="0.25">
      <c r="A421" s="2">
        <v>1252</v>
      </c>
      <c r="B421" s="2">
        <v>3</v>
      </c>
      <c r="C421" s="2" t="s">
        <v>529</v>
      </c>
      <c r="D421" s="2" t="s">
        <v>12</v>
      </c>
      <c r="E421" s="2">
        <v>14.5</v>
      </c>
      <c r="F421" s="2">
        <f>VLOOKUP($E421,Summary!$A$22:$A$28,1,1)</f>
        <v>10</v>
      </c>
      <c r="G421" s="2">
        <v>8</v>
      </c>
      <c r="H421" s="2">
        <v>2</v>
      </c>
      <c r="I421" s="2" t="s">
        <v>290</v>
      </c>
      <c r="J421" s="2">
        <v>69.55</v>
      </c>
      <c r="K421" s="20">
        <f>VLOOKUP($J421,Summary!$A$33:$E$39,1,1)</f>
        <v>60</v>
      </c>
      <c r="M421" s="2" t="s">
        <v>16</v>
      </c>
      <c r="N421" s="22">
        <f>VLOOKUP($D421,Summary!$A$7:$E$8,5,0)</f>
        <v>0.19144144144144143</v>
      </c>
      <c r="O421" s="22">
        <f>VLOOKUP($B421,Summary!$A$15:$E$17,5,0)</f>
        <v>0.25326370757180156</v>
      </c>
      <c r="P421" s="22">
        <f>VLOOKUP($F421,Summary!$A$22:$E$28,5,0)</f>
        <v>0.40789473684210525</v>
      </c>
      <c r="Q421" s="22">
        <f>VLOOKUP($K421,Summary!$A$33:$E$39,5,0)</f>
        <v>0.27272727272727271</v>
      </c>
      <c r="R421" s="22">
        <f>N421*O421*P421*Q421</f>
        <v>5.3936850951417379E-3</v>
      </c>
      <c r="S421" s="24">
        <f>IF(R421&gt;S$4,1,IF(R421&gt;0.2,0.5,0))</f>
        <v>0</v>
      </c>
    </row>
    <row r="422" spans="1:19" x14ac:dyDescent="0.25">
      <c r="A422" s="2">
        <v>1044</v>
      </c>
      <c r="B422" s="2">
        <v>3</v>
      </c>
      <c r="C422" s="2" t="s">
        <v>235</v>
      </c>
      <c r="D422" s="2" t="s">
        <v>12</v>
      </c>
      <c r="E422" s="2">
        <v>60.5</v>
      </c>
      <c r="F422" s="2">
        <f>VLOOKUP($E422,Summary!$A$22:$A$28,1,1)</f>
        <v>60</v>
      </c>
      <c r="G422" s="2">
        <v>0</v>
      </c>
      <c r="H422" s="2">
        <v>0</v>
      </c>
      <c r="I422" s="2">
        <v>3701</v>
      </c>
      <c r="K422" s="20">
        <f>VLOOKUP($J422,Summary!$A$33:$E$39,1,1)</f>
        <v>0</v>
      </c>
      <c r="M422" s="2" t="s">
        <v>16</v>
      </c>
      <c r="N422" s="22">
        <f>VLOOKUP($D422,Summary!$A$7:$E$8,5,0)</f>
        <v>0.19144144144144143</v>
      </c>
      <c r="O422" s="22">
        <f>VLOOKUP($B422,Summary!$A$15:$E$17,5,0)</f>
        <v>0.25326370757180156</v>
      </c>
      <c r="P422" s="22">
        <f>VLOOKUP($F422,Summary!$A$22:$E$28,5,0)</f>
        <v>0.27272727272727271</v>
      </c>
      <c r="Q422" s="22">
        <f>VLOOKUP($K422,Summary!$A$33:$E$39,5,0)</f>
        <v>0.38219895287958117</v>
      </c>
      <c r="R422" s="22">
        <f>N422*O422*P422*Q422</f>
        <v>5.0539038858041481E-3</v>
      </c>
      <c r="S422" s="24">
        <f>IF(R422&gt;S$4,1,IF(R422&gt;0.2,0.5,0))</f>
        <v>0</v>
      </c>
    </row>
    <row r="423" spans="1:19" x14ac:dyDescent="0.25">
      <c r="A423" s="2">
        <v>1234</v>
      </c>
      <c r="B423" s="2">
        <v>3</v>
      </c>
      <c r="C423" s="2" t="s">
        <v>504</v>
      </c>
      <c r="D423" s="2" t="s">
        <v>12</v>
      </c>
      <c r="F423" s="2">
        <f>VLOOKUP($E423,Summary!$A$22:$A$28,1,1)</f>
        <v>0</v>
      </c>
      <c r="G423" s="2">
        <v>1</v>
      </c>
      <c r="H423" s="2">
        <v>9</v>
      </c>
      <c r="I423" s="2" t="s">
        <v>290</v>
      </c>
      <c r="J423" s="2">
        <v>69.55</v>
      </c>
      <c r="K423" s="20">
        <f>VLOOKUP($J423,Summary!$A$33:$E$39,1,1)</f>
        <v>60</v>
      </c>
      <c r="M423" s="2" t="s">
        <v>16</v>
      </c>
      <c r="N423" s="22">
        <f>VLOOKUP($D423,Summary!$A$7:$E$8,5,0)</f>
        <v>0.19144144144144143</v>
      </c>
      <c r="O423" s="22">
        <f>VLOOKUP($B423,Summary!$A$15:$E$17,5,0)</f>
        <v>0.25326370757180156</v>
      </c>
      <c r="P423" s="22">
        <f>VLOOKUP($F423,Summary!$A$22:$E$28,5,0)</f>
        <v>0.38219895287958117</v>
      </c>
      <c r="Q423" s="22">
        <f>VLOOKUP($K423,Summary!$A$33:$E$39,5,0)</f>
        <v>0.27272727272727271</v>
      </c>
      <c r="R423" s="22">
        <f>N423*O423*P423*Q423</f>
        <v>5.0539038858041481E-3</v>
      </c>
      <c r="S423" s="24">
        <f>IF(R423&gt;S$4,1,IF(R423&gt;0.2,0.5,0))</f>
        <v>0</v>
      </c>
    </row>
  </sheetData>
  <sortState ref="A7:S423">
    <sortCondition descending="1" ref="S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zoomScale="80" zoomScaleNormal="80" workbookViewId="0">
      <pane ySplit="5" topLeftCell="A6" activePane="bottomLeft" state="frozen"/>
      <selection pane="bottomLeft" activeCell="Y8" sqref="Y8"/>
    </sheetView>
  </sheetViews>
  <sheetFormatPr defaultRowHeight="15" x14ac:dyDescent="0.25"/>
  <cols>
    <col min="19" max="19" width="12.28515625" customWidth="1"/>
  </cols>
  <sheetData>
    <row r="1" spans="1:25" ht="18.75" x14ac:dyDescent="0.3">
      <c r="A1" s="1" t="s">
        <v>1743</v>
      </c>
    </row>
    <row r="4" spans="1:25" x14ac:dyDescent="0.25">
      <c r="O4" s="17" t="s">
        <v>1744</v>
      </c>
      <c r="P4" s="18"/>
      <c r="Q4" s="18"/>
      <c r="R4" s="19"/>
    </row>
    <row r="5" spans="1:25" x14ac:dyDescent="0.25">
      <c r="A5" s="2" t="s">
        <v>0</v>
      </c>
      <c r="B5" s="2" t="s">
        <v>1733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1747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1748</v>
      </c>
      <c r="M5" s="2" t="s">
        <v>9</v>
      </c>
      <c r="N5" s="2" t="s">
        <v>10</v>
      </c>
      <c r="O5" s="2" t="s">
        <v>1737</v>
      </c>
      <c r="P5" s="2" t="s">
        <v>1742</v>
      </c>
      <c r="Q5" s="2" t="s">
        <v>4</v>
      </c>
      <c r="R5" s="2" t="s">
        <v>8</v>
      </c>
      <c r="S5" t="s">
        <v>1745</v>
      </c>
      <c r="W5">
        <v>1</v>
      </c>
      <c r="X5" t="s">
        <v>1740</v>
      </c>
      <c r="Y5" t="s">
        <v>1749</v>
      </c>
    </row>
    <row r="6" spans="1:25" x14ac:dyDescent="0.25">
      <c r="A6" s="2">
        <v>843</v>
      </c>
      <c r="B6" s="2">
        <v>1</v>
      </c>
      <c r="C6" s="2">
        <v>1</v>
      </c>
      <c r="D6" s="2" t="s">
        <v>670</v>
      </c>
      <c r="E6" s="2" t="s">
        <v>15</v>
      </c>
      <c r="F6" s="2">
        <v>30</v>
      </c>
      <c r="G6" s="2">
        <f>VLOOKUP($F6,Summary!$A$22:$A$28,1,1)</f>
        <v>30</v>
      </c>
      <c r="H6" s="2">
        <v>0</v>
      </c>
      <c r="I6" s="2">
        <v>0</v>
      </c>
      <c r="J6" s="2">
        <v>113798</v>
      </c>
      <c r="K6" s="20">
        <v>31</v>
      </c>
      <c r="L6" s="20">
        <f>VLOOKUP($K6,Summary!$A$33:$E$39,1,1)</f>
        <v>30</v>
      </c>
      <c r="M6" s="2"/>
      <c r="N6" s="2" t="s">
        <v>24</v>
      </c>
      <c r="O6" s="22">
        <f>VLOOKUP($E6,Summary!$A$7:$E$8,5,0)</f>
        <v>0.74</v>
      </c>
      <c r="P6" s="22">
        <f>VLOOKUP($C6,Summary!$A$15:$E$17,5,0)</f>
        <v>0.6107784431137725</v>
      </c>
      <c r="Q6" s="22">
        <f>VLOOKUP($G6,Summary!$A$22:$E$28,5,0)</f>
        <v>0.47199999999999998</v>
      </c>
      <c r="R6" s="22">
        <f>VLOOKUP($L6,Summary!$A$33:$E$39,5,0)</f>
        <v>0.47199999999999998</v>
      </c>
      <c r="S6" s="22">
        <f>ROUND(O6*P6*Q6*R6,2)</f>
        <v>0.1</v>
      </c>
      <c r="V6" s="22">
        <v>0.01</v>
      </c>
      <c r="W6">
        <f>SUMIFS($B$6:$B$202,$S$6:$S$202,V6)</f>
        <v>15</v>
      </c>
      <c r="X6">
        <f>COUNTIFS($S$6:$S$202,V6)</f>
        <v>103</v>
      </c>
      <c r="Y6">
        <f>W6/X6</f>
        <v>0.14563106796116504</v>
      </c>
    </row>
    <row r="7" spans="1:25" x14ac:dyDescent="0.25">
      <c r="A7" s="2">
        <v>854</v>
      </c>
      <c r="B7" s="2">
        <v>1</v>
      </c>
      <c r="C7" s="2">
        <v>1</v>
      </c>
      <c r="D7" s="2" t="s">
        <v>657</v>
      </c>
      <c r="E7" s="2" t="s">
        <v>15</v>
      </c>
      <c r="F7" s="2">
        <v>16</v>
      </c>
      <c r="G7" s="2">
        <f>VLOOKUP($F7,Summary!$A$22:$A$28,1,1)</f>
        <v>10</v>
      </c>
      <c r="H7" s="2">
        <v>0</v>
      </c>
      <c r="I7" s="2">
        <v>1</v>
      </c>
      <c r="J7" s="2" t="s">
        <v>569</v>
      </c>
      <c r="K7" s="20">
        <v>39.4</v>
      </c>
      <c r="L7" s="20">
        <f>VLOOKUP($K7,Summary!$A$33:$E$39,1,1)</f>
        <v>30</v>
      </c>
      <c r="M7" s="2" t="s">
        <v>570</v>
      </c>
      <c r="N7" s="2" t="s">
        <v>16</v>
      </c>
      <c r="O7" s="22">
        <f>VLOOKUP($E7,Summary!$A$7:$E$8,5,0)</f>
        <v>0.74</v>
      </c>
      <c r="P7" s="22">
        <f>VLOOKUP($C7,Summary!$A$15:$E$17,5,0)</f>
        <v>0.6107784431137725</v>
      </c>
      <c r="Q7" s="22">
        <f>VLOOKUP($G7,Summary!$A$22:$E$28,5,0)</f>
        <v>0.40789473684210525</v>
      </c>
      <c r="R7" s="22">
        <f>VLOOKUP($L7,Summary!$A$33:$E$39,5,0)</f>
        <v>0.47199999999999998</v>
      </c>
      <c r="S7" s="22">
        <f t="shared" ref="S7:S70" si="0">ROUND(O7*P7*Q7*R7,2)</f>
        <v>0.09</v>
      </c>
      <c r="V7" s="22">
        <f>V6+0.01</f>
        <v>0.02</v>
      </c>
      <c r="W7">
        <f t="shared" ref="W7:W15" si="1">SUMIFS($B$6:$B$202,$S$6:$S$202,V7)</f>
        <v>9</v>
      </c>
      <c r="X7">
        <f t="shared" ref="X7:X15" si="2">COUNTIFS($S$6:$S$202,V7)</f>
        <v>32</v>
      </c>
      <c r="Y7">
        <f t="shared" ref="Y7:Y15" si="3">W7/X7</f>
        <v>0.28125</v>
      </c>
    </row>
    <row r="8" spans="1:25" x14ac:dyDescent="0.25">
      <c r="A8" s="2">
        <v>888</v>
      </c>
      <c r="B8" s="2">
        <v>1</v>
      </c>
      <c r="C8" s="2">
        <v>1</v>
      </c>
      <c r="D8" s="2" t="s">
        <v>613</v>
      </c>
      <c r="E8" s="2" t="s">
        <v>15</v>
      </c>
      <c r="F8" s="2">
        <v>19</v>
      </c>
      <c r="G8" s="2">
        <f>VLOOKUP($F8,Summary!$A$22:$A$28,1,1)</f>
        <v>10</v>
      </c>
      <c r="H8" s="2">
        <v>0</v>
      </c>
      <c r="I8" s="2">
        <v>0</v>
      </c>
      <c r="J8" s="2">
        <v>112053</v>
      </c>
      <c r="K8" s="20">
        <v>30</v>
      </c>
      <c r="L8" s="20">
        <f>VLOOKUP($K8,Summary!$A$33:$E$39,1,1)</f>
        <v>30</v>
      </c>
      <c r="M8" s="2" t="s">
        <v>612</v>
      </c>
      <c r="N8" s="2" t="s">
        <v>16</v>
      </c>
      <c r="O8" s="22">
        <f>VLOOKUP($E8,Summary!$A$7:$E$8,5,0)</f>
        <v>0.74</v>
      </c>
      <c r="P8" s="22">
        <f>VLOOKUP($C8,Summary!$A$15:$E$17,5,0)</f>
        <v>0.6107784431137725</v>
      </c>
      <c r="Q8" s="22">
        <f>VLOOKUP($G8,Summary!$A$22:$E$28,5,0)</f>
        <v>0.40789473684210525</v>
      </c>
      <c r="R8" s="22">
        <f>VLOOKUP($L8,Summary!$A$33:$E$39,5,0)</f>
        <v>0.47199999999999998</v>
      </c>
      <c r="S8" s="22">
        <f t="shared" si="0"/>
        <v>0.09</v>
      </c>
      <c r="V8" s="22">
        <f t="shared" ref="V8:V16" si="4">V7+0.01</f>
        <v>0.03</v>
      </c>
      <c r="W8">
        <f t="shared" si="1"/>
        <v>12</v>
      </c>
      <c r="X8">
        <f t="shared" si="2"/>
        <v>24</v>
      </c>
      <c r="Y8">
        <f t="shared" si="3"/>
        <v>0.5</v>
      </c>
    </row>
    <row r="9" spans="1:25" x14ac:dyDescent="0.25">
      <c r="A9" s="2">
        <v>810</v>
      </c>
      <c r="B9" s="2">
        <v>1</v>
      </c>
      <c r="C9" s="2">
        <v>1</v>
      </c>
      <c r="D9" s="2" t="s">
        <v>713</v>
      </c>
      <c r="E9" s="2" t="s">
        <v>15</v>
      </c>
      <c r="F9" s="2">
        <v>33</v>
      </c>
      <c r="G9" s="2">
        <f>VLOOKUP($F9,Summary!$A$22:$A$28,1,1)</f>
        <v>30</v>
      </c>
      <c r="H9" s="2">
        <v>1</v>
      </c>
      <c r="I9" s="2">
        <v>0</v>
      </c>
      <c r="J9" s="2">
        <v>113806</v>
      </c>
      <c r="K9" s="20">
        <v>53.1</v>
      </c>
      <c r="L9" s="20">
        <f>VLOOKUP($K9,Summary!$A$33:$E$39,1,1)</f>
        <v>50</v>
      </c>
      <c r="M9" s="2" t="s">
        <v>712</v>
      </c>
      <c r="N9" s="2" t="s">
        <v>16</v>
      </c>
      <c r="O9" s="22">
        <f>VLOOKUP($E9,Summary!$A$7:$E$8,5,0)</f>
        <v>0.74</v>
      </c>
      <c r="P9" s="22">
        <f>VLOOKUP($C9,Summary!$A$15:$E$17,5,0)</f>
        <v>0.6107784431137725</v>
      </c>
      <c r="Q9" s="22">
        <f>VLOOKUP($G9,Summary!$A$22:$E$28,5,0)</f>
        <v>0.47199999999999998</v>
      </c>
      <c r="R9" s="22">
        <f>VLOOKUP($L9,Summary!$A$33:$E$39,5,0)</f>
        <v>0.38461538461538464</v>
      </c>
      <c r="S9" s="22">
        <f t="shared" si="0"/>
        <v>0.08</v>
      </c>
      <c r="V9" s="22">
        <f t="shared" si="4"/>
        <v>0.04</v>
      </c>
      <c r="W9">
        <f t="shared" si="1"/>
        <v>6</v>
      </c>
      <c r="X9">
        <f t="shared" si="2"/>
        <v>6</v>
      </c>
      <c r="Y9">
        <f t="shared" si="3"/>
        <v>1</v>
      </c>
    </row>
    <row r="10" spans="1:25" x14ac:dyDescent="0.25">
      <c r="A10" s="2">
        <v>782</v>
      </c>
      <c r="B10" s="2">
        <v>1</v>
      </c>
      <c r="C10" s="2">
        <v>1</v>
      </c>
      <c r="D10" s="2" t="s">
        <v>750</v>
      </c>
      <c r="E10" s="2" t="s">
        <v>15</v>
      </c>
      <c r="F10" s="2">
        <v>17</v>
      </c>
      <c r="G10" s="2">
        <f>VLOOKUP($F10,Summary!$A$22:$A$28,1,1)</f>
        <v>10</v>
      </c>
      <c r="H10" s="2">
        <v>1</v>
      </c>
      <c r="I10" s="2">
        <v>0</v>
      </c>
      <c r="J10" s="2">
        <v>17474</v>
      </c>
      <c r="K10" s="20">
        <v>57</v>
      </c>
      <c r="L10" s="20">
        <f>VLOOKUP($K10,Summary!$A$33:$E$39,1,1)</f>
        <v>50</v>
      </c>
      <c r="M10" s="2" t="s">
        <v>749</v>
      </c>
      <c r="N10" s="2" t="s">
        <v>16</v>
      </c>
      <c r="O10" s="22">
        <f>VLOOKUP($E10,Summary!$A$7:$E$8,5,0)</f>
        <v>0.74</v>
      </c>
      <c r="P10" s="22">
        <f>VLOOKUP($C10,Summary!$A$15:$E$17,5,0)</f>
        <v>0.6107784431137725</v>
      </c>
      <c r="Q10" s="22">
        <f>VLOOKUP($G10,Summary!$A$22:$E$28,5,0)</f>
        <v>0.40789473684210525</v>
      </c>
      <c r="R10" s="22">
        <f>VLOOKUP($L10,Summary!$A$33:$E$39,5,0)</f>
        <v>0.38461538461538464</v>
      </c>
      <c r="S10" s="22">
        <f t="shared" si="0"/>
        <v>7.0000000000000007E-2</v>
      </c>
      <c r="V10" s="22">
        <f t="shared" si="4"/>
        <v>0.05</v>
      </c>
      <c r="W10">
        <f t="shared" si="1"/>
        <v>13</v>
      </c>
      <c r="X10">
        <f t="shared" si="2"/>
        <v>14</v>
      </c>
      <c r="Y10">
        <f t="shared" si="3"/>
        <v>0.9285714285714286</v>
      </c>
    </row>
    <row r="11" spans="1:25" x14ac:dyDescent="0.25">
      <c r="A11" s="2">
        <v>748</v>
      </c>
      <c r="B11" s="2">
        <v>1</v>
      </c>
      <c r="C11" s="2">
        <v>2</v>
      </c>
      <c r="D11" s="2" t="s">
        <v>790</v>
      </c>
      <c r="E11" s="2" t="s">
        <v>15</v>
      </c>
      <c r="F11" s="2">
        <v>30</v>
      </c>
      <c r="G11" s="2">
        <f>VLOOKUP($F11,Summary!$A$22:$A$28,1,1)</f>
        <v>30</v>
      </c>
      <c r="H11" s="2">
        <v>0</v>
      </c>
      <c r="I11" s="2">
        <v>0</v>
      </c>
      <c r="J11" s="2">
        <v>250648</v>
      </c>
      <c r="K11" s="20">
        <v>13</v>
      </c>
      <c r="L11" s="20">
        <f>VLOOKUP($K11,Summary!$A$33:$E$39,1,1)</f>
        <v>10</v>
      </c>
      <c r="M11" s="2"/>
      <c r="N11" s="2" t="s">
        <v>16</v>
      </c>
      <c r="O11" s="22">
        <f>VLOOKUP($E11,Summary!$A$7:$E$8,5,0)</f>
        <v>0.74</v>
      </c>
      <c r="P11" s="22">
        <f>VLOOKUP($C11,Summary!$A$15:$E$17,5,0)</f>
        <v>0.49305555555555558</v>
      </c>
      <c r="Q11" s="22">
        <f>VLOOKUP($G11,Summary!$A$22:$E$28,5,0)</f>
        <v>0.47199999999999998</v>
      </c>
      <c r="R11" s="22">
        <f>VLOOKUP($L11,Summary!$A$33:$E$39,5,0)</f>
        <v>0.40789473684210525</v>
      </c>
      <c r="S11" s="22">
        <f t="shared" si="0"/>
        <v>7.0000000000000007E-2</v>
      </c>
      <c r="V11" s="22">
        <f t="shared" si="4"/>
        <v>6.0000000000000005E-2</v>
      </c>
      <c r="W11">
        <f t="shared" si="1"/>
        <v>10</v>
      </c>
      <c r="X11">
        <f t="shared" si="2"/>
        <v>11</v>
      </c>
      <c r="Y11">
        <f t="shared" si="3"/>
        <v>0.90909090909090906</v>
      </c>
    </row>
    <row r="12" spans="1:25" x14ac:dyDescent="0.25">
      <c r="A12" s="2">
        <v>721</v>
      </c>
      <c r="B12" s="2">
        <v>1</v>
      </c>
      <c r="C12" s="2">
        <v>2</v>
      </c>
      <c r="D12" s="2" t="s">
        <v>824</v>
      </c>
      <c r="E12" s="2" t="s">
        <v>15</v>
      </c>
      <c r="F12" s="2">
        <v>6</v>
      </c>
      <c r="G12" s="2">
        <f>VLOOKUP($F12,Summary!$A$22:$A$28,1,1)</f>
        <v>0</v>
      </c>
      <c r="H12" s="2">
        <v>0</v>
      </c>
      <c r="I12" s="2">
        <v>1</v>
      </c>
      <c r="J12" s="2">
        <v>248727</v>
      </c>
      <c r="K12" s="20">
        <v>33</v>
      </c>
      <c r="L12" s="20">
        <f>VLOOKUP($K12,Summary!$A$33:$E$39,1,1)</f>
        <v>30</v>
      </c>
      <c r="M12" s="2"/>
      <c r="N12" s="2" t="s">
        <v>16</v>
      </c>
      <c r="O12" s="22">
        <f>VLOOKUP($E12,Summary!$A$7:$E$8,5,0)</f>
        <v>0.74</v>
      </c>
      <c r="P12" s="22">
        <f>VLOOKUP($C12,Summary!$A$15:$E$17,5,0)</f>
        <v>0.49305555555555558</v>
      </c>
      <c r="Q12" s="22">
        <f>VLOOKUP($G12,Summary!$A$22:$E$28,5,0)</f>
        <v>0.38219895287958117</v>
      </c>
      <c r="R12" s="22">
        <f>VLOOKUP($L12,Summary!$A$33:$E$39,5,0)</f>
        <v>0.47199999999999998</v>
      </c>
      <c r="S12" s="22">
        <f t="shared" si="0"/>
        <v>7.0000000000000007E-2</v>
      </c>
      <c r="V12" s="22">
        <f t="shared" si="4"/>
        <v>7.0000000000000007E-2</v>
      </c>
      <c r="W12">
        <f t="shared" si="1"/>
        <v>3</v>
      </c>
      <c r="X12">
        <f t="shared" si="2"/>
        <v>3</v>
      </c>
      <c r="Y12">
        <f t="shared" si="3"/>
        <v>1</v>
      </c>
    </row>
    <row r="13" spans="1:25" x14ac:dyDescent="0.25">
      <c r="A13" s="2">
        <v>872</v>
      </c>
      <c r="B13" s="2">
        <v>1</v>
      </c>
      <c r="C13" s="2">
        <v>1</v>
      </c>
      <c r="D13" s="2" t="s">
        <v>634</v>
      </c>
      <c r="E13" s="2" t="s">
        <v>15</v>
      </c>
      <c r="F13" s="2">
        <v>47</v>
      </c>
      <c r="G13" s="2">
        <f>VLOOKUP($F13,Summary!$A$22:$A$28,1,1)</f>
        <v>40</v>
      </c>
      <c r="H13" s="2">
        <v>1</v>
      </c>
      <c r="I13" s="2">
        <v>1</v>
      </c>
      <c r="J13" s="2">
        <v>11751</v>
      </c>
      <c r="K13" s="20">
        <v>52.554200000000002</v>
      </c>
      <c r="L13" s="20">
        <f>VLOOKUP($K13,Summary!$A$33:$E$39,1,1)</f>
        <v>50</v>
      </c>
      <c r="M13" s="2" t="s">
        <v>633</v>
      </c>
      <c r="N13" s="2" t="s">
        <v>16</v>
      </c>
      <c r="O13" s="22">
        <f>VLOOKUP($E13,Summary!$A$7:$E$8,5,0)</f>
        <v>0.74</v>
      </c>
      <c r="P13" s="22">
        <f>VLOOKUP($C13,Summary!$A$15:$E$17,5,0)</f>
        <v>0.6107784431137725</v>
      </c>
      <c r="Q13" s="22">
        <f>VLOOKUP($G13,Summary!$A$22:$E$28,5,0)</f>
        <v>0.35820895522388058</v>
      </c>
      <c r="R13" s="22">
        <f>VLOOKUP($L13,Summary!$A$33:$E$39,5,0)</f>
        <v>0.38461538461538464</v>
      </c>
      <c r="S13" s="22">
        <f t="shared" si="0"/>
        <v>0.06</v>
      </c>
      <c r="V13" s="22">
        <f t="shared" si="4"/>
        <v>0.08</v>
      </c>
      <c r="W13">
        <f t="shared" si="1"/>
        <v>1</v>
      </c>
      <c r="X13">
        <f t="shared" si="2"/>
        <v>1</v>
      </c>
      <c r="Y13">
        <f t="shared" si="3"/>
        <v>1</v>
      </c>
    </row>
    <row r="14" spans="1:25" x14ac:dyDescent="0.25">
      <c r="A14" s="2">
        <v>727</v>
      </c>
      <c r="B14" s="2">
        <v>1</v>
      </c>
      <c r="C14" s="2">
        <v>2</v>
      </c>
      <c r="D14" s="2" t="s">
        <v>818</v>
      </c>
      <c r="E14" s="2" t="s">
        <v>15</v>
      </c>
      <c r="F14" s="2">
        <v>30</v>
      </c>
      <c r="G14" s="2">
        <f>VLOOKUP($F14,Summary!$A$22:$A$28,1,1)</f>
        <v>30</v>
      </c>
      <c r="H14" s="2">
        <v>3</v>
      </c>
      <c r="I14" s="2">
        <v>0</v>
      </c>
      <c r="J14" s="2">
        <v>31027</v>
      </c>
      <c r="K14" s="20">
        <v>21</v>
      </c>
      <c r="L14" s="20">
        <f>VLOOKUP($K14,Summary!$A$33:$E$39,1,1)</f>
        <v>20</v>
      </c>
      <c r="M14" s="2"/>
      <c r="N14" s="2" t="s">
        <v>16</v>
      </c>
      <c r="O14" s="22">
        <f>VLOOKUP($E14,Summary!$A$7:$E$8,5,0)</f>
        <v>0.74</v>
      </c>
      <c r="P14" s="22">
        <f>VLOOKUP($C14,Summary!$A$15:$E$17,5,0)</f>
        <v>0.49305555555555558</v>
      </c>
      <c r="Q14" s="22">
        <f>VLOOKUP($G14,Summary!$A$22:$E$28,5,0)</f>
        <v>0.47199999999999998</v>
      </c>
      <c r="R14" s="22">
        <f>VLOOKUP($L14,Summary!$A$33:$E$39,5,0)</f>
        <v>0.35632183908045978</v>
      </c>
      <c r="S14" s="22">
        <f t="shared" si="0"/>
        <v>0.06</v>
      </c>
      <c r="V14" s="22">
        <f t="shared" si="4"/>
        <v>0.09</v>
      </c>
      <c r="W14">
        <f t="shared" si="1"/>
        <v>2</v>
      </c>
      <c r="X14">
        <f t="shared" si="2"/>
        <v>2</v>
      </c>
      <c r="Y14">
        <f t="shared" si="3"/>
        <v>1</v>
      </c>
    </row>
    <row r="15" spans="1:25" x14ac:dyDescent="0.25">
      <c r="A15" s="2">
        <v>802</v>
      </c>
      <c r="B15" s="2">
        <v>1</v>
      </c>
      <c r="C15" s="2">
        <v>2</v>
      </c>
      <c r="D15" s="2" t="s">
        <v>724</v>
      </c>
      <c r="E15" s="2" t="s">
        <v>15</v>
      </c>
      <c r="F15" s="2">
        <v>31</v>
      </c>
      <c r="G15" s="2">
        <f>VLOOKUP($F15,Summary!$A$22:$A$28,1,1)</f>
        <v>30</v>
      </c>
      <c r="H15" s="2">
        <v>1</v>
      </c>
      <c r="I15" s="2">
        <v>1</v>
      </c>
      <c r="J15" s="2" t="s">
        <v>723</v>
      </c>
      <c r="K15" s="20">
        <v>26.25</v>
      </c>
      <c r="L15" s="20">
        <f>VLOOKUP($K15,Summary!$A$33:$E$39,1,1)</f>
        <v>20</v>
      </c>
      <c r="M15" s="2"/>
      <c r="N15" s="2" t="s">
        <v>16</v>
      </c>
      <c r="O15" s="22">
        <f>VLOOKUP($E15,Summary!$A$7:$E$8,5,0)</f>
        <v>0.74</v>
      </c>
      <c r="P15" s="22">
        <f>VLOOKUP($C15,Summary!$A$15:$E$17,5,0)</f>
        <v>0.49305555555555558</v>
      </c>
      <c r="Q15" s="22">
        <f>VLOOKUP($G15,Summary!$A$22:$E$28,5,0)</f>
        <v>0.47199999999999998</v>
      </c>
      <c r="R15" s="22">
        <f>VLOOKUP($L15,Summary!$A$33:$E$39,5,0)</f>
        <v>0.35632183908045978</v>
      </c>
      <c r="S15" s="22">
        <f t="shared" si="0"/>
        <v>0.06</v>
      </c>
      <c r="V15" s="22">
        <f t="shared" si="4"/>
        <v>9.9999999999999992E-2</v>
      </c>
      <c r="W15">
        <f t="shared" si="1"/>
        <v>1</v>
      </c>
      <c r="X15">
        <f t="shared" si="2"/>
        <v>1</v>
      </c>
      <c r="Y15">
        <f t="shared" si="3"/>
        <v>1</v>
      </c>
    </row>
    <row r="16" spans="1:25" x14ac:dyDescent="0.25">
      <c r="A16" s="2">
        <v>717</v>
      </c>
      <c r="B16" s="2">
        <v>1</v>
      </c>
      <c r="C16" s="2">
        <v>1</v>
      </c>
      <c r="D16" s="2" t="s">
        <v>830</v>
      </c>
      <c r="E16" s="2" t="s">
        <v>15</v>
      </c>
      <c r="F16" s="2">
        <v>38</v>
      </c>
      <c r="G16" s="2">
        <f>VLOOKUP($F16,Summary!$A$22:$A$28,1,1)</f>
        <v>30</v>
      </c>
      <c r="H16" s="2">
        <v>0</v>
      </c>
      <c r="I16" s="2">
        <v>0</v>
      </c>
      <c r="J16" s="2" t="s">
        <v>308</v>
      </c>
      <c r="K16" s="20">
        <v>227.52500000000001</v>
      </c>
      <c r="L16" s="20">
        <f>VLOOKUP($K16,Summary!$A$33:$E$39,1,1)</f>
        <v>60</v>
      </c>
      <c r="M16" s="2" t="s">
        <v>829</v>
      </c>
      <c r="N16" s="2" t="s">
        <v>24</v>
      </c>
      <c r="O16" s="22">
        <f>VLOOKUP($E16,Summary!$A$7:$E$8,5,0)</f>
        <v>0.74</v>
      </c>
      <c r="P16" s="22">
        <f>VLOOKUP($C16,Summary!$A$15:$E$17,5,0)</f>
        <v>0.6107784431137725</v>
      </c>
      <c r="Q16" s="22">
        <f>VLOOKUP($G16,Summary!$A$22:$E$28,5,0)</f>
        <v>0.47199999999999998</v>
      </c>
      <c r="R16" s="22">
        <f>VLOOKUP($L16,Summary!$A$33:$E$39,5,0)</f>
        <v>0.27272727272727271</v>
      </c>
      <c r="S16" s="22">
        <f t="shared" si="0"/>
        <v>0.06</v>
      </c>
      <c r="V16" s="23"/>
    </row>
    <row r="17" spans="1:19" x14ac:dyDescent="0.25">
      <c r="A17" s="2">
        <v>760</v>
      </c>
      <c r="B17" s="2">
        <v>1</v>
      </c>
      <c r="C17" s="2">
        <v>1</v>
      </c>
      <c r="D17" s="2" t="s">
        <v>778</v>
      </c>
      <c r="E17" s="2" t="s">
        <v>15</v>
      </c>
      <c r="F17" s="2">
        <v>33</v>
      </c>
      <c r="G17" s="2">
        <f>VLOOKUP($F17,Summary!$A$22:$A$28,1,1)</f>
        <v>30</v>
      </c>
      <c r="H17" s="2">
        <v>0</v>
      </c>
      <c r="I17" s="2">
        <v>0</v>
      </c>
      <c r="J17" s="2">
        <v>110152</v>
      </c>
      <c r="K17" s="20">
        <v>86.5</v>
      </c>
      <c r="L17" s="20">
        <f>VLOOKUP($K17,Summary!$A$33:$E$39,1,1)</f>
        <v>60</v>
      </c>
      <c r="M17" s="2" t="s">
        <v>777</v>
      </c>
      <c r="N17" s="2" t="s">
        <v>16</v>
      </c>
      <c r="O17" s="22">
        <f>VLOOKUP($E17,Summary!$A$7:$E$8,5,0)</f>
        <v>0.74</v>
      </c>
      <c r="P17" s="22">
        <f>VLOOKUP($C17,Summary!$A$15:$E$17,5,0)</f>
        <v>0.6107784431137725</v>
      </c>
      <c r="Q17" s="22">
        <f>VLOOKUP($G17,Summary!$A$22:$E$28,5,0)</f>
        <v>0.47199999999999998</v>
      </c>
      <c r="R17" s="22">
        <f>VLOOKUP($L17,Summary!$A$33:$E$39,5,0)</f>
        <v>0.27272727272727271</v>
      </c>
      <c r="S17" s="22">
        <f t="shared" si="0"/>
        <v>0.06</v>
      </c>
    </row>
    <row r="18" spans="1:19" x14ac:dyDescent="0.25">
      <c r="A18" s="2">
        <v>764</v>
      </c>
      <c r="B18" s="2">
        <v>1</v>
      </c>
      <c r="C18" s="2">
        <v>1</v>
      </c>
      <c r="D18" s="2" t="s">
        <v>772</v>
      </c>
      <c r="E18" s="2" t="s">
        <v>15</v>
      </c>
      <c r="F18" s="2">
        <v>36</v>
      </c>
      <c r="G18" s="2">
        <f>VLOOKUP($F18,Summary!$A$22:$A$28,1,1)</f>
        <v>30</v>
      </c>
      <c r="H18" s="2">
        <v>1</v>
      </c>
      <c r="I18" s="2">
        <v>2</v>
      </c>
      <c r="J18" s="2">
        <v>113760</v>
      </c>
      <c r="K18" s="20">
        <v>120</v>
      </c>
      <c r="L18" s="20">
        <f>VLOOKUP($K18,Summary!$A$33:$E$39,1,1)</f>
        <v>60</v>
      </c>
      <c r="M18" s="2" t="s">
        <v>721</v>
      </c>
      <c r="N18" s="2" t="s">
        <v>16</v>
      </c>
      <c r="O18" s="22">
        <f>VLOOKUP($E18,Summary!$A$7:$E$8,5,0)</f>
        <v>0.74</v>
      </c>
      <c r="P18" s="22">
        <f>VLOOKUP($C18,Summary!$A$15:$E$17,5,0)</f>
        <v>0.6107784431137725</v>
      </c>
      <c r="Q18" s="22">
        <f>VLOOKUP($G18,Summary!$A$22:$E$28,5,0)</f>
        <v>0.47199999999999998</v>
      </c>
      <c r="R18" s="22">
        <f>VLOOKUP($L18,Summary!$A$33:$E$39,5,0)</f>
        <v>0.27272727272727271</v>
      </c>
      <c r="S18" s="22">
        <f t="shared" si="0"/>
        <v>0.06</v>
      </c>
    </row>
    <row r="19" spans="1:19" x14ac:dyDescent="0.25">
      <c r="A19" s="2">
        <v>836</v>
      </c>
      <c r="B19" s="2">
        <v>1</v>
      </c>
      <c r="C19" s="2">
        <v>1</v>
      </c>
      <c r="D19" s="2" t="s">
        <v>681</v>
      </c>
      <c r="E19" s="2" t="s">
        <v>15</v>
      </c>
      <c r="F19" s="2">
        <v>39</v>
      </c>
      <c r="G19" s="2">
        <f>VLOOKUP($F19,Summary!$A$22:$A$28,1,1)</f>
        <v>30</v>
      </c>
      <c r="H19" s="2">
        <v>1</v>
      </c>
      <c r="I19" s="2">
        <v>1</v>
      </c>
      <c r="J19" s="2" t="s">
        <v>273</v>
      </c>
      <c r="K19" s="20">
        <v>83.158299999999997</v>
      </c>
      <c r="L19" s="20">
        <f>VLOOKUP($K19,Summary!$A$33:$E$39,1,1)</f>
        <v>60</v>
      </c>
      <c r="M19" s="2" t="s">
        <v>680</v>
      </c>
      <c r="N19" s="2" t="s">
        <v>24</v>
      </c>
      <c r="O19" s="22">
        <f>VLOOKUP($E19,Summary!$A$7:$E$8,5,0)</f>
        <v>0.74</v>
      </c>
      <c r="P19" s="22">
        <f>VLOOKUP($C19,Summary!$A$15:$E$17,5,0)</f>
        <v>0.6107784431137725</v>
      </c>
      <c r="Q19" s="22">
        <f>VLOOKUP($G19,Summary!$A$22:$E$28,5,0)</f>
        <v>0.47199999999999998</v>
      </c>
      <c r="R19" s="22">
        <f>VLOOKUP($L19,Summary!$A$33:$E$39,5,0)</f>
        <v>0.27272727272727271</v>
      </c>
      <c r="S19" s="22">
        <f t="shared" si="0"/>
        <v>0.06</v>
      </c>
    </row>
    <row r="20" spans="1:19" x14ac:dyDescent="0.25">
      <c r="A20" s="2">
        <v>797</v>
      </c>
      <c r="B20" s="2">
        <v>1</v>
      </c>
      <c r="C20" s="2">
        <v>1</v>
      </c>
      <c r="D20" s="2" t="s">
        <v>729</v>
      </c>
      <c r="E20" s="2" t="s">
        <v>15</v>
      </c>
      <c r="F20" s="2">
        <v>49</v>
      </c>
      <c r="G20" s="2">
        <f>VLOOKUP($F20,Summary!$A$22:$A$28,1,1)</f>
        <v>40</v>
      </c>
      <c r="H20" s="2">
        <v>0</v>
      </c>
      <c r="I20" s="2">
        <v>0</v>
      </c>
      <c r="J20" s="2">
        <v>17465</v>
      </c>
      <c r="K20" s="20">
        <v>25.929200000000002</v>
      </c>
      <c r="L20" s="20">
        <f>VLOOKUP($K20,Summary!$A$33:$E$39,1,1)</f>
        <v>20</v>
      </c>
      <c r="M20" s="2" t="s">
        <v>646</v>
      </c>
      <c r="N20" s="2" t="s">
        <v>16</v>
      </c>
      <c r="O20" s="22">
        <f>VLOOKUP($E20,Summary!$A$7:$E$8,5,0)</f>
        <v>0.74</v>
      </c>
      <c r="P20" s="22">
        <f>VLOOKUP($C20,Summary!$A$15:$E$17,5,0)</f>
        <v>0.6107784431137725</v>
      </c>
      <c r="Q20" s="22">
        <f>VLOOKUP($G20,Summary!$A$22:$E$28,5,0)</f>
        <v>0.35820895522388058</v>
      </c>
      <c r="R20" s="22">
        <f>VLOOKUP($L20,Summary!$A$33:$E$39,5,0)</f>
        <v>0.35632183908045978</v>
      </c>
      <c r="S20" s="22">
        <f t="shared" si="0"/>
        <v>0.06</v>
      </c>
    </row>
    <row r="21" spans="1:19" x14ac:dyDescent="0.25">
      <c r="A21" s="2">
        <v>863</v>
      </c>
      <c r="B21" s="2">
        <v>1</v>
      </c>
      <c r="C21" s="2">
        <v>1</v>
      </c>
      <c r="D21" s="2" t="s">
        <v>647</v>
      </c>
      <c r="E21" s="2" t="s">
        <v>15</v>
      </c>
      <c r="F21" s="2">
        <v>48</v>
      </c>
      <c r="G21" s="2">
        <f>VLOOKUP($F21,Summary!$A$22:$A$28,1,1)</f>
        <v>40</v>
      </c>
      <c r="H21" s="2">
        <v>0</v>
      </c>
      <c r="I21" s="2">
        <v>0</v>
      </c>
      <c r="J21" s="2">
        <v>17466</v>
      </c>
      <c r="K21" s="20">
        <v>25.929200000000002</v>
      </c>
      <c r="L21" s="20">
        <f>VLOOKUP($K21,Summary!$A$33:$E$39,1,1)</f>
        <v>20</v>
      </c>
      <c r="M21" s="2" t="s">
        <v>646</v>
      </c>
      <c r="N21" s="2" t="s">
        <v>16</v>
      </c>
      <c r="O21" s="22">
        <f>VLOOKUP($E21,Summary!$A$7:$E$8,5,0)</f>
        <v>0.74</v>
      </c>
      <c r="P21" s="22">
        <f>VLOOKUP($C21,Summary!$A$15:$E$17,5,0)</f>
        <v>0.6107784431137725</v>
      </c>
      <c r="Q21" s="22">
        <f>VLOOKUP($G21,Summary!$A$22:$E$28,5,0)</f>
        <v>0.35820895522388058</v>
      </c>
      <c r="R21" s="22">
        <f>VLOOKUP($L21,Summary!$A$33:$E$39,5,0)</f>
        <v>0.35632183908045978</v>
      </c>
      <c r="S21" s="22">
        <f t="shared" si="0"/>
        <v>0.06</v>
      </c>
    </row>
    <row r="22" spans="1:19" x14ac:dyDescent="0.25">
      <c r="A22" s="2">
        <v>711</v>
      </c>
      <c r="B22" s="2">
        <v>1</v>
      </c>
      <c r="C22" s="2">
        <v>1</v>
      </c>
      <c r="D22" s="2" t="s">
        <v>841</v>
      </c>
      <c r="E22" s="2" t="s">
        <v>15</v>
      </c>
      <c r="F22" s="2">
        <v>24</v>
      </c>
      <c r="G22" s="2">
        <f>VLOOKUP($F22,Summary!$A$22:$A$28,1,1)</f>
        <v>20</v>
      </c>
      <c r="H22" s="2">
        <v>0</v>
      </c>
      <c r="I22" s="2">
        <v>0</v>
      </c>
      <c r="J22" s="2" t="s">
        <v>840</v>
      </c>
      <c r="K22" s="20">
        <v>49.504199999999997</v>
      </c>
      <c r="L22" s="20">
        <f>VLOOKUP($K22,Summary!$A$33:$E$39,1,1)</f>
        <v>40</v>
      </c>
      <c r="M22" s="2" t="s">
        <v>839</v>
      </c>
      <c r="N22" s="2" t="s">
        <v>24</v>
      </c>
      <c r="O22" s="22">
        <f>VLOOKUP($E22,Summary!$A$7:$E$8,5,0)</f>
        <v>0.74</v>
      </c>
      <c r="P22" s="22">
        <f>VLOOKUP($C22,Summary!$A$15:$E$17,5,0)</f>
        <v>0.6107784431137725</v>
      </c>
      <c r="Q22" s="22">
        <f>VLOOKUP($G22,Summary!$A$22:$E$28,5,0)</f>
        <v>0.35632183908045978</v>
      </c>
      <c r="R22" s="22">
        <f>VLOOKUP($L22,Summary!$A$33:$E$39,5,0)</f>
        <v>0.35820895522388058</v>
      </c>
      <c r="S22" s="22">
        <f t="shared" si="0"/>
        <v>0.06</v>
      </c>
    </row>
    <row r="23" spans="1:19" x14ac:dyDescent="0.25">
      <c r="A23" s="2">
        <v>773</v>
      </c>
      <c r="B23" s="2">
        <v>0</v>
      </c>
      <c r="C23" s="2">
        <v>2</v>
      </c>
      <c r="D23" s="2" t="s">
        <v>762</v>
      </c>
      <c r="E23" s="2" t="s">
        <v>15</v>
      </c>
      <c r="F23" s="2">
        <v>57</v>
      </c>
      <c r="G23" s="2">
        <f>VLOOKUP($F23,Summary!$A$22:$A$28,1,1)</f>
        <v>50</v>
      </c>
      <c r="H23" s="2">
        <v>0</v>
      </c>
      <c r="I23" s="2">
        <v>0</v>
      </c>
      <c r="J23" s="2" t="s">
        <v>671</v>
      </c>
      <c r="K23" s="20">
        <v>10.5</v>
      </c>
      <c r="L23" s="20">
        <f>VLOOKUP($K23,Summary!$A$33:$E$39,1,1)</f>
        <v>10</v>
      </c>
      <c r="M23" s="2" t="s">
        <v>761</v>
      </c>
      <c r="N23" s="2" t="s">
        <v>16</v>
      </c>
      <c r="O23" s="22">
        <f>VLOOKUP($E23,Summary!$A$7:$E$8,5,0)</f>
        <v>0.74</v>
      </c>
      <c r="P23" s="22">
        <f>VLOOKUP($C23,Summary!$A$15:$E$17,5,0)</f>
        <v>0.49305555555555558</v>
      </c>
      <c r="Q23" s="22">
        <f>VLOOKUP($G23,Summary!$A$22:$E$28,5,0)</f>
        <v>0.38461538461538464</v>
      </c>
      <c r="R23" s="22">
        <f>VLOOKUP($L23,Summary!$A$33:$E$39,5,0)</f>
        <v>0.40789473684210525</v>
      </c>
      <c r="S23" s="22">
        <f t="shared" si="0"/>
        <v>0.06</v>
      </c>
    </row>
    <row r="24" spans="1:19" x14ac:dyDescent="0.25">
      <c r="A24" s="2">
        <v>707</v>
      </c>
      <c r="B24" s="2">
        <v>1</v>
      </c>
      <c r="C24" s="2">
        <v>2</v>
      </c>
      <c r="D24" s="2" t="s">
        <v>847</v>
      </c>
      <c r="E24" s="2" t="s">
        <v>15</v>
      </c>
      <c r="F24" s="2">
        <v>45</v>
      </c>
      <c r="G24" s="2">
        <f>VLOOKUP($F24,Summary!$A$22:$A$28,1,1)</f>
        <v>40</v>
      </c>
      <c r="H24" s="2">
        <v>0</v>
      </c>
      <c r="I24" s="2">
        <v>0</v>
      </c>
      <c r="J24" s="2">
        <v>223596</v>
      </c>
      <c r="K24" s="20">
        <v>13.5</v>
      </c>
      <c r="L24" s="20">
        <f>VLOOKUP($K24,Summary!$A$33:$E$39,1,1)</f>
        <v>10</v>
      </c>
      <c r="M24" s="2"/>
      <c r="N24" s="2" t="s">
        <v>16</v>
      </c>
      <c r="O24" s="22">
        <f>VLOOKUP($E24,Summary!$A$7:$E$8,5,0)</f>
        <v>0.74</v>
      </c>
      <c r="P24" s="22">
        <f>VLOOKUP($C24,Summary!$A$15:$E$17,5,0)</f>
        <v>0.49305555555555558</v>
      </c>
      <c r="Q24" s="22">
        <f>VLOOKUP($G24,Summary!$A$22:$E$28,5,0)</f>
        <v>0.35820895522388058</v>
      </c>
      <c r="R24" s="22">
        <f>VLOOKUP($L24,Summary!$A$33:$E$39,5,0)</f>
        <v>0.40789473684210525</v>
      </c>
      <c r="S24" s="22">
        <f t="shared" si="0"/>
        <v>0.05</v>
      </c>
    </row>
    <row r="25" spans="1:19" x14ac:dyDescent="0.25">
      <c r="A25" s="2">
        <v>866</v>
      </c>
      <c r="B25" s="2">
        <v>1</v>
      </c>
      <c r="C25" s="2">
        <v>2</v>
      </c>
      <c r="D25" s="2" t="s">
        <v>643</v>
      </c>
      <c r="E25" s="2" t="s">
        <v>15</v>
      </c>
      <c r="F25" s="2">
        <v>42</v>
      </c>
      <c r="G25" s="2">
        <f>VLOOKUP($F25,Summary!$A$22:$A$28,1,1)</f>
        <v>40</v>
      </c>
      <c r="H25" s="2">
        <v>0</v>
      </c>
      <c r="I25" s="2">
        <v>0</v>
      </c>
      <c r="J25" s="2">
        <v>236852</v>
      </c>
      <c r="K25" s="20">
        <v>13</v>
      </c>
      <c r="L25" s="20">
        <f>VLOOKUP($K25,Summary!$A$33:$E$39,1,1)</f>
        <v>10</v>
      </c>
      <c r="M25" s="2"/>
      <c r="N25" s="2" t="s">
        <v>16</v>
      </c>
      <c r="O25" s="22">
        <f>VLOOKUP($E25,Summary!$A$7:$E$8,5,0)</f>
        <v>0.74</v>
      </c>
      <c r="P25" s="22">
        <f>VLOOKUP($C25,Summary!$A$15:$E$17,5,0)</f>
        <v>0.49305555555555558</v>
      </c>
      <c r="Q25" s="22">
        <f>VLOOKUP($G25,Summary!$A$22:$E$28,5,0)</f>
        <v>0.35820895522388058</v>
      </c>
      <c r="R25" s="22">
        <f>VLOOKUP($L25,Summary!$A$33:$E$39,5,0)</f>
        <v>0.40789473684210525</v>
      </c>
      <c r="S25" s="22">
        <f t="shared" si="0"/>
        <v>0.05</v>
      </c>
    </row>
    <row r="26" spans="1:19" x14ac:dyDescent="0.25">
      <c r="A26" s="2">
        <v>718</v>
      </c>
      <c r="B26" s="2">
        <v>1</v>
      </c>
      <c r="C26" s="2">
        <v>2</v>
      </c>
      <c r="D26" s="2" t="s">
        <v>828</v>
      </c>
      <c r="E26" s="2" t="s">
        <v>15</v>
      </c>
      <c r="F26" s="2">
        <v>27</v>
      </c>
      <c r="G26" s="2">
        <f>VLOOKUP($F26,Summary!$A$22:$A$28,1,1)</f>
        <v>20</v>
      </c>
      <c r="H26" s="2">
        <v>0</v>
      </c>
      <c r="I26" s="2">
        <v>0</v>
      </c>
      <c r="J26" s="2">
        <v>34218</v>
      </c>
      <c r="K26" s="20">
        <v>10.5</v>
      </c>
      <c r="L26" s="20">
        <f>VLOOKUP($K26,Summary!$A$33:$E$39,1,1)</f>
        <v>10</v>
      </c>
      <c r="M26" s="2" t="s">
        <v>827</v>
      </c>
      <c r="N26" s="2" t="s">
        <v>16</v>
      </c>
      <c r="O26" s="22">
        <f>VLOOKUP($E26,Summary!$A$7:$E$8,5,0)</f>
        <v>0.74</v>
      </c>
      <c r="P26" s="22">
        <f>VLOOKUP($C26,Summary!$A$15:$E$17,5,0)</f>
        <v>0.49305555555555558</v>
      </c>
      <c r="Q26" s="22">
        <f>VLOOKUP($G26,Summary!$A$22:$E$28,5,0)</f>
        <v>0.35632183908045978</v>
      </c>
      <c r="R26" s="22">
        <f>VLOOKUP($L26,Summary!$A$33:$E$39,5,0)</f>
        <v>0.40789473684210525</v>
      </c>
      <c r="S26" s="22">
        <f t="shared" si="0"/>
        <v>0.05</v>
      </c>
    </row>
    <row r="27" spans="1:19" x14ac:dyDescent="0.25">
      <c r="A27" s="2">
        <v>867</v>
      </c>
      <c r="B27" s="2">
        <v>1</v>
      </c>
      <c r="C27" s="2">
        <v>2</v>
      </c>
      <c r="D27" s="2" t="s">
        <v>642</v>
      </c>
      <c r="E27" s="2" t="s">
        <v>15</v>
      </c>
      <c r="F27" s="2">
        <v>27</v>
      </c>
      <c r="G27" s="2">
        <f>VLOOKUP($F27,Summary!$A$22:$A$28,1,1)</f>
        <v>20</v>
      </c>
      <c r="H27" s="2">
        <v>1</v>
      </c>
      <c r="I27" s="2">
        <v>0</v>
      </c>
      <c r="J27" s="2" t="s">
        <v>641</v>
      </c>
      <c r="K27" s="20">
        <v>13.8583</v>
      </c>
      <c r="L27" s="20">
        <f>VLOOKUP($K27,Summary!$A$33:$E$39,1,1)</f>
        <v>10</v>
      </c>
      <c r="M27" s="2"/>
      <c r="N27" s="2" t="s">
        <v>24</v>
      </c>
      <c r="O27" s="22">
        <f>VLOOKUP($E27,Summary!$A$7:$E$8,5,0)</f>
        <v>0.74</v>
      </c>
      <c r="P27" s="22">
        <f>VLOOKUP($C27,Summary!$A$15:$E$17,5,0)</f>
        <v>0.49305555555555558</v>
      </c>
      <c r="Q27" s="22">
        <f>VLOOKUP($G27,Summary!$A$22:$E$28,5,0)</f>
        <v>0.35632183908045978</v>
      </c>
      <c r="R27" s="22">
        <f>VLOOKUP($L27,Summary!$A$33:$E$39,5,0)</f>
        <v>0.40789473684210525</v>
      </c>
      <c r="S27" s="22">
        <f t="shared" si="0"/>
        <v>0.05</v>
      </c>
    </row>
    <row r="28" spans="1:19" x14ac:dyDescent="0.25">
      <c r="A28" s="2">
        <v>701</v>
      </c>
      <c r="B28" s="2">
        <v>1</v>
      </c>
      <c r="C28" s="2">
        <v>1</v>
      </c>
      <c r="D28" s="2" t="s">
        <v>854</v>
      </c>
      <c r="E28" s="2" t="s">
        <v>15</v>
      </c>
      <c r="F28" s="2">
        <v>18</v>
      </c>
      <c r="G28" s="2">
        <f>VLOOKUP($F28,Summary!$A$22:$A$28,1,1)</f>
        <v>10</v>
      </c>
      <c r="H28" s="2">
        <v>1</v>
      </c>
      <c r="I28" s="2">
        <v>0</v>
      </c>
      <c r="J28" s="2" t="s">
        <v>308</v>
      </c>
      <c r="K28" s="20">
        <v>227.52500000000001</v>
      </c>
      <c r="L28" s="20">
        <f>VLOOKUP($K28,Summary!$A$33:$E$39,1,1)</f>
        <v>60</v>
      </c>
      <c r="M28" s="2" t="s">
        <v>309</v>
      </c>
      <c r="N28" s="2" t="s">
        <v>24</v>
      </c>
      <c r="O28" s="22">
        <f>VLOOKUP($E28,Summary!$A$7:$E$8,5,0)</f>
        <v>0.74</v>
      </c>
      <c r="P28" s="22">
        <f>VLOOKUP($C28,Summary!$A$15:$E$17,5,0)</f>
        <v>0.6107784431137725</v>
      </c>
      <c r="Q28" s="22">
        <f>VLOOKUP($G28,Summary!$A$22:$E$28,5,0)</f>
        <v>0.40789473684210525</v>
      </c>
      <c r="R28" s="22">
        <f>VLOOKUP($L28,Summary!$A$33:$E$39,5,0)</f>
        <v>0.27272727272727271</v>
      </c>
      <c r="S28" s="22">
        <f t="shared" si="0"/>
        <v>0.05</v>
      </c>
    </row>
    <row r="29" spans="1:19" x14ac:dyDescent="0.25">
      <c r="A29" s="2">
        <v>775</v>
      </c>
      <c r="B29" s="2">
        <v>1</v>
      </c>
      <c r="C29" s="2">
        <v>2</v>
      </c>
      <c r="D29" s="2" t="s">
        <v>759</v>
      </c>
      <c r="E29" s="2" t="s">
        <v>15</v>
      </c>
      <c r="F29" s="2">
        <v>54</v>
      </c>
      <c r="G29" s="2">
        <f>VLOOKUP($F29,Summary!$A$22:$A$28,1,1)</f>
        <v>50</v>
      </c>
      <c r="H29" s="2">
        <v>1</v>
      </c>
      <c r="I29" s="2">
        <v>3</v>
      </c>
      <c r="J29" s="2">
        <v>29105</v>
      </c>
      <c r="K29" s="20">
        <v>23</v>
      </c>
      <c r="L29" s="20">
        <f>VLOOKUP($K29,Summary!$A$33:$E$39,1,1)</f>
        <v>20</v>
      </c>
      <c r="M29" s="2"/>
      <c r="N29" s="2" t="s">
        <v>16</v>
      </c>
      <c r="O29" s="22">
        <f>VLOOKUP($E29,Summary!$A$7:$E$8,5,0)</f>
        <v>0.74</v>
      </c>
      <c r="P29" s="22">
        <f>VLOOKUP($C29,Summary!$A$15:$E$17,5,0)</f>
        <v>0.49305555555555558</v>
      </c>
      <c r="Q29" s="22">
        <f>VLOOKUP($G29,Summary!$A$22:$E$28,5,0)</f>
        <v>0.38461538461538464</v>
      </c>
      <c r="R29" s="22">
        <f>VLOOKUP($L29,Summary!$A$33:$E$39,5,0)</f>
        <v>0.35632183908045978</v>
      </c>
      <c r="S29" s="22">
        <f t="shared" si="0"/>
        <v>0.05</v>
      </c>
    </row>
    <row r="30" spans="1:19" x14ac:dyDescent="0.25">
      <c r="A30" s="2">
        <v>751</v>
      </c>
      <c r="B30" s="2">
        <v>1</v>
      </c>
      <c r="C30" s="2">
        <v>2</v>
      </c>
      <c r="D30" s="2" t="s">
        <v>787</v>
      </c>
      <c r="E30" s="2" t="s">
        <v>15</v>
      </c>
      <c r="F30" s="2">
        <v>4</v>
      </c>
      <c r="G30" s="2">
        <f>VLOOKUP($F30,Summary!$A$22:$A$28,1,1)</f>
        <v>0</v>
      </c>
      <c r="H30" s="2">
        <v>1</v>
      </c>
      <c r="I30" s="2">
        <v>1</v>
      </c>
      <c r="J30" s="2">
        <v>29103</v>
      </c>
      <c r="K30" s="20">
        <v>23</v>
      </c>
      <c r="L30" s="20">
        <f>VLOOKUP($K30,Summary!$A$33:$E$39,1,1)</f>
        <v>20</v>
      </c>
      <c r="M30" s="2"/>
      <c r="N30" s="2" t="s">
        <v>16</v>
      </c>
      <c r="O30" s="22">
        <f>VLOOKUP($E30,Summary!$A$7:$E$8,5,0)</f>
        <v>0.74</v>
      </c>
      <c r="P30" s="22">
        <f>VLOOKUP($C30,Summary!$A$15:$E$17,5,0)</f>
        <v>0.49305555555555558</v>
      </c>
      <c r="Q30" s="22">
        <f>VLOOKUP($G30,Summary!$A$22:$E$28,5,0)</f>
        <v>0.38219895287958117</v>
      </c>
      <c r="R30" s="22">
        <f>VLOOKUP($L30,Summary!$A$33:$E$39,5,0)</f>
        <v>0.35632183908045978</v>
      </c>
      <c r="S30" s="22">
        <f t="shared" si="0"/>
        <v>0.05</v>
      </c>
    </row>
    <row r="31" spans="1:19" x14ac:dyDescent="0.25">
      <c r="A31" s="2">
        <v>766</v>
      </c>
      <c r="B31" s="2">
        <v>1</v>
      </c>
      <c r="C31" s="2">
        <v>1</v>
      </c>
      <c r="D31" s="2" t="s">
        <v>770</v>
      </c>
      <c r="E31" s="2" t="s">
        <v>15</v>
      </c>
      <c r="F31" s="2">
        <v>51</v>
      </c>
      <c r="G31" s="2">
        <f>VLOOKUP($F31,Summary!$A$22:$A$28,1,1)</f>
        <v>50</v>
      </c>
      <c r="H31" s="2">
        <v>1</v>
      </c>
      <c r="I31" s="2">
        <v>0</v>
      </c>
      <c r="J31" s="2">
        <v>13502</v>
      </c>
      <c r="K31" s="20">
        <v>77.958299999999994</v>
      </c>
      <c r="L31" s="20">
        <f>VLOOKUP($K31,Summary!$A$33:$E$39,1,1)</f>
        <v>60</v>
      </c>
      <c r="M31" s="2" t="s">
        <v>769</v>
      </c>
      <c r="N31" s="2" t="s">
        <v>16</v>
      </c>
      <c r="O31" s="22">
        <f>VLOOKUP($E31,Summary!$A$7:$E$8,5,0)</f>
        <v>0.74</v>
      </c>
      <c r="P31" s="22">
        <f>VLOOKUP($C31,Summary!$A$15:$E$17,5,0)</f>
        <v>0.6107784431137725</v>
      </c>
      <c r="Q31" s="22">
        <f>VLOOKUP($G31,Summary!$A$22:$E$28,5,0)</f>
        <v>0.38461538461538464</v>
      </c>
      <c r="R31" s="22">
        <f>VLOOKUP($L31,Summary!$A$33:$E$39,5,0)</f>
        <v>0.27272727272727271</v>
      </c>
      <c r="S31" s="22">
        <f t="shared" si="0"/>
        <v>0.05</v>
      </c>
    </row>
    <row r="32" spans="1:19" x14ac:dyDescent="0.25">
      <c r="A32" s="2">
        <v>821</v>
      </c>
      <c r="B32" s="2">
        <v>1</v>
      </c>
      <c r="C32" s="2">
        <v>1</v>
      </c>
      <c r="D32" s="2" t="s">
        <v>698</v>
      </c>
      <c r="E32" s="2" t="s">
        <v>15</v>
      </c>
      <c r="F32" s="2">
        <v>52</v>
      </c>
      <c r="G32" s="2">
        <f>VLOOKUP($F32,Summary!$A$22:$A$28,1,1)</f>
        <v>50</v>
      </c>
      <c r="H32" s="2">
        <v>1</v>
      </c>
      <c r="I32" s="2">
        <v>1</v>
      </c>
      <c r="J32" s="2">
        <v>12749</v>
      </c>
      <c r="K32" s="20">
        <v>93.5</v>
      </c>
      <c r="L32" s="20">
        <f>VLOOKUP($K32,Summary!$A$33:$E$39,1,1)</f>
        <v>60</v>
      </c>
      <c r="M32" s="2" t="s">
        <v>456</v>
      </c>
      <c r="N32" s="2" t="s">
        <v>16</v>
      </c>
      <c r="O32" s="22">
        <f>VLOOKUP($E32,Summary!$A$7:$E$8,5,0)</f>
        <v>0.74</v>
      </c>
      <c r="P32" s="22">
        <f>VLOOKUP($C32,Summary!$A$15:$E$17,5,0)</f>
        <v>0.6107784431137725</v>
      </c>
      <c r="Q32" s="22">
        <f>VLOOKUP($G32,Summary!$A$22:$E$28,5,0)</f>
        <v>0.38461538461538464</v>
      </c>
      <c r="R32" s="22">
        <f>VLOOKUP($L32,Summary!$A$33:$E$39,5,0)</f>
        <v>0.27272727272727271</v>
      </c>
      <c r="S32" s="22">
        <f t="shared" si="0"/>
        <v>0.05</v>
      </c>
    </row>
    <row r="33" spans="1:19" x14ac:dyDescent="0.25">
      <c r="A33" s="2">
        <v>880</v>
      </c>
      <c r="B33" s="2">
        <v>1</v>
      </c>
      <c r="C33" s="2">
        <v>1</v>
      </c>
      <c r="D33" s="2" t="s">
        <v>624</v>
      </c>
      <c r="E33" s="2" t="s">
        <v>15</v>
      </c>
      <c r="F33" s="2">
        <v>56</v>
      </c>
      <c r="G33" s="2">
        <f>VLOOKUP($F33,Summary!$A$22:$A$28,1,1)</f>
        <v>50</v>
      </c>
      <c r="H33" s="2">
        <v>0</v>
      </c>
      <c r="I33" s="2">
        <v>1</v>
      </c>
      <c r="J33" s="2">
        <v>11767</v>
      </c>
      <c r="K33" s="20">
        <v>83.158299999999997</v>
      </c>
      <c r="L33" s="20">
        <f>VLOOKUP($K33,Summary!$A$33:$E$39,1,1)</f>
        <v>60</v>
      </c>
      <c r="M33" s="2" t="s">
        <v>623</v>
      </c>
      <c r="N33" s="2" t="s">
        <v>24</v>
      </c>
      <c r="O33" s="22">
        <f>VLOOKUP($E33,Summary!$A$7:$E$8,5,0)</f>
        <v>0.74</v>
      </c>
      <c r="P33" s="22">
        <f>VLOOKUP($C33,Summary!$A$15:$E$17,5,0)</f>
        <v>0.6107784431137725</v>
      </c>
      <c r="Q33" s="22">
        <f>VLOOKUP($G33,Summary!$A$22:$E$28,5,0)</f>
        <v>0.38461538461538464</v>
      </c>
      <c r="R33" s="22">
        <f>VLOOKUP($L33,Summary!$A$33:$E$39,5,0)</f>
        <v>0.27272727272727271</v>
      </c>
      <c r="S33" s="22">
        <f t="shared" si="0"/>
        <v>0.05</v>
      </c>
    </row>
    <row r="34" spans="1:19" x14ac:dyDescent="0.25">
      <c r="A34" s="2">
        <v>850</v>
      </c>
      <c r="B34" s="2">
        <v>1</v>
      </c>
      <c r="C34" s="2">
        <v>1</v>
      </c>
      <c r="D34" s="2" t="s">
        <v>662</v>
      </c>
      <c r="E34" s="2" t="s">
        <v>15</v>
      </c>
      <c r="F34" s="2"/>
      <c r="G34" s="2">
        <f>VLOOKUP($F34,Summary!$A$22:$A$28,1,1)</f>
        <v>0</v>
      </c>
      <c r="H34" s="2">
        <v>1</v>
      </c>
      <c r="I34" s="2">
        <v>0</v>
      </c>
      <c r="J34" s="2">
        <v>17453</v>
      </c>
      <c r="K34" s="20">
        <v>89.104200000000006</v>
      </c>
      <c r="L34" s="20">
        <f>VLOOKUP($K34,Summary!$A$33:$E$39,1,1)</f>
        <v>60</v>
      </c>
      <c r="M34" s="2" t="s">
        <v>661</v>
      </c>
      <c r="N34" s="2" t="s">
        <v>24</v>
      </c>
      <c r="O34" s="22">
        <f>VLOOKUP($E34,Summary!$A$7:$E$8,5,0)</f>
        <v>0.74</v>
      </c>
      <c r="P34" s="22">
        <f>VLOOKUP($C34,Summary!$A$15:$E$17,5,0)</f>
        <v>0.6107784431137725</v>
      </c>
      <c r="Q34" s="22">
        <f>VLOOKUP($G34,Summary!$A$22:$E$28,5,0)</f>
        <v>0.38219895287958117</v>
      </c>
      <c r="R34" s="22">
        <f>VLOOKUP($L34,Summary!$A$33:$E$39,5,0)</f>
        <v>0.27272727272727271</v>
      </c>
      <c r="S34" s="22">
        <f t="shared" si="0"/>
        <v>0.05</v>
      </c>
    </row>
    <row r="35" spans="1:19" x14ac:dyDescent="0.25">
      <c r="A35" s="2">
        <v>855</v>
      </c>
      <c r="B35" s="2">
        <v>0</v>
      </c>
      <c r="C35" s="2">
        <v>2</v>
      </c>
      <c r="D35" s="2" t="s">
        <v>656</v>
      </c>
      <c r="E35" s="2" t="s">
        <v>15</v>
      </c>
      <c r="F35" s="2">
        <v>44</v>
      </c>
      <c r="G35" s="2">
        <f>VLOOKUP($F35,Summary!$A$22:$A$28,1,1)</f>
        <v>40</v>
      </c>
      <c r="H35" s="2">
        <v>1</v>
      </c>
      <c r="I35" s="2">
        <v>0</v>
      </c>
      <c r="J35" s="2">
        <v>244252</v>
      </c>
      <c r="K35" s="20">
        <v>26</v>
      </c>
      <c r="L35" s="20">
        <f>VLOOKUP($K35,Summary!$A$33:$E$39,1,1)</f>
        <v>20</v>
      </c>
      <c r="M35" s="2"/>
      <c r="N35" s="2" t="s">
        <v>16</v>
      </c>
      <c r="O35" s="22">
        <f>VLOOKUP($E35,Summary!$A$7:$E$8,5,0)</f>
        <v>0.74</v>
      </c>
      <c r="P35" s="22">
        <f>VLOOKUP($C35,Summary!$A$15:$E$17,5,0)</f>
        <v>0.49305555555555558</v>
      </c>
      <c r="Q35" s="22">
        <f>VLOOKUP($G35,Summary!$A$22:$E$28,5,0)</f>
        <v>0.35820895522388058</v>
      </c>
      <c r="R35" s="22">
        <f>VLOOKUP($L35,Summary!$A$33:$E$39,5,0)</f>
        <v>0.35632183908045978</v>
      </c>
      <c r="S35" s="22">
        <f t="shared" si="0"/>
        <v>0.05</v>
      </c>
    </row>
    <row r="36" spans="1:19" x14ac:dyDescent="0.25">
      <c r="A36" s="2">
        <v>875</v>
      </c>
      <c r="B36" s="2">
        <v>1</v>
      </c>
      <c r="C36" s="2">
        <v>2</v>
      </c>
      <c r="D36" s="2" t="s">
        <v>630</v>
      </c>
      <c r="E36" s="2" t="s">
        <v>15</v>
      </c>
      <c r="F36" s="2">
        <v>28</v>
      </c>
      <c r="G36" s="2">
        <f>VLOOKUP($F36,Summary!$A$22:$A$28,1,1)</f>
        <v>20</v>
      </c>
      <c r="H36" s="2">
        <v>1</v>
      </c>
      <c r="I36" s="2">
        <v>0</v>
      </c>
      <c r="J36" s="2" t="s">
        <v>629</v>
      </c>
      <c r="K36" s="20">
        <v>24</v>
      </c>
      <c r="L36" s="20">
        <f>VLOOKUP($K36,Summary!$A$33:$E$39,1,1)</f>
        <v>20</v>
      </c>
      <c r="M36" s="2"/>
      <c r="N36" s="2" t="s">
        <v>24</v>
      </c>
      <c r="O36" s="22">
        <f>VLOOKUP($E36,Summary!$A$7:$E$8,5,0)</f>
        <v>0.74</v>
      </c>
      <c r="P36" s="22">
        <f>VLOOKUP($C36,Summary!$A$15:$E$17,5,0)</f>
        <v>0.49305555555555558</v>
      </c>
      <c r="Q36" s="22">
        <f>VLOOKUP($G36,Summary!$A$22:$E$28,5,0)</f>
        <v>0.35632183908045978</v>
      </c>
      <c r="R36" s="22">
        <f>VLOOKUP($L36,Summary!$A$33:$E$39,5,0)</f>
        <v>0.35632183908045978</v>
      </c>
      <c r="S36" s="22">
        <f t="shared" si="0"/>
        <v>0.05</v>
      </c>
    </row>
    <row r="37" spans="1:19" x14ac:dyDescent="0.25">
      <c r="A37" s="2">
        <v>881</v>
      </c>
      <c r="B37" s="2">
        <v>1</v>
      </c>
      <c r="C37" s="2">
        <v>2</v>
      </c>
      <c r="D37" s="2" t="s">
        <v>622</v>
      </c>
      <c r="E37" s="2" t="s">
        <v>15</v>
      </c>
      <c r="F37" s="2">
        <v>25</v>
      </c>
      <c r="G37" s="2">
        <f>VLOOKUP($F37,Summary!$A$22:$A$28,1,1)</f>
        <v>20</v>
      </c>
      <c r="H37" s="2">
        <v>0</v>
      </c>
      <c r="I37" s="2">
        <v>1</v>
      </c>
      <c r="J37" s="2">
        <v>230433</v>
      </c>
      <c r="K37" s="20">
        <v>26</v>
      </c>
      <c r="L37" s="20">
        <f>VLOOKUP($K37,Summary!$A$33:$E$39,1,1)</f>
        <v>20</v>
      </c>
      <c r="M37" s="2"/>
      <c r="N37" s="2" t="s">
        <v>16</v>
      </c>
      <c r="O37" s="22">
        <f>VLOOKUP($E37,Summary!$A$7:$E$8,5,0)</f>
        <v>0.74</v>
      </c>
      <c r="P37" s="22">
        <f>VLOOKUP($C37,Summary!$A$15:$E$17,5,0)</f>
        <v>0.49305555555555558</v>
      </c>
      <c r="Q37" s="22">
        <f>VLOOKUP($G37,Summary!$A$22:$E$28,5,0)</f>
        <v>0.35632183908045978</v>
      </c>
      <c r="R37" s="22">
        <f>VLOOKUP($L37,Summary!$A$33:$E$39,5,0)</f>
        <v>0.35632183908045978</v>
      </c>
      <c r="S37" s="22">
        <f t="shared" si="0"/>
        <v>0.05</v>
      </c>
    </row>
    <row r="38" spans="1:19" x14ac:dyDescent="0.25">
      <c r="A38" s="2">
        <v>780</v>
      </c>
      <c r="B38" s="2">
        <v>1</v>
      </c>
      <c r="C38" s="2">
        <v>1</v>
      </c>
      <c r="D38" s="2" t="s">
        <v>753</v>
      </c>
      <c r="E38" s="2" t="s">
        <v>15</v>
      </c>
      <c r="F38" s="2">
        <v>43</v>
      </c>
      <c r="G38" s="2">
        <f>VLOOKUP($F38,Summary!$A$22:$A$28,1,1)</f>
        <v>40</v>
      </c>
      <c r="H38" s="2">
        <v>0</v>
      </c>
      <c r="I38" s="2">
        <v>1</v>
      </c>
      <c r="J38" s="2">
        <v>24160</v>
      </c>
      <c r="K38" s="20">
        <v>211.33750000000001</v>
      </c>
      <c r="L38" s="20">
        <f>VLOOKUP($K38,Summary!$A$33:$E$39,1,1)</f>
        <v>60</v>
      </c>
      <c r="M38" s="2" t="s">
        <v>752</v>
      </c>
      <c r="N38" s="2" t="s">
        <v>16</v>
      </c>
      <c r="O38" s="22">
        <f>VLOOKUP($E38,Summary!$A$7:$E$8,5,0)</f>
        <v>0.74</v>
      </c>
      <c r="P38" s="22">
        <f>VLOOKUP($C38,Summary!$A$15:$E$17,5,0)</f>
        <v>0.6107784431137725</v>
      </c>
      <c r="Q38" s="22">
        <f>VLOOKUP($G38,Summary!$A$22:$E$28,5,0)</f>
        <v>0.35820895522388058</v>
      </c>
      <c r="R38" s="22">
        <f>VLOOKUP($L38,Summary!$A$33:$E$39,5,0)</f>
        <v>0.27272727272727271</v>
      </c>
      <c r="S38" s="22">
        <f t="shared" si="0"/>
        <v>0.04</v>
      </c>
    </row>
    <row r="39" spans="1:19" x14ac:dyDescent="0.25">
      <c r="A39" s="2">
        <v>857</v>
      </c>
      <c r="B39" s="2">
        <v>1</v>
      </c>
      <c r="C39" s="2">
        <v>1</v>
      </c>
      <c r="D39" s="2" t="s">
        <v>654</v>
      </c>
      <c r="E39" s="2" t="s">
        <v>15</v>
      </c>
      <c r="F39" s="2">
        <v>45</v>
      </c>
      <c r="G39" s="2">
        <f>VLOOKUP($F39,Summary!$A$22:$A$28,1,1)</f>
        <v>40</v>
      </c>
      <c r="H39" s="2">
        <v>1</v>
      </c>
      <c r="I39" s="2">
        <v>1</v>
      </c>
      <c r="J39" s="2">
        <v>36928</v>
      </c>
      <c r="K39" s="20">
        <v>164.86670000000001</v>
      </c>
      <c r="L39" s="20">
        <f>VLOOKUP($K39,Summary!$A$33:$E$39,1,1)</f>
        <v>60</v>
      </c>
      <c r="M39" s="2"/>
      <c r="N39" s="2" t="s">
        <v>16</v>
      </c>
      <c r="O39" s="22">
        <f>VLOOKUP($E39,Summary!$A$7:$E$8,5,0)</f>
        <v>0.74</v>
      </c>
      <c r="P39" s="22">
        <f>VLOOKUP($C39,Summary!$A$15:$E$17,5,0)</f>
        <v>0.6107784431137725</v>
      </c>
      <c r="Q39" s="22">
        <f>VLOOKUP($G39,Summary!$A$22:$E$28,5,0)</f>
        <v>0.35820895522388058</v>
      </c>
      <c r="R39" s="22">
        <f>VLOOKUP($L39,Summary!$A$33:$E$39,5,0)</f>
        <v>0.27272727272727271</v>
      </c>
      <c r="S39" s="22">
        <f t="shared" si="0"/>
        <v>0.04</v>
      </c>
    </row>
    <row r="40" spans="1:19" x14ac:dyDescent="0.25">
      <c r="A40" s="2">
        <v>709</v>
      </c>
      <c r="B40" s="2">
        <v>1</v>
      </c>
      <c r="C40" s="2">
        <v>1</v>
      </c>
      <c r="D40" s="2" t="s">
        <v>843</v>
      </c>
      <c r="E40" s="2" t="s">
        <v>15</v>
      </c>
      <c r="F40" s="2">
        <v>22</v>
      </c>
      <c r="G40" s="2">
        <f>VLOOKUP($F40,Summary!$A$22:$A$28,1,1)</f>
        <v>20</v>
      </c>
      <c r="H40" s="2">
        <v>0</v>
      </c>
      <c r="I40" s="2">
        <v>0</v>
      </c>
      <c r="J40" s="2">
        <v>113781</v>
      </c>
      <c r="K40" s="20">
        <v>151.55000000000001</v>
      </c>
      <c r="L40" s="20">
        <f>VLOOKUP($K40,Summary!$A$33:$E$39,1,1)</f>
        <v>60</v>
      </c>
      <c r="M40" s="2"/>
      <c r="N40" s="2" t="s">
        <v>16</v>
      </c>
      <c r="O40" s="22">
        <f>VLOOKUP($E40,Summary!$A$7:$E$8,5,0)</f>
        <v>0.74</v>
      </c>
      <c r="P40" s="22">
        <f>VLOOKUP($C40,Summary!$A$15:$E$17,5,0)</f>
        <v>0.6107784431137725</v>
      </c>
      <c r="Q40" s="22">
        <f>VLOOKUP($G40,Summary!$A$22:$E$28,5,0)</f>
        <v>0.35632183908045978</v>
      </c>
      <c r="R40" s="22">
        <f>VLOOKUP($L40,Summary!$A$33:$E$39,5,0)</f>
        <v>0.27272727272727271</v>
      </c>
      <c r="S40" s="22">
        <f t="shared" si="0"/>
        <v>0.04</v>
      </c>
    </row>
    <row r="41" spans="1:19" x14ac:dyDescent="0.25">
      <c r="A41" s="2">
        <v>731</v>
      </c>
      <c r="B41" s="2">
        <v>1</v>
      </c>
      <c r="C41" s="2">
        <v>1</v>
      </c>
      <c r="D41" s="2" t="s">
        <v>813</v>
      </c>
      <c r="E41" s="2" t="s">
        <v>15</v>
      </c>
      <c r="F41" s="2">
        <v>29</v>
      </c>
      <c r="G41" s="2">
        <f>VLOOKUP($F41,Summary!$A$22:$A$28,1,1)</f>
        <v>20</v>
      </c>
      <c r="H41" s="2">
        <v>0</v>
      </c>
      <c r="I41" s="2">
        <v>0</v>
      </c>
      <c r="J41" s="2">
        <v>24160</v>
      </c>
      <c r="K41" s="20">
        <v>211.33750000000001</v>
      </c>
      <c r="L41" s="20">
        <f>VLOOKUP($K41,Summary!$A$33:$E$39,1,1)</f>
        <v>60</v>
      </c>
      <c r="M41" s="2" t="s">
        <v>812</v>
      </c>
      <c r="N41" s="2" t="s">
        <v>16</v>
      </c>
      <c r="O41" s="22">
        <f>VLOOKUP($E41,Summary!$A$7:$E$8,5,0)</f>
        <v>0.74</v>
      </c>
      <c r="P41" s="22">
        <f>VLOOKUP($C41,Summary!$A$15:$E$17,5,0)</f>
        <v>0.6107784431137725</v>
      </c>
      <c r="Q41" s="22">
        <f>VLOOKUP($G41,Summary!$A$22:$E$28,5,0)</f>
        <v>0.35632183908045978</v>
      </c>
      <c r="R41" s="22">
        <f>VLOOKUP($L41,Summary!$A$33:$E$39,5,0)</f>
        <v>0.27272727272727271</v>
      </c>
      <c r="S41" s="22">
        <f t="shared" si="0"/>
        <v>0.04</v>
      </c>
    </row>
    <row r="42" spans="1:19" x14ac:dyDescent="0.25">
      <c r="A42" s="2">
        <v>743</v>
      </c>
      <c r="B42" s="2">
        <v>1</v>
      </c>
      <c r="C42" s="2">
        <v>1</v>
      </c>
      <c r="D42" s="2" t="s">
        <v>798</v>
      </c>
      <c r="E42" s="2" t="s">
        <v>15</v>
      </c>
      <c r="F42" s="2">
        <v>21</v>
      </c>
      <c r="G42" s="2">
        <f>VLOOKUP($F42,Summary!$A$22:$A$28,1,1)</f>
        <v>20</v>
      </c>
      <c r="H42" s="2">
        <v>2</v>
      </c>
      <c r="I42" s="2">
        <v>2</v>
      </c>
      <c r="J42" s="2" t="s">
        <v>51</v>
      </c>
      <c r="K42" s="20">
        <v>262.375</v>
      </c>
      <c r="L42" s="20">
        <f>VLOOKUP($K42,Summary!$A$33:$E$39,1,1)</f>
        <v>60</v>
      </c>
      <c r="M42" s="2" t="s">
        <v>52</v>
      </c>
      <c r="N42" s="2" t="s">
        <v>24</v>
      </c>
      <c r="O42" s="22">
        <f>VLOOKUP($E42,Summary!$A$7:$E$8,5,0)</f>
        <v>0.74</v>
      </c>
      <c r="P42" s="22">
        <f>VLOOKUP($C42,Summary!$A$15:$E$17,5,0)</f>
        <v>0.6107784431137725</v>
      </c>
      <c r="Q42" s="22">
        <f>VLOOKUP($G42,Summary!$A$22:$E$28,5,0)</f>
        <v>0.35632183908045978</v>
      </c>
      <c r="R42" s="22">
        <f>VLOOKUP($L42,Summary!$A$33:$E$39,5,0)</f>
        <v>0.27272727272727271</v>
      </c>
      <c r="S42" s="22">
        <f t="shared" si="0"/>
        <v>0.04</v>
      </c>
    </row>
    <row r="43" spans="1:19" x14ac:dyDescent="0.25">
      <c r="A43" s="2">
        <v>755</v>
      </c>
      <c r="B43" s="2">
        <v>1</v>
      </c>
      <c r="C43" s="2">
        <v>2</v>
      </c>
      <c r="D43" s="2" t="s">
        <v>783</v>
      </c>
      <c r="E43" s="2" t="s">
        <v>15</v>
      </c>
      <c r="F43" s="2">
        <v>48</v>
      </c>
      <c r="G43" s="2">
        <f>VLOOKUP($F43,Summary!$A$22:$A$28,1,1)</f>
        <v>40</v>
      </c>
      <c r="H43" s="2">
        <v>1</v>
      </c>
      <c r="I43" s="2">
        <v>2</v>
      </c>
      <c r="J43" s="2">
        <v>220845</v>
      </c>
      <c r="K43" s="20">
        <v>65</v>
      </c>
      <c r="L43" s="20">
        <f>VLOOKUP($K43,Summary!$A$33:$E$39,1,1)</f>
        <v>60</v>
      </c>
      <c r="M43" s="2"/>
      <c r="N43" s="2" t="s">
        <v>16</v>
      </c>
      <c r="O43" s="22">
        <f>VLOOKUP($E43,Summary!$A$7:$E$8,5,0)</f>
        <v>0.74</v>
      </c>
      <c r="P43" s="22">
        <f>VLOOKUP($C43,Summary!$A$15:$E$17,5,0)</f>
        <v>0.49305555555555558</v>
      </c>
      <c r="Q43" s="22">
        <f>VLOOKUP($G43,Summary!$A$22:$E$28,5,0)</f>
        <v>0.35820895522388058</v>
      </c>
      <c r="R43" s="22">
        <f>VLOOKUP($L43,Summary!$A$33:$E$39,5,0)</f>
        <v>0.27272727272727271</v>
      </c>
      <c r="S43" s="22">
        <f t="shared" si="0"/>
        <v>0.04</v>
      </c>
    </row>
    <row r="44" spans="1:19" x14ac:dyDescent="0.25">
      <c r="A44" s="2">
        <v>768</v>
      </c>
      <c r="B44" s="2">
        <v>0</v>
      </c>
      <c r="C44" s="2">
        <v>3</v>
      </c>
      <c r="D44" s="2" t="s">
        <v>767</v>
      </c>
      <c r="E44" s="2" t="s">
        <v>15</v>
      </c>
      <c r="F44" s="2">
        <v>30.5</v>
      </c>
      <c r="G44" s="2">
        <f>VLOOKUP($F44,Summary!$A$22:$A$28,1,1)</f>
        <v>30</v>
      </c>
      <c r="H44" s="2">
        <v>0</v>
      </c>
      <c r="I44" s="2">
        <v>0</v>
      </c>
      <c r="J44" s="2">
        <v>364850</v>
      </c>
      <c r="K44" s="20">
        <v>7.75</v>
      </c>
      <c r="L44" s="20">
        <f>VLOOKUP($K44,Summary!$A$33:$E$39,1,1)</f>
        <v>0</v>
      </c>
      <c r="M44" s="2"/>
      <c r="N44" s="2" t="s">
        <v>13</v>
      </c>
      <c r="O44" s="22">
        <f>VLOOKUP($E44,Summary!$A$7:$E$8,5,0)</f>
        <v>0.74</v>
      </c>
      <c r="P44" s="22">
        <f>VLOOKUP($C44,Summary!$A$15:$E$17,5,0)</f>
        <v>0.25326370757180156</v>
      </c>
      <c r="Q44" s="22">
        <f>VLOOKUP($G44,Summary!$A$22:$E$28,5,0)</f>
        <v>0.47199999999999998</v>
      </c>
      <c r="R44" s="22">
        <f>VLOOKUP($L44,Summary!$A$33:$E$39,5,0)</f>
        <v>0.38219895287958117</v>
      </c>
      <c r="S44" s="22">
        <f t="shared" si="0"/>
        <v>0.03</v>
      </c>
    </row>
    <row r="45" spans="1:19" x14ac:dyDescent="0.25">
      <c r="A45" s="2">
        <v>798</v>
      </c>
      <c r="B45" s="2">
        <v>1</v>
      </c>
      <c r="C45" s="2">
        <v>3</v>
      </c>
      <c r="D45" s="2" t="s">
        <v>728</v>
      </c>
      <c r="E45" s="2" t="s">
        <v>15</v>
      </c>
      <c r="F45" s="2">
        <v>31</v>
      </c>
      <c r="G45" s="2">
        <f>VLOOKUP($F45,Summary!$A$22:$A$28,1,1)</f>
        <v>30</v>
      </c>
      <c r="H45" s="2">
        <v>0</v>
      </c>
      <c r="I45" s="2">
        <v>0</v>
      </c>
      <c r="J45" s="2">
        <v>349244</v>
      </c>
      <c r="K45" s="20">
        <v>8.6832999999999991</v>
      </c>
      <c r="L45" s="20">
        <f>VLOOKUP($K45,Summary!$A$33:$E$39,1,1)</f>
        <v>0</v>
      </c>
      <c r="M45" s="2"/>
      <c r="N45" s="2" t="s">
        <v>16</v>
      </c>
      <c r="O45" s="22">
        <f>VLOOKUP($E45,Summary!$A$7:$E$8,5,0)</f>
        <v>0.74</v>
      </c>
      <c r="P45" s="22">
        <f>VLOOKUP($C45,Summary!$A$15:$E$17,5,0)</f>
        <v>0.25326370757180156</v>
      </c>
      <c r="Q45" s="22">
        <f>VLOOKUP($G45,Summary!$A$22:$E$28,5,0)</f>
        <v>0.47199999999999998</v>
      </c>
      <c r="R45" s="22">
        <f>VLOOKUP($L45,Summary!$A$33:$E$39,5,0)</f>
        <v>0.38219895287958117</v>
      </c>
      <c r="S45" s="22">
        <f t="shared" si="0"/>
        <v>0.03</v>
      </c>
    </row>
    <row r="46" spans="1:19" x14ac:dyDescent="0.25">
      <c r="A46" s="2">
        <v>814</v>
      </c>
      <c r="B46" s="2">
        <v>0</v>
      </c>
      <c r="C46" s="2">
        <v>3</v>
      </c>
      <c r="D46" s="2" t="s">
        <v>708</v>
      </c>
      <c r="E46" s="2" t="s">
        <v>15</v>
      </c>
      <c r="F46" s="2">
        <v>6</v>
      </c>
      <c r="G46" s="2">
        <f>VLOOKUP($F46,Summary!$A$22:$A$28,1,1)</f>
        <v>0</v>
      </c>
      <c r="H46" s="2">
        <v>4</v>
      </c>
      <c r="I46" s="2">
        <v>2</v>
      </c>
      <c r="J46" s="2">
        <v>347082</v>
      </c>
      <c r="K46" s="20">
        <v>31.274999999999999</v>
      </c>
      <c r="L46" s="20">
        <f>VLOOKUP($K46,Summary!$A$33:$E$39,1,1)</f>
        <v>30</v>
      </c>
      <c r="M46" s="2"/>
      <c r="N46" s="2" t="s">
        <v>16</v>
      </c>
      <c r="O46" s="22">
        <f>VLOOKUP($E46,Summary!$A$7:$E$8,5,0)</f>
        <v>0.74</v>
      </c>
      <c r="P46" s="22">
        <f>VLOOKUP($C46,Summary!$A$15:$E$17,5,0)</f>
        <v>0.25326370757180156</v>
      </c>
      <c r="Q46" s="22">
        <f>VLOOKUP($G46,Summary!$A$22:$E$28,5,0)</f>
        <v>0.38219895287958117</v>
      </c>
      <c r="R46" s="22">
        <f>VLOOKUP($L46,Summary!$A$33:$E$39,5,0)</f>
        <v>0.47199999999999998</v>
      </c>
      <c r="S46" s="22">
        <f t="shared" si="0"/>
        <v>0.03</v>
      </c>
    </row>
    <row r="47" spans="1:19" x14ac:dyDescent="0.25">
      <c r="A47" s="2">
        <v>830</v>
      </c>
      <c r="B47" s="2">
        <v>1</v>
      </c>
      <c r="C47" s="2">
        <v>1</v>
      </c>
      <c r="D47" s="2" t="s">
        <v>688</v>
      </c>
      <c r="E47" s="2" t="s">
        <v>15</v>
      </c>
      <c r="F47" s="2">
        <v>62</v>
      </c>
      <c r="G47" s="2">
        <f>VLOOKUP($F47,Summary!$A$22:$A$28,1,1)</f>
        <v>60</v>
      </c>
      <c r="H47" s="2">
        <v>0</v>
      </c>
      <c r="I47" s="2">
        <v>0</v>
      </c>
      <c r="J47" s="2">
        <v>113572</v>
      </c>
      <c r="K47" s="20">
        <v>80</v>
      </c>
      <c r="L47" s="20">
        <f>VLOOKUP($K47,Summary!$A$33:$E$39,1,1)</f>
        <v>60</v>
      </c>
      <c r="M47" s="2" t="s">
        <v>687</v>
      </c>
      <c r="N47" s="2"/>
      <c r="O47" s="22">
        <f>VLOOKUP($E47,Summary!$A$7:$E$8,5,0)</f>
        <v>0.74</v>
      </c>
      <c r="P47" s="22">
        <f>VLOOKUP($C47,Summary!$A$15:$E$17,5,0)</f>
        <v>0.6107784431137725</v>
      </c>
      <c r="Q47" s="22">
        <f>VLOOKUP($G47,Summary!$A$22:$E$28,5,0)</f>
        <v>0.27272727272727271</v>
      </c>
      <c r="R47" s="22">
        <f>VLOOKUP($L47,Summary!$A$33:$E$39,5,0)</f>
        <v>0.27272727272727271</v>
      </c>
      <c r="S47" s="22">
        <f t="shared" si="0"/>
        <v>0.03</v>
      </c>
    </row>
    <row r="48" spans="1:19" x14ac:dyDescent="0.25">
      <c r="A48" s="2">
        <v>737</v>
      </c>
      <c r="B48" s="2">
        <v>0</v>
      </c>
      <c r="C48" s="2">
        <v>3</v>
      </c>
      <c r="D48" s="2" t="s">
        <v>806</v>
      </c>
      <c r="E48" s="2" t="s">
        <v>15</v>
      </c>
      <c r="F48" s="2">
        <v>48</v>
      </c>
      <c r="G48" s="2">
        <f>VLOOKUP($F48,Summary!$A$22:$A$28,1,1)</f>
        <v>40</v>
      </c>
      <c r="H48" s="2">
        <v>1</v>
      </c>
      <c r="I48" s="2">
        <v>3</v>
      </c>
      <c r="J48" s="2" t="s">
        <v>257</v>
      </c>
      <c r="K48" s="20">
        <v>34.375</v>
      </c>
      <c r="L48" s="20">
        <f>VLOOKUP($K48,Summary!$A$33:$E$39,1,1)</f>
        <v>30</v>
      </c>
      <c r="M48" s="2"/>
      <c r="N48" s="2" t="s">
        <v>16</v>
      </c>
      <c r="O48" s="22">
        <f>VLOOKUP($E48,Summary!$A$7:$E$8,5,0)</f>
        <v>0.74</v>
      </c>
      <c r="P48" s="22">
        <f>VLOOKUP($C48,Summary!$A$15:$E$17,5,0)</f>
        <v>0.25326370757180156</v>
      </c>
      <c r="Q48" s="22">
        <f>VLOOKUP($G48,Summary!$A$22:$E$28,5,0)</f>
        <v>0.35820895522388058</v>
      </c>
      <c r="R48" s="22">
        <f>VLOOKUP($L48,Summary!$A$33:$E$39,5,0)</f>
        <v>0.47199999999999998</v>
      </c>
      <c r="S48" s="22">
        <f t="shared" si="0"/>
        <v>0.03</v>
      </c>
    </row>
    <row r="49" spans="1:19" x14ac:dyDescent="0.25">
      <c r="A49" s="2">
        <v>800</v>
      </c>
      <c r="B49" s="2">
        <v>0</v>
      </c>
      <c r="C49" s="2">
        <v>3</v>
      </c>
      <c r="D49" s="2" t="s">
        <v>726</v>
      </c>
      <c r="E49" s="2" t="s">
        <v>15</v>
      </c>
      <c r="F49" s="2">
        <v>30</v>
      </c>
      <c r="G49" s="2">
        <f>VLOOKUP($F49,Summary!$A$22:$A$28,1,1)</f>
        <v>30</v>
      </c>
      <c r="H49" s="2">
        <v>1</v>
      </c>
      <c r="I49" s="2">
        <v>1</v>
      </c>
      <c r="J49" s="2">
        <v>345773</v>
      </c>
      <c r="K49" s="20">
        <v>24.15</v>
      </c>
      <c r="L49" s="20">
        <f>VLOOKUP($K49,Summary!$A$33:$E$39,1,1)</f>
        <v>20</v>
      </c>
      <c r="M49" s="2"/>
      <c r="N49" s="2" t="s">
        <v>16</v>
      </c>
      <c r="O49" s="22">
        <f>VLOOKUP($E49,Summary!$A$7:$E$8,5,0)</f>
        <v>0.74</v>
      </c>
      <c r="P49" s="22">
        <f>VLOOKUP($C49,Summary!$A$15:$E$17,5,0)</f>
        <v>0.25326370757180156</v>
      </c>
      <c r="Q49" s="22">
        <f>VLOOKUP($G49,Summary!$A$22:$E$28,5,0)</f>
        <v>0.47199999999999998</v>
      </c>
      <c r="R49" s="22">
        <f>VLOOKUP($L49,Summary!$A$33:$E$39,5,0)</f>
        <v>0.35632183908045978</v>
      </c>
      <c r="S49" s="22">
        <f t="shared" si="0"/>
        <v>0.03</v>
      </c>
    </row>
    <row r="50" spans="1:19" x14ac:dyDescent="0.25">
      <c r="A50" s="2">
        <v>886</v>
      </c>
      <c r="B50" s="2">
        <v>0</v>
      </c>
      <c r="C50" s="2">
        <v>3</v>
      </c>
      <c r="D50" s="2" t="s">
        <v>615</v>
      </c>
      <c r="E50" s="2" t="s">
        <v>15</v>
      </c>
      <c r="F50" s="2">
        <v>39</v>
      </c>
      <c r="G50" s="2">
        <f>VLOOKUP($F50,Summary!$A$22:$A$28,1,1)</f>
        <v>30</v>
      </c>
      <c r="H50" s="2">
        <v>0</v>
      </c>
      <c r="I50" s="2">
        <v>5</v>
      </c>
      <c r="J50" s="2">
        <v>382652</v>
      </c>
      <c r="K50" s="20">
        <v>29.125</v>
      </c>
      <c r="L50" s="20">
        <f>VLOOKUP($K50,Summary!$A$33:$E$39,1,1)</f>
        <v>20</v>
      </c>
      <c r="M50" s="2"/>
      <c r="N50" s="2" t="s">
        <v>13</v>
      </c>
      <c r="O50" s="22">
        <f>VLOOKUP($E50,Summary!$A$7:$E$8,5,0)</f>
        <v>0.74</v>
      </c>
      <c r="P50" s="22">
        <f>VLOOKUP($C50,Summary!$A$15:$E$17,5,0)</f>
        <v>0.25326370757180156</v>
      </c>
      <c r="Q50" s="22">
        <f>VLOOKUP($G50,Summary!$A$22:$E$28,5,0)</f>
        <v>0.47199999999999998</v>
      </c>
      <c r="R50" s="22">
        <f>VLOOKUP($L50,Summary!$A$33:$E$39,5,0)</f>
        <v>0.35632183908045978</v>
      </c>
      <c r="S50" s="22">
        <f t="shared" si="0"/>
        <v>0.03</v>
      </c>
    </row>
    <row r="51" spans="1:19" x14ac:dyDescent="0.25">
      <c r="A51" s="2">
        <v>703</v>
      </c>
      <c r="B51" s="2">
        <v>0</v>
      </c>
      <c r="C51" s="2">
        <v>3</v>
      </c>
      <c r="D51" s="2" t="s">
        <v>851</v>
      </c>
      <c r="E51" s="2" t="s">
        <v>15</v>
      </c>
      <c r="F51" s="2">
        <v>18</v>
      </c>
      <c r="G51" s="2">
        <f>VLOOKUP($F51,Summary!$A$22:$A$28,1,1)</f>
        <v>10</v>
      </c>
      <c r="H51" s="2">
        <v>0</v>
      </c>
      <c r="I51" s="2">
        <v>1</v>
      </c>
      <c r="J51" s="2">
        <v>2691</v>
      </c>
      <c r="K51" s="20">
        <v>14.4542</v>
      </c>
      <c r="L51" s="20">
        <f>VLOOKUP($K51,Summary!$A$33:$E$39,1,1)</f>
        <v>10</v>
      </c>
      <c r="M51" s="2"/>
      <c r="N51" s="2" t="s">
        <v>24</v>
      </c>
      <c r="O51" s="22">
        <f>VLOOKUP($E51,Summary!$A$7:$E$8,5,0)</f>
        <v>0.74</v>
      </c>
      <c r="P51" s="22">
        <f>VLOOKUP($C51,Summary!$A$15:$E$17,5,0)</f>
        <v>0.25326370757180156</v>
      </c>
      <c r="Q51" s="22">
        <f>VLOOKUP($G51,Summary!$A$22:$E$28,5,0)</f>
        <v>0.40789473684210525</v>
      </c>
      <c r="R51" s="22">
        <f>VLOOKUP($L51,Summary!$A$33:$E$39,5,0)</f>
        <v>0.40789473684210525</v>
      </c>
      <c r="S51" s="22">
        <f t="shared" si="0"/>
        <v>0.03</v>
      </c>
    </row>
    <row r="52" spans="1:19" x14ac:dyDescent="0.25">
      <c r="A52" s="2">
        <v>831</v>
      </c>
      <c r="B52" s="2">
        <v>1</v>
      </c>
      <c r="C52" s="2">
        <v>3</v>
      </c>
      <c r="D52" s="2" t="s">
        <v>686</v>
      </c>
      <c r="E52" s="2" t="s">
        <v>15</v>
      </c>
      <c r="F52" s="2">
        <v>15</v>
      </c>
      <c r="G52" s="2">
        <f>VLOOKUP($F52,Summary!$A$22:$A$28,1,1)</f>
        <v>10</v>
      </c>
      <c r="H52" s="2">
        <v>1</v>
      </c>
      <c r="I52" s="2">
        <v>0</v>
      </c>
      <c r="J52" s="2">
        <v>2659</v>
      </c>
      <c r="K52" s="20">
        <v>14.4542</v>
      </c>
      <c r="L52" s="20">
        <f>VLOOKUP($K52,Summary!$A$33:$E$39,1,1)</f>
        <v>10</v>
      </c>
      <c r="M52" s="2"/>
      <c r="N52" s="2" t="s">
        <v>24</v>
      </c>
      <c r="O52" s="22">
        <f>VLOOKUP($E52,Summary!$A$7:$E$8,5,0)</f>
        <v>0.74</v>
      </c>
      <c r="P52" s="22">
        <f>VLOOKUP($C52,Summary!$A$15:$E$17,5,0)</f>
        <v>0.25326370757180156</v>
      </c>
      <c r="Q52" s="22">
        <f>VLOOKUP($G52,Summary!$A$22:$E$28,5,0)</f>
        <v>0.40789473684210525</v>
      </c>
      <c r="R52" s="22">
        <f>VLOOKUP($L52,Summary!$A$33:$E$39,5,0)</f>
        <v>0.40789473684210525</v>
      </c>
      <c r="S52" s="22">
        <f t="shared" si="0"/>
        <v>0.03</v>
      </c>
    </row>
    <row r="53" spans="1:19" x14ac:dyDescent="0.25">
      <c r="A53" s="2">
        <v>778</v>
      </c>
      <c r="B53" s="2">
        <v>1</v>
      </c>
      <c r="C53" s="2">
        <v>3</v>
      </c>
      <c r="D53" s="2" t="s">
        <v>755</v>
      </c>
      <c r="E53" s="2" t="s">
        <v>15</v>
      </c>
      <c r="F53" s="2">
        <v>5</v>
      </c>
      <c r="G53" s="2">
        <f>VLOOKUP($F53,Summary!$A$22:$A$28,1,1)</f>
        <v>0</v>
      </c>
      <c r="H53" s="2">
        <v>0</v>
      </c>
      <c r="I53" s="2">
        <v>0</v>
      </c>
      <c r="J53" s="2">
        <v>364516</v>
      </c>
      <c r="K53" s="20">
        <v>12.475</v>
      </c>
      <c r="L53" s="20">
        <f>VLOOKUP($K53,Summary!$A$33:$E$39,1,1)</f>
        <v>10</v>
      </c>
      <c r="M53" s="2"/>
      <c r="N53" s="2" t="s">
        <v>16</v>
      </c>
      <c r="O53" s="22">
        <f>VLOOKUP($E53,Summary!$A$7:$E$8,5,0)</f>
        <v>0.74</v>
      </c>
      <c r="P53" s="22">
        <f>VLOOKUP($C53,Summary!$A$15:$E$17,5,0)</f>
        <v>0.25326370757180156</v>
      </c>
      <c r="Q53" s="22">
        <f>VLOOKUP($G53,Summary!$A$22:$E$28,5,0)</f>
        <v>0.38219895287958117</v>
      </c>
      <c r="R53" s="22">
        <f>VLOOKUP($L53,Summary!$A$33:$E$39,5,0)</f>
        <v>0.40789473684210525</v>
      </c>
      <c r="S53" s="22">
        <f t="shared" si="0"/>
        <v>0.03</v>
      </c>
    </row>
    <row r="54" spans="1:19" x14ac:dyDescent="0.25">
      <c r="A54" s="2">
        <v>781</v>
      </c>
      <c r="B54" s="2">
        <v>1</v>
      </c>
      <c r="C54" s="2">
        <v>3</v>
      </c>
      <c r="D54" s="2" t="s">
        <v>751</v>
      </c>
      <c r="E54" s="2" t="s">
        <v>15</v>
      </c>
      <c r="F54" s="2">
        <v>13</v>
      </c>
      <c r="G54" s="2">
        <f>VLOOKUP($F54,Summary!$A$22:$A$28,1,1)</f>
        <v>10</v>
      </c>
      <c r="H54" s="2">
        <v>0</v>
      </c>
      <c r="I54" s="2">
        <v>0</v>
      </c>
      <c r="J54" s="2">
        <v>2687</v>
      </c>
      <c r="K54" s="20">
        <v>7.2291999999999996</v>
      </c>
      <c r="L54" s="20">
        <f>VLOOKUP($K54,Summary!$A$33:$E$39,1,1)</f>
        <v>0</v>
      </c>
      <c r="M54" s="2"/>
      <c r="N54" s="2" t="s">
        <v>24</v>
      </c>
      <c r="O54" s="22">
        <f>VLOOKUP($E54,Summary!$A$7:$E$8,5,0)</f>
        <v>0.74</v>
      </c>
      <c r="P54" s="22">
        <f>VLOOKUP($C54,Summary!$A$15:$E$17,5,0)</f>
        <v>0.25326370757180156</v>
      </c>
      <c r="Q54" s="22">
        <f>VLOOKUP($G54,Summary!$A$22:$E$28,5,0)</f>
        <v>0.40789473684210525</v>
      </c>
      <c r="R54" s="22">
        <f>VLOOKUP($L54,Summary!$A$33:$E$39,5,0)</f>
        <v>0.38219895287958117</v>
      </c>
      <c r="S54" s="22">
        <f t="shared" si="0"/>
        <v>0.03</v>
      </c>
    </row>
    <row r="55" spans="1:19" x14ac:dyDescent="0.25">
      <c r="A55" s="2">
        <v>787</v>
      </c>
      <c r="B55" s="2">
        <v>1</v>
      </c>
      <c r="C55" s="2">
        <v>3</v>
      </c>
      <c r="D55" s="2" t="s">
        <v>742</v>
      </c>
      <c r="E55" s="2" t="s">
        <v>15</v>
      </c>
      <c r="F55" s="2">
        <v>18</v>
      </c>
      <c r="G55" s="2">
        <f>VLOOKUP($F55,Summary!$A$22:$A$28,1,1)</f>
        <v>10</v>
      </c>
      <c r="H55" s="2">
        <v>0</v>
      </c>
      <c r="I55" s="2">
        <v>0</v>
      </c>
      <c r="J55" s="2">
        <v>3101265</v>
      </c>
      <c r="K55" s="20">
        <v>7.4958</v>
      </c>
      <c r="L55" s="20">
        <f>VLOOKUP($K55,Summary!$A$33:$E$39,1,1)</f>
        <v>0</v>
      </c>
      <c r="M55" s="2"/>
      <c r="N55" s="2" t="s">
        <v>16</v>
      </c>
      <c r="O55" s="22">
        <f>VLOOKUP($E55,Summary!$A$7:$E$8,5,0)</f>
        <v>0.74</v>
      </c>
      <c r="P55" s="22">
        <f>VLOOKUP($C55,Summary!$A$15:$E$17,5,0)</f>
        <v>0.25326370757180156</v>
      </c>
      <c r="Q55" s="22">
        <f>VLOOKUP($G55,Summary!$A$22:$E$28,5,0)</f>
        <v>0.40789473684210525</v>
      </c>
      <c r="R55" s="22">
        <f>VLOOKUP($L55,Summary!$A$33:$E$39,5,0)</f>
        <v>0.38219895287958117</v>
      </c>
      <c r="S55" s="22">
        <f t="shared" si="0"/>
        <v>0.03</v>
      </c>
    </row>
    <row r="56" spans="1:19" x14ac:dyDescent="0.25">
      <c r="A56" s="2">
        <v>808</v>
      </c>
      <c r="B56" s="2">
        <v>0</v>
      </c>
      <c r="C56" s="2">
        <v>3</v>
      </c>
      <c r="D56" s="2" t="s">
        <v>715</v>
      </c>
      <c r="E56" s="2" t="s">
        <v>15</v>
      </c>
      <c r="F56" s="2">
        <v>18</v>
      </c>
      <c r="G56" s="2">
        <f>VLOOKUP($F56,Summary!$A$22:$A$28,1,1)</f>
        <v>10</v>
      </c>
      <c r="H56" s="2">
        <v>0</v>
      </c>
      <c r="I56" s="2">
        <v>0</v>
      </c>
      <c r="J56" s="2">
        <v>347087</v>
      </c>
      <c r="K56" s="20">
        <v>7.7750000000000004</v>
      </c>
      <c r="L56" s="20">
        <f>VLOOKUP($K56,Summary!$A$33:$E$39,1,1)</f>
        <v>0</v>
      </c>
      <c r="M56" s="2"/>
      <c r="N56" s="2" t="s">
        <v>16</v>
      </c>
      <c r="O56" s="22">
        <f>VLOOKUP($E56,Summary!$A$7:$E$8,5,0)</f>
        <v>0.74</v>
      </c>
      <c r="P56" s="22">
        <f>VLOOKUP($C56,Summary!$A$15:$E$17,5,0)</f>
        <v>0.25326370757180156</v>
      </c>
      <c r="Q56" s="22">
        <f>VLOOKUP($G56,Summary!$A$22:$E$28,5,0)</f>
        <v>0.40789473684210525</v>
      </c>
      <c r="R56" s="22">
        <f>VLOOKUP($L56,Summary!$A$33:$E$39,5,0)</f>
        <v>0.38219895287958117</v>
      </c>
      <c r="S56" s="22">
        <f t="shared" si="0"/>
        <v>0.03</v>
      </c>
    </row>
    <row r="57" spans="1:19" x14ac:dyDescent="0.25">
      <c r="A57" s="2">
        <v>853</v>
      </c>
      <c r="B57" s="2">
        <v>0</v>
      </c>
      <c r="C57" s="2">
        <v>3</v>
      </c>
      <c r="D57" s="2" t="s">
        <v>658</v>
      </c>
      <c r="E57" s="2" t="s">
        <v>15</v>
      </c>
      <c r="F57" s="2">
        <v>9</v>
      </c>
      <c r="G57" s="2">
        <f>VLOOKUP($F57,Summary!$A$22:$A$28,1,1)</f>
        <v>0</v>
      </c>
      <c r="H57" s="2">
        <v>1</v>
      </c>
      <c r="I57" s="2">
        <v>1</v>
      </c>
      <c r="J57" s="2">
        <v>2678</v>
      </c>
      <c r="K57" s="20">
        <v>15.245799999999999</v>
      </c>
      <c r="L57" s="20">
        <f>VLOOKUP($K57,Summary!$A$33:$E$39,1,1)</f>
        <v>10</v>
      </c>
      <c r="M57" s="2"/>
      <c r="N57" s="2" t="s">
        <v>24</v>
      </c>
      <c r="O57" s="22">
        <f>VLOOKUP($E57,Summary!$A$7:$E$8,5,0)</f>
        <v>0.74</v>
      </c>
      <c r="P57" s="22">
        <f>VLOOKUP($C57,Summary!$A$15:$E$17,5,0)</f>
        <v>0.25326370757180156</v>
      </c>
      <c r="Q57" s="22">
        <f>VLOOKUP($G57,Summary!$A$22:$E$28,5,0)</f>
        <v>0.38219895287958117</v>
      </c>
      <c r="R57" s="22">
        <f>VLOOKUP($L57,Summary!$A$33:$E$39,5,0)</f>
        <v>0.40789473684210525</v>
      </c>
      <c r="S57" s="22">
        <f t="shared" si="0"/>
        <v>0.03</v>
      </c>
    </row>
    <row r="58" spans="1:19" x14ac:dyDescent="0.25">
      <c r="A58" s="2">
        <v>856</v>
      </c>
      <c r="B58" s="2">
        <v>1</v>
      </c>
      <c r="C58" s="2">
        <v>3</v>
      </c>
      <c r="D58" s="2" t="s">
        <v>655</v>
      </c>
      <c r="E58" s="2" t="s">
        <v>15</v>
      </c>
      <c r="F58" s="2">
        <v>18</v>
      </c>
      <c r="G58" s="2">
        <f>VLOOKUP($F58,Summary!$A$22:$A$28,1,1)</f>
        <v>10</v>
      </c>
      <c r="H58" s="2">
        <v>0</v>
      </c>
      <c r="I58" s="2">
        <v>1</v>
      </c>
      <c r="J58" s="2">
        <v>392091</v>
      </c>
      <c r="K58" s="20">
        <v>9.35</v>
      </c>
      <c r="L58" s="20">
        <f>VLOOKUP($K58,Summary!$A$33:$E$39,1,1)</f>
        <v>0</v>
      </c>
      <c r="M58" s="2"/>
      <c r="N58" s="2" t="s">
        <v>16</v>
      </c>
      <c r="O58" s="22">
        <f>VLOOKUP($E58,Summary!$A$7:$E$8,5,0)</f>
        <v>0.74</v>
      </c>
      <c r="P58" s="22">
        <f>VLOOKUP($C58,Summary!$A$15:$E$17,5,0)</f>
        <v>0.25326370757180156</v>
      </c>
      <c r="Q58" s="22">
        <f>VLOOKUP($G58,Summary!$A$22:$E$28,5,0)</f>
        <v>0.40789473684210525</v>
      </c>
      <c r="R58" s="22">
        <f>VLOOKUP($L58,Summary!$A$33:$E$39,5,0)</f>
        <v>0.38219895287958117</v>
      </c>
      <c r="S58" s="22">
        <f t="shared" si="0"/>
        <v>0.03</v>
      </c>
    </row>
    <row r="59" spans="1:19" x14ac:dyDescent="0.25">
      <c r="A59" s="2">
        <v>876</v>
      </c>
      <c r="B59" s="2">
        <v>1</v>
      </c>
      <c r="C59" s="2">
        <v>3</v>
      </c>
      <c r="D59" s="2" t="s">
        <v>628</v>
      </c>
      <c r="E59" s="2" t="s">
        <v>15</v>
      </c>
      <c r="F59" s="2">
        <v>15</v>
      </c>
      <c r="G59" s="2">
        <f>VLOOKUP($F59,Summary!$A$22:$A$28,1,1)</f>
        <v>10</v>
      </c>
      <c r="H59" s="2">
        <v>0</v>
      </c>
      <c r="I59" s="2">
        <v>0</v>
      </c>
      <c r="J59" s="2">
        <v>2667</v>
      </c>
      <c r="K59" s="20">
        <v>7.2249999999999996</v>
      </c>
      <c r="L59" s="20">
        <f>VLOOKUP($K59,Summary!$A$33:$E$39,1,1)</f>
        <v>0</v>
      </c>
      <c r="M59" s="2"/>
      <c r="N59" s="2" t="s">
        <v>24</v>
      </c>
      <c r="O59" s="22">
        <f>VLOOKUP($E59,Summary!$A$7:$E$8,5,0)</f>
        <v>0.74</v>
      </c>
      <c r="P59" s="22">
        <f>VLOOKUP($C59,Summary!$A$15:$E$17,5,0)</f>
        <v>0.25326370757180156</v>
      </c>
      <c r="Q59" s="22">
        <f>VLOOKUP($G59,Summary!$A$22:$E$28,5,0)</f>
        <v>0.40789473684210525</v>
      </c>
      <c r="R59" s="22">
        <f>VLOOKUP($L59,Summary!$A$33:$E$39,5,0)</f>
        <v>0.38219895287958117</v>
      </c>
      <c r="S59" s="22">
        <f t="shared" si="0"/>
        <v>0.03</v>
      </c>
    </row>
    <row r="60" spans="1:19" x14ac:dyDescent="0.25">
      <c r="A60" s="2">
        <v>698</v>
      </c>
      <c r="B60" s="2">
        <v>1</v>
      </c>
      <c r="C60" s="2">
        <v>3</v>
      </c>
      <c r="D60" s="2" t="s">
        <v>858</v>
      </c>
      <c r="E60" s="2" t="s">
        <v>15</v>
      </c>
      <c r="F60" s="2"/>
      <c r="G60" s="2">
        <f>VLOOKUP($F60,Summary!$A$22:$A$28,1,1)</f>
        <v>0</v>
      </c>
      <c r="H60" s="2">
        <v>0</v>
      </c>
      <c r="I60" s="2">
        <v>0</v>
      </c>
      <c r="J60" s="2">
        <v>35852</v>
      </c>
      <c r="K60" s="20">
        <v>7.7332999999999998</v>
      </c>
      <c r="L60" s="20">
        <f>VLOOKUP($K60,Summary!$A$33:$E$39,1,1)</f>
        <v>0</v>
      </c>
      <c r="M60" s="2"/>
      <c r="N60" s="2" t="s">
        <v>13</v>
      </c>
      <c r="O60" s="22">
        <f>VLOOKUP($E60,Summary!$A$7:$E$8,5,0)</f>
        <v>0.74</v>
      </c>
      <c r="P60" s="22">
        <f>VLOOKUP($C60,Summary!$A$15:$E$17,5,0)</f>
        <v>0.25326370757180156</v>
      </c>
      <c r="Q60" s="22">
        <f>VLOOKUP($G60,Summary!$A$22:$E$28,5,0)</f>
        <v>0.38219895287958117</v>
      </c>
      <c r="R60" s="22">
        <f>VLOOKUP($L60,Summary!$A$33:$E$39,5,0)</f>
        <v>0.38219895287958117</v>
      </c>
      <c r="S60" s="22">
        <f t="shared" si="0"/>
        <v>0.03</v>
      </c>
    </row>
    <row r="61" spans="1:19" x14ac:dyDescent="0.25">
      <c r="A61" s="2">
        <v>728</v>
      </c>
      <c r="B61" s="2">
        <v>1</v>
      </c>
      <c r="C61" s="2">
        <v>3</v>
      </c>
      <c r="D61" s="2" t="s">
        <v>817</v>
      </c>
      <c r="E61" s="2" t="s">
        <v>15</v>
      </c>
      <c r="F61" s="2"/>
      <c r="G61" s="2">
        <f>VLOOKUP($F61,Summary!$A$22:$A$28,1,1)</f>
        <v>0</v>
      </c>
      <c r="H61" s="2">
        <v>0</v>
      </c>
      <c r="I61" s="2">
        <v>0</v>
      </c>
      <c r="J61" s="2">
        <v>36866</v>
      </c>
      <c r="K61" s="20">
        <v>7.7374999999999998</v>
      </c>
      <c r="L61" s="20">
        <f>VLOOKUP($K61,Summary!$A$33:$E$39,1,1)</f>
        <v>0</v>
      </c>
      <c r="M61" s="2"/>
      <c r="N61" s="2" t="s">
        <v>13</v>
      </c>
      <c r="O61" s="22">
        <f>VLOOKUP($E61,Summary!$A$7:$E$8,5,0)</f>
        <v>0.74</v>
      </c>
      <c r="P61" s="22">
        <f>VLOOKUP($C61,Summary!$A$15:$E$17,5,0)</f>
        <v>0.25326370757180156</v>
      </c>
      <c r="Q61" s="22">
        <f>VLOOKUP($G61,Summary!$A$22:$E$28,5,0)</f>
        <v>0.38219895287958117</v>
      </c>
      <c r="R61" s="22">
        <f>VLOOKUP($L61,Summary!$A$33:$E$39,5,0)</f>
        <v>0.38219895287958117</v>
      </c>
      <c r="S61" s="22">
        <f t="shared" si="0"/>
        <v>0.03</v>
      </c>
    </row>
    <row r="62" spans="1:19" x14ac:dyDescent="0.25">
      <c r="A62" s="2">
        <v>824</v>
      </c>
      <c r="B62" s="2">
        <v>1</v>
      </c>
      <c r="C62" s="2">
        <v>3</v>
      </c>
      <c r="D62" s="2" t="s">
        <v>695</v>
      </c>
      <c r="E62" s="2" t="s">
        <v>15</v>
      </c>
      <c r="F62" s="2">
        <v>27</v>
      </c>
      <c r="G62" s="2">
        <f>VLOOKUP($F62,Summary!$A$22:$A$28,1,1)</f>
        <v>20</v>
      </c>
      <c r="H62" s="2">
        <v>0</v>
      </c>
      <c r="I62" s="2">
        <v>1</v>
      </c>
      <c r="J62" s="2">
        <v>392096</v>
      </c>
      <c r="K62" s="20">
        <v>12.475</v>
      </c>
      <c r="L62" s="20">
        <f>VLOOKUP($K62,Summary!$A$33:$E$39,1,1)</f>
        <v>10</v>
      </c>
      <c r="M62" s="2" t="s">
        <v>694</v>
      </c>
      <c r="N62" s="2" t="s">
        <v>16</v>
      </c>
      <c r="O62" s="22">
        <f>VLOOKUP($E62,Summary!$A$7:$E$8,5,0)</f>
        <v>0.74</v>
      </c>
      <c r="P62" s="22">
        <f>VLOOKUP($C62,Summary!$A$15:$E$17,5,0)</f>
        <v>0.25326370757180156</v>
      </c>
      <c r="Q62" s="22">
        <f>VLOOKUP($G62,Summary!$A$22:$E$28,5,0)</f>
        <v>0.35632183908045978</v>
      </c>
      <c r="R62" s="22">
        <f>VLOOKUP($L62,Summary!$A$33:$E$39,5,0)</f>
        <v>0.40789473684210525</v>
      </c>
      <c r="S62" s="22">
        <f t="shared" si="0"/>
        <v>0.03</v>
      </c>
    </row>
    <row r="63" spans="1:19" x14ac:dyDescent="0.25">
      <c r="A63" s="2">
        <v>859</v>
      </c>
      <c r="B63" s="2">
        <v>1</v>
      </c>
      <c r="C63" s="2">
        <v>3</v>
      </c>
      <c r="D63" s="2" t="s">
        <v>651</v>
      </c>
      <c r="E63" s="2" t="s">
        <v>15</v>
      </c>
      <c r="F63" s="2">
        <v>24</v>
      </c>
      <c r="G63" s="2">
        <f>VLOOKUP($F63,Summary!$A$22:$A$28,1,1)</f>
        <v>20</v>
      </c>
      <c r="H63" s="2">
        <v>0</v>
      </c>
      <c r="I63" s="2">
        <v>3</v>
      </c>
      <c r="J63" s="2">
        <v>2666</v>
      </c>
      <c r="K63" s="20">
        <v>19.258299999999998</v>
      </c>
      <c r="L63" s="20">
        <f>VLOOKUP($K63,Summary!$A$33:$E$39,1,1)</f>
        <v>10</v>
      </c>
      <c r="M63" s="2"/>
      <c r="N63" s="2" t="s">
        <v>24</v>
      </c>
      <c r="O63" s="22">
        <f>VLOOKUP($E63,Summary!$A$7:$E$8,5,0)</f>
        <v>0.74</v>
      </c>
      <c r="P63" s="22">
        <f>VLOOKUP($C63,Summary!$A$15:$E$17,5,0)</f>
        <v>0.25326370757180156</v>
      </c>
      <c r="Q63" s="22">
        <f>VLOOKUP($G63,Summary!$A$22:$E$28,5,0)</f>
        <v>0.35632183908045978</v>
      </c>
      <c r="R63" s="22">
        <f>VLOOKUP($L63,Summary!$A$33:$E$39,5,0)</f>
        <v>0.40789473684210525</v>
      </c>
      <c r="S63" s="22">
        <f t="shared" si="0"/>
        <v>0.03</v>
      </c>
    </row>
    <row r="64" spans="1:19" x14ac:dyDescent="0.25">
      <c r="A64" s="2">
        <v>883</v>
      </c>
      <c r="B64" s="2">
        <v>0</v>
      </c>
      <c r="C64" s="2">
        <v>3</v>
      </c>
      <c r="D64" s="2" t="s">
        <v>620</v>
      </c>
      <c r="E64" s="2" t="s">
        <v>15</v>
      </c>
      <c r="F64" s="2">
        <v>22</v>
      </c>
      <c r="G64" s="2">
        <f>VLOOKUP($F64,Summary!$A$22:$A$28,1,1)</f>
        <v>20</v>
      </c>
      <c r="H64" s="2">
        <v>0</v>
      </c>
      <c r="I64" s="2">
        <v>0</v>
      </c>
      <c r="J64" s="2">
        <v>7552</v>
      </c>
      <c r="K64" s="20">
        <v>10.5167</v>
      </c>
      <c r="L64" s="20">
        <f>VLOOKUP($K64,Summary!$A$33:$E$39,1,1)</f>
        <v>10</v>
      </c>
      <c r="M64" s="2"/>
      <c r="N64" s="2" t="s">
        <v>16</v>
      </c>
      <c r="O64" s="22">
        <f>VLOOKUP($E64,Summary!$A$7:$E$8,5,0)</f>
        <v>0.74</v>
      </c>
      <c r="P64" s="22">
        <f>VLOOKUP($C64,Summary!$A$15:$E$17,5,0)</f>
        <v>0.25326370757180156</v>
      </c>
      <c r="Q64" s="22">
        <f>VLOOKUP($G64,Summary!$A$22:$E$28,5,0)</f>
        <v>0.35632183908045978</v>
      </c>
      <c r="R64" s="22">
        <f>VLOOKUP($L64,Summary!$A$33:$E$39,5,0)</f>
        <v>0.40789473684210525</v>
      </c>
      <c r="S64" s="22">
        <f t="shared" si="0"/>
        <v>0.03</v>
      </c>
    </row>
    <row r="65" spans="1:19" x14ac:dyDescent="0.25">
      <c r="A65" s="2">
        <v>730</v>
      </c>
      <c r="B65" s="2">
        <v>0</v>
      </c>
      <c r="C65" s="2">
        <v>3</v>
      </c>
      <c r="D65" s="2" t="s">
        <v>815</v>
      </c>
      <c r="E65" s="2" t="s">
        <v>15</v>
      </c>
      <c r="F65" s="2">
        <v>25</v>
      </c>
      <c r="G65" s="2">
        <f>VLOOKUP($F65,Summary!$A$22:$A$28,1,1)</f>
        <v>20</v>
      </c>
      <c r="H65" s="2">
        <v>1</v>
      </c>
      <c r="I65" s="2">
        <v>0</v>
      </c>
      <c r="J65" s="2" t="s">
        <v>814</v>
      </c>
      <c r="K65" s="20">
        <v>7.9249999999999998</v>
      </c>
      <c r="L65" s="20">
        <f>VLOOKUP($K65,Summary!$A$33:$E$39,1,1)</f>
        <v>0</v>
      </c>
      <c r="M65" s="2"/>
      <c r="N65" s="2" t="s">
        <v>16</v>
      </c>
      <c r="O65" s="22">
        <f>VLOOKUP($E65,Summary!$A$7:$E$8,5,0)</f>
        <v>0.74</v>
      </c>
      <c r="P65" s="22">
        <f>VLOOKUP($C65,Summary!$A$15:$E$17,5,0)</f>
        <v>0.25326370757180156</v>
      </c>
      <c r="Q65" s="22">
        <f>VLOOKUP($G65,Summary!$A$22:$E$28,5,0)</f>
        <v>0.35632183908045978</v>
      </c>
      <c r="R65" s="22">
        <f>VLOOKUP($L65,Summary!$A$33:$E$39,5,0)</f>
        <v>0.38219895287958117</v>
      </c>
      <c r="S65" s="22">
        <f t="shared" si="0"/>
        <v>0.03</v>
      </c>
    </row>
    <row r="66" spans="1:19" x14ac:dyDescent="0.25">
      <c r="A66" s="2">
        <v>817</v>
      </c>
      <c r="B66" s="2">
        <v>0</v>
      </c>
      <c r="C66" s="2">
        <v>3</v>
      </c>
      <c r="D66" s="2" t="s">
        <v>704</v>
      </c>
      <c r="E66" s="2" t="s">
        <v>15</v>
      </c>
      <c r="F66" s="2">
        <v>23</v>
      </c>
      <c r="G66" s="2">
        <f>VLOOKUP($F66,Summary!$A$22:$A$28,1,1)</f>
        <v>20</v>
      </c>
      <c r="H66" s="2">
        <v>0</v>
      </c>
      <c r="I66" s="2">
        <v>0</v>
      </c>
      <c r="J66" s="2" t="s">
        <v>703</v>
      </c>
      <c r="K66" s="20">
        <v>7.9249999999999998</v>
      </c>
      <c r="L66" s="20">
        <f>VLOOKUP($K66,Summary!$A$33:$E$39,1,1)</f>
        <v>0</v>
      </c>
      <c r="M66" s="2"/>
      <c r="N66" s="2" t="s">
        <v>16</v>
      </c>
      <c r="O66" s="22">
        <f>VLOOKUP($E66,Summary!$A$7:$E$8,5,0)</f>
        <v>0.74</v>
      </c>
      <c r="P66" s="22">
        <f>VLOOKUP($C66,Summary!$A$15:$E$17,5,0)</f>
        <v>0.25326370757180156</v>
      </c>
      <c r="Q66" s="22">
        <f>VLOOKUP($G66,Summary!$A$22:$E$28,5,0)</f>
        <v>0.35632183908045978</v>
      </c>
      <c r="R66" s="22">
        <f>VLOOKUP($L66,Summary!$A$33:$E$39,5,0)</f>
        <v>0.38219895287958117</v>
      </c>
      <c r="S66" s="22">
        <f t="shared" si="0"/>
        <v>0.03</v>
      </c>
    </row>
    <row r="67" spans="1:19" x14ac:dyDescent="0.25">
      <c r="A67" s="2">
        <v>889</v>
      </c>
      <c r="B67" s="2">
        <v>0</v>
      </c>
      <c r="C67" s="2">
        <v>3</v>
      </c>
      <c r="D67" s="2" t="s">
        <v>611</v>
      </c>
      <c r="E67" s="2" t="s">
        <v>15</v>
      </c>
      <c r="F67" s="2"/>
      <c r="G67" s="2">
        <f>VLOOKUP($F67,Summary!$A$22:$A$28,1,1)</f>
        <v>0</v>
      </c>
      <c r="H67" s="2">
        <v>1</v>
      </c>
      <c r="I67" s="2">
        <v>2</v>
      </c>
      <c r="J67" s="2" t="s">
        <v>68</v>
      </c>
      <c r="K67" s="20">
        <v>23.45</v>
      </c>
      <c r="L67" s="20">
        <f>VLOOKUP($K67,Summary!$A$33:$E$39,1,1)</f>
        <v>20</v>
      </c>
      <c r="M67" s="2"/>
      <c r="N67" s="2" t="s">
        <v>16</v>
      </c>
      <c r="O67" s="22">
        <f>VLOOKUP($E67,Summary!$A$7:$E$8,5,0)</f>
        <v>0.74</v>
      </c>
      <c r="P67" s="22">
        <f>VLOOKUP($C67,Summary!$A$15:$E$17,5,0)</f>
        <v>0.25326370757180156</v>
      </c>
      <c r="Q67" s="22">
        <f>VLOOKUP($G67,Summary!$A$22:$E$28,5,0)</f>
        <v>0.38219895287958117</v>
      </c>
      <c r="R67" s="22">
        <f>VLOOKUP($L67,Summary!$A$33:$E$39,5,0)</f>
        <v>0.35632183908045978</v>
      </c>
      <c r="S67" s="22">
        <f t="shared" si="0"/>
        <v>0.03</v>
      </c>
    </row>
    <row r="68" spans="1:19" x14ac:dyDescent="0.25">
      <c r="A68" s="2">
        <v>868</v>
      </c>
      <c r="B68" s="2">
        <v>0</v>
      </c>
      <c r="C68" s="2">
        <v>1</v>
      </c>
      <c r="D68" s="2" t="s">
        <v>640</v>
      </c>
      <c r="E68" s="2" t="s">
        <v>12</v>
      </c>
      <c r="F68" s="2">
        <v>31</v>
      </c>
      <c r="G68" s="2">
        <f>VLOOKUP($F68,Summary!$A$22:$A$28,1,1)</f>
        <v>30</v>
      </c>
      <c r="H68" s="2">
        <v>0</v>
      </c>
      <c r="I68" s="2">
        <v>0</v>
      </c>
      <c r="J68" s="2" t="s">
        <v>639</v>
      </c>
      <c r="K68" s="20">
        <v>50.495800000000003</v>
      </c>
      <c r="L68" s="20">
        <f>VLOOKUP($K68,Summary!$A$33:$E$39,1,1)</f>
        <v>50</v>
      </c>
      <c r="M68" s="2" t="s">
        <v>638</v>
      </c>
      <c r="N68" s="2" t="s">
        <v>16</v>
      </c>
      <c r="O68" s="22">
        <f>VLOOKUP($E68,Summary!$A$7:$E$8,5,0)</f>
        <v>0.19144144144144143</v>
      </c>
      <c r="P68" s="22">
        <f>VLOOKUP($C68,Summary!$A$15:$E$17,5,0)</f>
        <v>0.6107784431137725</v>
      </c>
      <c r="Q68" s="22">
        <f>VLOOKUP($G68,Summary!$A$22:$E$28,5,0)</f>
        <v>0.47199999999999998</v>
      </c>
      <c r="R68" s="22">
        <f>VLOOKUP($L68,Summary!$A$33:$E$39,5,0)</f>
        <v>0.38461538461538464</v>
      </c>
      <c r="S68" s="22">
        <f t="shared" si="0"/>
        <v>0.02</v>
      </c>
    </row>
    <row r="69" spans="1:19" x14ac:dyDescent="0.25">
      <c r="A69" s="2">
        <v>807</v>
      </c>
      <c r="B69" s="2">
        <v>0</v>
      </c>
      <c r="C69" s="2">
        <v>1</v>
      </c>
      <c r="D69" s="2" t="s">
        <v>717</v>
      </c>
      <c r="E69" s="2" t="s">
        <v>12</v>
      </c>
      <c r="F69" s="2">
        <v>39</v>
      </c>
      <c r="G69" s="2">
        <f>VLOOKUP($F69,Summary!$A$22:$A$28,1,1)</f>
        <v>30</v>
      </c>
      <c r="H69" s="2">
        <v>0</v>
      </c>
      <c r="I69" s="2">
        <v>0</v>
      </c>
      <c r="J69" s="2">
        <v>112050</v>
      </c>
      <c r="K69" s="20">
        <v>0</v>
      </c>
      <c r="L69" s="20">
        <f>VLOOKUP($K69,Summary!$A$33:$E$39,1,1)</f>
        <v>0</v>
      </c>
      <c r="M69" s="2" t="s">
        <v>716</v>
      </c>
      <c r="N69" s="2" t="s">
        <v>16</v>
      </c>
      <c r="O69" s="22">
        <f>VLOOKUP($E69,Summary!$A$7:$E$8,5,0)</f>
        <v>0.19144144144144143</v>
      </c>
      <c r="P69" s="22">
        <f>VLOOKUP($C69,Summary!$A$15:$E$17,5,0)</f>
        <v>0.6107784431137725</v>
      </c>
      <c r="Q69" s="22">
        <f>VLOOKUP($G69,Summary!$A$22:$E$28,5,0)</f>
        <v>0.47199999999999998</v>
      </c>
      <c r="R69" s="22">
        <f>VLOOKUP($L69,Summary!$A$33:$E$39,5,0)</f>
        <v>0.38219895287958117</v>
      </c>
      <c r="S69" s="22">
        <f t="shared" si="0"/>
        <v>0.02</v>
      </c>
    </row>
    <row r="70" spans="1:19" x14ac:dyDescent="0.25">
      <c r="A70" s="2">
        <v>823</v>
      </c>
      <c r="B70" s="2">
        <v>0</v>
      </c>
      <c r="C70" s="2">
        <v>1</v>
      </c>
      <c r="D70" s="2" t="s">
        <v>696</v>
      </c>
      <c r="E70" s="2" t="s">
        <v>12</v>
      </c>
      <c r="F70" s="2">
        <v>38</v>
      </c>
      <c r="G70" s="2">
        <f>VLOOKUP($F70,Summary!$A$22:$A$28,1,1)</f>
        <v>30</v>
      </c>
      <c r="H70" s="2">
        <v>0</v>
      </c>
      <c r="I70" s="2">
        <v>0</v>
      </c>
      <c r="J70" s="2">
        <v>19972</v>
      </c>
      <c r="K70" s="20">
        <v>0</v>
      </c>
      <c r="L70" s="20">
        <f>VLOOKUP($K70,Summary!$A$33:$E$39,1,1)</f>
        <v>0</v>
      </c>
      <c r="M70" s="2"/>
      <c r="N70" s="2" t="s">
        <v>16</v>
      </c>
      <c r="O70" s="22">
        <f>VLOOKUP($E70,Summary!$A$7:$E$8,5,0)</f>
        <v>0.19144144144144143</v>
      </c>
      <c r="P70" s="22">
        <f>VLOOKUP($C70,Summary!$A$15:$E$17,5,0)</f>
        <v>0.6107784431137725</v>
      </c>
      <c r="Q70" s="22">
        <f>VLOOKUP($G70,Summary!$A$22:$E$28,5,0)</f>
        <v>0.47199999999999998</v>
      </c>
      <c r="R70" s="22">
        <f>VLOOKUP($L70,Summary!$A$33:$E$39,5,0)</f>
        <v>0.38219895287958117</v>
      </c>
      <c r="S70" s="22">
        <f t="shared" si="0"/>
        <v>0.02</v>
      </c>
    </row>
    <row r="71" spans="1:19" x14ac:dyDescent="0.25">
      <c r="A71" s="2">
        <v>873</v>
      </c>
      <c r="B71" s="2">
        <v>0</v>
      </c>
      <c r="C71" s="2">
        <v>1</v>
      </c>
      <c r="D71" s="2" t="s">
        <v>632</v>
      </c>
      <c r="E71" s="2" t="s">
        <v>12</v>
      </c>
      <c r="F71" s="2">
        <v>33</v>
      </c>
      <c r="G71" s="2">
        <f>VLOOKUP($F71,Summary!$A$22:$A$28,1,1)</f>
        <v>30</v>
      </c>
      <c r="H71" s="2">
        <v>0</v>
      </c>
      <c r="I71" s="2">
        <v>0</v>
      </c>
      <c r="J71" s="2">
        <v>695</v>
      </c>
      <c r="K71" s="20">
        <v>5</v>
      </c>
      <c r="L71" s="20">
        <f>VLOOKUP($K71,Summary!$A$33:$E$39,1,1)</f>
        <v>0</v>
      </c>
      <c r="M71" s="2" t="s">
        <v>507</v>
      </c>
      <c r="N71" s="2" t="s">
        <v>16</v>
      </c>
      <c r="O71" s="22">
        <f>VLOOKUP($E71,Summary!$A$7:$E$8,5,0)</f>
        <v>0.19144144144144143</v>
      </c>
      <c r="P71" s="22">
        <f>VLOOKUP($C71,Summary!$A$15:$E$17,5,0)</f>
        <v>0.6107784431137725</v>
      </c>
      <c r="Q71" s="22">
        <f>VLOOKUP($G71,Summary!$A$22:$E$28,5,0)</f>
        <v>0.47199999999999998</v>
      </c>
      <c r="R71" s="22">
        <f>VLOOKUP($L71,Summary!$A$33:$E$39,5,0)</f>
        <v>0.38219895287958117</v>
      </c>
      <c r="S71" s="22">
        <f t="shared" ref="S71:S134" si="5">ROUND(O71*P71*Q71*R71,2)</f>
        <v>0.02</v>
      </c>
    </row>
    <row r="72" spans="1:19" x14ac:dyDescent="0.25">
      <c r="A72" s="2">
        <v>741</v>
      </c>
      <c r="B72" s="2">
        <v>1</v>
      </c>
      <c r="C72" s="2">
        <v>1</v>
      </c>
      <c r="D72" s="2" t="s">
        <v>801</v>
      </c>
      <c r="E72" s="2" t="s">
        <v>12</v>
      </c>
      <c r="F72" s="2"/>
      <c r="G72" s="2">
        <f>VLOOKUP($F72,Summary!$A$22:$A$28,1,1)</f>
        <v>0</v>
      </c>
      <c r="H72" s="2">
        <v>0</v>
      </c>
      <c r="I72" s="2">
        <v>0</v>
      </c>
      <c r="J72" s="2">
        <v>16988</v>
      </c>
      <c r="K72" s="20">
        <v>30</v>
      </c>
      <c r="L72" s="20">
        <f>VLOOKUP($K72,Summary!$A$33:$E$39,1,1)</f>
        <v>30</v>
      </c>
      <c r="M72" s="2" t="s">
        <v>800</v>
      </c>
      <c r="N72" s="2" t="s">
        <v>16</v>
      </c>
      <c r="O72" s="22">
        <f>VLOOKUP($E72,Summary!$A$7:$E$8,5,0)</f>
        <v>0.19144144144144143</v>
      </c>
      <c r="P72" s="22">
        <f>VLOOKUP($C72,Summary!$A$15:$E$17,5,0)</f>
        <v>0.6107784431137725</v>
      </c>
      <c r="Q72" s="22">
        <f>VLOOKUP($G72,Summary!$A$22:$E$28,5,0)</f>
        <v>0.38219895287958117</v>
      </c>
      <c r="R72" s="22">
        <f>VLOOKUP($L72,Summary!$A$33:$E$39,5,0)</f>
        <v>0.47199999999999998</v>
      </c>
      <c r="S72" s="22">
        <f t="shared" si="5"/>
        <v>0.02</v>
      </c>
    </row>
    <row r="73" spans="1:19" x14ac:dyDescent="0.25">
      <c r="A73" s="2">
        <v>767</v>
      </c>
      <c r="B73" s="2">
        <v>0</v>
      </c>
      <c r="C73" s="2">
        <v>1</v>
      </c>
      <c r="D73" s="2" t="s">
        <v>768</v>
      </c>
      <c r="E73" s="2" t="s">
        <v>12</v>
      </c>
      <c r="F73" s="2"/>
      <c r="G73" s="2">
        <f>VLOOKUP($F73,Summary!$A$22:$A$28,1,1)</f>
        <v>0</v>
      </c>
      <c r="H73" s="2">
        <v>0</v>
      </c>
      <c r="I73" s="2">
        <v>0</v>
      </c>
      <c r="J73" s="2">
        <v>112379</v>
      </c>
      <c r="K73" s="20">
        <v>39.6</v>
      </c>
      <c r="L73" s="20">
        <f>VLOOKUP($K73,Summary!$A$33:$E$39,1,1)</f>
        <v>30</v>
      </c>
      <c r="M73" s="2"/>
      <c r="N73" s="2" t="s">
        <v>24</v>
      </c>
      <c r="O73" s="22">
        <f>VLOOKUP($E73,Summary!$A$7:$E$8,5,0)</f>
        <v>0.19144144144144143</v>
      </c>
      <c r="P73" s="22">
        <f>VLOOKUP($C73,Summary!$A$15:$E$17,5,0)</f>
        <v>0.6107784431137725</v>
      </c>
      <c r="Q73" s="22">
        <f>VLOOKUP($G73,Summary!$A$22:$E$28,5,0)</f>
        <v>0.38219895287958117</v>
      </c>
      <c r="R73" s="22">
        <f>VLOOKUP($L73,Summary!$A$33:$E$39,5,0)</f>
        <v>0.47199999999999998</v>
      </c>
      <c r="S73" s="22">
        <f t="shared" si="5"/>
        <v>0.02</v>
      </c>
    </row>
    <row r="74" spans="1:19" x14ac:dyDescent="0.25">
      <c r="A74" s="2">
        <v>794</v>
      </c>
      <c r="B74" s="2">
        <v>0</v>
      </c>
      <c r="C74" s="2">
        <v>1</v>
      </c>
      <c r="D74" s="2" t="s">
        <v>733</v>
      </c>
      <c r="E74" s="2" t="s">
        <v>12</v>
      </c>
      <c r="F74" s="2"/>
      <c r="G74" s="2">
        <f>VLOOKUP($F74,Summary!$A$22:$A$28,1,1)</f>
        <v>0</v>
      </c>
      <c r="H74" s="2">
        <v>0</v>
      </c>
      <c r="I74" s="2">
        <v>0</v>
      </c>
      <c r="J74" s="2" t="s">
        <v>732</v>
      </c>
      <c r="K74" s="20">
        <v>30.695799999999998</v>
      </c>
      <c r="L74" s="20">
        <f>VLOOKUP($K74,Summary!$A$33:$E$39,1,1)</f>
        <v>30</v>
      </c>
      <c r="M74" s="2"/>
      <c r="N74" s="2" t="s">
        <v>24</v>
      </c>
      <c r="O74" s="22">
        <f>VLOOKUP($E74,Summary!$A$7:$E$8,5,0)</f>
        <v>0.19144144144144143</v>
      </c>
      <c r="P74" s="22">
        <f>VLOOKUP($C74,Summary!$A$15:$E$17,5,0)</f>
        <v>0.6107784431137725</v>
      </c>
      <c r="Q74" s="22">
        <f>VLOOKUP($G74,Summary!$A$22:$E$28,5,0)</f>
        <v>0.38219895287958117</v>
      </c>
      <c r="R74" s="22">
        <f>VLOOKUP($L74,Summary!$A$33:$E$39,5,0)</f>
        <v>0.47199999999999998</v>
      </c>
      <c r="S74" s="22">
        <f t="shared" si="5"/>
        <v>0.02</v>
      </c>
    </row>
    <row r="75" spans="1:19" x14ac:dyDescent="0.25">
      <c r="A75" s="2">
        <v>818</v>
      </c>
      <c r="B75" s="2">
        <v>0</v>
      </c>
      <c r="C75" s="2">
        <v>2</v>
      </c>
      <c r="D75" s="2" t="s">
        <v>702</v>
      </c>
      <c r="E75" s="2" t="s">
        <v>12</v>
      </c>
      <c r="F75" s="2">
        <v>31</v>
      </c>
      <c r="G75" s="2">
        <f>VLOOKUP($F75,Summary!$A$22:$A$28,1,1)</f>
        <v>30</v>
      </c>
      <c r="H75" s="2">
        <v>1</v>
      </c>
      <c r="I75" s="2">
        <v>1</v>
      </c>
      <c r="J75" s="2" t="s">
        <v>531</v>
      </c>
      <c r="K75" s="20">
        <v>37.004199999999997</v>
      </c>
      <c r="L75" s="20">
        <f>VLOOKUP($K75,Summary!$A$33:$E$39,1,1)</f>
        <v>30</v>
      </c>
      <c r="M75" s="2"/>
      <c r="N75" s="2" t="s">
        <v>24</v>
      </c>
      <c r="O75" s="22">
        <f>VLOOKUP($E75,Summary!$A$7:$E$8,5,0)</f>
        <v>0.19144144144144143</v>
      </c>
      <c r="P75" s="22">
        <f>VLOOKUP($C75,Summary!$A$15:$E$17,5,0)</f>
        <v>0.49305555555555558</v>
      </c>
      <c r="Q75" s="22">
        <f>VLOOKUP($G75,Summary!$A$22:$E$28,5,0)</f>
        <v>0.47199999999999998</v>
      </c>
      <c r="R75" s="22">
        <f>VLOOKUP($L75,Summary!$A$33:$E$39,5,0)</f>
        <v>0.47199999999999998</v>
      </c>
      <c r="S75" s="22">
        <f t="shared" si="5"/>
        <v>0.02</v>
      </c>
    </row>
    <row r="76" spans="1:19" x14ac:dyDescent="0.25">
      <c r="A76" s="2">
        <v>702</v>
      </c>
      <c r="B76" s="2">
        <v>1</v>
      </c>
      <c r="C76" s="2">
        <v>1</v>
      </c>
      <c r="D76" s="2" t="s">
        <v>853</v>
      </c>
      <c r="E76" s="2" t="s">
        <v>12</v>
      </c>
      <c r="F76" s="2">
        <v>35</v>
      </c>
      <c r="G76" s="2">
        <f>VLOOKUP($F76,Summary!$A$22:$A$28,1,1)</f>
        <v>30</v>
      </c>
      <c r="H76" s="2">
        <v>0</v>
      </c>
      <c r="I76" s="2">
        <v>0</v>
      </c>
      <c r="J76" s="2" t="s">
        <v>852</v>
      </c>
      <c r="K76" s="20">
        <v>26.287500000000001</v>
      </c>
      <c r="L76" s="20">
        <f>VLOOKUP($K76,Summary!$A$33:$E$39,1,1)</f>
        <v>20</v>
      </c>
      <c r="M76" s="2" t="s">
        <v>844</v>
      </c>
      <c r="N76" s="2" t="s">
        <v>16</v>
      </c>
      <c r="O76" s="22">
        <f>VLOOKUP($E76,Summary!$A$7:$E$8,5,0)</f>
        <v>0.19144144144144143</v>
      </c>
      <c r="P76" s="22">
        <f>VLOOKUP($C76,Summary!$A$15:$E$17,5,0)</f>
        <v>0.6107784431137725</v>
      </c>
      <c r="Q76" s="22">
        <f>VLOOKUP($G76,Summary!$A$22:$E$28,5,0)</f>
        <v>0.47199999999999998</v>
      </c>
      <c r="R76" s="22">
        <f>VLOOKUP($L76,Summary!$A$33:$E$39,5,0)</f>
        <v>0.35632183908045978</v>
      </c>
      <c r="S76" s="22">
        <f t="shared" si="5"/>
        <v>0.02</v>
      </c>
    </row>
    <row r="77" spans="1:19" x14ac:dyDescent="0.25">
      <c r="A77" s="2">
        <v>783</v>
      </c>
      <c r="B77" s="2">
        <v>0</v>
      </c>
      <c r="C77" s="2">
        <v>1</v>
      </c>
      <c r="D77" s="2" t="s">
        <v>748</v>
      </c>
      <c r="E77" s="2" t="s">
        <v>12</v>
      </c>
      <c r="F77" s="2">
        <v>29</v>
      </c>
      <c r="G77" s="2">
        <f>VLOOKUP($F77,Summary!$A$22:$A$28,1,1)</f>
        <v>20</v>
      </c>
      <c r="H77" s="2">
        <v>0</v>
      </c>
      <c r="I77" s="2">
        <v>0</v>
      </c>
      <c r="J77" s="2">
        <v>113501</v>
      </c>
      <c r="K77" s="20">
        <v>30</v>
      </c>
      <c r="L77" s="20">
        <f>VLOOKUP($K77,Summary!$A$33:$E$39,1,1)</f>
        <v>30</v>
      </c>
      <c r="M77" s="2" t="s">
        <v>747</v>
      </c>
      <c r="N77" s="2" t="s">
        <v>16</v>
      </c>
      <c r="O77" s="22">
        <f>VLOOKUP($E77,Summary!$A$7:$E$8,5,0)</f>
        <v>0.19144144144144143</v>
      </c>
      <c r="P77" s="22">
        <f>VLOOKUP($C77,Summary!$A$15:$E$17,5,0)</f>
        <v>0.6107784431137725</v>
      </c>
      <c r="Q77" s="22">
        <f>VLOOKUP($G77,Summary!$A$22:$E$28,5,0)</f>
        <v>0.35632183908045978</v>
      </c>
      <c r="R77" s="22">
        <f>VLOOKUP($L77,Summary!$A$33:$E$39,5,0)</f>
        <v>0.47199999999999998</v>
      </c>
      <c r="S77" s="22">
        <f t="shared" si="5"/>
        <v>0.02</v>
      </c>
    </row>
    <row r="78" spans="1:19" x14ac:dyDescent="0.25">
      <c r="A78" s="2">
        <v>890</v>
      </c>
      <c r="B78" s="2">
        <v>1</v>
      </c>
      <c r="C78" s="2">
        <v>1</v>
      </c>
      <c r="D78" s="2" t="s">
        <v>610</v>
      </c>
      <c r="E78" s="2" t="s">
        <v>12</v>
      </c>
      <c r="F78" s="2">
        <v>26</v>
      </c>
      <c r="G78" s="2">
        <f>VLOOKUP($F78,Summary!$A$22:$A$28,1,1)</f>
        <v>20</v>
      </c>
      <c r="H78" s="2">
        <v>0</v>
      </c>
      <c r="I78" s="2">
        <v>0</v>
      </c>
      <c r="J78" s="2">
        <v>111369</v>
      </c>
      <c r="K78" s="20">
        <v>30</v>
      </c>
      <c r="L78" s="20">
        <f>VLOOKUP($K78,Summary!$A$33:$E$39,1,1)</f>
        <v>30</v>
      </c>
      <c r="M78" s="2" t="s">
        <v>609</v>
      </c>
      <c r="N78" s="2" t="s">
        <v>24</v>
      </c>
      <c r="O78" s="22">
        <f>VLOOKUP($E78,Summary!$A$7:$E$8,5,0)</f>
        <v>0.19144144144144143</v>
      </c>
      <c r="P78" s="22">
        <f>VLOOKUP($C78,Summary!$A$15:$E$17,5,0)</f>
        <v>0.6107784431137725</v>
      </c>
      <c r="Q78" s="22">
        <f>VLOOKUP($G78,Summary!$A$22:$E$28,5,0)</f>
        <v>0.35632183908045978</v>
      </c>
      <c r="R78" s="22">
        <f>VLOOKUP($L78,Summary!$A$33:$E$39,5,0)</f>
        <v>0.47199999999999998</v>
      </c>
      <c r="S78" s="22">
        <f t="shared" si="5"/>
        <v>0.02</v>
      </c>
    </row>
    <row r="79" spans="1:19" x14ac:dyDescent="0.25">
      <c r="A79" s="2">
        <v>793</v>
      </c>
      <c r="B79" s="2">
        <v>0</v>
      </c>
      <c r="C79" s="2">
        <v>3</v>
      </c>
      <c r="D79" s="2" t="s">
        <v>734</v>
      </c>
      <c r="E79" s="2" t="s">
        <v>15</v>
      </c>
      <c r="F79" s="2"/>
      <c r="G79" s="2">
        <f>VLOOKUP($F79,Summary!$A$22:$A$28,1,1)</f>
        <v>0</v>
      </c>
      <c r="H79" s="2">
        <v>8</v>
      </c>
      <c r="I79" s="2">
        <v>2</v>
      </c>
      <c r="J79" s="2" t="s">
        <v>290</v>
      </c>
      <c r="K79" s="20">
        <v>69.55</v>
      </c>
      <c r="L79" s="20">
        <f>VLOOKUP($K79,Summary!$A$33:$E$39,1,1)</f>
        <v>60</v>
      </c>
      <c r="M79" s="2"/>
      <c r="N79" s="2" t="s">
        <v>16</v>
      </c>
      <c r="O79" s="22">
        <f>VLOOKUP($E79,Summary!$A$7:$E$8,5,0)</f>
        <v>0.74</v>
      </c>
      <c r="P79" s="22">
        <f>VLOOKUP($C79,Summary!$A$15:$E$17,5,0)</f>
        <v>0.25326370757180156</v>
      </c>
      <c r="Q79" s="22">
        <f>VLOOKUP($G79,Summary!$A$22:$E$28,5,0)</f>
        <v>0.38219895287958117</v>
      </c>
      <c r="R79" s="22">
        <f>VLOOKUP($L79,Summary!$A$33:$E$39,5,0)</f>
        <v>0.27272727272727271</v>
      </c>
      <c r="S79" s="22">
        <f t="shared" si="5"/>
        <v>0.02</v>
      </c>
    </row>
    <row r="80" spans="1:19" x14ac:dyDescent="0.25">
      <c r="A80" s="2">
        <v>864</v>
      </c>
      <c r="B80" s="2">
        <v>0</v>
      </c>
      <c r="C80" s="2">
        <v>3</v>
      </c>
      <c r="D80" s="2" t="s">
        <v>645</v>
      </c>
      <c r="E80" s="2" t="s">
        <v>15</v>
      </c>
      <c r="F80" s="2"/>
      <c r="G80" s="2">
        <f>VLOOKUP($F80,Summary!$A$22:$A$28,1,1)</f>
        <v>0</v>
      </c>
      <c r="H80" s="2">
        <v>8</v>
      </c>
      <c r="I80" s="2">
        <v>2</v>
      </c>
      <c r="J80" s="2" t="s">
        <v>290</v>
      </c>
      <c r="K80" s="20">
        <v>69.55</v>
      </c>
      <c r="L80" s="20">
        <f>VLOOKUP($K80,Summary!$A$33:$E$39,1,1)</f>
        <v>60</v>
      </c>
      <c r="M80" s="2"/>
      <c r="N80" s="2" t="s">
        <v>16</v>
      </c>
      <c r="O80" s="22">
        <f>VLOOKUP($E80,Summary!$A$7:$E$8,5,0)</f>
        <v>0.74</v>
      </c>
      <c r="P80" s="22">
        <f>VLOOKUP($C80,Summary!$A$15:$E$17,5,0)</f>
        <v>0.25326370757180156</v>
      </c>
      <c r="Q80" s="22">
        <f>VLOOKUP($G80,Summary!$A$22:$E$28,5,0)</f>
        <v>0.38219895287958117</v>
      </c>
      <c r="R80" s="22">
        <f>VLOOKUP($L80,Summary!$A$33:$E$39,5,0)</f>
        <v>0.27272727272727271</v>
      </c>
      <c r="S80" s="22">
        <f t="shared" si="5"/>
        <v>0.02</v>
      </c>
    </row>
    <row r="81" spans="1:19" x14ac:dyDescent="0.25">
      <c r="A81" s="2">
        <v>749</v>
      </c>
      <c r="B81" s="2">
        <v>0</v>
      </c>
      <c r="C81" s="2">
        <v>1</v>
      </c>
      <c r="D81" s="2" t="s">
        <v>789</v>
      </c>
      <c r="E81" s="2" t="s">
        <v>12</v>
      </c>
      <c r="F81" s="2">
        <v>19</v>
      </c>
      <c r="G81" s="2">
        <f>VLOOKUP($F81,Summary!$A$22:$A$28,1,1)</f>
        <v>10</v>
      </c>
      <c r="H81" s="2">
        <v>1</v>
      </c>
      <c r="I81" s="2">
        <v>0</v>
      </c>
      <c r="J81" s="2">
        <v>113773</v>
      </c>
      <c r="K81" s="20">
        <v>53.1</v>
      </c>
      <c r="L81" s="20">
        <f>VLOOKUP($K81,Summary!$A$33:$E$39,1,1)</f>
        <v>50</v>
      </c>
      <c r="M81" s="2" t="s">
        <v>279</v>
      </c>
      <c r="N81" s="2" t="s">
        <v>16</v>
      </c>
      <c r="O81" s="22">
        <f>VLOOKUP($E81,Summary!$A$7:$E$8,5,0)</f>
        <v>0.19144144144144143</v>
      </c>
      <c r="P81" s="22">
        <f>VLOOKUP($C81,Summary!$A$15:$E$17,5,0)</f>
        <v>0.6107784431137725</v>
      </c>
      <c r="Q81" s="22">
        <f>VLOOKUP($G81,Summary!$A$22:$E$28,5,0)</f>
        <v>0.40789473684210525</v>
      </c>
      <c r="R81" s="22">
        <f>VLOOKUP($L81,Summary!$A$33:$E$39,5,0)</f>
        <v>0.38461538461538464</v>
      </c>
      <c r="S81" s="22">
        <f t="shared" si="5"/>
        <v>0.02</v>
      </c>
    </row>
    <row r="82" spans="1:19" x14ac:dyDescent="0.25">
      <c r="A82" s="2">
        <v>723</v>
      </c>
      <c r="B82" s="2">
        <v>0</v>
      </c>
      <c r="C82" s="2">
        <v>2</v>
      </c>
      <c r="D82" s="2" t="s">
        <v>822</v>
      </c>
      <c r="E82" s="2" t="s">
        <v>12</v>
      </c>
      <c r="F82" s="2">
        <v>34</v>
      </c>
      <c r="G82" s="2">
        <f>VLOOKUP($F82,Summary!$A$22:$A$28,1,1)</f>
        <v>30</v>
      </c>
      <c r="H82" s="2">
        <v>0</v>
      </c>
      <c r="I82" s="2">
        <v>0</v>
      </c>
      <c r="J82" s="2">
        <v>12233</v>
      </c>
      <c r="K82" s="20">
        <v>13</v>
      </c>
      <c r="L82" s="20">
        <f>VLOOKUP($K82,Summary!$A$33:$E$39,1,1)</f>
        <v>10</v>
      </c>
      <c r="M82" s="2"/>
      <c r="N82" s="2" t="s">
        <v>16</v>
      </c>
      <c r="O82" s="22">
        <f>VLOOKUP($E82,Summary!$A$7:$E$8,5,0)</f>
        <v>0.19144144144144143</v>
      </c>
      <c r="P82" s="22">
        <f>VLOOKUP($C82,Summary!$A$15:$E$17,5,0)</f>
        <v>0.49305555555555558</v>
      </c>
      <c r="Q82" s="22">
        <f>VLOOKUP($G82,Summary!$A$22:$E$28,5,0)</f>
        <v>0.47199999999999998</v>
      </c>
      <c r="R82" s="22">
        <f>VLOOKUP($L82,Summary!$A$33:$E$39,5,0)</f>
        <v>0.40789473684210525</v>
      </c>
      <c r="S82" s="22">
        <f t="shared" si="5"/>
        <v>0.02</v>
      </c>
    </row>
    <row r="83" spans="1:19" x14ac:dyDescent="0.25">
      <c r="A83" s="2">
        <v>796</v>
      </c>
      <c r="B83" s="2">
        <v>0</v>
      </c>
      <c r="C83" s="2">
        <v>2</v>
      </c>
      <c r="D83" s="2" t="s">
        <v>730</v>
      </c>
      <c r="E83" s="2" t="s">
        <v>12</v>
      </c>
      <c r="F83" s="2">
        <v>39</v>
      </c>
      <c r="G83" s="2">
        <f>VLOOKUP($F83,Summary!$A$22:$A$28,1,1)</f>
        <v>30</v>
      </c>
      <c r="H83" s="2">
        <v>0</v>
      </c>
      <c r="I83" s="2">
        <v>0</v>
      </c>
      <c r="J83" s="2">
        <v>28213</v>
      </c>
      <c r="K83" s="20">
        <v>13</v>
      </c>
      <c r="L83" s="20">
        <f>VLOOKUP($K83,Summary!$A$33:$E$39,1,1)</f>
        <v>10</v>
      </c>
      <c r="M83" s="2"/>
      <c r="N83" s="2" t="s">
        <v>16</v>
      </c>
      <c r="O83" s="22">
        <f>VLOOKUP($E83,Summary!$A$7:$E$8,5,0)</f>
        <v>0.19144144144144143</v>
      </c>
      <c r="P83" s="22">
        <f>VLOOKUP($C83,Summary!$A$15:$E$17,5,0)</f>
        <v>0.49305555555555558</v>
      </c>
      <c r="Q83" s="22">
        <f>VLOOKUP($G83,Summary!$A$22:$E$28,5,0)</f>
        <v>0.47199999999999998</v>
      </c>
      <c r="R83" s="22">
        <f>VLOOKUP($L83,Summary!$A$33:$E$39,5,0)</f>
        <v>0.40789473684210525</v>
      </c>
      <c r="S83" s="22">
        <f t="shared" si="5"/>
        <v>0.02</v>
      </c>
    </row>
    <row r="84" spans="1:19" x14ac:dyDescent="0.25">
      <c r="A84" s="2">
        <v>801</v>
      </c>
      <c r="B84" s="2">
        <v>0</v>
      </c>
      <c r="C84" s="2">
        <v>2</v>
      </c>
      <c r="D84" s="2" t="s">
        <v>725</v>
      </c>
      <c r="E84" s="2" t="s">
        <v>12</v>
      </c>
      <c r="F84" s="2">
        <v>34</v>
      </c>
      <c r="G84" s="2">
        <f>VLOOKUP($F84,Summary!$A$22:$A$28,1,1)</f>
        <v>30</v>
      </c>
      <c r="H84" s="2">
        <v>0</v>
      </c>
      <c r="I84" s="2">
        <v>0</v>
      </c>
      <c r="J84" s="2">
        <v>250647</v>
      </c>
      <c r="K84" s="20">
        <v>13</v>
      </c>
      <c r="L84" s="20">
        <f>VLOOKUP($K84,Summary!$A$33:$E$39,1,1)</f>
        <v>10</v>
      </c>
      <c r="M84" s="2"/>
      <c r="N84" s="2" t="s">
        <v>16</v>
      </c>
      <c r="O84" s="22">
        <f>VLOOKUP($E84,Summary!$A$7:$E$8,5,0)</f>
        <v>0.19144144144144143</v>
      </c>
      <c r="P84" s="22">
        <f>VLOOKUP($C84,Summary!$A$15:$E$17,5,0)</f>
        <v>0.49305555555555558</v>
      </c>
      <c r="Q84" s="22">
        <f>VLOOKUP($G84,Summary!$A$22:$E$28,5,0)</f>
        <v>0.47199999999999998</v>
      </c>
      <c r="R84" s="22">
        <f>VLOOKUP($L84,Summary!$A$33:$E$39,5,0)</f>
        <v>0.40789473684210525</v>
      </c>
      <c r="S84" s="22">
        <f t="shared" si="5"/>
        <v>0.02</v>
      </c>
    </row>
    <row r="85" spans="1:19" x14ac:dyDescent="0.25">
      <c r="A85" s="2">
        <v>809</v>
      </c>
      <c r="B85" s="2">
        <v>0</v>
      </c>
      <c r="C85" s="2">
        <v>2</v>
      </c>
      <c r="D85" s="2" t="s">
        <v>714</v>
      </c>
      <c r="E85" s="2" t="s">
        <v>12</v>
      </c>
      <c r="F85" s="2">
        <v>39</v>
      </c>
      <c r="G85" s="2">
        <f>VLOOKUP($F85,Summary!$A$22:$A$28,1,1)</f>
        <v>30</v>
      </c>
      <c r="H85" s="2">
        <v>0</v>
      </c>
      <c r="I85" s="2">
        <v>0</v>
      </c>
      <c r="J85" s="2">
        <v>248723</v>
      </c>
      <c r="K85" s="20">
        <v>13</v>
      </c>
      <c r="L85" s="20">
        <f>VLOOKUP($K85,Summary!$A$33:$E$39,1,1)</f>
        <v>10</v>
      </c>
      <c r="M85" s="2"/>
      <c r="N85" s="2" t="s">
        <v>16</v>
      </c>
      <c r="O85" s="22">
        <f>VLOOKUP($E85,Summary!$A$7:$E$8,5,0)</f>
        <v>0.19144144144144143</v>
      </c>
      <c r="P85" s="22">
        <f>VLOOKUP($C85,Summary!$A$15:$E$17,5,0)</f>
        <v>0.49305555555555558</v>
      </c>
      <c r="Q85" s="22">
        <f>VLOOKUP($G85,Summary!$A$22:$E$28,5,0)</f>
        <v>0.47199999999999998</v>
      </c>
      <c r="R85" s="22">
        <f>VLOOKUP($L85,Summary!$A$33:$E$39,5,0)</f>
        <v>0.40789473684210525</v>
      </c>
      <c r="S85" s="22">
        <f t="shared" si="5"/>
        <v>0.02</v>
      </c>
    </row>
    <row r="86" spans="1:19" x14ac:dyDescent="0.25">
      <c r="A86" s="2">
        <v>813</v>
      </c>
      <c r="B86" s="2">
        <v>0</v>
      </c>
      <c r="C86" s="2">
        <v>2</v>
      </c>
      <c r="D86" s="2" t="s">
        <v>709</v>
      </c>
      <c r="E86" s="2" t="s">
        <v>12</v>
      </c>
      <c r="F86" s="2">
        <v>35</v>
      </c>
      <c r="G86" s="2">
        <f>VLOOKUP($F86,Summary!$A$22:$A$28,1,1)</f>
        <v>30</v>
      </c>
      <c r="H86" s="2">
        <v>0</v>
      </c>
      <c r="I86" s="2">
        <v>0</v>
      </c>
      <c r="J86" s="2">
        <v>28206</v>
      </c>
      <c r="K86" s="20">
        <v>10.5</v>
      </c>
      <c r="L86" s="20">
        <f>VLOOKUP($K86,Summary!$A$33:$E$39,1,1)</f>
        <v>10</v>
      </c>
      <c r="M86" s="2"/>
      <c r="N86" s="2" t="s">
        <v>16</v>
      </c>
      <c r="O86" s="22">
        <f>VLOOKUP($E86,Summary!$A$7:$E$8,5,0)</f>
        <v>0.19144144144144143</v>
      </c>
      <c r="P86" s="22">
        <f>VLOOKUP($C86,Summary!$A$15:$E$17,5,0)</f>
        <v>0.49305555555555558</v>
      </c>
      <c r="Q86" s="22">
        <f>VLOOKUP($G86,Summary!$A$22:$E$28,5,0)</f>
        <v>0.47199999999999998</v>
      </c>
      <c r="R86" s="22">
        <f>VLOOKUP($L86,Summary!$A$33:$E$39,5,0)</f>
        <v>0.40789473684210525</v>
      </c>
      <c r="S86" s="22">
        <f t="shared" si="5"/>
        <v>0.02</v>
      </c>
    </row>
    <row r="87" spans="1:19" x14ac:dyDescent="0.25">
      <c r="A87" s="2">
        <v>816</v>
      </c>
      <c r="B87" s="2">
        <v>0</v>
      </c>
      <c r="C87" s="2">
        <v>1</v>
      </c>
      <c r="D87" s="2" t="s">
        <v>706</v>
      </c>
      <c r="E87" s="2" t="s">
        <v>12</v>
      </c>
      <c r="F87" s="2"/>
      <c r="G87" s="2">
        <f>VLOOKUP($F87,Summary!$A$22:$A$28,1,1)</f>
        <v>0</v>
      </c>
      <c r="H87" s="2">
        <v>0</v>
      </c>
      <c r="I87" s="2">
        <v>0</v>
      </c>
      <c r="J87" s="2">
        <v>112058</v>
      </c>
      <c r="K87" s="20">
        <v>0</v>
      </c>
      <c r="L87" s="20">
        <f>VLOOKUP($K87,Summary!$A$33:$E$39,1,1)</f>
        <v>0</v>
      </c>
      <c r="M87" s="2" t="s">
        <v>705</v>
      </c>
      <c r="N87" s="2" t="s">
        <v>16</v>
      </c>
      <c r="O87" s="22">
        <f>VLOOKUP($E87,Summary!$A$7:$E$8,5,0)</f>
        <v>0.19144144144144143</v>
      </c>
      <c r="P87" s="22">
        <f>VLOOKUP($C87,Summary!$A$15:$E$17,5,0)</f>
        <v>0.6107784431137725</v>
      </c>
      <c r="Q87" s="22">
        <f>VLOOKUP($G87,Summary!$A$22:$E$28,5,0)</f>
        <v>0.38219895287958117</v>
      </c>
      <c r="R87" s="22">
        <f>VLOOKUP($L87,Summary!$A$33:$E$39,5,0)</f>
        <v>0.38219895287958117</v>
      </c>
      <c r="S87" s="22">
        <f t="shared" si="5"/>
        <v>0.02</v>
      </c>
    </row>
    <row r="88" spans="1:19" x14ac:dyDescent="0.25">
      <c r="A88" s="2">
        <v>828</v>
      </c>
      <c r="B88" s="2">
        <v>1</v>
      </c>
      <c r="C88" s="2">
        <v>2</v>
      </c>
      <c r="D88" s="2" t="s">
        <v>690</v>
      </c>
      <c r="E88" s="2" t="s">
        <v>12</v>
      </c>
      <c r="F88" s="2">
        <v>1</v>
      </c>
      <c r="G88" s="2">
        <f>VLOOKUP($F88,Summary!$A$22:$A$28,1,1)</f>
        <v>0</v>
      </c>
      <c r="H88" s="2">
        <v>0</v>
      </c>
      <c r="I88" s="2">
        <v>2</v>
      </c>
      <c r="J88" s="2" t="s">
        <v>531</v>
      </c>
      <c r="K88" s="20">
        <v>37.004199999999997</v>
      </c>
      <c r="L88" s="20">
        <f>VLOOKUP($K88,Summary!$A$33:$E$39,1,1)</f>
        <v>30</v>
      </c>
      <c r="M88" s="2"/>
      <c r="N88" s="2" t="s">
        <v>24</v>
      </c>
      <c r="O88" s="22">
        <f>VLOOKUP($E88,Summary!$A$7:$E$8,5,0)</f>
        <v>0.19144144144144143</v>
      </c>
      <c r="P88" s="22">
        <f>VLOOKUP($C88,Summary!$A$15:$E$17,5,0)</f>
        <v>0.49305555555555558</v>
      </c>
      <c r="Q88" s="22">
        <f>VLOOKUP($G88,Summary!$A$22:$E$28,5,0)</f>
        <v>0.38219895287958117</v>
      </c>
      <c r="R88" s="22">
        <f>VLOOKUP($L88,Summary!$A$33:$E$39,5,0)</f>
        <v>0.47199999999999998</v>
      </c>
      <c r="S88" s="22">
        <f t="shared" si="5"/>
        <v>0.02</v>
      </c>
    </row>
    <row r="89" spans="1:19" x14ac:dyDescent="0.25">
      <c r="A89" s="2">
        <v>713</v>
      </c>
      <c r="B89" s="2">
        <v>1</v>
      </c>
      <c r="C89" s="2">
        <v>1</v>
      </c>
      <c r="D89" s="2" t="s">
        <v>836</v>
      </c>
      <c r="E89" s="2" t="s">
        <v>12</v>
      </c>
      <c r="F89" s="2">
        <v>48</v>
      </c>
      <c r="G89" s="2">
        <f>VLOOKUP($F89,Summary!$A$22:$A$28,1,1)</f>
        <v>40</v>
      </c>
      <c r="H89" s="2">
        <v>1</v>
      </c>
      <c r="I89" s="2">
        <v>0</v>
      </c>
      <c r="J89" s="2">
        <v>19996</v>
      </c>
      <c r="K89" s="20">
        <v>52</v>
      </c>
      <c r="L89" s="20">
        <f>VLOOKUP($K89,Summary!$A$33:$E$39,1,1)</f>
        <v>50</v>
      </c>
      <c r="M89" s="2" t="s">
        <v>835</v>
      </c>
      <c r="N89" s="2" t="s">
        <v>16</v>
      </c>
      <c r="O89" s="22">
        <f>VLOOKUP($E89,Summary!$A$7:$E$8,5,0)</f>
        <v>0.19144144144144143</v>
      </c>
      <c r="P89" s="22">
        <f>VLOOKUP($C89,Summary!$A$15:$E$17,5,0)</f>
        <v>0.6107784431137725</v>
      </c>
      <c r="Q89" s="22">
        <f>VLOOKUP($G89,Summary!$A$22:$E$28,5,0)</f>
        <v>0.35820895522388058</v>
      </c>
      <c r="R89" s="22">
        <f>VLOOKUP($L89,Summary!$A$33:$E$39,5,0)</f>
        <v>0.38461538461538464</v>
      </c>
      <c r="S89" s="22">
        <f t="shared" si="5"/>
        <v>0.02</v>
      </c>
    </row>
    <row r="90" spans="1:19" x14ac:dyDescent="0.25">
      <c r="A90" s="2">
        <v>858</v>
      </c>
      <c r="B90" s="2">
        <v>1</v>
      </c>
      <c r="C90" s="2">
        <v>1</v>
      </c>
      <c r="D90" s="2" t="s">
        <v>653</v>
      </c>
      <c r="E90" s="2" t="s">
        <v>12</v>
      </c>
      <c r="F90" s="2">
        <v>51</v>
      </c>
      <c r="G90" s="2">
        <f>VLOOKUP($F90,Summary!$A$22:$A$28,1,1)</f>
        <v>50</v>
      </c>
      <c r="H90" s="2">
        <v>0</v>
      </c>
      <c r="I90" s="2">
        <v>0</v>
      </c>
      <c r="J90" s="2">
        <v>113055</v>
      </c>
      <c r="K90" s="20">
        <v>26.55</v>
      </c>
      <c r="L90" s="20">
        <f>VLOOKUP($K90,Summary!$A$33:$E$39,1,1)</f>
        <v>20</v>
      </c>
      <c r="M90" s="2" t="s">
        <v>652</v>
      </c>
      <c r="N90" s="2" t="s">
        <v>16</v>
      </c>
      <c r="O90" s="22">
        <f>VLOOKUP($E90,Summary!$A$7:$E$8,5,0)</f>
        <v>0.19144144144144143</v>
      </c>
      <c r="P90" s="22">
        <f>VLOOKUP($C90,Summary!$A$15:$E$17,5,0)</f>
        <v>0.6107784431137725</v>
      </c>
      <c r="Q90" s="22">
        <f>VLOOKUP($G90,Summary!$A$22:$E$28,5,0)</f>
        <v>0.38461538461538464</v>
      </c>
      <c r="R90" s="22">
        <f>VLOOKUP($L90,Summary!$A$33:$E$39,5,0)</f>
        <v>0.35632183908045978</v>
      </c>
      <c r="S90" s="22">
        <f t="shared" si="5"/>
        <v>0.02</v>
      </c>
    </row>
    <row r="91" spans="1:19" x14ac:dyDescent="0.25">
      <c r="A91" s="2">
        <v>725</v>
      </c>
      <c r="B91" s="2">
        <v>1</v>
      </c>
      <c r="C91" s="2">
        <v>1</v>
      </c>
      <c r="D91" s="2" t="s">
        <v>820</v>
      </c>
      <c r="E91" s="2" t="s">
        <v>12</v>
      </c>
      <c r="F91" s="2">
        <v>27</v>
      </c>
      <c r="G91" s="2">
        <f>VLOOKUP($F91,Summary!$A$22:$A$28,1,1)</f>
        <v>20</v>
      </c>
      <c r="H91" s="2">
        <v>1</v>
      </c>
      <c r="I91" s="2">
        <v>0</v>
      </c>
      <c r="J91" s="2">
        <v>113806</v>
      </c>
      <c r="K91" s="20">
        <v>53.1</v>
      </c>
      <c r="L91" s="20">
        <f>VLOOKUP($K91,Summary!$A$33:$E$39,1,1)</f>
        <v>50</v>
      </c>
      <c r="M91" s="2" t="s">
        <v>712</v>
      </c>
      <c r="N91" s="2" t="s">
        <v>16</v>
      </c>
      <c r="O91" s="22">
        <f>VLOOKUP($E91,Summary!$A$7:$E$8,5,0)</f>
        <v>0.19144144144144143</v>
      </c>
      <c r="P91" s="22">
        <f>VLOOKUP($C91,Summary!$A$15:$E$17,5,0)</f>
        <v>0.6107784431137725</v>
      </c>
      <c r="Q91" s="22">
        <f>VLOOKUP($G91,Summary!$A$22:$E$28,5,0)</f>
        <v>0.35632183908045978</v>
      </c>
      <c r="R91" s="22">
        <f>VLOOKUP($L91,Summary!$A$33:$E$39,5,0)</f>
        <v>0.38461538461538464</v>
      </c>
      <c r="S91" s="22">
        <f t="shared" si="5"/>
        <v>0.02</v>
      </c>
    </row>
    <row r="92" spans="1:19" x14ac:dyDescent="0.25">
      <c r="A92" s="2">
        <v>712</v>
      </c>
      <c r="B92" s="2">
        <v>0</v>
      </c>
      <c r="C92" s="2">
        <v>1</v>
      </c>
      <c r="D92" s="2" t="s">
        <v>838</v>
      </c>
      <c r="E92" s="2" t="s">
        <v>12</v>
      </c>
      <c r="F92" s="2"/>
      <c r="G92" s="2">
        <f>VLOOKUP($F92,Summary!$A$22:$A$28,1,1)</f>
        <v>0</v>
      </c>
      <c r="H92" s="2">
        <v>0</v>
      </c>
      <c r="I92" s="2">
        <v>0</v>
      </c>
      <c r="J92" s="2">
        <v>113028</v>
      </c>
      <c r="K92" s="20">
        <v>26.55</v>
      </c>
      <c r="L92" s="20">
        <f>VLOOKUP($K92,Summary!$A$33:$E$39,1,1)</f>
        <v>20</v>
      </c>
      <c r="M92" s="2" t="s">
        <v>837</v>
      </c>
      <c r="N92" s="2" t="s">
        <v>16</v>
      </c>
      <c r="O92" s="22">
        <f>VLOOKUP($E92,Summary!$A$7:$E$8,5,0)</f>
        <v>0.19144144144144143</v>
      </c>
      <c r="P92" s="22">
        <f>VLOOKUP($C92,Summary!$A$15:$E$17,5,0)</f>
        <v>0.6107784431137725</v>
      </c>
      <c r="Q92" s="22">
        <f>VLOOKUP($G92,Summary!$A$22:$E$28,5,0)</f>
        <v>0.38219895287958117</v>
      </c>
      <c r="R92" s="22">
        <f>VLOOKUP($L92,Summary!$A$33:$E$39,5,0)</f>
        <v>0.35632183908045978</v>
      </c>
      <c r="S92" s="22">
        <f t="shared" si="5"/>
        <v>0.02</v>
      </c>
    </row>
    <row r="93" spans="1:19" x14ac:dyDescent="0.25">
      <c r="A93" s="2">
        <v>840</v>
      </c>
      <c r="B93" s="2">
        <v>1</v>
      </c>
      <c r="C93" s="2">
        <v>1</v>
      </c>
      <c r="D93" s="2" t="s">
        <v>676</v>
      </c>
      <c r="E93" s="2" t="s">
        <v>12</v>
      </c>
      <c r="F93" s="2"/>
      <c r="G93" s="2">
        <f>VLOOKUP($F93,Summary!$A$22:$A$28,1,1)</f>
        <v>0</v>
      </c>
      <c r="H93" s="2">
        <v>0</v>
      </c>
      <c r="I93" s="2">
        <v>0</v>
      </c>
      <c r="J93" s="2">
        <v>11774</v>
      </c>
      <c r="K93" s="20">
        <v>29.7</v>
      </c>
      <c r="L93" s="20">
        <f>VLOOKUP($K93,Summary!$A$33:$E$39,1,1)</f>
        <v>20</v>
      </c>
      <c r="M93" s="2" t="s">
        <v>675</v>
      </c>
      <c r="N93" s="2" t="s">
        <v>24</v>
      </c>
      <c r="O93" s="22">
        <f>VLOOKUP($E93,Summary!$A$7:$E$8,5,0)</f>
        <v>0.19144144144144143</v>
      </c>
      <c r="P93" s="22">
        <f>VLOOKUP($C93,Summary!$A$15:$E$17,5,0)</f>
        <v>0.6107784431137725</v>
      </c>
      <c r="Q93" s="22">
        <f>VLOOKUP($G93,Summary!$A$22:$E$28,5,0)</f>
        <v>0.38219895287958117</v>
      </c>
      <c r="R93" s="22">
        <f>VLOOKUP($L93,Summary!$A$33:$E$39,5,0)</f>
        <v>0.35632183908045978</v>
      </c>
      <c r="S93" s="22">
        <f t="shared" si="5"/>
        <v>0.02</v>
      </c>
    </row>
    <row r="94" spans="1:19" x14ac:dyDescent="0.25">
      <c r="A94" s="2">
        <v>849</v>
      </c>
      <c r="B94" s="2">
        <v>0</v>
      </c>
      <c r="C94" s="2">
        <v>2</v>
      </c>
      <c r="D94" s="2" t="s">
        <v>663</v>
      </c>
      <c r="E94" s="2" t="s">
        <v>12</v>
      </c>
      <c r="F94" s="2">
        <v>28</v>
      </c>
      <c r="G94" s="2">
        <f>VLOOKUP($F94,Summary!$A$22:$A$28,1,1)</f>
        <v>20</v>
      </c>
      <c r="H94" s="2">
        <v>0</v>
      </c>
      <c r="I94" s="2">
        <v>1</v>
      </c>
      <c r="J94" s="2">
        <v>248727</v>
      </c>
      <c r="K94" s="20">
        <v>33</v>
      </c>
      <c r="L94" s="20">
        <f>VLOOKUP($K94,Summary!$A$33:$E$39,1,1)</f>
        <v>30</v>
      </c>
      <c r="M94" s="2"/>
      <c r="N94" s="2" t="s">
        <v>16</v>
      </c>
      <c r="O94" s="22">
        <f>VLOOKUP($E94,Summary!$A$7:$E$8,5,0)</f>
        <v>0.19144144144144143</v>
      </c>
      <c r="P94" s="22">
        <f>VLOOKUP($C94,Summary!$A$15:$E$17,5,0)</f>
        <v>0.49305555555555558</v>
      </c>
      <c r="Q94" s="22">
        <f>VLOOKUP($G94,Summary!$A$22:$E$28,5,0)</f>
        <v>0.35632183908045978</v>
      </c>
      <c r="R94" s="22">
        <f>VLOOKUP($L94,Summary!$A$33:$E$39,5,0)</f>
        <v>0.47199999999999998</v>
      </c>
      <c r="S94" s="22">
        <f t="shared" si="5"/>
        <v>0.02</v>
      </c>
    </row>
    <row r="95" spans="1:19" x14ac:dyDescent="0.25">
      <c r="A95" s="2">
        <v>706</v>
      </c>
      <c r="B95" s="2">
        <v>0</v>
      </c>
      <c r="C95" s="2">
        <v>2</v>
      </c>
      <c r="D95" s="2" t="s">
        <v>848</v>
      </c>
      <c r="E95" s="2" t="s">
        <v>12</v>
      </c>
      <c r="F95" s="2">
        <v>39</v>
      </c>
      <c r="G95" s="2">
        <f>VLOOKUP($F95,Summary!$A$22:$A$28,1,1)</f>
        <v>30</v>
      </c>
      <c r="H95" s="2">
        <v>0</v>
      </c>
      <c r="I95" s="2">
        <v>0</v>
      </c>
      <c r="J95" s="2">
        <v>250655</v>
      </c>
      <c r="K95" s="20">
        <v>26</v>
      </c>
      <c r="L95" s="20">
        <f>VLOOKUP($K95,Summary!$A$33:$E$39,1,1)</f>
        <v>20</v>
      </c>
      <c r="M95" s="2"/>
      <c r="N95" s="2" t="s">
        <v>16</v>
      </c>
      <c r="O95" s="22">
        <f>VLOOKUP($E95,Summary!$A$7:$E$8,5,0)</f>
        <v>0.19144144144144143</v>
      </c>
      <c r="P95" s="22">
        <f>VLOOKUP($C95,Summary!$A$15:$E$17,5,0)</f>
        <v>0.49305555555555558</v>
      </c>
      <c r="Q95" s="22">
        <f>VLOOKUP($G95,Summary!$A$22:$E$28,5,0)</f>
        <v>0.47199999999999998</v>
      </c>
      <c r="R95" s="22">
        <f>VLOOKUP($L95,Summary!$A$33:$E$39,5,0)</f>
        <v>0.35632183908045978</v>
      </c>
      <c r="S95" s="22">
        <f t="shared" si="5"/>
        <v>0.02</v>
      </c>
    </row>
    <row r="96" spans="1:19" x14ac:dyDescent="0.25">
      <c r="A96" s="2">
        <v>758</v>
      </c>
      <c r="B96" s="2">
        <v>0</v>
      </c>
      <c r="C96" s="2">
        <v>2</v>
      </c>
      <c r="D96" s="2" t="s">
        <v>780</v>
      </c>
      <c r="E96" s="2" t="s">
        <v>12</v>
      </c>
      <c r="F96" s="2">
        <v>18</v>
      </c>
      <c r="G96" s="2">
        <f>VLOOKUP($F96,Summary!$A$22:$A$28,1,1)</f>
        <v>10</v>
      </c>
      <c r="H96" s="2">
        <v>0</v>
      </c>
      <c r="I96" s="2">
        <v>0</v>
      </c>
      <c r="J96" s="2">
        <v>29108</v>
      </c>
      <c r="K96" s="20">
        <v>11.5</v>
      </c>
      <c r="L96" s="20">
        <f>VLOOKUP($K96,Summary!$A$33:$E$39,1,1)</f>
        <v>10</v>
      </c>
      <c r="M96" s="2"/>
      <c r="N96" s="2" t="s">
        <v>16</v>
      </c>
      <c r="O96" s="22">
        <f>VLOOKUP($E96,Summary!$A$7:$E$8,5,0)</f>
        <v>0.19144144144144143</v>
      </c>
      <c r="P96" s="22">
        <f>VLOOKUP($C96,Summary!$A$15:$E$17,5,0)</f>
        <v>0.49305555555555558</v>
      </c>
      <c r="Q96" s="22">
        <f>VLOOKUP($G96,Summary!$A$22:$E$28,5,0)</f>
        <v>0.40789473684210525</v>
      </c>
      <c r="R96" s="22">
        <f>VLOOKUP($L96,Summary!$A$33:$E$39,5,0)</f>
        <v>0.40789473684210525</v>
      </c>
      <c r="S96" s="22">
        <f t="shared" si="5"/>
        <v>0.02</v>
      </c>
    </row>
    <row r="97" spans="1:19" x14ac:dyDescent="0.25">
      <c r="A97" s="2">
        <v>842</v>
      </c>
      <c r="B97" s="2">
        <v>0</v>
      </c>
      <c r="C97" s="2">
        <v>2</v>
      </c>
      <c r="D97" s="2" t="s">
        <v>672</v>
      </c>
      <c r="E97" s="2" t="s">
        <v>12</v>
      </c>
      <c r="F97" s="2">
        <v>16</v>
      </c>
      <c r="G97" s="2">
        <f>VLOOKUP($F97,Summary!$A$22:$A$28,1,1)</f>
        <v>10</v>
      </c>
      <c r="H97" s="2">
        <v>0</v>
      </c>
      <c r="I97" s="2">
        <v>0</v>
      </c>
      <c r="J97" s="2" t="s">
        <v>671</v>
      </c>
      <c r="K97" s="20">
        <v>10.5</v>
      </c>
      <c r="L97" s="20">
        <f>VLOOKUP($K97,Summary!$A$33:$E$39,1,1)</f>
        <v>10</v>
      </c>
      <c r="M97" s="2"/>
      <c r="N97" s="2" t="s">
        <v>16</v>
      </c>
      <c r="O97" s="22">
        <f>VLOOKUP($E97,Summary!$A$7:$E$8,5,0)</f>
        <v>0.19144144144144143</v>
      </c>
      <c r="P97" s="22">
        <f>VLOOKUP($C97,Summary!$A$15:$E$17,5,0)</f>
        <v>0.49305555555555558</v>
      </c>
      <c r="Q97" s="22">
        <f>VLOOKUP($G97,Summary!$A$22:$E$28,5,0)</f>
        <v>0.40789473684210525</v>
      </c>
      <c r="R97" s="22">
        <f>VLOOKUP($L97,Summary!$A$33:$E$39,5,0)</f>
        <v>0.40789473684210525</v>
      </c>
      <c r="S97" s="22">
        <f t="shared" si="5"/>
        <v>0.02</v>
      </c>
    </row>
    <row r="98" spans="1:19" x14ac:dyDescent="0.25">
      <c r="A98" s="2">
        <v>738</v>
      </c>
      <c r="B98" s="2">
        <v>1</v>
      </c>
      <c r="C98" s="2">
        <v>1</v>
      </c>
      <c r="D98" s="2" t="s">
        <v>805</v>
      </c>
      <c r="E98" s="2" t="s">
        <v>12</v>
      </c>
      <c r="F98" s="2">
        <v>35</v>
      </c>
      <c r="G98" s="2">
        <f>VLOOKUP($F98,Summary!$A$22:$A$28,1,1)</f>
        <v>30</v>
      </c>
      <c r="H98" s="2">
        <v>0</v>
      </c>
      <c r="I98" s="2">
        <v>0</v>
      </c>
      <c r="J98" s="2" t="s">
        <v>506</v>
      </c>
      <c r="K98" s="20">
        <v>512.32920000000001</v>
      </c>
      <c r="L98" s="20">
        <f>VLOOKUP($K98,Summary!$A$33:$E$39,1,1)</f>
        <v>60</v>
      </c>
      <c r="M98" s="2" t="s">
        <v>804</v>
      </c>
      <c r="N98" s="2" t="s">
        <v>24</v>
      </c>
      <c r="O98" s="22">
        <f>VLOOKUP($E98,Summary!$A$7:$E$8,5,0)</f>
        <v>0.19144144144144143</v>
      </c>
      <c r="P98" s="22">
        <f>VLOOKUP($C98,Summary!$A$15:$E$17,5,0)</f>
        <v>0.6107784431137725</v>
      </c>
      <c r="Q98" s="22">
        <f>VLOOKUP($G98,Summary!$A$22:$E$28,5,0)</f>
        <v>0.47199999999999998</v>
      </c>
      <c r="R98" s="22">
        <f>VLOOKUP($L98,Summary!$A$33:$E$39,5,0)</f>
        <v>0.27272727272727271</v>
      </c>
      <c r="S98" s="22">
        <f t="shared" si="5"/>
        <v>0.02</v>
      </c>
    </row>
    <row r="99" spans="1:19" x14ac:dyDescent="0.25">
      <c r="A99" s="2">
        <v>742</v>
      </c>
      <c r="B99" s="2">
        <v>0</v>
      </c>
      <c r="C99" s="2">
        <v>1</v>
      </c>
      <c r="D99" s="2" t="s">
        <v>799</v>
      </c>
      <c r="E99" s="2" t="s">
        <v>12</v>
      </c>
      <c r="F99" s="2">
        <v>36</v>
      </c>
      <c r="G99" s="2">
        <f>VLOOKUP($F99,Summary!$A$22:$A$28,1,1)</f>
        <v>30</v>
      </c>
      <c r="H99" s="2">
        <v>1</v>
      </c>
      <c r="I99" s="2">
        <v>0</v>
      </c>
      <c r="J99" s="2">
        <v>19877</v>
      </c>
      <c r="K99" s="20">
        <v>78.849999999999994</v>
      </c>
      <c r="L99" s="20">
        <f>VLOOKUP($K99,Summary!$A$33:$E$39,1,1)</f>
        <v>60</v>
      </c>
      <c r="M99" s="2" t="s">
        <v>159</v>
      </c>
      <c r="N99" s="2" t="s">
        <v>16</v>
      </c>
      <c r="O99" s="22">
        <f>VLOOKUP($E99,Summary!$A$7:$E$8,5,0)</f>
        <v>0.19144144144144143</v>
      </c>
      <c r="P99" s="22">
        <f>VLOOKUP($C99,Summary!$A$15:$E$17,5,0)</f>
        <v>0.6107784431137725</v>
      </c>
      <c r="Q99" s="22">
        <f>VLOOKUP($G99,Summary!$A$22:$E$28,5,0)</f>
        <v>0.47199999999999998</v>
      </c>
      <c r="R99" s="22">
        <f>VLOOKUP($L99,Summary!$A$33:$E$39,5,0)</f>
        <v>0.27272727272727271</v>
      </c>
      <c r="S99" s="22">
        <f t="shared" si="5"/>
        <v>0.02</v>
      </c>
    </row>
    <row r="100" spans="1:19" x14ac:dyDescent="0.25">
      <c r="A100" s="2">
        <v>708</v>
      </c>
      <c r="B100" s="2">
        <v>1</v>
      </c>
      <c r="C100" s="2">
        <v>1</v>
      </c>
      <c r="D100" s="2" t="s">
        <v>846</v>
      </c>
      <c r="E100" s="2" t="s">
        <v>12</v>
      </c>
      <c r="F100" s="2">
        <v>42</v>
      </c>
      <c r="G100" s="2">
        <f>VLOOKUP($F100,Summary!$A$22:$A$28,1,1)</f>
        <v>40</v>
      </c>
      <c r="H100" s="2">
        <v>0</v>
      </c>
      <c r="I100" s="2">
        <v>0</v>
      </c>
      <c r="J100" s="2" t="s">
        <v>845</v>
      </c>
      <c r="K100" s="20">
        <v>26.287500000000001</v>
      </c>
      <c r="L100" s="20">
        <f>VLOOKUP($K100,Summary!$A$33:$E$39,1,1)</f>
        <v>20</v>
      </c>
      <c r="M100" s="2" t="s">
        <v>844</v>
      </c>
      <c r="N100" s="2" t="s">
        <v>16</v>
      </c>
      <c r="O100" s="22">
        <f>VLOOKUP($E100,Summary!$A$7:$E$8,5,0)</f>
        <v>0.19144144144144143</v>
      </c>
      <c r="P100" s="22">
        <f>VLOOKUP($C100,Summary!$A$15:$E$17,5,0)</f>
        <v>0.6107784431137725</v>
      </c>
      <c r="Q100" s="22">
        <f>VLOOKUP($G100,Summary!$A$22:$E$28,5,0)</f>
        <v>0.35820895522388058</v>
      </c>
      <c r="R100" s="22">
        <f>VLOOKUP($L100,Summary!$A$33:$E$39,5,0)</f>
        <v>0.35632183908045978</v>
      </c>
      <c r="S100" s="22">
        <f t="shared" si="5"/>
        <v>0.01</v>
      </c>
    </row>
    <row r="101" spans="1:19" x14ac:dyDescent="0.25">
      <c r="A101" s="2">
        <v>696</v>
      </c>
      <c r="B101" s="2">
        <v>0</v>
      </c>
      <c r="C101" s="2">
        <v>2</v>
      </c>
      <c r="D101" s="2" t="s">
        <v>859</v>
      </c>
      <c r="E101" s="2" t="s">
        <v>12</v>
      </c>
      <c r="F101" s="2">
        <v>52</v>
      </c>
      <c r="G101" s="2">
        <f>VLOOKUP($F101,Summary!$A$22:$A$28,1,1)</f>
        <v>50</v>
      </c>
      <c r="H101" s="2">
        <v>0</v>
      </c>
      <c r="I101" s="2">
        <v>0</v>
      </c>
      <c r="J101" s="2">
        <v>248731</v>
      </c>
      <c r="K101" s="20">
        <v>13.5</v>
      </c>
      <c r="L101" s="20">
        <f>VLOOKUP($K101,Summary!$A$33:$E$39,1,1)</f>
        <v>10</v>
      </c>
      <c r="M101" s="2"/>
      <c r="N101" s="2" t="s">
        <v>16</v>
      </c>
      <c r="O101" s="22">
        <f>VLOOKUP($E101,Summary!$A$7:$E$8,5,0)</f>
        <v>0.19144144144144143</v>
      </c>
      <c r="P101" s="22">
        <f>VLOOKUP($C101,Summary!$A$15:$E$17,5,0)</f>
        <v>0.49305555555555558</v>
      </c>
      <c r="Q101" s="22">
        <f>VLOOKUP($G101,Summary!$A$22:$E$28,5,0)</f>
        <v>0.38461538461538464</v>
      </c>
      <c r="R101" s="22">
        <f>VLOOKUP($L101,Summary!$A$33:$E$39,5,0)</f>
        <v>0.40789473684210525</v>
      </c>
      <c r="S101" s="22">
        <f t="shared" si="5"/>
        <v>0.01</v>
      </c>
    </row>
    <row r="102" spans="1:19" x14ac:dyDescent="0.25">
      <c r="A102" s="2">
        <v>715</v>
      </c>
      <c r="B102" s="2">
        <v>0</v>
      </c>
      <c r="C102" s="2">
        <v>2</v>
      </c>
      <c r="D102" s="2" t="s">
        <v>833</v>
      </c>
      <c r="E102" s="2" t="s">
        <v>12</v>
      </c>
      <c r="F102" s="2">
        <v>52</v>
      </c>
      <c r="G102" s="2">
        <f>VLOOKUP($F102,Summary!$A$22:$A$28,1,1)</f>
        <v>50</v>
      </c>
      <c r="H102" s="2">
        <v>0</v>
      </c>
      <c r="I102" s="2">
        <v>0</v>
      </c>
      <c r="J102" s="2">
        <v>250647</v>
      </c>
      <c r="K102" s="20">
        <v>13</v>
      </c>
      <c r="L102" s="20">
        <f>VLOOKUP($K102,Summary!$A$33:$E$39,1,1)</f>
        <v>10</v>
      </c>
      <c r="M102" s="2"/>
      <c r="N102" s="2" t="s">
        <v>16</v>
      </c>
      <c r="O102" s="22">
        <f>VLOOKUP($E102,Summary!$A$7:$E$8,5,0)</f>
        <v>0.19144144144144143</v>
      </c>
      <c r="P102" s="22">
        <f>VLOOKUP($C102,Summary!$A$15:$E$17,5,0)</f>
        <v>0.49305555555555558</v>
      </c>
      <c r="Q102" s="22">
        <f>VLOOKUP($G102,Summary!$A$22:$E$28,5,0)</f>
        <v>0.38461538461538464</v>
      </c>
      <c r="R102" s="22">
        <f>VLOOKUP($L102,Summary!$A$33:$E$39,5,0)</f>
        <v>0.40789473684210525</v>
      </c>
      <c r="S102" s="22">
        <f t="shared" si="5"/>
        <v>0.01</v>
      </c>
    </row>
    <row r="103" spans="1:19" x14ac:dyDescent="0.25">
      <c r="A103" s="2">
        <v>724</v>
      </c>
      <c r="B103" s="2">
        <v>0</v>
      </c>
      <c r="C103" s="2">
        <v>2</v>
      </c>
      <c r="D103" s="2" t="s">
        <v>821</v>
      </c>
      <c r="E103" s="2" t="s">
        <v>12</v>
      </c>
      <c r="F103" s="2">
        <v>50</v>
      </c>
      <c r="G103" s="2">
        <f>VLOOKUP($F103,Summary!$A$22:$A$28,1,1)</f>
        <v>50</v>
      </c>
      <c r="H103" s="2">
        <v>0</v>
      </c>
      <c r="I103" s="2">
        <v>0</v>
      </c>
      <c r="J103" s="2">
        <v>250643</v>
      </c>
      <c r="K103" s="20">
        <v>13</v>
      </c>
      <c r="L103" s="20">
        <f>VLOOKUP($K103,Summary!$A$33:$E$39,1,1)</f>
        <v>10</v>
      </c>
      <c r="M103" s="2"/>
      <c r="N103" s="2" t="s">
        <v>16</v>
      </c>
      <c r="O103" s="22">
        <f>VLOOKUP($E103,Summary!$A$7:$E$8,5,0)</f>
        <v>0.19144144144144143</v>
      </c>
      <c r="P103" s="22">
        <f>VLOOKUP($C103,Summary!$A$15:$E$17,5,0)</f>
        <v>0.49305555555555558</v>
      </c>
      <c r="Q103" s="22">
        <f>VLOOKUP($G103,Summary!$A$22:$E$28,5,0)</f>
        <v>0.38461538461538464</v>
      </c>
      <c r="R103" s="22">
        <f>VLOOKUP($L103,Summary!$A$33:$E$39,5,0)</f>
        <v>0.40789473684210525</v>
      </c>
      <c r="S103" s="22">
        <f t="shared" si="5"/>
        <v>0.01</v>
      </c>
    </row>
    <row r="104" spans="1:19" x14ac:dyDescent="0.25">
      <c r="A104" s="2">
        <v>756</v>
      </c>
      <c r="B104" s="2">
        <v>1</v>
      </c>
      <c r="C104" s="2">
        <v>2</v>
      </c>
      <c r="D104" s="2" t="s">
        <v>782</v>
      </c>
      <c r="E104" s="2" t="s">
        <v>12</v>
      </c>
      <c r="F104" s="2">
        <v>0.67</v>
      </c>
      <c r="G104" s="2">
        <f>VLOOKUP($F104,Summary!$A$22:$A$28,1,1)</f>
        <v>0</v>
      </c>
      <c r="H104" s="2">
        <v>1</v>
      </c>
      <c r="I104" s="2">
        <v>1</v>
      </c>
      <c r="J104" s="2">
        <v>250649</v>
      </c>
      <c r="K104" s="20">
        <v>14.5</v>
      </c>
      <c r="L104" s="20">
        <f>VLOOKUP($K104,Summary!$A$33:$E$39,1,1)</f>
        <v>10</v>
      </c>
      <c r="M104" s="2"/>
      <c r="N104" s="2" t="s">
        <v>16</v>
      </c>
      <c r="O104" s="22">
        <f>VLOOKUP($E104,Summary!$A$7:$E$8,5,0)</f>
        <v>0.19144144144144143</v>
      </c>
      <c r="P104" s="22">
        <f>VLOOKUP($C104,Summary!$A$15:$E$17,5,0)</f>
        <v>0.49305555555555558</v>
      </c>
      <c r="Q104" s="22">
        <f>VLOOKUP($G104,Summary!$A$22:$E$28,5,0)</f>
        <v>0.38219895287958117</v>
      </c>
      <c r="R104" s="22">
        <f>VLOOKUP($L104,Summary!$A$33:$E$39,5,0)</f>
        <v>0.40789473684210525</v>
      </c>
      <c r="S104" s="22">
        <f t="shared" si="5"/>
        <v>0.01</v>
      </c>
    </row>
    <row r="105" spans="1:19" x14ac:dyDescent="0.25">
      <c r="A105" s="2">
        <v>832</v>
      </c>
      <c r="B105" s="2">
        <v>1</v>
      </c>
      <c r="C105" s="2">
        <v>2</v>
      </c>
      <c r="D105" s="2" t="s">
        <v>685</v>
      </c>
      <c r="E105" s="2" t="s">
        <v>12</v>
      </c>
      <c r="F105" s="2">
        <v>0.83</v>
      </c>
      <c r="G105" s="2">
        <f>VLOOKUP($F105,Summary!$A$22:$A$28,1,1)</f>
        <v>0</v>
      </c>
      <c r="H105" s="2">
        <v>1</v>
      </c>
      <c r="I105" s="2">
        <v>1</v>
      </c>
      <c r="J105" s="2">
        <v>29106</v>
      </c>
      <c r="K105" s="20">
        <v>18.75</v>
      </c>
      <c r="L105" s="20">
        <f>VLOOKUP($K105,Summary!$A$33:$E$39,1,1)</f>
        <v>10</v>
      </c>
      <c r="M105" s="2"/>
      <c r="N105" s="2" t="s">
        <v>16</v>
      </c>
      <c r="O105" s="22">
        <f>VLOOKUP($E105,Summary!$A$7:$E$8,5,0)</f>
        <v>0.19144144144144143</v>
      </c>
      <c r="P105" s="22">
        <f>VLOOKUP($C105,Summary!$A$15:$E$17,5,0)</f>
        <v>0.49305555555555558</v>
      </c>
      <c r="Q105" s="22">
        <f>VLOOKUP($G105,Summary!$A$22:$E$28,5,0)</f>
        <v>0.38219895287958117</v>
      </c>
      <c r="R105" s="22">
        <f>VLOOKUP($L105,Summary!$A$33:$E$39,5,0)</f>
        <v>0.40789473684210525</v>
      </c>
      <c r="S105" s="22">
        <f t="shared" si="5"/>
        <v>0.01</v>
      </c>
    </row>
    <row r="106" spans="1:19" x14ac:dyDescent="0.25">
      <c r="A106" s="2">
        <v>733</v>
      </c>
      <c r="B106" s="2">
        <v>0</v>
      </c>
      <c r="C106" s="2">
        <v>2</v>
      </c>
      <c r="D106" s="2" t="s">
        <v>810</v>
      </c>
      <c r="E106" s="2" t="s">
        <v>12</v>
      </c>
      <c r="F106" s="2"/>
      <c r="G106" s="2">
        <f>VLOOKUP($F106,Summary!$A$22:$A$28,1,1)</f>
        <v>0</v>
      </c>
      <c r="H106" s="2">
        <v>0</v>
      </c>
      <c r="I106" s="2">
        <v>0</v>
      </c>
      <c r="J106" s="2">
        <v>239855</v>
      </c>
      <c r="K106" s="20">
        <v>0</v>
      </c>
      <c r="L106" s="20">
        <f>VLOOKUP($K106,Summary!$A$33:$E$39,1,1)</f>
        <v>0</v>
      </c>
      <c r="M106" s="2"/>
      <c r="N106" s="2" t="s">
        <v>16</v>
      </c>
      <c r="O106" s="22">
        <f>VLOOKUP($E106,Summary!$A$7:$E$8,5,0)</f>
        <v>0.19144144144144143</v>
      </c>
      <c r="P106" s="22">
        <f>VLOOKUP($C106,Summary!$A$15:$E$17,5,0)</f>
        <v>0.49305555555555558</v>
      </c>
      <c r="Q106" s="22">
        <f>VLOOKUP($G106,Summary!$A$22:$E$28,5,0)</f>
        <v>0.38219895287958117</v>
      </c>
      <c r="R106" s="22">
        <f>VLOOKUP($L106,Summary!$A$33:$E$39,5,0)</f>
        <v>0.38219895287958117</v>
      </c>
      <c r="S106" s="22">
        <f t="shared" si="5"/>
        <v>0.01</v>
      </c>
    </row>
    <row r="107" spans="1:19" x14ac:dyDescent="0.25">
      <c r="A107" s="2">
        <v>734</v>
      </c>
      <c r="B107" s="2">
        <v>0</v>
      </c>
      <c r="C107" s="2">
        <v>2</v>
      </c>
      <c r="D107" s="2" t="s">
        <v>809</v>
      </c>
      <c r="E107" s="2" t="s">
        <v>12</v>
      </c>
      <c r="F107" s="2">
        <v>23</v>
      </c>
      <c r="G107" s="2">
        <f>VLOOKUP($F107,Summary!$A$22:$A$28,1,1)</f>
        <v>20</v>
      </c>
      <c r="H107" s="2">
        <v>0</v>
      </c>
      <c r="I107" s="2">
        <v>0</v>
      </c>
      <c r="J107" s="2">
        <v>28425</v>
      </c>
      <c r="K107" s="20">
        <v>13</v>
      </c>
      <c r="L107" s="20">
        <f>VLOOKUP($K107,Summary!$A$33:$E$39,1,1)</f>
        <v>10</v>
      </c>
      <c r="M107" s="2"/>
      <c r="N107" s="2" t="s">
        <v>16</v>
      </c>
      <c r="O107" s="22">
        <f>VLOOKUP($E107,Summary!$A$7:$E$8,5,0)</f>
        <v>0.19144144144144143</v>
      </c>
      <c r="P107" s="22">
        <f>VLOOKUP($C107,Summary!$A$15:$E$17,5,0)</f>
        <v>0.49305555555555558</v>
      </c>
      <c r="Q107" s="22">
        <f>VLOOKUP($G107,Summary!$A$22:$E$28,5,0)</f>
        <v>0.35632183908045978</v>
      </c>
      <c r="R107" s="22">
        <f>VLOOKUP($L107,Summary!$A$33:$E$39,5,0)</f>
        <v>0.40789473684210525</v>
      </c>
      <c r="S107" s="22">
        <f t="shared" si="5"/>
        <v>0.01</v>
      </c>
    </row>
    <row r="108" spans="1:19" x14ac:dyDescent="0.25">
      <c r="A108" s="2">
        <v>735</v>
      </c>
      <c r="B108" s="2">
        <v>0</v>
      </c>
      <c r="C108" s="2">
        <v>2</v>
      </c>
      <c r="D108" s="2" t="s">
        <v>808</v>
      </c>
      <c r="E108" s="2" t="s">
        <v>12</v>
      </c>
      <c r="F108" s="2">
        <v>23</v>
      </c>
      <c r="G108" s="2">
        <f>VLOOKUP($F108,Summary!$A$22:$A$28,1,1)</f>
        <v>20</v>
      </c>
      <c r="H108" s="2">
        <v>0</v>
      </c>
      <c r="I108" s="2">
        <v>0</v>
      </c>
      <c r="J108" s="2">
        <v>233639</v>
      </c>
      <c r="K108" s="20">
        <v>13</v>
      </c>
      <c r="L108" s="20">
        <f>VLOOKUP($K108,Summary!$A$33:$E$39,1,1)</f>
        <v>10</v>
      </c>
      <c r="M108" s="2"/>
      <c r="N108" s="2" t="s">
        <v>16</v>
      </c>
      <c r="O108" s="22">
        <f>VLOOKUP($E108,Summary!$A$7:$E$8,5,0)</f>
        <v>0.19144144144144143</v>
      </c>
      <c r="P108" s="22">
        <f>VLOOKUP($C108,Summary!$A$15:$E$17,5,0)</f>
        <v>0.49305555555555558</v>
      </c>
      <c r="Q108" s="22">
        <f>VLOOKUP($G108,Summary!$A$22:$E$28,5,0)</f>
        <v>0.35632183908045978</v>
      </c>
      <c r="R108" s="22">
        <f>VLOOKUP($L108,Summary!$A$33:$E$39,5,0)</f>
        <v>0.40789473684210525</v>
      </c>
      <c r="S108" s="22">
        <f t="shared" si="5"/>
        <v>0.01</v>
      </c>
    </row>
    <row r="109" spans="1:19" x14ac:dyDescent="0.25">
      <c r="A109" s="2">
        <v>862</v>
      </c>
      <c r="B109" s="2">
        <v>0</v>
      </c>
      <c r="C109" s="2">
        <v>2</v>
      </c>
      <c r="D109" s="2" t="s">
        <v>648</v>
      </c>
      <c r="E109" s="2" t="s">
        <v>12</v>
      </c>
      <c r="F109" s="2">
        <v>21</v>
      </c>
      <c r="G109" s="2">
        <f>VLOOKUP($F109,Summary!$A$22:$A$28,1,1)</f>
        <v>20</v>
      </c>
      <c r="H109" s="2">
        <v>1</v>
      </c>
      <c r="I109" s="2">
        <v>0</v>
      </c>
      <c r="J109" s="2">
        <v>28134</v>
      </c>
      <c r="K109" s="20">
        <v>11.5</v>
      </c>
      <c r="L109" s="20">
        <f>VLOOKUP($K109,Summary!$A$33:$E$39,1,1)</f>
        <v>10</v>
      </c>
      <c r="M109" s="2"/>
      <c r="N109" s="2" t="s">
        <v>16</v>
      </c>
      <c r="O109" s="22">
        <f>VLOOKUP($E109,Summary!$A$7:$E$8,5,0)</f>
        <v>0.19144144144144143</v>
      </c>
      <c r="P109" s="22">
        <f>VLOOKUP($C109,Summary!$A$15:$E$17,5,0)</f>
        <v>0.49305555555555558</v>
      </c>
      <c r="Q109" s="22">
        <f>VLOOKUP($G109,Summary!$A$22:$E$28,5,0)</f>
        <v>0.35632183908045978</v>
      </c>
      <c r="R109" s="22">
        <f>VLOOKUP($L109,Summary!$A$33:$E$39,5,0)</f>
        <v>0.40789473684210525</v>
      </c>
      <c r="S109" s="22">
        <f t="shared" si="5"/>
        <v>0.01</v>
      </c>
    </row>
    <row r="110" spans="1:19" x14ac:dyDescent="0.25">
      <c r="A110" s="2">
        <v>865</v>
      </c>
      <c r="B110" s="2">
        <v>0</v>
      </c>
      <c r="C110" s="2">
        <v>2</v>
      </c>
      <c r="D110" s="2" t="s">
        <v>644</v>
      </c>
      <c r="E110" s="2" t="s">
        <v>12</v>
      </c>
      <c r="F110" s="2">
        <v>24</v>
      </c>
      <c r="G110" s="2">
        <f>VLOOKUP($F110,Summary!$A$22:$A$28,1,1)</f>
        <v>20</v>
      </c>
      <c r="H110" s="2">
        <v>0</v>
      </c>
      <c r="I110" s="2">
        <v>0</v>
      </c>
      <c r="J110" s="2">
        <v>233866</v>
      </c>
      <c r="K110" s="20">
        <v>13</v>
      </c>
      <c r="L110" s="20">
        <f>VLOOKUP($K110,Summary!$A$33:$E$39,1,1)</f>
        <v>10</v>
      </c>
      <c r="M110" s="2"/>
      <c r="N110" s="2" t="s">
        <v>16</v>
      </c>
      <c r="O110" s="22">
        <f>VLOOKUP($E110,Summary!$A$7:$E$8,5,0)</f>
        <v>0.19144144144144143</v>
      </c>
      <c r="P110" s="22">
        <f>VLOOKUP($C110,Summary!$A$15:$E$17,5,0)</f>
        <v>0.49305555555555558</v>
      </c>
      <c r="Q110" s="22">
        <f>VLOOKUP($G110,Summary!$A$22:$E$28,5,0)</f>
        <v>0.35632183908045978</v>
      </c>
      <c r="R110" s="22">
        <f>VLOOKUP($L110,Summary!$A$33:$E$39,5,0)</f>
        <v>0.40789473684210525</v>
      </c>
      <c r="S110" s="22">
        <f t="shared" si="5"/>
        <v>0.01</v>
      </c>
    </row>
    <row r="111" spans="1:19" x14ac:dyDescent="0.25">
      <c r="A111" s="2">
        <v>884</v>
      </c>
      <c r="B111" s="2">
        <v>0</v>
      </c>
      <c r="C111" s="2">
        <v>2</v>
      </c>
      <c r="D111" s="2" t="s">
        <v>619</v>
      </c>
      <c r="E111" s="2" t="s">
        <v>12</v>
      </c>
      <c r="F111" s="2">
        <v>28</v>
      </c>
      <c r="G111" s="2">
        <f>VLOOKUP($F111,Summary!$A$22:$A$28,1,1)</f>
        <v>20</v>
      </c>
      <c r="H111" s="2">
        <v>0</v>
      </c>
      <c r="I111" s="2">
        <v>0</v>
      </c>
      <c r="J111" s="2" t="s">
        <v>618</v>
      </c>
      <c r="K111" s="20">
        <v>10.5</v>
      </c>
      <c r="L111" s="20">
        <f>VLOOKUP($K111,Summary!$A$33:$E$39,1,1)</f>
        <v>10</v>
      </c>
      <c r="M111" s="2"/>
      <c r="N111" s="2" t="s">
        <v>16</v>
      </c>
      <c r="O111" s="22">
        <f>VLOOKUP($E111,Summary!$A$7:$E$8,5,0)</f>
        <v>0.19144144144144143</v>
      </c>
      <c r="P111" s="22">
        <f>VLOOKUP($C111,Summary!$A$15:$E$17,5,0)</f>
        <v>0.49305555555555558</v>
      </c>
      <c r="Q111" s="22">
        <f>VLOOKUP($G111,Summary!$A$22:$E$28,5,0)</f>
        <v>0.35632183908045978</v>
      </c>
      <c r="R111" s="22">
        <f>VLOOKUP($L111,Summary!$A$33:$E$39,5,0)</f>
        <v>0.40789473684210525</v>
      </c>
      <c r="S111" s="22">
        <f t="shared" si="5"/>
        <v>0.01</v>
      </c>
    </row>
    <row r="112" spans="1:19" x14ac:dyDescent="0.25">
      <c r="A112" s="2">
        <v>887</v>
      </c>
      <c r="B112" s="2">
        <v>0</v>
      </c>
      <c r="C112" s="2">
        <v>2</v>
      </c>
      <c r="D112" s="2" t="s">
        <v>614</v>
      </c>
      <c r="E112" s="2" t="s">
        <v>12</v>
      </c>
      <c r="F112" s="2">
        <v>27</v>
      </c>
      <c r="G112" s="2">
        <f>VLOOKUP($F112,Summary!$A$22:$A$28,1,1)</f>
        <v>20</v>
      </c>
      <c r="H112" s="2">
        <v>0</v>
      </c>
      <c r="I112" s="2">
        <v>0</v>
      </c>
      <c r="J112" s="2">
        <v>211536</v>
      </c>
      <c r="K112" s="20">
        <v>13</v>
      </c>
      <c r="L112" s="20">
        <f>VLOOKUP($K112,Summary!$A$33:$E$39,1,1)</f>
        <v>10</v>
      </c>
      <c r="M112" s="2"/>
      <c r="N112" s="2" t="s">
        <v>16</v>
      </c>
      <c r="O112" s="22">
        <f>VLOOKUP($E112,Summary!$A$7:$E$8,5,0)</f>
        <v>0.19144144144144143</v>
      </c>
      <c r="P112" s="22">
        <f>VLOOKUP($C112,Summary!$A$15:$E$17,5,0)</f>
        <v>0.49305555555555558</v>
      </c>
      <c r="Q112" s="22">
        <f>VLOOKUP($G112,Summary!$A$22:$E$28,5,0)</f>
        <v>0.35632183908045978</v>
      </c>
      <c r="R112" s="22">
        <f>VLOOKUP($L112,Summary!$A$33:$E$39,5,0)</f>
        <v>0.40789473684210525</v>
      </c>
      <c r="S112" s="22">
        <f t="shared" si="5"/>
        <v>0.01</v>
      </c>
    </row>
    <row r="113" spans="1:19" x14ac:dyDescent="0.25">
      <c r="A113" s="2">
        <v>792</v>
      </c>
      <c r="B113" s="2">
        <v>0</v>
      </c>
      <c r="C113" s="2">
        <v>2</v>
      </c>
      <c r="D113" s="2" t="s">
        <v>735</v>
      </c>
      <c r="E113" s="2" t="s">
        <v>12</v>
      </c>
      <c r="F113" s="2">
        <v>16</v>
      </c>
      <c r="G113" s="2">
        <f>VLOOKUP($F113,Summary!$A$22:$A$28,1,1)</f>
        <v>10</v>
      </c>
      <c r="H113" s="2">
        <v>0</v>
      </c>
      <c r="I113" s="2">
        <v>0</v>
      </c>
      <c r="J113" s="2">
        <v>239865</v>
      </c>
      <c r="K113" s="20">
        <v>26</v>
      </c>
      <c r="L113" s="20">
        <f>VLOOKUP($K113,Summary!$A$33:$E$39,1,1)</f>
        <v>20</v>
      </c>
      <c r="M113" s="2"/>
      <c r="N113" s="2" t="s">
        <v>16</v>
      </c>
      <c r="O113" s="22">
        <f>VLOOKUP($E113,Summary!$A$7:$E$8,5,0)</f>
        <v>0.19144144144144143</v>
      </c>
      <c r="P113" s="22">
        <f>VLOOKUP($C113,Summary!$A$15:$E$17,5,0)</f>
        <v>0.49305555555555558</v>
      </c>
      <c r="Q113" s="22">
        <f>VLOOKUP($G113,Summary!$A$22:$E$28,5,0)</f>
        <v>0.40789473684210525</v>
      </c>
      <c r="R113" s="22">
        <f>VLOOKUP($L113,Summary!$A$33:$E$39,5,0)</f>
        <v>0.35632183908045978</v>
      </c>
      <c r="S113" s="22">
        <f t="shared" si="5"/>
        <v>0.01</v>
      </c>
    </row>
    <row r="114" spans="1:19" x14ac:dyDescent="0.25">
      <c r="A114" s="2">
        <v>803</v>
      </c>
      <c r="B114" s="2">
        <v>1</v>
      </c>
      <c r="C114" s="2">
        <v>1</v>
      </c>
      <c r="D114" s="2" t="s">
        <v>722</v>
      </c>
      <c r="E114" s="2" t="s">
        <v>12</v>
      </c>
      <c r="F114" s="2">
        <v>11</v>
      </c>
      <c r="G114" s="2">
        <f>VLOOKUP($F114,Summary!$A$22:$A$28,1,1)</f>
        <v>10</v>
      </c>
      <c r="H114" s="2">
        <v>1</v>
      </c>
      <c r="I114" s="2">
        <v>2</v>
      </c>
      <c r="J114" s="2">
        <v>113760</v>
      </c>
      <c r="K114" s="20">
        <v>120</v>
      </c>
      <c r="L114" s="20">
        <f>VLOOKUP($K114,Summary!$A$33:$E$39,1,1)</f>
        <v>60</v>
      </c>
      <c r="M114" s="2" t="s">
        <v>721</v>
      </c>
      <c r="N114" s="2" t="s">
        <v>16</v>
      </c>
      <c r="O114" s="22">
        <f>VLOOKUP($E114,Summary!$A$7:$E$8,5,0)</f>
        <v>0.19144144144144143</v>
      </c>
      <c r="P114" s="22">
        <f>VLOOKUP($C114,Summary!$A$15:$E$17,5,0)</f>
        <v>0.6107784431137725</v>
      </c>
      <c r="Q114" s="22">
        <f>VLOOKUP($G114,Summary!$A$22:$E$28,5,0)</f>
        <v>0.40789473684210525</v>
      </c>
      <c r="R114" s="22">
        <f>VLOOKUP($L114,Summary!$A$33:$E$39,5,0)</f>
        <v>0.27272727272727271</v>
      </c>
      <c r="S114" s="22">
        <f t="shared" si="5"/>
        <v>0.01</v>
      </c>
    </row>
    <row r="115" spans="1:19" x14ac:dyDescent="0.25">
      <c r="A115" s="2">
        <v>729</v>
      </c>
      <c r="B115" s="2">
        <v>0</v>
      </c>
      <c r="C115" s="2">
        <v>2</v>
      </c>
      <c r="D115" s="2" t="s">
        <v>816</v>
      </c>
      <c r="E115" s="2" t="s">
        <v>12</v>
      </c>
      <c r="F115" s="2">
        <v>25</v>
      </c>
      <c r="G115" s="2">
        <f>VLOOKUP($F115,Summary!$A$22:$A$28,1,1)</f>
        <v>20</v>
      </c>
      <c r="H115" s="2">
        <v>1</v>
      </c>
      <c r="I115" s="2">
        <v>0</v>
      </c>
      <c r="J115" s="2">
        <v>236853</v>
      </c>
      <c r="K115" s="20">
        <v>26</v>
      </c>
      <c r="L115" s="20">
        <f>VLOOKUP($K115,Summary!$A$33:$E$39,1,1)</f>
        <v>20</v>
      </c>
      <c r="M115" s="2"/>
      <c r="N115" s="2" t="s">
        <v>16</v>
      </c>
      <c r="O115" s="22">
        <f>VLOOKUP($E115,Summary!$A$7:$E$8,5,0)</f>
        <v>0.19144144144144143</v>
      </c>
      <c r="P115" s="22">
        <f>VLOOKUP($C115,Summary!$A$15:$E$17,5,0)</f>
        <v>0.49305555555555558</v>
      </c>
      <c r="Q115" s="22">
        <f>VLOOKUP($G115,Summary!$A$22:$E$28,5,0)</f>
        <v>0.35632183908045978</v>
      </c>
      <c r="R115" s="22">
        <f>VLOOKUP($L115,Summary!$A$33:$E$39,5,0)</f>
        <v>0.35632183908045978</v>
      </c>
      <c r="S115" s="22">
        <f t="shared" si="5"/>
        <v>0.01</v>
      </c>
    </row>
    <row r="116" spans="1:19" x14ac:dyDescent="0.25">
      <c r="A116" s="2">
        <v>699</v>
      </c>
      <c r="B116" s="2">
        <v>0</v>
      </c>
      <c r="C116" s="2">
        <v>1</v>
      </c>
      <c r="D116" s="2" t="s">
        <v>857</v>
      </c>
      <c r="E116" s="2" t="s">
        <v>12</v>
      </c>
      <c r="F116" s="2">
        <v>49</v>
      </c>
      <c r="G116" s="2">
        <f>VLOOKUP($F116,Summary!$A$22:$A$28,1,1)</f>
        <v>40</v>
      </c>
      <c r="H116" s="2">
        <v>1</v>
      </c>
      <c r="I116" s="2">
        <v>1</v>
      </c>
      <c r="J116" s="2">
        <v>17421</v>
      </c>
      <c r="K116" s="20">
        <v>110.88330000000001</v>
      </c>
      <c r="L116" s="20">
        <f>VLOOKUP($K116,Summary!$A$33:$E$39,1,1)</f>
        <v>60</v>
      </c>
      <c r="M116" s="2" t="s">
        <v>856</v>
      </c>
      <c r="N116" s="2" t="s">
        <v>24</v>
      </c>
      <c r="O116" s="22">
        <f>VLOOKUP($E116,Summary!$A$7:$E$8,5,0)</f>
        <v>0.19144144144144143</v>
      </c>
      <c r="P116" s="22">
        <f>VLOOKUP($C116,Summary!$A$15:$E$17,5,0)</f>
        <v>0.6107784431137725</v>
      </c>
      <c r="Q116" s="22">
        <f>VLOOKUP($G116,Summary!$A$22:$E$28,5,0)</f>
        <v>0.35820895522388058</v>
      </c>
      <c r="R116" s="22">
        <f>VLOOKUP($L116,Summary!$A$33:$E$39,5,0)</f>
        <v>0.27272727272727271</v>
      </c>
      <c r="S116" s="22">
        <f t="shared" si="5"/>
        <v>0.01</v>
      </c>
    </row>
    <row r="117" spans="1:19" x14ac:dyDescent="0.25">
      <c r="A117" s="2">
        <v>790</v>
      </c>
      <c r="B117" s="2">
        <v>0</v>
      </c>
      <c r="C117" s="2">
        <v>1</v>
      </c>
      <c r="D117" s="2" t="s">
        <v>739</v>
      </c>
      <c r="E117" s="2" t="s">
        <v>12</v>
      </c>
      <c r="F117" s="2">
        <v>46</v>
      </c>
      <c r="G117" s="2">
        <f>VLOOKUP($F117,Summary!$A$22:$A$28,1,1)</f>
        <v>40</v>
      </c>
      <c r="H117" s="2">
        <v>0</v>
      </c>
      <c r="I117" s="2">
        <v>0</v>
      </c>
      <c r="J117" s="2" t="s">
        <v>738</v>
      </c>
      <c r="K117" s="20">
        <v>79.2</v>
      </c>
      <c r="L117" s="20">
        <f>VLOOKUP($K117,Summary!$A$33:$E$39,1,1)</f>
        <v>60</v>
      </c>
      <c r="M117" s="2" t="s">
        <v>737</v>
      </c>
      <c r="N117" s="2" t="s">
        <v>24</v>
      </c>
      <c r="O117" s="22">
        <f>VLOOKUP($E117,Summary!$A$7:$E$8,5,0)</f>
        <v>0.19144144144144143</v>
      </c>
      <c r="P117" s="22">
        <f>VLOOKUP($C117,Summary!$A$15:$E$17,5,0)</f>
        <v>0.6107784431137725</v>
      </c>
      <c r="Q117" s="22">
        <f>VLOOKUP($G117,Summary!$A$22:$E$28,5,0)</f>
        <v>0.35820895522388058</v>
      </c>
      <c r="R117" s="22">
        <f>VLOOKUP($L117,Summary!$A$33:$E$39,5,0)</f>
        <v>0.27272727272727271</v>
      </c>
      <c r="S117" s="22">
        <f t="shared" si="5"/>
        <v>0.01</v>
      </c>
    </row>
    <row r="118" spans="1:19" x14ac:dyDescent="0.25">
      <c r="A118" s="2">
        <v>695</v>
      </c>
      <c r="B118" s="2">
        <v>0</v>
      </c>
      <c r="C118" s="2">
        <v>1</v>
      </c>
      <c r="D118" s="2" t="s">
        <v>860</v>
      </c>
      <c r="E118" s="2" t="s">
        <v>12</v>
      </c>
      <c r="F118" s="2">
        <v>60</v>
      </c>
      <c r="G118" s="2">
        <f>VLOOKUP($F118,Summary!$A$22:$A$28,1,1)</f>
        <v>60</v>
      </c>
      <c r="H118" s="2">
        <v>0</v>
      </c>
      <c r="I118" s="2">
        <v>0</v>
      </c>
      <c r="J118" s="2">
        <v>113800</v>
      </c>
      <c r="K118" s="20">
        <v>26.55</v>
      </c>
      <c r="L118" s="20">
        <f>VLOOKUP($K118,Summary!$A$33:$E$39,1,1)</f>
        <v>20</v>
      </c>
      <c r="M118" s="2"/>
      <c r="N118" s="2" t="s">
        <v>16</v>
      </c>
      <c r="O118" s="22">
        <f>VLOOKUP($E118,Summary!$A$7:$E$8,5,0)</f>
        <v>0.19144144144144143</v>
      </c>
      <c r="P118" s="22">
        <f>VLOOKUP($C118,Summary!$A$15:$E$17,5,0)</f>
        <v>0.6107784431137725</v>
      </c>
      <c r="Q118" s="22">
        <f>VLOOKUP($G118,Summary!$A$22:$E$28,5,0)</f>
        <v>0.27272727272727271</v>
      </c>
      <c r="R118" s="22">
        <f>VLOOKUP($L118,Summary!$A$33:$E$39,5,0)</f>
        <v>0.35632183908045978</v>
      </c>
      <c r="S118" s="22">
        <f t="shared" si="5"/>
        <v>0.01</v>
      </c>
    </row>
    <row r="119" spans="1:19" x14ac:dyDescent="0.25">
      <c r="A119" s="2">
        <v>839</v>
      </c>
      <c r="B119" s="2">
        <v>1</v>
      </c>
      <c r="C119" s="2">
        <v>3</v>
      </c>
      <c r="D119" s="2" t="s">
        <v>677</v>
      </c>
      <c r="E119" s="2" t="s">
        <v>12</v>
      </c>
      <c r="F119" s="2">
        <v>32</v>
      </c>
      <c r="G119" s="2">
        <f>VLOOKUP($F119,Summary!$A$22:$A$28,1,1)</f>
        <v>30</v>
      </c>
      <c r="H119" s="2">
        <v>0</v>
      </c>
      <c r="I119" s="2">
        <v>0</v>
      </c>
      <c r="J119" s="2">
        <v>1601</v>
      </c>
      <c r="K119" s="20">
        <v>56.495800000000003</v>
      </c>
      <c r="L119" s="20">
        <f>VLOOKUP($K119,Summary!$A$33:$E$39,1,1)</f>
        <v>50</v>
      </c>
      <c r="M119" s="2"/>
      <c r="N119" s="2" t="s">
        <v>16</v>
      </c>
      <c r="O119" s="22">
        <f>VLOOKUP($E119,Summary!$A$7:$E$8,5,0)</f>
        <v>0.19144144144144143</v>
      </c>
      <c r="P119" s="22">
        <f>VLOOKUP($C119,Summary!$A$15:$E$17,5,0)</f>
        <v>0.25326370757180156</v>
      </c>
      <c r="Q119" s="22">
        <f>VLOOKUP($G119,Summary!$A$22:$E$28,5,0)</f>
        <v>0.47199999999999998</v>
      </c>
      <c r="R119" s="22">
        <f>VLOOKUP($L119,Summary!$A$33:$E$39,5,0)</f>
        <v>0.38461538461538464</v>
      </c>
      <c r="S119" s="22">
        <f t="shared" si="5"/>
        <v>0.01</v>
      </c>
    </row>
    <row r="120" spans="1:19" x14ac:dyDescent="0.25">
      <c r="A120" s="2">
        <v>720</v>
      </c>
      <c r="B120" s="2">
        <v>0</v>
      </c>
      <c r="C120" s="2">
        <v>3</v>
      </c>
      <c r="D120" s="2" t="s">
        <v>825</v>
      </c>
      <c r="E120" s="2" t="s">
        <v>12</v>
      </c>
      <c r="F120" s="2">
        <v>33</v>
      </c>
      <c r="G120" s="2">
        <f>VLOOKUP($F120,Summary!$A$22:$A$28,1,1)</f>
        <v>30</v>
      </c>
      <c r="H120" s="2">
        <v>0</v>
      </c>
      <c r="I120" s="2">
        <v>0</v>
      </c>
      <c r="J120" s="2">
        <v>347062</v>
      </c>
      <c r="K120" s="20">
        <v>7.7750000000000004</v>
      </c>
      <c r="L120" s="20">
        <f>VLOOKUP($K120,Summary!$A$33:$E$39,1,1)</f>
        <v>0</v>
      </c>
      <c r="M120" s="2"/>
      <c r="N120" s="2" t="s">
        <v>16</v>
      </c>
      <c r="O120" s="22">
        <f>VLOOKUP($E120,Summary!$A$7:$E$8,5,0)</f>
        <v>0.19144144144144143</v>
      </c>
      <c r="P120" s="22">
        <f>VLOOKUP($C120,Summary!$A$15:$E$17,5,0)</f>
        <v>0.25326370757180156</v>
      </c>
      <c r="Q120" s="22">
        <f>VLOOKUP($G120,Summary!$A$22:$E$28,5,0)</f>
        <v>0.47199999999999998</v>
      </c>
      <c r="R120" s="22">
        <f>VLOOKUP($L120,Summary!$A$33:$E$39,5,0)</f>
        <v>0.38219895287958117</v>
      </c>
      <c r="S120" s="22">
        <f t="shared" si="5"/>
        <v>0.01</v>
      </c>
    </row>
    <row r="121" spans="1:19" x14ac:dyDescent="0.25">
      <c r="A121" s="2">
        <v>745</v>
      </c>
      <c r="B121" s="2">
        <v>1</v>
      </c>
      <c r="C121" s="2">
        <v>3</v>
      </c>
      <c r="D121" s="2" t="s">
        <v>796</v>
      </c>
      <c r="E121" s="2" t="s">
        <v>12</v>
      </c>
      <c r="F121" s="2">
        <v>31</v>
      </c>
      <c r="G121" s="2">
        <f>VLOOKUP($F121,Summary!$A$22:$A$28,1,1)</f>
        <v>30</v>
      </c>
      <c r="H121" s="2">
        <v>0</v>
      </c>
      <c r="I121" s="2">
        <v>0</v>
      </c>
      <c r="J121" s="2" t="s">
        <v>795</v>
      </c>
      <c r="K121" s="20">
        <v>7.9249999999999998</v>
      </c>
      <c r="L121" s="20">
        <f>VLOOKUP($K121,Summary!$A$33:$E$39,1,1)</f>
        <v>0</v>
      </c>
      <c r="M121" s="2"/>
      <c r="N121" s="2" t="s">
        <v>16</v>
      </c>
      <c r="O121" s="22">
        <f>VLOOKUP($E121,Summary!$A$7:$E$8,5,0)</f>
        <v>0.19144144144144143</v>
      </c>
      <c r="P121" s="22">
        <f>VLOOKUP($C121,Summary!$A$15:$E$17,5,0)</f>
        <v>0.25326370757180156</v>
      </c>
      <c r="Q121" s="22">
        <f>VLOOKUP($G121,Summary!$A$22:$E$28,5,0)</f>
        <v>0.47199999999999998</v>
      </c>
      <c r="R121" s="22">
        <f>VLOOKUP($L121,Summary!$A$33:$E$39,5,0)</f>
        <v>0.38219895287958117</v>
      </c>
      <c r="S121" s="22">
        <f t="shared" si="5"/>
        <v>0.01</v>
      </c>
    </row>
    <row r="122" spans="1:19" x14ac:dyDescent="0.25">
      <c r="A122" s="2">
        <v>750</v>
      </c>
      <c r="B122" s="2">
        <v>0</v>
      </c>
      <c r="C122" s="2">
        <v>3</v>
      </c>
      <c r="D122" s="2" t="s">
        <v>788</v>
      </c>
      <c r="E122" s="2" t="s">
        <v>12</v>
      </c>
      <c r="F122" s="2">
        <v>31</v>
      </c>
      <c r="G122" s="2">
        <f>VLOOKUP($F122,Summary!$A$22:$A$28,1,1)</f>
        <v>30</v>
      </c>
      <c r="H122" s="2">
        <v>0</v>
      </c>
      <c r="I122" s="2">
        <v>0</v>
      </c>
      <c r="J122" s="2">
        <v>335097</v>
      </c>
      <c r="K122" s="20">
        <v>7.75</v>
      </c>
      <c r="L122" s="20">
        <f>VLOOKUP($K122,Summary!$A$33:$E$39,1,1)</f>
        <v>0</v>
      </c>
      <c r="M122" s="2"/>
      <c r="N122" s="2" t="s">
        <v>13</v>
      </c>
      <c r="O122" s="22">
        <f>VLOOKUP($E122,Summary!$A$7:$E$8,5,0)</f>
        <v>0.19144144144144143</v>
      </c>
      <c r="P122" s="22">
        <f>VLOOKUP($C122,Summary!$A$15:$E$17,5,0)</f>
        <v>0.25326370757180156</v>
      </c>
      <c r="Q122" s="22">
        <f>VLOOKUP($G122,Summary!$A$22:$E$28,5,0)</f>
        <v>0.47199999999999998</v>
      </c>
      <c r="R122" s="22">
        <f>VLOOKUP($L122,Summary!$A$33:$E$39,5,0)</f>
        <v>0.38219895287958117</v>
      </c>
      <c r="S122" s="22">
        <f t="shared" si="5"/>
        <v>0.01</v>
      </c>
    </row>
    <row r="123" spans="1:19" x14ac:dyDescent="0.25">
      <c r="A123" s="2">
        <v>753</v>
      </c>
      <c r="B123" s="2">
        <v>0</v>
      </c>
      <c r="C123" s="2">
        <v>3</v>
      </c>
      <c r="D123" s="2" t="s">
        <v>785</v>
      </c>
      <c r="E123" s="2" t="s">
        <v>12</v>
      </c>
      <c r="F123" s="2">
        <v>33</v>
      </c>
      <c r="G123" s="2">
        <f>VLOOKUP($F123,Summary!$A$22:$A$28,1,1)</f>
        <v>30</v>
      </c>
      <c r="H123" s="2">
        <v>0</v>
      </c>
      <c r="I123" s="2">
        <v>0</v>
      </c>
      <c r="J123" s="2">
        <v>345780</v>
      </c>
      <c r="K123" s="20">
        <v>9.5</v>
      </c>
      <c r="L123" s="20">
        <f>VLOOKUP($K123,Summary!$A$33:$E$39,1,1)</f>
        <v>0</v>
      </c>
      <c r="M123" s="2"/>
      <c r="N123" s="2" t="s">
        <v>16</v>
      </c>
      <c r="O123" s="22">
        <f>VLOOKUP($E123,Summary!$A$7:$E$8,5,0)</f>
        <v>0.19144144144144143</v>
      </c>
      <c r="P123" s="22">
        <f>VLOOKUP($C123,Summary!$A$15:$E$17,5,0)</f>
        <v>0.25326370757180156</v>
      </c>
      <c r="Q123" s="22">
        <f>VLOOKUP($G123,Summary!$A$22:$E$28,5,0)</f>
        <v>0.47199999999999998</v>
      </c>
      <c r="R123" s="22">
        <f>VLOOKUP($L123,Summary!$A$33:$E$39,5,0)</f>
        <v>0.38219895287958117</v>
      </c>
      <c r="S123" s="22">
        <f t="shared" si="5"/>
        <v>0.01</v>
      </c>
    </row>
    <row r="124" spans="1:19" x14ac:dyDescent="0.25">
      <c r="A124" s="2">
        <v>759</v>
      </c>
      <c r="B124" s="2">
        <v>0</v>
      </c>
      <c r="C124" s="2">
        <v>3</v>
      </c>
      <c r="D124" s="2" t="s">
        <v>779</v>
      </c>
      <c r="E124" s="2" t="s">
        <v>12</v>
      </c>
      <c r="F124" s="2">
        <v>34</v>
      </c>
      <c r="G124" s="2">
        <f>VLOOKUP($F124,Summary!$A$22:$A$28,1,1)</f>
        <v>30</v>
      </c>
      <c r="H124" s="2">
        <v>0</v>
      </c>
      <c r="I124" s="2">
        <v>0</v>
      </c>
      <c r="J124" s="2">
        <v>363294</v>
      </c>
      <c r="K124" s="20">
        <v>8.0500000000000007</v>
      </c>
      <c r="L124" s="20">
        <f>VLOOKUP($K124,Summary!$A$33:$E$39,1,1)</f>
        <v>0</v>
      </c>
      <c r="M124" s="2"/>
      <c r="N124" s="2" t="s">
        <v>16</v>
      </c>
      <c r="O124" s="22">
        <f>VLOOKUP($E124,Summary!$A$7:$E$8,5,0)</f>
        <v>0.19144144144144143</v>
      </c>
      <c r="P124" s="22">
        <f>VLOOKUP($C124,Summary!$A$15:$E$17,5,0)</f>
        <v>0.25326370757180156</v>
      </c>
      <c r="Q124" s="22">
        <f>VLOOKUP($G124,Summary!$A$22:$E$28,5,0)</f>
        <v>0.47199999999999998</v>
      </c>
      <c r="R124" s="22">
        <f>VLOOKUP($L124,Summary!$A$33:$E$39,5,0)</f>
        <v>0.38219895287958117</v>
      </c>
      <c r="S124" s="22">
        <f t="shared" si="5"/>
        <v>0.01</v>
      </c>
    </row>
    <row r="125" spans="1:19" x14ac:dyDescent="0.25">
      <c r="A125" s="2">
        <v>770</v>
      </c>
      <c r="B125" s="2">
        <v>0</v>
      </c>
      <c r="C125" s="2">
        <v>3</v>
      </c>
      <c r="D125" s="2" t="s">
        <v>765</v>
      </c>
      <c r="E125" s="2" t="s">
        <v>12</v>
      </c>
      <c r="F125" s="2">
        <v>32</v>
      </c>
      <c r="G125" s="2">
        <f>VLOOKUP($F125,Summary!$A$22:$A$28,1,1)</f>
        <v>30</v>
      </c>
      <c r="H125" s="2">
        <v>0</v>
      </c>
      <c r="I125" s="2">
        <v>0</v>
      </c>
      <c r="J125" s="2">
        <v>8471</v>
      </c>
      <c r="K125" s="20">
        <v>8.3625000000000007</v>
      </c>
      <c r="L125" s="20">
        <f>VLOOKUP($K125,Summary!$A$33:$E$39,1,1)</f>
        <v>0</v>
      </c>
      <c r="M125" s="2"/>
      <c r="N125" s="2" t="s">
        <v>16</v>
      </c>
      <c r="O125" s="22">
        <f>VLOOKUP($E125,Summary!$A$7:$E$8,5,0)</f>
        <v>0.19144144144144143</v>
      </c>
      <c r="P125" s="22">
        <f>VLOOKUP($C125,Summary!$A$15:$E$17,5,0)</f>
        <v>0.25326370757180156</v>
      </c>
      <c r="Q125" s="22">
        <f>VLOOKUP($G125,Summary!$A$22:$E$28,5,0)</f>
        <v>0.47199999999999998</v>
      </c>
      <c r="R125" s="22">
        <f>VLOOKUP($L125,Summary!$A$33:$E$39,5,0)</f>
        <v>0.38219895287958117</v>
      </c>
      <c r="S125" s="22">
        <f t="shared" si="5"/>
        <v>0.01</v>
      </c>
    </row>
    <row r="126" spans="1:19" x14ac:dyDescent="0.25">
      <c r="A126" s="2">
        <v>799</v>
      </c>
      <c r="B126" s="2">
        <v>0</v>
      </c>
      <c r="C126" s="2">
        <v>3</v>
      </c>
      <c r="D126" s="2" t="s">
        <v>727</v>
      </c>
      <c r="E126" s="2" t="s">
        <v>12</v>
      </c>
      <c r="F126" s="2">
        <v>30</v>
      </c>
      <c r="G126" s="2">
        <f>VLOOKUP($F126,Summary!$A$22:$A$28,1,1)</f>
        <v>30</v>
      </c>
      <c r="H126" s="2">
        <v>0</v>
      </c>
      <c r="I126" s="2">
        <v>0</v>
      </c>
      <c r="J126" s="2">
        <v>2685</v>
      </c>
      <c r="K126" s="20">
        <v>7.2291999999999996</v>
      </c>
      <c r="L126" s="20">
        <f>VLOOKUP($K126,Summary!$A$33:$E$39,1,1)</f>
        <v>0</v>
      </c>
      <c r="M126" s="2"/>
      <c r="N126" s="2" t="s">
        <v>24</v>
      </c>
      <c r="O126" s="22">
        <f>VLOOKUP($E126,Summary!$A$7:$E$8,5,0)</f>
        <v>0.19144144144144143</v>
      </c>
      <c r="P126" s="22">
        <f>VLOOKUP($C126,Summary!$A$15:$E$17,5,0)</f>
        <v>0.25326370757180156</v>
      </c>
      <c r="Q126" s="22">
        <f>VLOOKUP($G126,Summary!$A$22:$E$28,5,0)</f>
        <v>0.47199999999999998</v>
      </c>
      <c r="R126" s="22">
        <f>VLOOKUP($L126,Summary!$A$33:$E$39,5,0)</f>
        <v>0.38219895287958117</v>
      </c>
      <c r="S126" s="22">
        <f t="shared" si="5"/>
        <v>0.01</v>
      </c>
    </row>
    <row r="127" spans="1:19" x14ac:dyDescent="0.25">
      <c r="A127" s="2">
        <v>806</v>
      </c>
      <c r="B127" s="2">
        <v>0</v>
      </c>
      <c r="C127" s="2">
        <v>3</v>
      </c>
      <c r="D127" s="2" t="s">
        <v>718</v>
      </c>
      <c r="E127" s="2" t="s">
        <v>12</v>
      </c>
      <c r="F127" s="2">
        <v>31</v>
      </c>
      <c r="G127" s="2">
        <f>VLOOKUP($F127,Summary!$A$22:$A$28,1,1)</f>
        <v>30</v>
      </c>
      <c r="H127" s="2">
        <v>0</v>
      </c>
      <c r="I127" s="2">
        <v>0</v>
      </c>
      <c r="J127" s="2">
        <v>347063</v>
      </c>
      <c r="K127" s="20">
        <v>7.7750000000000004</v>
      </c>
      <c r="L127" s="20">
        <f>VLOOKUP($K127,Summary!$A$33:$E$39,1,1)</f>
        <v>0</v>
      </c>
      <c r="M127" s="2"/>
      <c r="N127" s="2" t="s">
        <v>16</v>
      </c>
      <c r="O127" s="22">
        <f>VLOOKUP($E127,Summary!$A$7:$E$8,5,0)</f>
        <v>0.19144144144144143</v>
      </c>
      <c r="P127" s="22">
        <f>VLOOKUP($C127,Summary!$A$15:$E$17,5,0)</f>
        <v>0.25326370757180156</v>
      </c>
      <c r="Q127" s="22">
        <f>VLOOKUP($G127,Summary!$A$22:$E$28,5,0)</f>
        <v>0.47199999999999998</v>
      </c>
      <c r="R127" s="22">
        <f>VLOOKUP($L127,Summary!$A$33:$E$39,5,0)</f>
        <v>0.38219895287958117</v>
      </c>
      <c r="S127" s="22">
        <f t="shared" si="5"/>
        <v>0.01</v>
      </c>
    </row>
    <row r="128" spans="1:19" x14ac:dyDescent="0.25">
      <c r="A128" s="2">
        <v>815</v>
      </c>
      <c r="B128" s="2">
        <v>0</v>
      </c>
      <c r="C128" s="2">
        <v>3</v>
      </c>
      <c r="D128" s="2" t="s">
        <v>707</v>
      </c>
      <c r="E128" s="2" t="s">
        <v>12</v>
      </c>
      <c r="F128" s="2">
        <v>30.5</v>
      </c>
      <c r="G128" s="2">
        <f>VLOOKUP($F128,Summary!$A$22:$A$28,1,1)</f>
        <v>30</v>
      </c>
      <c r="H128" s="2">
        <v>0</v>
      </c>
      <c r="I128" s="2">
        <v>0</v>
      </c>
      <c r="J128" s="2">
        <v>364499</v>
      </c>
      <c r="K128" s="20">
        <v>8.0500000000000007</v>
      </c>
      <c r="L128" s="20">
        <f>VLOOKUP($K128,Summary!$A$33:$E$39,1,1)</f>
        <v>0</v>
      </c>
      <c r="M128" s="2"/>
      <c r="N128" s="2" t="s">
        <v>16</v>
      </c>
      <c r="O128" s="22">
        <f>VLOOKUP($E128,Summary!$A$7:$E$8,5,0)</f>
        <v>0.19144144144144143</v>
      </c>
      <c r="P128" s="22">
        <f>VLOOKUP($C128,Summary!$A$15:$E$17,5,0)</f>
        <v>0.25326370757180156</v>
      </c>
      <c r="Q128" s="22">
        <f>VLOOKUP($G128,Summary!$A$22:$E$28,5,0)</f>
        <v>0.47199999999999998</v>
      </c>
      <c r="R128" s="22">
        <f>VLOOKUP($L128,Summary!$A$33:$E$39,5,0)</f>
        <v>0.38219895287958117</v>
      </c>
      <c r="S128" s="22">
        <f t="shared" si="5"/>
        <v>0.01</v>
      </c>
    </row>
    <row r="129" spans="1:19" x14ac:dyDescent="0.25">
      <c r="A129" s="2">
        <v>825</v>
      </c>
      <c r="B129" s="2">
        <v>0</v>
      </c>
      <c r="C129" s="2">
        <v>3</v>
      </c>
      <c r="D129" s="2" t="s">
        <v>693</v>
      </c>
      <c r="E129" s="2" t="s">
        <v>12</v>
      </c>
      <c r="F129" s="2">
        <v>2</v>
      </c>
      <c r="G129" s="2">
        <f>VLOOKUP($F129,Summary!$A$22:$A$28,1,1)</f>
        <v>0</v>
      </c>
      <c r="H129" s="2">
        <v>4</v>
      </c>
      <c r="I129" s="2">
        <v>1</v>
      </c>
      <c r="J129" s="2">
        <v>3101295</v>
      </c>
      <c r="K129" s="20">
        <v>39.6875</v>
      </c>
      <c r="L129" s="20">
        <f>VLOOKUP($K129,Summary!$A$33:$E$39,1,1)</f>
        <v>30</v>
      </c>
      <c r="M129" s="2"/>
      <c r="N129" s="2" t="s">
        <v>16</v>
      </c>
      <c r="O129" s="22">
        <f>VLOOKUP($E129,Summary!$A$7:$E$8,5,0)</f>
        <v>0.19144144144144143</v>
      </c>
      <c r="P129" s="22">
        <f>VLOOKUP($C129,Summary!$A$15:$E$17,5,0)</f>
        <v>0.25326370757180156</v>
      </c>
      <c r="Q129" s="22">
        <f>VLOOKUP($G129,Summary!$A$22:$E$28,5,0)</f>
        <v>0.38219895287958117</v>
      </c>
      <c r="R129" s="22">
        <f>VLOOKUP($L129,Summary!$A$33:$E$39,5,0)</f>
        <v>0.47199999999999998</v>
      </c>
      <c r="S129" s="22">
        <f t="shared" si="5"/>
        <v>0.01</v>
      </c>
    </row>
    <row r="130" spans="1:19" x14ac:dyDescent="0.25">
      <c r="A130" s="2">
        <v>844</v>
      </c>
      <c r="B130" s="2">
        <v>0</v>
      </c>
      <c r="C130" s="2">
        <v>3</v>
      </c>
      <c r="D130" s="2" t="s">
        <v>669</v>
      </c>
      <c r="E130" s="2" t="s">
        <v>12</v>
      </c>
      <c r="F130" s="2">
        <v>34.5</v>
      </c>
      <c r="G130" s="2">
        <f>VLOOKUP($F130,Summary!$A$22:$A$28,1,1)</f>
        <v>30</v>
      </c>
      <c r="H130" s="2">
        <v>0</v>
      </c>
      <c r="I130" s="2">
        <v>0</v>
      </c>
      <c r="J130" s="2">
        <v>2683</v>
      </c>
      <c r="K130" s="20">
        <v>6.4375</v>
      </c>
      <c r="L130" s="20">
        <f>VLOOKUP($K130,Summary!$A$33:$E$39,1,1)</f>
        <v>0</v>
      </c>
      <c r="M130" s="2"/>
      <c r="N130" s="2" t="s">
        <v>24</v>
      </c>
      <c r="O130" s="22">
        <f>VLOOKUP($E130,Summary!$A$7:$E$8,5,0)</f>
        <v>0.19144144144144143</v>
      </c>
      <c r="P130" s="22">
        <f>VLOOKUP($C130,Summary!$A$15:$E$17,5,0)</f>
        <v>0.25326370757180156</v>
      </c>
      <c r="Q130" s="22">
        <f>VLOOKUP($G130,Summary!$A$22:$E$28,5,0)</f>
        <v>0.47199999999999998</v>
      </c>
      <c r="R130" s="22">
        <f>VLOOKUP($L130,Summary!$A$33:$E$39,5,0)</f>
        <v>0.38219895287958117</v>
      </c>
      <c r="S130" s="22">
        <f t="shared" si="5"/>
        <v>0.01</v>
      </c>
    </row>
    <row r="131" spans="1:19" x14ac:dyDescent="0.25">
      <c r="A131" s="2">
        <v>848</v>
      </c>
      <c r="B131" s="2">
        <v>0</v>
      </c>
      <c r="C131" s="2">
        <v>3</v>
      </c>
      <c r="D131" s="2" t="s">
        <v>664</v>
      </c>
      <c r="E131" s="2" t="s">
        <v>12</v>
      </c>
      <c r="F131" s="2">
        <v>35</v>
      </c>
      <c r="G131" s="2">
        <f>VLOOKUP($F131,Summary!$A$22:$A$28,1,1)</f>
        <v>30</v>
      </c>
      <c r="H131" s="2">
        <v>0</v>
      </c>
      <c r="I131" s="2">
        <v>0</v>
      </c>
      <c r="J131" s="2">
        <v>349213</v>
      </c>
      <c r="K131" s="20">
        <v>7.8958000000000004</v>
      </c>
      <c r="L131" s="20">
        <f>VLOOKUP($K131,Summary!$A$33:$E$39,1,1)</f>
        <v>0</v>
      </c>
      <c r="M131" s="2"/>
      <c r="N131" s="2" t="s">
        <v>24</v>
      </c>
      <c r="O131" s="22">
        <f>VLOOKUP($E131,Summary!$A$7:$E$8,5,0)</f>
        <v>0.19144144144144143</v>
      </c>
      <c r="P131" s="22">
        <f>VLOOKUP($C131,Summary!$A$15:$E$17,5,0)</f>
        <v>0.25326370757180156</v>
      </c>
      <c r="Q131" s="22">
        <f>VLOOKUP($G131,Summary!$A$22:$E$28,5,0)</f>
        <v>0.47199999999999998</v>
      </c>
      <c r="R131" s="22">
        <f>VLOOKUP($L131,Summary!$A$33:$E$39,5,0)</f>
        <v>0.38219895287958117</v>
      </c>
      <c r="S131" s="22">
        <f t="shared" si="5"/>
        <v>0.01</v>
      </c>
    </row>
    <row r="132" spans="1:19" x14ac:dyDescent="0.25">
      <c r="A132" s="2">
        <v>851</v>
      </c>
      <c r="B132" s="2">
        <v>0</v>
      </c>
      <c r="C132" s="2">
        <v>3</v>
      </c>
      <c r="D132" s="2" t="s">
        <v>660</v>
      </c>
      <c r="E132" s="2" t="s">
        <v>12</v>
      </c>
      <c r="F132" s="2">
        <v>4</v>
      </c>
      <c r="G132" s="2">
        <f>VLOOKUP($F132,Summary!$A$22:$A$28,1,1)</f>
        <v>0</v>
      </c>
      <c r="H132" s="2">
        <v>4</v>
      </c>
      <c r="I132" s="2">
        <v>2</v>
      </c>
      <c r="J132" s="2">
        <v>347082</v>
      </c>
      <c r="K132" s="20">
        <v>31.274999999999999</v>
      </c>
      <c r="L132" s="20">
        <f>VLOOKUP($K132,Summary!$A$33:$E$39,1,1)</f>
        <v>30</v>
      </c>
      <c r="M132" s="2"/>
      <c r="N132" s="2" t="s">
        <v>16</v>
      </c>
      <c r="O132" s="22">
        <f>VLOOKUP($E132,Summary!$A$7:$E$8,5,0)</f>
        <v>0.19144144144144143</v>
      </c>
      <c r="P132" s="22">
        <f>VLOOKUP($C132,Summary!$A$15:$E$17,5,0)</f>
        <v>0.25326370757180156</v>
      </c>
      <c r="Q132" s="22">
        <f>VLOOKUP($G132,Summary!$A$22:$E$28,5,0)</f>
        <v>0.38219895287958117</v>
      </c>
      <c r="R132" s="22">
        <f>VLOOKUP($L132,Summary!$A$33:$E$39,5,0)</f>
        <v>0.47199999999999998</v>
      </c>
      <c r="S132" s="22">
        <f t="shared" si="5"/>
        <v>0.01</v>
      </c>
    </row>
    <row r="133" spans="1:19" x14ac:dyDescent="0.25">
      <c r="A133" s="2">
        <v>882</v>
      </c>
      <c r="B133" s="2">
        <v>0</v>
      </c>
      <c r="C133" s="2">
        <v>3</v>
      </c>
      <c r="D133" s="2" t="s">
        <v>621</v>
      </c>
      <c r="E133" s="2" t="s">
        <v>12</v>
      </c>
      <c r="F133" s="2">
        <v>33</v>
      </c>
      <c r="G133" s="2">
        <f>VLOOKUP($F133,Summary!$A$22:$A$28,1,1)</f>
        <v>30</v>
      </c>
      <c r="H133" s="2">
        <v>0</v>
      </c>
      <c r="I133" s="2">
        <v>0</v>
      </c>
      <c r="J133" s="2">
        <v>349257</v>
      </c>
      <c r="K133" s="20">
        <v>7.8958000000000004</v>
      </c>
      <c r="L133" s="20">
        <f>VLOOKUP($K133,Summary!$A$33:$E$39,1,1)</f>
        <v>0</v>
      </c>
      <c r="M133" s="2"/>
      <c r="N133" s="2" t="s">
        <v>16</v>
      </c>
      <c r="O133" s="22">
        <f>VLOOKUP($E133,Summary!$A$7:$E$8,5,0)</f>
        <v>0.19144144144144143</v>
      </c>
      <c r="P133" s="22">
        <f>VLOOKUP($C133,Summary!$A$15:$E$17,5,0)</f>
        <v>0.25326370757180156</v>
      </c>
      <c r="Q133" s="22">
        <f>VLOOKUP($G133,Summary!$A$22:$E$28,5,0)</f>
        <v>0.47199999999999998</v>
      </c>
      <c r="R133" s="22">
        <f>VLOOKUP($L133,Summary!$A$33:$E$39,5,0)</f>
        <v>0.38219895287958117</v>
      </c>
      <c r="S133" s="22">
        <f t="shared" si="5"/>
        <v>0.01</v>
      </c>
    </row>
    <row r="134" spans="1:19" x14ac:dyDescent="0.25">
      <c r="A134" s="2">
        <v>891</v>
      </c>
      <c r="B134" s="2">
        <v>0</v>
      </c>
      <c r="C134" s="2">
        <v>3</v>
      </c>
      <c r="D134" s="2" t="s">
        <v>608</v>
      </c>
      <c r="E134" s="2" t="s">
        <v>12</v>
      </c>
      <c r="F134" s="2">
        <v>32</v>
      </c>
      <c r="G134" s="2">
        <f>VLOOKUP($F134,Summary!$A$22:$A$28,1,1)</f>
        <v>30</v>
      </c>
      <c r="H134" s="2">
        <v>0</v>
      </c>
      <c r="I134" s="2">
        <v>0</v>
      </c>
      <c r="J134" s="2">
        <v>370376</v>
      </c>
      <c r="K134" s="20">
        <v>7.75</v>
      </c>
      <c r="L134" s="20">
        <f>VLOOKUP($K134,Summary!$A$33:$E$39,1,1)</f>
        <v>0</v>
      </c>
      <c r="M134" s="2"/>
      <c r="N134" s="2" t="s">
        <v>13</v>
      </c>
      <c r="O134" s="22">
        <f>VLOOKUP($E134,Summary!$A$7:$E$8,5,0)</f>
        <v>0.19144144144144143</v>
      </c>
      <c r="P134" s="22">
        <f>VLOOKUP($C134,Summary!$A$15:$E$17,5,0)</f>
        <v>0.25326370757180156</v>
      </c>
      <c r="Q134" s="22">
        <f>VLOOKUP($G134,Summary!$A$22:$E$28,5,0)</f>
        <v>0.47199999999999998</v>
      </c>
      <c r="R134" s="22">
        <f>VLOOKUP($L134,Summary!$A$33:$E$39,5,0)</f>
        <v>0.38219895287958117</v>
      </c>
      <c r="S134" s="22">
        <f t="shared" si="5"/>
        <v>0.01</v>
      </c>
    </row>
    <row r="135" spans="1:19" x14ac:dyDescent="0.25">
      <c r="A135" s="2">
        <v>746</v>
      </c>
      <c r="B135" s="2">
        <v>0</v>
      </c>
      <c r="C135" s="2">
        <v>1</v>
      </c>
      <c r="D135" s="2" t="s">
        <v>794</v>
      </c>
      <c r="E135" s="2" t="s">
        <v>12</v>
      </c>
      <c r="F135" s="2">
        <v>70</v>
      </c>
      <c r="G135" s="2">
        <f>VLOOKUP($F135,Summary!$A$22:$A$28,1,1)</f>
        <v>60</v>
      </c>
      <c r="H135" s="2">
        <v>1</v>
      </c>
      <c r="I135" s="2">
        <v>1</v>
      </c>
      <c r="J135" s="2" t="s">
        <v>793</v>
      </c>
      <c r="K135" s="20">
        <v>71</v>
      </c>
      <c r="L135" s="20">
        <f>VLOOKUP($K135,Summary!$A$33:$E$39,1,1)</f>
        <v>60</v>
      </c>
      <c r="M135" s="2" t="s">
        <v>792</v>
      </c>
      <c r="N135" s="2" t="s">
        <v>16</v>
      </c>
      <c r="O135" s="22">
        <f>VLOOKUP($E135,Summary!$A$7:$E$8,5,0)</f>
        <v>0.19144144144144143</v>
      </c>
      <c r="P135" s="22">
        <f>VLOOKUP($C135,Summary!$A$15:$E$17,5,0)</f>
        <v>0.6107784431137725</v>
      </c>
      <c r="Q135" s="22">
        <f>VLOOKUP($G135,Summary!$A$22:$E$28,5,0)</f>
        <v>0.27272727272727271</v>
      </c>
      <c r="R135" s="22">
        <f>VLOOKUP($L135,Summary!$A$33:$E$39,5,0)</f>
        <v>0.27272727272727271</v>
      </c>
      <c r="S135" s="22">
        <f t="shared" ref="S135:S198" si="6">ROUND(O135*P135*Q135*R135,2)</f>
        <v>0.01</v>
      </c>
    </row>
    <row r="136" spans="1:19" x14ac:dyDescent="0.25">
      <c r="A136" s="2">
        <v>812</v>
      </c>
      <c r="B136" s="2">
        <v>0</v>
      </c>
      <c r="C136" s="2">
        <v>3</v>
      </c>
      <c r="D136" s="2" t="s">
        <v>710</v>
      </c>
      <c r="E136" s="2" t="s">
        <v>12</v>
      </c>
      <c r="F136" s="2">
        <v>39</v>
      </c>
      <c r="G136" s="2">
        <f>VLOOKUP($F136,Summary!$A$22:$A$28,1,1)</f>
        <v>30</v>
      </c>
      <c r="H136" s="2">
        <v>0</v>
      </c>
      <c r="I136" s="2">
        <v>0</v>
      </c>
      <c r="J136" s="2" t="s">
        <v>26</v>
      </c>
      <c r="K136" s="20">
        <v>24.15</v>
      </c>
      <c r="L136" s="20">
        <f>VLOOKUP($K136,Summary!$A$33:$E$39,1,1)</f>
        <v>20</v>
      </c>
      <c r="M136" s="2"/>
      <c r="N136" s="2" t="s">
        <v>16</v>
      </c>
      <c r="O136" s="22">
        <f>VLOOKUP($E136,Summary!$A$7:$E$8,5,0)</f>
        <v>0.19144144144144143</v>
      </c>
      <c r="P136" s="22">
        <f>VLOOKUP($C136,Summary!$A$15:$E$17,5,0)</f>
        <v>0.25326370757180156</v>
      </c>
      <c r="Q136" s="22">
        <f>VLOOKUP($G136,Summary!$A$22:$E$28,5,0)</f>
        <v>0.47199999999999998</v>
      </c>
      <c r="R136" s="22">
        <f>VLOOKUP($L136,Summary!$A$33:$E$39,5,0)</f>
        <v>0.35632183908045978</v>
      </c>
      <c r="S136" s="22">
        <f t="shared" si="6"/>
        <v>0.01</v>
      </c>
    </row>
    <row r="137" spans="1:19" x14ac:dyDescent="0.25">
      <c r="A137" s="2">
        <v>732</v>
      </c>
      <c r="B137" s="2">
        <v>0</v>
      </c>
      <c r="C137" s="2">
        <v>3</v>
      </c>
      <c r="D137" s="2" t="s">
        <v>811</v>
      </c>
      <c r="E137" s="2" t="s">
        <v>12</v>
      </c>
      <c r="F137" s="2">
        <v>11</v>
      </c>
      <c r="G137" s="2">
        <f>VLOOKUP($F137,Summary!$A$22:$A$28,1,1)</f>
        <v>10</v>
      </c>
      <c r="H137" s="2">
        <v>0</v>
      </c>
      <c r="I137" s="2">
        <v>0</v>
      </c>
      <c r="J137" s="2">
        <v>2699</v>
      </c>
      <c r="K137" s="20">
        <v>18.787500000000001</v>
      </c>
      <c r="L137" s="20">
        <f>VLOOKUP($K137,Summary!$A$33:$E$39,1,1)</f>
        <v>10</v>
      </c>
      <c r="M137" s="2"/>
      <c r="N137" s="2" t="s">
        <v>24</v>
      </c>
      <c r="O137" s="22">
        <f>VLOOKUP($E137,Summary!$A$7:$E$8,5,0)</f>
        <v>0.19144144144144143</v>
      </c>
      <c r="P137" s="22">
        <f>VLOOKUP($C137,Summary!$A$15:$E$17,5,0)</f>
        <v>0.25326370757180156</v>
      </c>
      <c r="Q137" s="22">
        <f>VLOOKUP($G137,Summary!$A$22:$E$28,5,0)</f>
        <v>0.40789473684210525</v>
      </c>
      <c r="R137" s="22">
        <f>VLOOKUP($L137,Summary!$A$33:$E$39,5,0)</f>
        <v>0.40789473684210525</v>
      </c>
      <c r="S137" s="22">
        <f t="shared" si="6"/>
        <v>0.01</v>
      </c>
    </row>
    <row r="138" spans="1:19" x14ac:dyDescent="0.25">
      <c r="A138" s="2">
        <v>716</v>
      </c>
      <c r="B138" s="2">
        <v>0</v>
      </c>
      <c r="C138" s="2">
        <v>3</v>
      </c>
      <c r="D138" s="2" t="s">
        <v>832</v>
      </c>
      <c r="E138" s="2" t="s">
        <v>12</v>
      </c>
      <c r="F138" s="2">
        <v>19</v>
      </c>
      <c r="G138" s="2">
        <f>VLOOKUP($F138,Summary!$A$22:$A$28,1,1)</f>
        <v>10</v>
      </c>
      <c r="H138" s="2">
        <v>0</v>
      </c>
      <c r="I138" s="2">
        <v>0</v>
      </c>
      <c r="J138" s="2">
        <v>348124</v>
      </c>
      <c r="K138" s="20">
        <v>7.65</v>
      </c>
      <c r="L138" s="20">
        <f>VLOOKUP($K138,Summary!$A$33:$E$39,1,1)</f>
        <v>0</v>
      </c>
      <c r="M138" s="2" t="s">
        <v>831</v>
      </c>
      <c r="N138" s="2" t="s">
        <v>16</v>
      </c>
      <c r="O138" s="22">
        <f>VLOOKUP($E138,Summary!$A$7:$E$8,5,0)</f>
        <v>0.19144144144144143</v>
      </c>
      <c r="P138" s="22">
        <f>VLOOKUP($C138,Summary!$A$15:$E$17,5,0)</f>
        <v>0.25326370757180156</v>
      </c>
      <c r="Q138" s="22">
        <f>VLOOKUP($G138,Summary!$A$22:$E$28,5,0)</f>
        <v>0.40789473684210525</v>
      </c>
      <c r="R138" s="22">
        <f>VLOOKUP($L138,Summary!$A$33:$E$39,5,0)</f>
        <v>0.38219895287958117</v>
      </c>
      <c r="S138" s="22">
        <f t="shared" si="6"/>
        <v>0.01</v>
      </c>
    </row>
    <row r="139" spans="1:19" x14ac:dyDescent="0.25">
      <c r="A139" s="2">
        <v>722</v>
      </c>
      <c r="B139" s="2">
        <v>0</v>
      </c>
      <c r="C139" s="2">
        <v>3</v>
      </c>
      <c r="D139" s="2" t="s">
        <v>823</v>
      </c>
      <c r="E139" s="2" t="s">
        <v>12</v>
      </c>
      <c r="F139" s="2">
        <v>17</v>
      </c>
      <c r="G139" s="2">
        <f>VLOOKUP($F139,Summary!$A$22:$A$28,1,1)</f>
        <v>10</v>
      </c>
      <c r="H139" s="2">
        <v>1</v>
      </c>
      <c r="I139" s="2">
        <v>0</v>
      </c>
      <c r="J139" s="2">
        <v>350048</v>
      </c>
      <c r="K139" s="20">
        <v>7.0541999999999998</v>
      </c>
      <c r="L139" s="20">
        <f>VLOOKUP($K139,Summary!$A$33:$E$39,1,1)</f>
        <v>0</v>
      </c>
      <c r="M139" s="2"/>
      <c r="N139" s="2" t="s">
        <v>16</v>
      </c>
      <c r="O139" s="22">
        <f>VLOOKUP($E139,Summary!$A$7:$E$8,5,0)</f>
        <v>0.19144144144144143</v>
      </c>
      <c r="P139" s="22">
        <f>VLOOKUP($C139,Summary!$A$15:$E$17,5,0)</f>
        <v>0.25326370757180156</v>
      </c>
      <c r="Q139" s="22">
        <f>VLOOKUP($G139,Summary!$A$22:$E$28,5,0)</f>
        <v>0.40789473684210525</v>
      </c>
      <c r="R139" s="22">
        <f>VLOOKUP($L139,Summary!$A$33:$E$39,5,0)</f>
        <v>0.38219895287958117</v>
      </c>
      <c r="S139" s="22">
        <f t="shared" si="6"/>
        <v>0.01</v>
      </c>
    </row>
    <row r="140" spans="1:19" x14ac:dyDescent="0.25">
      <c r="A140" s="2">
        <v>765</v>
      </c>
      <c r="B140" s="2">
        <v>0</v>
      </c>
      <c r="C140" s="2">
        <v>3</v>
      </c>
      <c r="D140" s="2" t="s">
        <v>771</v>
      </c>
      <c r="E140" s="2" t="s">
        <v>12</v>
      </c>
      <c r="F140" s="2">
        <v>16</v>
      </c>
      <c r="G140" s="2">
        <f>VLOOKUP($F140,Summary!$A$22:$A$28,1,1)</f>
        <v>10</v>
      </c>
      <c r="H140" s="2">
        <v>0</v>
      </c>
      <c r="I140" s="2">
        <v>0</v>
      </c>
      <c r="J140" s="2">
        <v>347074</v>
      </c>
      <c r="K140" s="20">
        <v>7.7750000000000004</v>
      </c>
      <c r="L140" s="20">
        <f>VLOOKUP($K140,Summary!$A$33:$E$39,1,1)</f>
        <v>0</v>
      </c>
      <c r="M140" s="2"/>
      <c r="N140" s="2" t="s">
        <v>16</v>
      </c>
      <c r="O140" s="22">
        <f>VLOOKUP($E140,Summary!$A$7:$E$8,5,0)</f>
        <v>0.19144144144144143</v>
      </c>
      <c r="P140" s="22">
        <f>VLOOKUP($C140,Summary!$A$15:$E$17,5,0)</f>
        <v>0.25326370757180156</v>
      </c>
      <c r="Q140" s="22">
        <f>VLOOKUP($G140,Summary!$A$22:$E$28,5,0)</f>
        <v>0.40789473684210525</v>
      </c>
      <c r="R140" s="22">
        <f>VLOOKUP($L140,Summary!$A$33:$E$39,5,0)</f>
        <v>0.38219895287958117</v>
      </c>
      <c r="S140" s="22">
        <f t="shared" si="6"/>
        <v>0.01</v>
      </c>
    </row>
    <row r="141" spans="1:19" x14ac:dyDescent="0.25">
      <c r="A141" s="2">
        <v>776</v>
      </c>
      <c r="B141" s="2">
        <v>0</v>
      </c>
      <c r="C141" s="2">
        <v>3</v>
      </c>
      <c r="D141" s="2" t="s">
        <v>758</v>
      </c>
      <c r="E141" s="2" t="s">
        <v>12</v>
      </c>
      <c r="F141" s="2">
        <v>18</v>
      </c>
      <c r="G141" s="2">
        <f>VLOOKUP($F141,Summary!$A$22:$A$28,1,1)</f>
        <v>10</v>
      </c>
      <c r="H141" s="2">
        <v>0</v>
      </c>
      <c r="I141" s="2">
        <v>0</v>
      </c>
      <c r="J141" s="2">
        <v>347078</v>
      </c>
      <c r="K141" s="20">
        <v>7.75</v>
      </c>
      <c r="L141" s="20">
        <f>VLOOKUP($K141,Summary!$A$33:$E$39,1,1)</f>
        <v>0</v>
      </c>
      <c r="M141" s="2"/>
      <c r="N141" s="2" t="s">
        <v>16</v>
      </c>
      <c r="O141" s="22">
        <f>VLOOKUP($E141,Summary!$A$7:$E$8,5,0)</f>
        <v>0.19144144144144143</v>
      </c>
      <c r="P141" s="22">
        <f>VLOOKUP($C141,Summary!$A$15:$E$17,5,0)</f>
        <v>0.25326370757180156</v>
      </c>
      <c r="Q141" s="22">
        <f>VLOOKUP($G141,Summary!$A$22:$E$28,5,0)</f>
        <v>0.40789473684210525</v>
      </c>
      <c r="R141" s="22">
        <f>VLOOKUP($L141,Summary!$A$33:$E$39,5,0)</f>
        <v>0.38219895287958117</v>
      </c>
      <c r="S141" s="22">
        <f t="shared" si="6"/>
        <v>0.01</v>
      </c>
    </row>
    <row r="142" spans="1:19" x14ac:dyDescent="0.25">
      <c r="A142" s="2">
        <v>835</v>
      </c>
      <c r="B142" s="2">
        <v>0</v>
      </c>
      <c r="C142" s="2">
        <v>3</v>
      </c>
      <c r="D142" s="2" t="s">
        <v>682</v>
      </c>
      <c r="E142" s="2" t="s">
        <v>12</v>
      </c>
      <c r="F142" s="2">
        <v>18</v>
      </c>
      <c r="G142" s="2">
        <f>VLOOKUP($F142,Summary!$A$22:$A$28,1,1)</f>
        <v>10</v>
      </c>
      <c r="H142" s="2">
        <v>0</v>
      </c>
      <c r="I142" s="2">
        <v>0</v>
      </c>
      <c r="J142" s="2">
        <v>2223</v>
      </c>
      <c r="K142" s="20">
        <v>8.3000000000000007</v>
      </c>
      <c r="L142" s="20">
        <f>VLOOKUP($K142,Summary!$A$33:$E$39,1,1)</f>
        <v>0</v>
      </c>
      <c r="M142" s="2"/>
      <c r="N142" s="2" t="s">
        <v>16</v>
      </c>
      <c r="O142" s="22">
        <f>VLOOKUP($E142,Summary!$A$7:$E$8,5,0)</f>
        <v>0.19144144144144143</v>
      </c>
      <c r="P142" s="22">
        <f>VLOOKUP($C142,Summary!$A$15:$E$17,5,0)</f>
        <v>0.25326370757180156</v>
      </c>
      <c r="Q142" s="22">
        <f>VLOOKUP($G142,Summary!$A$22:$E$28,5,0)</f>
        <v>0.40789473684210525</v>
      </c>
      <c r="R142" s="22">
        <f>VLOOKUP($L142,Summary!$A$33:$E$39,5,0)</f>
        <v>0.38219895287958117</v>
      </c>
      <c r="S142" s="22">
        <f t="shared" si="6"/>
        <v>0.01</v>
      </c>
    </row>
    <row r="143" spans="1:19" x14ac:dyDescent="0.25">
      <c r="A143" s="2">
        <v>845</v>
      </c>
      <c r="B143" s="2">
        <v>0</v>
      </c>
      <c r="C143" s="2">
        <v>3</v>
      </c>
      <c r="D143" s="2" t="s">
        <v>668</v>
      </c>
      <c r="E143" s="2" t="s">
        <v>12</v>
      </c>
      <c r="F143" s="2">
        <v>17</v>
      </c>
      <c r="G143" s="2">
        <f>VLOOKUP($F143,Summary!$A$22:$A$28,1,1)</f>
        <v>10</v>
      </c>
      <c r="H143" s="2">
        <v>0</v>
      </c>
      <c r="I143" s="2">
        <v>0</v>
      </c>
      <c r="J143" s="2">
        <v>315090</v>
      </c>
      <c r="K143" s="20">
        <v>8.6624999999999996</v>
      </c>
      <c r="L143" s="20">
        <f>VLOOKUP($K143,Summary!$A$33:$E$39,1,1)</f>
        <v>0</v>
      </c>
      <c r="M143" s="2"/>
      <c r="N143" s="2" t="s">
        <v>16</v>
      </c>
      <c r="O143" s="22">
        <f>VLOOKUP($E143,Summary!$A$7:$E$8,5,0)</f>
        <v>0.19144144144144143</v>
      </c>
      <c r="P143" s="22">
        <f>VLOOKUP($C143,Summary!$A$15:$E$17,5,0)</f>
        <v>0.25326370757180156</v>
      </c>
      <c r="Q143" s="22">
        <f>VLOOKUP($G143,Summary!$A$22:$E$28,5,0)</f>
        <v>0.40789473684210525</v>
      </c>
      <c r="R143" s="22">
        <f>VLOOKUP($L143,Summary!$A$33:$E$39,5,0)</f>
        <v>0.38219895287958117</v>
      </c>
      <c r="S143" s="22">
        <f t="shared" si="6"/>
        <v>0.01</v>
      </c>
    </row>
    <row r="144" spans="1:19" x14ac:dyDescent="0.25">
      <c r="A144" s="2">
        <v>878</v>
      </c>
      <c r="B144" s="2">
        <v>0</v>
      </c>
      <c r="C144" s="2">
        <v>3</v>
      </c>
      <c r="D144" s="2" t="s">
        <v>626</v>
      </c>
      <c r="E144" s="2" t="s">
        <v>12</v>
      </c>
      <c r="F144" s="2">
        <v>19</v>
      </c>
      <c r="G144" s="2">
        <f>VLOOKUP($F144,Summary!$A$22:$A$28,1,1)</f>
        <v>10</v>
      </c>
      <c r="H144" s="2">
        <v>0</v>
      </c>
      <c r="I144" s="2">
        <v>0</v>
      </c>
      <c r="J144" s="2">
        <v>349212</v>
      </c>
      <c r="K144" s="20">
        <v>7.8958000000000004</v>
      </c>
      <c r="L144" s="20">
        <f>VLOOKUP($K144,Summary!$A$33:$E$39,1,1)</f>
        <v>0</v>
      </c>
      <c r="M144" s="2"/>
      <c r="N144" s="2" t="s">
        <v>16</v>
      </c>
      <c r="O144" s="22">
        <f>VLOOKUP($E144,Summary!$A$7:$E$8,5,0)</f>
        <v>0.19144144144144143</v>
      </c>
      <c r="P144" s="22">
        <f>VLOOKUP($C144,Summary!$A$15:$E$17,5,0)</f>
        <v>0.25326370757180156</v>
      </c>
      <c r="Q144" s="22">
        <f>VLOOKUP($G144,Summary!$A$22:$E$28,5,0)</f>
        <v>0.40789473684210525</v>
      </c>
      <c r="R144" s="22">
        <f>VLOOKUP($L144,Summary!$A$33:$E$39,5,0)</f>
        <v>0.38219895287958117</v>
      </c>
      <c r="S144" s="22">
        <f t="shared" si="6"/>
        <v>0.01</v>
      </c>
    </row>
    <row r="145" spans="1:19" x14ac:dyDescent="0.25">
      <c r="A145" s="2">
        <v>710</v>
      </c>
      <c r="B145" s="2">
        <v>1</v>
      </c>
      <c r="C145" s="2">
        <v>3</v>
      </c>
      <c r="D145" s="2" t="s">
        <v>842</v>
      </c>
      <c r="E145" s="2" t="s">
        <v>12</v>
      </c>
      <c r="F145" s="2"/>
      <c r="G145" s="2">
        <f>VLOOKUP($F145,Summary!$A$22:$A$28,1,1)</f>
        <v>0</v>
      </c>
      <c r="H145" s="2">
        <v>1</v>
      </c>
      <c r="I145" s="2">
        <v>1</v>
      </c>
      <c r="J145" s="2">
        <v>2661</v>
      </c>
      <c r="K145" s="20">
        <v>15.245799999999999</v>
      </c>
      <c r="L145" s="20">
        <f>VLOOKUP($K145,Summary!$A$33:$E$39,1,1)</f>
        <v>10</v>
      </c>
      <c r="M145" s="2"/>
      <c r="N145" s="2" t="s">
        <v>24</v>
      </c>
      <c r="O145" s="22">
        <f>VLOOKUP($E145,Summary!$A$7:$E$8,5,0)</f>
        <v>0.19144144144144143</v>
      </c>
      <c r="P145" s="22">
        <f>VLOOKUP($C145,Summary!$A$15:$E$17,5,0)</f>
        <v>0.25326370757180156</v>
      </c>
      <c r="Q145" s="22">
        <f>VLOOKUP($G145,Summary!$A$22:$E$28,5,0)</f>
        <v>0.38219895287958117</v>
      </c>
      <c r="R145" s="22">
        <f>VLOOKUP($L145,Summary!$A$33:$E$39,5,0)</f>
        <v>0.40789473684210525</v>
      </c>
      <c r="S145" s="22">
        <f t="shared" si="6"/>
        <v>0.01</v>
      </c>
    </row>
    <row r="146" spans="1:19" x14ac:dyDescent="0.25">
      <c r="A146" s="2">
        <v>719</v>
      </c>
      <c r="B146" s="2">
        <v>0</v>
      </c>
      <c r="C146" s="2">
        <v>3</v>
      </c>
      <c r="D146" s="2" t="s">
        <v>826</v>
      </c>
      <c r="E146" s="2" t="s">
        <v>12</v>
      </c>
      <c r="F146" s="2"/>
      <c r="G146" s="2">
        <f>VLOOKUP($F146,Summary!$A$22:$A$28,1,1)</f>
        <v>0</v>
      </c>
      <c r="H146" s="2">
        <v>0</v>
      </c>
      <c r="I146" s="2">
        <v>0</v>
      </c>
      <c r="J146" s="2">
        <v>36568</v>
      </c>
      <c r="K146" s="20">
        <v>15.5</v>
      </c>
      <c r="L146" s="20">
        <f>VLOOKUP($K146,Summary!$A$33:$E$39,1,1)</f>
        <v>10</v>
      </c>
      <c r="M146" s="2"/>
      <c r="N146" s="2" t="s">
        <v>13</v>
      </c>
      <c r="O146" s="22">
        <f>VLOOKUP($E146,Summary!$A$7:$E$8,5,0)</f>
        <v>0.19144144144144143</v>
      </c>
      <c r="P146" s="22">
        <f>VLOOKUP($C146,Summary!$A$15:$E$17,5,0)</f>
        <v>0.25326370757180156</v>
      </c>
      <c r="Q146" s="22">
        <f>VLOOKUP($G146,Summary!$A$22:$E$28,5,0)</f>
        <v>0.38219895287958117</v>
      </c>
      <c r="R146" s="22">
        <f>VLOOKUP($L146,Summary!$A$33:$E$39,5,0)</f>
        <v>0.40789473684210525</v>
      </c>
      <c r="S146" s="22">
        <f t="shared" si="6"/>
        <v>0.01</v>
      </c>
    </row>
    <row r="147" spans="1:19" x14ac:dyDescent="0.25">
      <c r="A147" s="2">
        <v>752</v>
      </c>
      <c r="B147" s="2">
        <v>1</v>
      </c>
      <c r="C147" s="2">
        <v>3</v>
      </c>
      <c r="D147" s="2" t="s">
        <v>786</v>
      </c>
      <c r="E147" s="2" t="s">
        <v>12</v>
      </c>
      <c r="F147" s="2">
        <v>6</v>
      </c>
      <c r="G147" s="2">
        <f>VLOOKUP($F147,Summary!$A$22:$A$28,1,1)</f>
        <v>0</v>
      </c>
      <c r="H147" s="2">
        <v>0</v>
      </c>
      <c r="I147" s="2">
        <v>1</v>
      </c>
      <c r="J147" s="2">
        <v>392096</v>
      </c>
      <c r="K147" s="20">
        <v>12.475</v>
      </c>
      <c r="L147" s="20">
        <f>VLOOKUP($K147,Summary!$A$33:$E$39,1,1)</f>
        <v>10</v>
      </c>
      <c r="M147" s="2" t="s">
        <v>694</v>
      </c>
      <c r="N147" s="2" t="s">
        <v>16</v>
      </c>
      <c r="O147" s="22">
        <f>VLOOKUP($E147,Summary!$A$7:$E$8,5,0)</f>
        <v>0.19144144144144143</v>
      </c>
      <c r="P147" s="22">
        <f>VLOOKUP($C147,Summary!$A$15:$E$17,5,0)</f>
        <v>0.25326370757180156</v>
      </c>
      <c r="Q147" s="22">
        <f>VLOOKUP($G147,Summary!$A$22:$E$28,5,0)</f>
        <v>0.38219895287958117</v>
      </c>
      <c r="R147" s="22">
        <f>VLOOKUP($L147,Summary!$A$33:$E$39,5,0)</f>
        <v>0.40789473684210525</v>
      </c>
      <c r="S147" s="22">
        <f t="shared" si="6"/>
        <v>0.01</v>
      </c>
    </row>
    <row r="148" spans="1:19" x14ac:dyDescent="0.25">
      <c r="A148" s="2">
        <v>761</v>
      </c>
      <c r="B148" s="2">
        <v>0</v>
      </c>
      <c r="C148" s="2">
        <v>3</v>
      </c>
      <c r="D148" s="2" t="s">
        <v>776</v>
      </c>
      <c r="E148" s="2" t="s">
        <v>12</v>
      </c>
      <c r="F148" s="2"/>
      <c r="G148" s="2">
        <f>VLOOKUP($F148,Summary!$A$22:$A$28,1,1)</f>
        <v>0</v>
      </c>
      <c r="H148" s="2">
        <v>0</v>
      </c>
      <c r="I148" s="2">
        <v>0</v>
      </c>
      <c r="J148" s="2">
        <v>358585</v>
      </c>
      <c r="K148" s="20">
        <v>14.5</v>
      </c>
      <c r="L148" s="20">
        <f>VLOOKUP($K148,Summary!$A$33:$E$39,1,1)</f>
        <v>10</v>
      </c>
      <c r="M148" s="2"/>
      <c r="N148" s="2" t="s">
        <v>16</v>
      </c>
      <c r="O148" s="22">
        <f>VLOOKUP($E148,Summary!$A$7:$E$8,5,0)</f>
        <v>0.19144144144144143</v>
      </c>
      <c r="P148" s="22">
        <f>VLOOKUP($C148,Summary!$A$15:$E$17,5,0)</f>
        <v>0.25326370757180156</v>
      </c>
      <c r="Q148" s="22">
        <f>VLOOKUP($G148,Summary!$A$22:$E$28,5,0)</f>
        <v>0.38219895287958117</v>
      </c>
      <c r="R148" s="22">
        <f>VLOOKUP($L148,Summary!$A$33:$E$39,5,0)</f>
        <v>0.40789473684210525</v>
      </c>
      <c r="S148" s="22">
        <f t="shared" si="6"/>
        <v>0.01</v>
      </c>
    </row>
    <row r="149" spans="1:19" x14ac:dyDescent="0.25">
      <c r="A149" s="2">
        <v>870</v>
      </c>
      <c r="B149" s="2">
        <v>1</v>
      </c>
      <c r="C149" s="2">
        <v>3</v>
      </c>
      <c r="D149" s="2" t="s">
        <v>636</v>
      </c>
      <c r="E149" s="2" t="s">
        <v>12</v>
      </c>
      <c r="F149" s="2">
        <v>4</v>
      </c>
      <c r="G149" s="2">
        <f>VLOOKUP($F149,Summary!$A$22:$A$28,1,1)</f>
        <v>0</v>
      </c>
      <c r="H149" s="2">
        <v>1</v>
      </c>
      <c r="I149" s="2">
        <v>1</v>
      </c>
      <c r="J149" s="2">
        <v>347742</v>
      </c>
      <c r="K149" s="20">
        <v>11.1333</v>
      </c>
      <c r="L149" s="20">
        <f>VLOOKUP($K149,Summary!$A$33:$E$39,1,1)</f>
        <v>10</v>
      </c>
      <c r="M149" s="2"/>
      <c r="N149" s="2" t="s">
        <v>16</v>
      </c>
      <c r="O149" s="22">
        <f>VLOOKUP($E149,Summary!$A$7:$E$8,5,0)</f>
        <v>0.19144144144144143</v>
      </c>
      <c r="P149" s="22">
        <f>VLOOKUP($C149,Summary!$A$15:$E$17,5,0)</f>
        <v>0.25326370757180156</v>
      </c>
      <c r="Q149" s="22">
        <f>VLOOKUP($G149,Summary!$A$22:$E$28,5,0)</f>
        <v>0.38219895287958117</v>
      </c>
      <c r="R149" s="22">
        <f>VLOOKUP($L149,Summary!$A$33:$E$39,5,0)</f>
        <v>0.40789473684210525</v>
      </c>
      <c r="S149" s="22">
        <f t="shared" si="6"/>
        <v>0.01</v>
      </c>
    </row>
    <row r="150" spans="1:19" x14ac:dyDescent="0.25">
      <c r="A150" s="2">
        <v>827</v>
      </c>
      <c r="B150" s="2">
        <v>0</v>
      </c>
      <c r="C150" s="2">
        <v>3</v>
      </c>
      <c r="D150" s="2" t="s">
        <v>691</v>
      </c>
      <c r="E150" s="2" t="s">
        <v>12</v>
      </c>
      <c r="F150" s="2"/>
      <c r="G150" s="2">
        <f>VLOOKUP($F150,Summary!$A$22:$A$28,1,1)</f>
        <v>0</v>
      </c>
      <c r="H150" s="2">
        <v>0</v>
      </c>
      <c r="I150" s="2">
        <v>0</v>
      </c>
      <c r="J150" s="2">
        <v>1601</v>
      </c>
      <c r="K150" s="20">
        <v>56.495800000000003</v>
      </c>
      <c r="L150" s="20">
        <f>VLOOKUP($K150,Summary!$A$33:$E$39,1,1)</f>
        <v>50</v>
      </c>
      <c r="M150" s="2"/>
      <c r="N150" s="2" t="s">
        <v>16</v>
      </c>
      <c r="O150" s="22">
        <f>VLOOKUP($E150,Summary!$A$7:$E$8,5,0)</f>
        <v>0.19144144144144143</v>
      </c>
      <c r="P150" s="22">
        <f>VLOOKUP($C150,Summary!$A$15:$E$17,5,0)</f>
        <v>0.25326370757180156</v>
      </c>
      <c r="Q150" s="22">
        <f>VLOOKUP($G150,Summary!$A$22:$E$28,5,0)</f>
        <v>0.38219895287958117</v>
      </c>
      <c r="R150" s="22">
        <f>VLOOKUP($L150,Summary!$A$33:$E$39,5,0)</f>
        <v>0.38461538461538464</v>
      </c>
      <c r="S150" s="22">
        <f t="shared" si="6"/>
        <v>0.01</v>
      </c>
    </row>
    <row r="151" spans="1:19" x14ac:dyDescent="0.25">
      <c r="A151" s="2">
        <v>861</v>
      </c>
      <c r="B151" s="2">
        <v>0</v>
      </c>
      <c r="C151" s="2">
        <v>3</v>
      </c>
      <c r="D151" s="2" t="s">
        <v>649</v>
      </c>
      <c r="E151" s="2" t="s">
        <v>12</v>
      </c>
      <c r="F151" s="2">
        <v>41</v>
      </c>
      <c r="G151" s="2">
        <f>VLOOKUP($F151,Summary!$A$22:$A$28,1,1)</f>
        <v>40</v>
      </c>
      <c r="H151" s="2">
        <v>2</v>
      </c>
      <c r="I151" s="2">
        <v>0</v>
      </c>
      <c r="J151" s="2">
        <v>350026</v>
      </c>
      <c r="K151" s="20">
        <v>14.1083</v>
      </c>
      <c r="L151" s="20">
        <f>VLOOKUP($K151,Summary!$A$33:$E$39,1,1)</f>
        <v>10</v>
      </c>
      <c r="M151" s="2"/>
      <c r="N151" s="2" t="s">
        <v>16</v>
      </c>
      <c r="O151" s="22">
        <f>VLOOKUP($E151,Summary!$A$7:$E$8,5,0)</f>
        <v>0.19144144144144143</v>
      </c>
      <c r="P151" s="22">
        <f>VLOOKUP($C151,Summary!$A$15:$E$17,5,0)</f>
        <v>0.25326370757180156</v>
      </c>
      <c r="Q151" s="22">
        <f>VLOOKUP($G151,Summary!$A$22:$E$28,5,0)</f>
        <v>0.35820895522388058</v>
      </c>
      <c r="R151" s="22">
        <f>VLOOKUP($L151,Summary!$A$33:$E$39,5,0)</f>
        <v>0.40789473684210525</v>
      </c>
      <c r="S151" s="22">
        <f t="shared" si="6"/>
        <v>0.01</v>
      </c>
    </row>
    <row r="152" spans="1:19" x14ac:dyDescent="0.25">
      <c r="A152" s="2">
        <v>739</v>
      </c>
      <c r="B152" s="2">
        <v>0</v>
      </c>
      <c r="C152" s="2">
        <v>3</v>
      </c>
      <c r="D152" s="2" t="s">
        <v>803</v>
      </c>
      <c r="E152" s="2" t="s">
        <v>12</v>
      </c>
      <c r="F152" s="2"/>
      <c r="G152" s="2">
        <f>VLOOKUP($F152,Summary!$A$22:$A$28,1,1)</f>
        <v>0</v>
      </c>
      <c r="H152" s="2">
        <v>0</v>
      </c>
      <c r="I152" s="2">
        <v>0</v>
      </c>
      <c r="J152" s="2">
        <v>349201</v>
      </c>
      <c r="K152" s="20">
        <v>7.8958000000000004</v>
      </c>
      <c r="L152" s="20">
        <f>VLOOKUP($K152,Summary!$A$33:$E$39,1,1)</f>
        <v>0</v>
      </c>
      <c r="M152" s="2"/>
      <c r="N152" s="2" t="s">
        <v>16</v>
      </c>
      <c r="O152" s="22">
        <f>VLOOKUP($E152,Summary!$A$7:$E$8,5,0)</f>
        <v>0.19144144144144143</v>
      </c>
      <c r="P152" s="22">
        <f>VLOOKUP($C152,Summary!$A$15:$E$17,5,0)</f>
        <v>0.25326370757180156</v>
      </c>
      <c r="Q152" s="22">
        <f>VLOOKUP($G152,Summary!$A$22:$E$28,5,0)</f>
        <v>0.38219895287958117</v>
      </c>
      <c r="R152" s="22">
        <f>VLOOKUP($L152,Summary!$A$33:$E$39,5,0)</f>
        <v>0.38219895287958117</v>
      </c>
      <c r="S152" s="22">
        <f t="shared" si="6"/>
        <v>0.01</v>
      </c>
    </row>
    <row r="153" spans="1:19" x14ac:dyDescent="0.25">
      <c r="A153" s="2">
        <v>740</v>
      </c>
      <c r="B153" s="2">
        <v>0</v>
      </c>
      <c r="C153" s="2">
        <v>3</v>
      </c>
      <c r="D153" s="2" t="s">
        <v>802</v>
      </c>
      <c r="E153" s="2" t="s">
        <v>12</v>
      </c>
      <c r="F153" s="2"/>
      <c r="G153" s="2">
        <f>VLOOKUP($F153,Summary!$A$22:$A$28,1,1)</f>
        <v>0</v>
      </c>
      <c r="H153" s="2">
        <v>0</v>
      </c>
      <c r="I153" s="2">
        <v>0</v>
      </c>
      <c r="J153" s="2">
        <v>349218</v>
      </c>
      <c r="K153" s="20">
        <v>7.8958000000000004</v>
      </c>
      <c r="L153" s="20">
        <f>VLOOKUP($K153,Summary!$A$33:$E$39,1,1)</f>
        <v>0</v>
      </c>
      <c r="M153" s="2"/>
      <c r="N153" s="2" t="s">
        <v>16</v>
      </c>
      <c r="O153" s="22">
        <f>VLOOKUP($E153,Summary!$A$7:$E$8,5,0)</f>
        <v>0.19144144144144143</v>
      </c>
      <c r="P153" s="22">
        <f>VLOOKUP($C153,Summary!$A$15:$E$17,5,0)</f>
        <v>0.25326370757180156</v>
      </c>
      <c r="Q153" s="22">
        <f>VLOOKUP($G153,Summary!$A$22:$E$28,5,0)</f>
        <v>0.38219895287958117</v>
      </c>
      <c r="R153" s="22">
        <f>VLOOKUP($L153,Summary!$A$33:$E$39,5,0)</f>
        <v>0.38219895287958117</v>
      </c>
      <c r="S153" s="22">
        <f t="shared" si="6"/>
        <v>0.01</v>
      </c>
    </row>
    <row r="154" spans="1:19" x14ac:dyDescent="0.25">
      <c r="A154" s="2">
        <v>774</v>
      </c>
      <c r="B154" s="2">
        <v>0</v>
      </c>
      <c r="C154" s="2">
        <v>3</v>
      </c>
      <c r="D154" s="2" t="s">
        <v>760</v>
      </c>
      <c r="E154" s="2" t="s">
        <v>12</v>
      </c>
      <c r="F154" s="2"/>
      <c r="G154" s="2">
        <f>VLOOKUP($F154,Summary!$A$22:$A$28,1,1)</f>
        <v>0</v>
      </c>
      <c r="H154" s="2">
        <v>0</v>
      </c>
      <c r="I154" s="2">
        <v>0</v>
      </c>
      <c r="J154" s="2">
        <v>2674</v>
      </c>
      <c r="K154" s="20">
        <v>7.2249999999999996</v>
      </c>
      <c r="L154" s="20">
        <f>VLOOKUP($K154,Summary!$A$33:$E$39,1,1)</f>
        <v>0</v>
      </c>
      <c r="M154" s="2"/>
      <c r="N154" s="2" t="s">
        <v>24</v>
      </c>
      <c r="O154" s="22">
        <f>VLOOKUP($E154,Summary!$A$7:$E$8,5,0)</f>
        <v>0.19144144144144143</v>
      </c>
      <c r="P154" s="22">
        <f>VLOOKUP($C154,Summary!$A$15:$E$17,5,0)</f>
        <v>0.25326370757180156</v>
      </c>
      <c r="Q154" s="22">
        <f>VLOOKUP($G154,Summary!$A$22:$E$28,5,0)</f>
        <v>0.38219895287958117</v>
      </c>
      <c r="R154" s="22">
        <f>VLOOKUP($L154,Summary!$A$33:$E$39,5,0)</f>
        <v>0.38219895287958117</v>
      </c>
      <c r="S154" s="22">
        <f t="shared" si="6"/>
        <v>0.01</v>
      </c>
    </row>
    <row r="155" spans="1:19" x14ac:dyDescent="0.25">
      <c r="A155" s="2">
        <v>777</v>
      </c>
      <c r="B155" s="2">
        <v>0</v>
      </c>
      <c r="C155" s="2">
        <v>3</v>
      </c>
      <c r="D155" s="2" t="s">
        <v>757</v>
      </c>
      <c r="E155" s="2" t="s">
        <v>12</v>
      </c>
      <c r="F155" s="2"/>
      <c r="G155" s="2">
        <f>VLOOKUP($F155,Summary!$A$22:$A$28,1,1)</f>
        <v>0</v>
      </c>
      <c r="H155" s="2">
        <v>0</v>
      </c>
      <c r="I155" s="2">
        <v>0</v>
      </c>
      <c r="J155" s="2">
        <v>383121</v>
      </c>
      <c r="K155" s="20">
        <v>7.75</v>
      </c>
      <c r="L155" s="20">
        <f>VLOOKUP($K155,Summary!$A$33:$E$39,1,1)</f>
        <v>0</v>
      </c>
      <c r="M155" s="2" t="s">
        <v>756</v>
      </c>
      <c r="N155" s="2" t="s">
        <v>13</v>
      </c>
      <c r="O155" s="22">
        <f>VLOOKUP($E155,Summary!$A$7:$E$8,5,0)</f>
        <v>0.19144144144144143</v>
      </c>
      <c r="P155" s="22">
        <f>VLOOKUP($C155,Summary!$A$15:$E$17,5,0)</f>
        <v>0.25326370757180156</v>
      </c>
      <c r="Q155" s="22">
        <f>VLOOKUP($G155,Summary!$A$22:$E$28,5,0)</f>
        <v>0.38219895287958117</v>
      </c>
      <c r="R155" s="22">
        <f>VLOOKUP($L155,Summary!$A$33:$E$39,5,0)</f>
        <v>0.38219895287958117</v>
      </c>
      <c r="S155" s="22">
        <f t="shared" si="6"/>
        <v>0.01</v>
      </c>
    </row>
    <row r="156" spans="1:19" x14ac:dyDescent="0.25">
      <c r="A156" s="2">
        <v>779</v>
      </c>
      <c r="B156" s="2">
        <v>0</v>
      </c>
      <c r="C156" s="2">
        <v>3</v>
      </c>
      <c r="D156" s="2" t="s">
        <v>754</v>
      </c>
      <c r="E156" s="2" t="s">
        <v>12</v>
      </c>
      <c r="F156" s="2"/>
      <c r="G156" s="2">
        <f>VLOOKUP($F156,Summary!$A$22:$A$28,1,1)</f>
        <v>0</v>
      </c>
      <c r="H156" s="2">
        <v>0</v>
      </c>
      <c r="I156" s="2">
        <v>0</v>
      </c>
      <c r="J156" s="2">
        <v>36865</v>
      </c>
      <c r="K156" s="20">
        <v>7.7374999999999998</v>
      </c>
      <c r="L156" s="20">
        <f>VLOOKUP($K156,Summary!$A$33:$E$39,1,1)</f>
        <v>0</v>
      </c>
      <c r="M156" s="2"/>
      <c r="N156" s="2" t="s">
        <v>13</v>
      </c>
      <c r="O156" s="22">
        <f>VLOOKUP($E156,Summary!$A$7:$E$8,5,0)</f>
        <v>0.19144144144144143</v>
      </c>
      <c r="P156" s="22">
        <f>VLOOKUP($C156,Summary!$A$15:$E$17,5,0)</f>
        <v>0.25326370757180156</v>
      </c>
      <c r="Q156" s="22">
        <f>VLOOKUP($G156,Summary!$A$22:$E$28,5,0)</f>
        <v>0.38219895287958117</v>
      </c>
      <c r="R156" s="22">
        <f>VLOOKUP($L156,Summary!$A$33:$E$39,5,0)</f>
        <v>0.38219895287958117</v>
      </c>
      <c r="S156" s="22">
        <f t="shared" si="6"/>
        <v>0.01</v>
      </c>
    </row>
    <row r="157" spans="1:19" x14ac:dyDescent="0.25">
      <c r="A157" s="2">
        <v>791</v>
      </c>
      <c r="B157" s="2">
        <v>0</v>
      </c>
      <c r="C157" s="2">
        <v>3</v>
      </c>
      <c r="D157" s="2" t="s">
        <v>736</v>
      </c>
      <c r="E157" s="2" t="s">
        <v>12</v>
      </c>
      <c r="F157" s="2"/>
      <c r="G157" s="2">
        <f>VLOOKUP($F157,Summary!$A$22:$A$28,1,1)</f>
        <v>0</v>
      </c>
      <c r="H157" s="2">
        <v>0</v>
      </c>
      <c r="I157" s="2">
        <v>0</v>
      </c>
      <c r="J157" s="2">
        <v>12460</v>
      </c>
      <c r="K157" s="20">
        <v>7.75</v>
      </c>
      <c r="L157" s="20">
        <f>VLOOKUP($K157,Summary!$A$33:$E$39,1,1)</f>
        <v>0</v>
      </c>
      <c r="M157" s="2"/>
      <c r="N157" s="2" t="s">
        <v>13</v>
      </c>
      <c r="O157" s="22">
        <f>VLOOKUP($E157,Summary!$A$7:$E$8,5,0)</f>
        <v>0.19144144144144143</v>
      </c>
      <c r="P157" s="22">
        <f>VLOOKUP($C157,Summary!$A$15:$E$17,5,0)</f>
        <v>0.25326370757180156</v>
      </c>
      <c r="Q157" s="22">
        <f>VLOOKUP($G157,Summary!$A$22:$E$28,5,0)</f>
        <v>0.38219895287958117</v>
      </c>
      <c r="R157" s="22">
        <f>VLOOKUP($L157,Summary!$A$33:$E$39,5,0)</f>
        <v>0.38219895287958117</v>
      </c>
      <c r="S157" s="22">
        <f t="shared" si="6"/>
        <v>0.01</v>
      </c>
    </row>
    <row r="158" spans="1:19" x14ac:dyDescent="0.25">
      <c r="A158" s="2">
        <v>804</v>
      </c>
      <c r="B158" s="2">
        <v>1</v>
      </c>
      <c r="C158" s="2">
        <v>3</v>
      </c>
      <c r="D158" s="2" t="s">
        <v>720</v>
      </c>
      <c r="E158" s="2" t="s">
        <v>12</v>
      </c>
      <c r="F158" s="2">
        <v>0.42</v>
      </c>
      <c r="G158" s="2">
        <f>VLOOKUP($F158,Summary!$A$22:$A$28,1,1)</f>
        <v>0</v>
      </c>
      <c r="H158" s="2">
        <v>0</v>
      </c>
      <c r="I158" s="2">
        <v>1</v>
      </c>
      <c r="J158" s="2">
        <v>2625</v>
      </c>
      <c r="K158" s="20">
        <v>8.5167000000000002</v>
      </c>
      <c r="L158" s="20">
        <f>VLOOKUP($K158,Summary!$A$33:$E$39,1,1)</f>
        <v>0</v>
      </c>
      <c r="M158" s="2"/>
      <c r="N158" s="2" t="s">
        <v>24</v>
      </c>
      <c r="O158" s="22">
        <f>VLOOKUP($E158,Summary!$A$7:$E$8,5,0)</f>
        <v>0.19144144144144143</v>
      </c>
      <c r="P158" s="22">
        <f>VLOOKUP($C158,Summary!$A$15:$E$17,5,0)</f>
        <v>0.25326370757180156</v>
      </c>
      <c r="Q158" s="22">
        <f>VLOOKUP($G158,Summary!$A$22:$E$28,5,0)</f>
        <v>0.38219895287958117</v>
      </c>
      <c r="R158" s="22">
        <f>VLOOKUP($L158,Summary!$A$33:$E$39,5,0)</f>
        <v>0.38219895287958117</v>
      </c>
      <c r="S158" s="22">
        <f t="shared" si="6"/>
        <v>0.01</v>
      </c>
    </row>
    <row r="159" spans="1:19" x14ac:dyDescent="0.25">
      <c r="A159" s="2">
        <v>826</v>
      </c>
      <c r="B159" s="2">
        <v>0</v>
      </c>
      <c r="C159" s="2">
        <v>3</v>
      </c>
      <c r="D159" s="2" t="s">
        <v>692</v>
      </c>
      <c r="E159" s="2" t="s">
        <v>12</v>
      </c>
      <c r="F159" s="2"/>
      <c r="G159" s="2">
        <f>VLOOKUP($F159,Summary!$A$22:$A$28,1,1)</f>
        <v>0</v>
      </c>
      <c r="H159" s="2">
        <v>0</v>
      </c>
      <c r="I159" s="2">
        <v>0</v>
      </c>
      <c r="J159" s="2">
        <v>368323</v>
      </c>
      <c r="K159" s="20">
        <v>6.95</v>
      </c>
      <c r="L159" s="20">
        <f>VLOOKUP($K159,Summary!$A$33:$E$39,1,1)</f>
        <v>0</v>
      </c>
      <c r="M159" s="2"/>
      <c r="N159" s="2" t="s">
        <v>13</v>
      </c>
      <c r="O159" s="22">
        <f>VLOOKUP($E159,Summary!$A$7:$E$8,5,0)</f>
        <v>0.19144144144144143</v>
      </c>
      <c r="P159" s="22">
        <f>VLOOKUP($C159,Summary!$A$15:$E$17,5,0)</f>
        <v>0.25326370757180156</v>
      </c>
      <c r="Q159" s="22">
        <f>VLOOKUP($G159,Summary!$A$22:$E$28,5,0)</f>
        <v>0.38219895287958117</v>
      </c>
      <c r="R159" s="22">
        <f>VLOOKUP($L159,Summary!$A$33:$E$39,5,0)</f>
        <v>0.38219895287958117</v>
      </c>
      <c r="S159" s="22">
        <f t="shared" si="6"/>
        <v>0.01</v>
      </c>
    </row>
    <row r="160" spans="1:19" x14ac:dyDescent="0.25">
      <c r="A160" s="2">
        <v>829</v>
      </c>
      <c r="B160" s="2">
        <v>1</v>
      </c>
      <c r="C160" s="2">
        <v>3</v>
      </c>
      <c r="D160" s="2" t="s">
        <v>689</v>
      </c>
      <c r="E160" s="2" t="s">
        <v>12</v>
      </c>
      <c r="F160" s="2"/>
      <c r="G160" s="2">
        <f>VLOOKUP($F160,Summary!$A$22:$A$28,1,1)</f>
        <v>0</v>
      </c>
      <c r="H160" s="2">
        <v>0</v>
      </c>
      <c r="I160" s="2">
        <v>0</v>
      </c>
      <c r="J160" s="2">
        <v>367228</v>
      </c>
      <c r="K160" s="20">
        <v>7.75</v>
      </c>
      <c r="L160" s="20">
        <f>VLOOKUP($K160,Summary!$A$33:$E$39,1,1)</f>
        <v>0</v>
      </c>
      <c r="M160" s="2"/>
      <c r="N160" s="2" t="s">
        <v>13</v>
      </c>
      <c r="O160" s="22">
        <f>VLOOKUP($E160,Summary!$A$7:$E$8,5,0)</f>
        <v>0.19144144144144143</v>
      </c>
      <c r="P160" s="22">
        <f>VLOOKUP($C160,Summary!$A$15:$E$17,5,0)</f>
        <v>0.25326370757180156</v>
      </c>
      <c r="Q160" s="22">
        <f>VLOOKUP($G160,Summary!$A$22:$E$28,5,0)</f>
        <v>0.38219895287958117</v>
      </c>
      <c r="R160" s="22">
        <f>VLOOKUP($L160,Summary!$A$33:$E$39,5,0)</f>
        <v>0.38219895287958117</v>
      </c>
      <c r="S160" s="22">
        <f t="shared" si="6"/>
        <v>0.01</v>
      </c>
    </row>
    <row r="161" spans="1:19" x14ac:dyDescent="0.25">
      <c r="A161" s="2">
        <v>833</v>
      </c>
      <c r="B161" s="2">
        <v>0</v>
      </c>
      <c r="C161" s="2">
        <v>3</v>
      </c>
      <c r="D161" s="2" t="s">
        <v>684</v>
      </c>
      <c r="E161" s="2" t="s">
        <v>12</v>
      </c>
      <c r="F161" s="2"/>
      <c r="G161" s="2">
        <f>VLOOKUP($F161,Summary!$A$22:$A$28,1,1)</f>
        <v>0</v>
      </c>
      <c r="H161" s="2">
        <v>0</v>
      </c>
      <c r="I161" s="2">
        <v>0</v>
      </c>
      <c r="J161" s="2">
        <v>2671</v>
      </c>
      <c r="K161" s="20">
        <v>7.2291999999999996</v>
      </c>
      <c r="L161" s="20">
        <f>VLOOKUP($K161,Summary!$A$33:$E$39,1,1)</f>
        <v>0</v>
      </c>
      <c r="M161" s="2"/>
      <c r="N161" s="2" t="s">
        <v>24</v>
      </c>
      <c r="O161" s="22">
        <f>VLOOKUP($E161,Summary!$A$7:$E$8,5,0)</f>
        <v>0.19144144144144143</v>
      </c>
      <c r="P161" s="22">
        <f>VLOOKUP($C161,Summary!$A$15:$E$17,5,0)</f>
        <v>0.25326370757180156</v>
      </c>
      <c r="Q161" s="22">
        <f>VLOOKUP($G161,Summary!$A$22:$E$28,5,0)</f>
        <v>0.38219895287958117</v>
      </c>
      <c r="R161" s="22">
        <f>VLOOKUP($L161,Summary!$A$33:$E$39,5,0)</f>
        <v>0.38219895287958117</v>
      </c>
      <c r="S161" s="22">
        <f t="shared" si="6"/>
        <v>0.01</v>
      </c>
    </row>
    <row r="162" spans="1:19" x14ac:dyDescent="0.25">
      <c r="A162" s="2">
        <v>838</v>
      </c>
      <c r="B162" s="2">
        <v>0</v>
      </c>
      <c r="C162" s="2">
        <v>3</v>
      </c>
      <c r="D162" s="2" t="s">
        <v>678</v>
      </c>
      <c r="E162" s="2" t="s">
        <v>12</v>
      </c>
      <c r="F162" s="2"/>
      <c r="G162" s="2">
        <f>VLOOKUP($F162,Summary!$A$22:$A$28,1,1)</f>
        <v>0</v>
      </c>
      <c r="H162" s="2">
        <v>0</v>
      </c>
      <c r="I162" s="2">
        <v>0</v>
      </c>
      <c r="J162" s="2">
        <v>392092</v>
      </c>
      <c r="K162" s="20">
        <v>8.0500000000000007</v>
      </c>
      <c r="L162" s="20">
        <f>VLOOKUP($K162,Summary!$A$33:$E$39,1,1)</f>
        <v>0</v>
      </c>
      <c r="M162" s="2"/>
      <c r="N162" s="2" t="s">
        <v>16</v>
      </c>
      <c r="O162" s="22">
        <f>VLOOKUP($E162,Summary!$A$7:$E$8,5,0)</f>
        <v>0.19144144144144143</v>
      </c>
      <c r="P162" s="22">
        <f>VLOOKUP($C162,Summary!$A$15:$E$17,5,0)</f>
        <v>0.25326370757180156</v>
      </c>
      <c r="Q162" s="22">
        <f>VLOOKUP($G162,Summary!$A$22:$E$28,5,0)</f>
        <v>0.38219895287958117</v>
      </c>
      <c r="R162" s="22">
        <f>VLOOKUP($L162,Summary!$A$33:$E$39,5,0)</f>
        <v>0.38219895287958117</v>
      </c>
      <c r="S162" s="22">
        <f t="shared" si="6"/>
        <v>0.01</v>
      </c>
    </row>
    <row r="163" spans="1:19" x14ac:dyDescent="0.25">
      <c r="A163" s="2">
        <v>860</v>
      </c>
      <c r="B163" s="2">
        <v>0</v>
      </c>
      <c r="C163" s="2">
        <v>3</v>
      </c>
      <c r="D163" s="2" t="s">
        <v>650</v>
      </c>
      <c r="E163" s="2" t="s">
        <v>12</v>
      </c>
      <c r="F163" s="2"/>
      <c r="G163" s="2">
        <f>VLOOKUP($F163,Summary!$A$22:$A$28,1,1)</f>
        <v>0</v>
      </c>
      <c r="H163" s="2">
        <v>0</v>
      </c>
      <c r="I163" s="2">
        <v>0</v>
      </c>
      <c r="J163" s="2">
        <v>2629</v>
      </c>
      <c r="K163" s="20">
        <v>7.2291999999999996</v>
      </c>
      <c r="L163" s="20">
        <f>VLOOKUP($K163,Summary!$A$33:$E$39,1,1)</f>
        <v>0</v>
      </c>
      <c r="M163" s="2"/>
      <c r="N163" s="2" t="s">
        <v>24</v>
      </c>
      <c r="O163" s="22">
        <f>VLOOKUP($E163,Summary!$A$7:$E$8,5,0)</f>
        <v>0.19144144144144143</v>
      </c>
      <c r="P163" s="22">
        <f>VLOOKUP($C163,Summary!$A$15:$E$17,5,0)</f>
        <v>0.25326370757180156</v>
      </c>
      <c r="Q163" s="22">
        <f>VLOOKUP($G163,Summary!$A$22:$E$28,5,0)</f>
        <v>0.38219895287958117</v>
      </c>
      <c r="R163" s="22">
        <f>VLOOKUP($L163,Summary!$A$33:$E$39,5,0)</f>
        <v>0.38219895287958117</v>
      </c>
      <c r="S163" s="22">
        <f t="shared" si="6"/>
        <v>0.01</v>
      </c>
    </row>
    <row r="164" spans="1:19" x14ac:dyDescent="0.25">
      <c r="A164" s="2">
        <v>869</v>
      </c>
      <c r="B164" s="2">
        <v>0</v>
      </c>
      <c r="C164" s="2">
        <v>3</v>
      </c>
      <c r="D164" s="2" t="s">
        <v>637</v>
      </c>
      <c r="E164" s="2" t="s">
        <v>12</v>
      </c>
      <c r="F164" s="2"/>
      <c r="G164" s="2">
        <f>VLOOKUP($F164,Summary!$A$22:$A$28,1,1)</f>
        <v>0</v>
      </c>
      <c r="H164" s="2">
        <v>0</v>
      </c>
      <c r="I164" s="2">
        <v>0</v>
      </c>
      <c r="J164" s="2">
        <v>345777</v>
      </c>
      <c r="K164" s="20">
        <v>9.5</v>
      </c>
      <c r="L164" s="20">
        <f>VLOOKUP($K164,Summary!$A$33:$E$39,1,1)</f>
        <v>0</v>
      </c>
      <c r="M164" s="2"/>
      <c r="N164" s="2" t="s">
        <v>16</v>
      </c>
      <c r="O164" s="22">
        <f>VLOOKUP($E164,Summary!$A$7:$E$8,5,0)</f>
        <v>0.19144144144144143</v>
      </c>
      <c r="P164" s="22">
        <f>VLOOKUP($C164,Summary!$A$15:$E$17,5,0)</f>
        <v>0.25326370757180156</v>
      </c>
      <c r="Q164" s="22">
        <f>VLOOKUP($G164,Summary!$A$22:$E$28,5,0)</f>
        <v>0.38219895287958117</v>
      </c>
      <c r="R164" s="22">
        <f>VLOOKUP($L164,Summary!$A$33:$E$39,5,0)</f>
        <v>0.38219895287958117</v>
      </c>
      <c r="S164" s="22">
        <f t="shared" si="6"/>
        <v>0.01</v>
      </c>
    </row>
    <row r="165" spans="1:19" x14ac:dyDescent="0.25">
      <c r="A165" s="2">
        <v>879</v>
      </c>
      <c r="B165" s="2">
        <v>0</v>
      </c>
      <c r="C165" s="2">
        <v>3</v>
      </c>
      <c r="D165" s="2" t="s">
        <v>625</v>
      </c>
      <c r="E165" s="2" t="s">
        <v>12</v>
      </c>
      <c r="F165" s="2"/>
      <c r="G165" s="2">
        <f>VLOOKUP($F165,Summary!$A$22:$A$28,1,1)</f>
        <v>0</v>
      </c>
      <c r="H165" s="2">
        <v>0</v>
      </c>
      <c r="I165" s="2">
        <v>0</v>
      </c>
      <c r="J165" s="2">
        <v>349217</v>
      </c>
      <c r="K165" s="20">
        <v>7.8958000000000004</v>
      </c>
      <c r="L165" s="20">
        <f>VLOOKUP($K165,Summary!$A$33:$E$39,1,1)</f>
        <v>0</v>
      </c>
      <c r="M165" s="2"/>
      <c r="N165" s="2" t="s">
        <v>16</v>
      </c>
      <c r="O165" s="22">
        <f>VLOOKUP($E165,Summary!$A$7:$E$8,5,0)</f>
        <v>0.19144144144144143</v>
      </c>
      <c r="P165" s="22">
        <f>VLOOKUP($C165,Summary!$A$15:$E$17,5,0)</f>
        <v>0.25326370757180156</v>
      </c>
      <c r="Q165" s="22">
        <f>VLOOKUP($G165,Summary!$A$22:$E$28,5,0)</f>
        <v>0.38219895287958117</v>
      </c>
      <c r="R165" s="22">
        <f>VLOOKUP($L165,Summary!$A$33:$E$39,5,0)</f>
        <v>0.38219895287958117</v>
      </c>
      <c r="S165" s="22">
        <f t="shared" si="6"/>
        <v>0.01</v>
      </c>
    </row>
    <row r="166" spans="1:19" x14ac:dyDescent="0.25">
      <c r="A166" s="2">
        <v>747</v>
      </c>
      <c r="B166" s="2">
        <v>0</v>
      </c>
      <c r="C166" s="2">
        <v>3</v>
      </c>
      <c r="D166" s="2" t="s">
        <v>791</v>
      </c>
      <c r="E166" s="2" t="s">
        <v>12</v>
      </c>
      <c r="F166" s="2">
        <v>16</v>
      </c>
      <c r="G166" s="2">
        <f>VLOOKUP($F166,Summary!$A$22:$A$28,1,1)</f>
        <v>10</v>
      </c>
      <c r="H166" s="2">
        <v>1</v>
      </c>
      <c r="I166" s="2">
        <v>1</v>
      </c>
      <c r="J166" s="2" t="s">
        <v>572</v>
      </c>
      <c r="K166" s="20">
        <v>20.25</v>
      </c>
      <c r="L166" s="20">
        <f>VLOOKUP($K166,Summary!$A$33:$E$39,1,1)</f>
        <v>20</v>
      </c>
      <c r="M166" s="2"/>
      <c r="N166" s="2" t="s">
        <v>16</v>
      </c>
      <c r="O166" s="22">
        <f>VLOOKUP($E166,Summary!$A$7:$E$8,5,0)</f>
        <v>0.19144144144144143</v>
      </c>
      <c r="P166" s="22">
        <f>VLOOKUP($C166,Summary!$A$15:$E$17,5,0)</f>
        <v>0.25326370757180156</v>
      </c>
      <c r="Q166" s="22">
        <f>VLOOKUP($G166,Summary!$A$22:$E$28,5,0)</f>
        <v>0.40789473684210525</v>
      </c>
      <c r="R166" s="22">
        <f>VLOOKUP($L166,Summary!$A$33:$E$39,5,0)</f>
        <v>0.35632183908045978</v>
      </c>
      <c r="S166" s="22">
        <f t="shared" si="6"/>
        <v>0.01</v>
      </c>
    </row>
    <row r="167" spans="1:19" x14ac:dyDescent="0.25">
      <c r="A167" s="2">
        <v>820</v>
      </c>
      <c r="B167" s="2">
        <v>0</v>
      </c>
      <c r="C167" s="2">
        <v>3</v>
      </c>
      <c r="D167" s="2" t="s">
        <v>699</v>
      </c>
      <c r="E167" s="2" t="s">
        <v>12</v>
      </c>
      <c r="F167" s="2">
        <v>10</v>
      </c>
      <c r="G167" s="2">
        <f>VLOOKUP($F167,Summary!$A$22:$A$28,1,1)</f>
        <v>10</v>
      </c>
      <c r="H167" s="2">
        <v>3</v>
      </c>
      <c r="I167" s="2">
        <v>2</v>
      </c>
      <c r="J167" s="2">
        <v>347088</v>
      </c>
      <c r="K167" s="20">
        <v>27.9</v>
      </c>
      <c r="L167" s="20">
        <f>VLOOKUP($K167,Summary!$A$33:$E$39,1,1)</f>
        <v>20</v>
      </c>
      <c r="M167" s="2"/>
      <c r="N167" s="2" t="s">
        <v>16</v>
      </c>
      <c r="O167" s="22">
        <f>VLOOKUP($E167,Summary!$A$7:$E$8,5,0)</f>
        <v>0.19144144144144143</v>
      </c>
      <c r="P167" s="22">
        <f>VLOOKUP($C167,Summary!$A$15:$E$17,5,0)</f>
        <v>0.25326370757180156</v>
      </c>
      <c r="Q167" s="22">
        <f>VLOOKUP($G167,Summary!$A$22:$E$28,5,0)</f>
        <v>0.40789473684210525</v>
      </c>
      <c r="R167" s="22">
        <f>VLOOKUP($L167,Summary!$A$33:$E$39,5,0)</f>
        <v>0.35632183908045978</v>
      </c>
      <c r="S167" s="22">
        <f t="shared" si="6"/>
        <v>0.01</v>
      </c>
    </row>
    <row r="168" spans="1:19" x14ac:dyDescent="0.25">
      <c r="A168" s="2">
        <v>736</v>
      </c>
      <c r="B168" s="2">
        <v>0</v>
      </c>
      <c r="C168" s="2">
        <v>3</v>
      </c>
      <c r="D168" s="2" t="s">
        <v>807</v>
      </c>
      <c r="E168" s="2" t="s">
        <v>12</v>
      </c>
      <c r="F168" s="2">
        <v>28.5</v>
      </c>
      <c r="G168" s="2">
        <f>VLOOKUP($F168,Summary!$A$22:$A$28,1,1)</f>
        <v>20</v>
      </c>
      <c r="H168" s="2">
        <v>0</v>
      </c>
      <c r="I168" s="2">
        <v>0</v>
      </c>
      <c r="J168" s="2">
        <v>54636</v>
      </c>
      <c r="K168" s="20">
        <v>16.100000000000001</v>
      </c>
      <c r="L168" s="20">
        <f>VLOOKUP($K168,Summary!$A$33:$E$39,1,1)</f>
        <v>10</v>
      </c>
      <c r="M168" s="2"/>
      <c r="N168" s="2" t="s">
        <v>16</v>
      </c>
      <c r="O168" s="22">
        <f>VLOOKUP($E168,Summary!$A$7:$E$8,5,0)</f>
        <v>0.19144144144144143</v>
      </c>
      <c r="P168" s="22">
        <f>VLOOKUP($C168,Summary!$A$15:$E$17,5,0)</f>
        <v>0.25326370757180156</v>
      </c>
      <c r="Q168" s="22">
        <f>VLOOKUP($G168,Summary!$A$22:$E$28,5,0)</f>
        <v>0.35632183908045978</v>
      </c>
      <c r="R168" s="22">
        <f>VLOOKUP($L168,Summary!$A$33:$E$39,5,0)</f>
        <v>0.40789473684210525</v>
      </c>
      <c r="S168" s="22">
        <f t="shared" si="6"/>
        <v>0.01</v>
      </c>
    </row>
    <row r="169" spans="1:19" x14ac:dyDescent="0.25">
      <c r="A169" s="2">
        <v>744</v>
      </c>
      <c r="B169" s="2">
        <v>0</v>
      </c>
      <c r="C169" s="2">
        <v>3</v>
      </c>
      <c r="D169" s="2" t="s">
        <v>797</v>
      </c>
      <c r="E169" s="2" t="s">
        <v>12</v>
      </c>
      <c r="F169" s="2">
        <v>24</v>
      </c>
      <c r="G169" s="2">
        <f>VLOOKUP($F169,Summary!$A$22:$A$28,1,1)</f>
        <v>20</v>
      </c>
      <c r="H169" s="2">
        <v>1</v>
      </c>
      <c r="I169" s="2">
        <v>0</v>
      </c>
      <c r="J169" s="2">
        <v>376566</v>
      </c>
      <c r="K169" s="20">
        <v>16.100000000000001</v>
      </c>
      <c r="L169" s="20">
        <f>VLOOKUP($K169,Summary!$A$33:$E$39,1,1)</f>
        <v>10</v>
      </c>
      <c r="M169" s="2"/>
      <c r="N169" s="2" t="s">
        <v>16</v>
      </c>
      <c r="O169" s="22">
        <f>VLOOKUP($E169,Summary!$A$7:$E$8,5,0)</f>
        <v>0.19144144144144143</v>
      </c>
      <c r="P169" s="22">
        <f>VLOOKUP($C169,Summary!$A$15:$E$17,5,0)</f>
        <v>0.25326370757180156</v>
      </c>
      <c r="Q169" s="22">
        <f>VLOOKUP($G169,Summary!$A$22:$E$28,5,0)</f>
        <v>0.35632183908045978</v>
      </c>
      <c r="R169" s="22">
        <f>VLOOKUP($L169,Summary!$A$33:$E$39,5,0)</f>
        <v>0.40789473684210525</v>
      </c>
      <c r="S169" s="22">
        <f t="shared" si="6"/>
        <v>0.01</v>
      </c>
    </row>
    <row r="170" spans="1:19" x14ac:dyDescent="0.25">
      <c r="A170" s="2">
        <v>697</v>
      </c>
      <c r="B170" s="2">
        <v>0</v>
      </c>
      <c r="C170" s="2">
        <v>3</v>
      </c>
      <c r="D170" s="2" t="s">
        <v>11</v>
      </c>
      <c r="E170" s="2" t="s">
        <v>12</v>
      </c>
      <c r="F170" s="2">
        <v>44</v>
      </c>
      <c r="G170" s="2">
        <f>VLOOKUP($F170,Summary!$A$22:$A$28,1,1)</f>
        <v>40</v>
      </c>
      <c r="H170" s="2">
        <v>0</v>
      </c>
      <c r="I170" s="2">
        <v>0</v>
      </c>
      <c r="J170" s="2">
        <v>363592</v>
      </c>
      <c r="K170" s="20">
        <v>8.0500000000000007</v>
      </c>
      <c r="L170" s="20">
        <f>VLOOKUP($K170,Summary!$A$33:$E$39,1,1)</f>
        <v>0</v>
      </c>
      <c r="M170" s="2"/>
      <c r="N170" s="2" t="s">
        <v>16</v>
      </c>
      <c r="O170" s="22">
        <f>VLOOKUP($E170,Summary!$A$7:$E$8,5,0)</f>
        <v>0.19144144144144143</v>
      </c>
      <c r="P170" s="22">
        <f>VLOOKUP($C170,Summary!$A$15:$E$17,5,0)</f>
        <v>0.25326370757180156</v>
      </c>
      <c r="Q170" s="22">
        <f>VLOOKUP($G170,Summary!$A$22:$E$28,5,0)</f>
        <v>0.35820895522388058</v>
      </c>
      <c r="R170" s="22">
        <f>VLOOKUP($L170,Summary!$A$33:$E$39,5,0)</f>
        <v>0.38219895287958117</v>
      </c>
      <c r="S170" s="22">
        <f t="shared" si="6"/>
        <v>0.01</v>
      </c>
    </row>
    <row r="171" spans="1:19" x14ac:dyDescent="0.25">
      <c r="A171" s="2">
        <v>700</v>
      </c>
      <c r="B171" s="2">
        <v>0</v>
      </c>
      <c r="C171" s="2">
        <v>3</v>
      </c>
      <c r="D171" s="2" t="s">
        <v>855</v>
      </c>
      <c r="E171" s="2" t="s">
        <v>12</v>
      </c>
      <c r="F171" s="2">
        <v>42</v>
      </c>
      <c r="G171" s="2">
        <f>VLOOKUP($F171,Summary!$A$22:$A$28,1,1)</f>
        <v>40</v>
      </c>
      <c r="H171" s="2">
        <v>0</v>
      </c>
      <c r="I171" s="2">
        <v>0</v>
      </c>
      <c r="J171" s="2">
        <v>348121</v>
      </c>
      <c r="K171" s="20">
        <v>7.65</v>
      </c>
      <c r="L171" s="20">
        <f>VLOOKUP($K171,Summary!$A$33:$E$39,1,1)</f>
        <v>0</v>
      </c>
      <c r="M171" s="2" t="s">
        <v>106</v>
      </c>
      <c r="N171" s="2" t="s">
        <v>16</v>
      </c>
      <c r="O171" s="22">
        <f>VLOOKUP($E171,Summary!$A$7:$E$8,5,0)</f>
        <v>0.19144144144144143</v>
      </c>
      <c r="P171" s="22">
        <f>VLOOKUP($C171,Summary!$A$15:$E$17,5,0)</f>
        <v>0.25326370757180156</v>
      </c>
      <c r="Q171" s="22">
        <f>VLOOKUP($G171,Summary!$A$22:$E$28,5,0)</f>
        <v>0.35820895522388058</v>
      </c>
      <c r="R171" s="22">
        <f>VLOOKUP($L171,Summary!$A$33:$E$39,5,0)</f>
        <v>0.38219895287958117</v>
      </c>
      <c r="S171" s="22">
        <f t="shared" si="6"/>
        <v>0.01</v>
      </c>
    </row>
    <row r="172" spans="1:19" x14ac:dyDescent="0.25">
      <c r="A172" s="2">
        <v>762</v>
      </c>
      <c r="B172" s="2">
        <v>0</v>
      </c>
      <c r="C172" s="2">
        <v>3</v>
      </c>
      <c r="D172" s="2" t="s">
        <v>775</v>
      </c>
      <c r="E172" s="2" t="s">
        <v>12</v>
      </c>
      <c r="F172" s="2">
        <v>41</v>
      </c>
      <c r="G172" s="2">
        <f>VLOOKUP($F172,Summary!$A$22:$A$28,1,1)</f>
        <v>40</v>
      </c>
      <c r="H172" s="2">
        <v>0</v>
      </c>
      <c r="I172" s="2">
        <v>0</v>
      </c>
      <c r="J172" s="2" t="s">
        <v>774</v>
      </c>
      <c r="K172" s="20">
        <v>7.125</v>
      </c>
      <c r="L172" s="20">
        <f>VLOOKUP($K172,Summary!$A$33:$E$39,1,1)</f>
        <v>0</v>
      </c>
      <c r="M172" s="2"/>
      <c r="N172" s="2" t="s">
        <v>16</v>
      </c>
      <c r="O172" s="22">
        <f>VLOOKUP($E172,Summary!$A$7:$E$8,5,0)</f>
        <v>0.19144144144144143</v>
      </c>
      <c r="P172" s="22">
        <f>VLOOKUP($C172,Summary!$A$15:$E$17,5,0)</f>
        <v>0.25326370757180156</v>
      </c>
      <c r="Q172" s="22">
        <f>VLOOKUP($G172,Summary!$A$22:$E$28,5,0)</f>
        <v>0.35820895522388058</v>
      </c>
      <c r="R172" s="22">
        <f>VLOOKUP($L172,Summary!$A$33:$E$39,5,0)</f>
        <v>0.38219895287958117</v>
      </c>
      <c r="S172" s="22">
        <f t="shared" si="6"/>
        <v>0.01</v>
      </c>
    </row>
    <row r="173" spans="1:19" x14ac:dyDescent="0.25">
      <c r="A173" s="2">
        <v>772</v>
      </c>
      <c r="B173" s="2">
        <v>0</v>
      </c>
      <c r="C173" s="2">
        <v>3</v>
      </c>
      <c r="D173" s="2" t="s">
        <v>763</v>
      </c>
      <c r="E173" s="2" t="s">
        <v>12</v>
      </c>
      <c r="F173" s="2">
        <v>48</v>
      </c>
      <c r="G173" s="2">
        <f>VLOOKUP($F173,Summary!$A$22:$A$28,1,1)</f>
        <v>40</v>
      </c>
      <c r="H173" s="2">
        <v>0</v>
      </c>
      <c r="I173" s="2">
        <v>0</v>
      </c>
      <c r="J173" s="2">
        <v>350047</v>
      </c>
      <c r="K173" s="20">
        <v>7.8541999999999996</v>
      </c>
      <c r="L173" s="20">
        <f>VLOOKUP($K173,Summary!$A$33:$E$39,1,1)</f>
        <v>0</v>
      </c>
      <c r="M173" s="2"/>
      <c r="N173" s="2" t="s">
        <v>16</v>
      </c>
      <c r="O173" s="22">
        <f>VLOOKUP($E173,Summary!$A$7:$E$8,5,0)</f>
        <v>0.19144144144144143</v>
      </c>
      <c r="P173" s="22">
        <f>VLOOKUP($C173,Summary!$A$15:$E$17,5,0)</f>
        <v>0.25326370757180156</v>
      </c>
      <c r="Q173" s="22">
        <f>VLOOKUP($G173,Summary!$A$22:$E$28,5,0)</f>
        <v>0.35820895522388058</v>
      </c>
      <c r="R173" s="22">
        <f>VLOOKUP($L173,Summary!$A$33:$E$39,5,0)</f>
        <v>0.38219895287958117</v>
      </c>
      <c r="S173" s="22">
        <f t="shared" si="6"/>
        <v>0.01</v>
      </c>
    </row>
    <row r="174" spans="1:19" x14ac:dyDescent="0.25">
      <c r="A174" s="2">
        <v>819</v>
      </c>
      <c r="B174" s="2">
        <v>0</v>
      </c>
      <c r="C174" s="2">
        <v>3</v>
      </c>
      <c r="D174" s="2" t="s">
        <v>701</v>
      </c>
      <c r="E174" s="2" t="s">
        <v>12</v>
      </c>
      <c r="F174" s="2">
        <v>43</v>
      </c>
      <c r="G174" s="2">
        <f>VLOOKUP($F174,Summary!$A$22:$A$28,1,1)</f>
        <v>40</v>
      </c>
      <c r="H174" s="2">
        <v>0</v>
      </c>
      <c r="I174" s="2">
        <v>0</v>
      </c>
      <c r="J174" s="2" t="s">
        <v>700</v>
      </c>
      <c r="K174" s="20">
        <v>6.45</v>
      </c>
      <c r="L174" s="20">
        <f>VLOOKUP($K174,Summary!$A$33:$E$39,1,1)</f>
        <v>0</v>
      </c>
      <c r="M174" s="2"/>
      <c r="N174" s="2" t="s">
        <v>16</v>
      </c>
      <c r="O174" s="22">
        <f>VLOOKUP($E174,Summary!$A$7:$E$8,5,0)</f>
        <v>0.19144144144144143</v>
      </c>
      <c r="P174" s="22">
        <f>VLOOKUP($C174,Summary!$A$15:$E$17,5,0)</f>
        <v>0.25326370757180156</v>
      </c>
      <c r="Q174" s="22">
        <f>VLOOKUP($G174,Summary!$A$22:$E$28,5,0)</f>
        <v>0.35820895522388058</v>
      </c>
      <c r="R174" s="22">
        <f>VLOOKUP($L174,Summary!$A$33:$E$39,5,0)</f>
        <v>0.38219895287958117</v>
      </c>
      <c r="S174" s="22">
        <f t="shared" si="6"/>
        <v>0.01</v>
      </c>
    </row>
    <row r="175" spans="1:19" x14ac:dyDescent="0.25">
      <c r="A175" s="2">
        <v>846</v>
      </c>
      <c r="B175" s="2">
        <v>0</v>
      </c>
      <c r="C175" s="2">
        <v>3</v>
      </c>
      <c r="D175" s="2" t="s">
        <v>667</v>
      </c>
      <c r="E175" s="2" t="s">
        <v>12</v>
      </c>
      <c r="F175" s="2">
        <v>42</v>
      </c>
      <c r="G175" s="2">
        <f>VLOOKUP($F175,Summary!$A$22:$A$28,1,1)</f>
        <v>40</v>
      </c>
      <c r="H175" s="2">
        <v>0</v>
      </c>
      <c r="I175" s="2">
        <v>0</v>
      </c>
      <c r="J175" s="2" t="s">
        <v>666</v>
      </c>
      <c r="K175" s="20">
        <v>7.55</v>
      </c>
      <c r="L175" s="20">
        <f>VLOOKUP($K175,Summary!$A$33:$E$39,1,1)</f>
        <v>0</v>
      </c>
      <c r="M175" s="2"/>
      <c r="N175" s="2" t="s">
        <v>16</v>
      </c>
      <c r="O175" s="22">
        <f>VLOOKUP($E175,Summary!$A$7:$E$8,5,0)</f>
        <v>0.19144144144144143</v>
      </c>
      <c r="P175" s="22">
        <f>VLOOKUP($C175,Summary!$A$15:$E$17,5,0)</f>
        <v>0.25326370757180156</v>
      </c>
      <c r="Q175" s="22">
        <f>VLOOKUP($G175,Summary!$A$22:$E$28,5,0)</f>
        <v>0.35820895522388058</v>
      </c>
      <c r="R175" s="22">
        <f>VLOOKUP($L175,Summary!$A$33:$E$39,5,0)</f>
        <v>0.38219895287958117</v>
      </c>
      <c r="S175" s="22">
        <f t="shared" si="6"/>
        <v>0.01</v>
      </c>
    </row>
    <row r="176" spans="1:19" x14ac:dyDescent="0.25">
      <c r="A176" s="2">
        <v>874</v>
      </c>
      <c r="B176" s="2">
        <v>0</v>
      </c>
      <c r="C176" s="2">
        <v>3</v>
      </c>
      <c r="D176" s="2" t="s">
        <v>631</v>
      </c>
      <c r="E176" s="2" t="s">
        <v>12</v>
      </c>
      <c r="F176" s="2">
        <v>47</v>
      </c>
      <c r="G176" s="2">
        <f>VLOOKUP($F176,Summary!$A$22:$A$28,1,1)</f>
        <v>40</v>
      </c>
      <c r="H176" s="2">
        <v>0</v>
      </c>
      <c r="I176" s="2">
        <v>0</v>
      </c>
      <c r="J176" s="2">
        <v>345765</v>
      </c>
      <c r="K176" s="20">
        <v>9</v>
      </c>
      <c r="L176" s="20">
        <f>VLOOKUP($K176,Summary!$A$33:$E$39,1,1)</f>
        <v>0</v>
      </c>
      <c r="M176" s="2"/>
      <c r="N176" s="2" t="s">
        <v>16</v>
      </c>
      <c r="O176" s="22">
        <f>VLOOKUP($E176,Summary!$A$7:$E$8,5,0)</f>
        <v>0.19144144144144143</v>
      </c>
      <c r="P176" s="22">
        <f>VLOOKUP($C176,Summary!$A$15:$E$17,5,0)</f>
        <v>0.25326370757180156</v>
      </c>
      <c r="Q176" s="22">
        <f>VLOOKUP($G176,Summary!$A$22:$E$28,5,0)</f>
        <v>0.35820895522388058</v>
      </c>
      <c r="R176" s="22">
        <f>VLOOKUP($L176,Summary!$A$33:$E$39,5,0)</f>
        <v>0.38219895287958117</v>
      </c>
      <c r="S176" s="22">
        <f t="shared" si="6"/>
        <v>0.01</v>
      </c>
    </row>
    <row r="177" spans="1:19" x14ac:dyDescent="0.25">
      <c r="A177" s="2">
        <v>704</v>
      </c>
      <c r="B177" s="2">
        <v>0</v>
      </c>
      <c r="C177" s="2">
        <v>3</v>
      </c>
      <c r="D177" s="2" t="s">
        <v>850</v>
      </c>
      <c r="E177" s="2" t="s">
        <v>12</v>
      </c>
      <c r="F177" s="2">
        <v>25</v>
      </c>
      <c r="G177" s="2">
        <f>VLOOKUP($F177,Summary!$A$22:$A$28,1,1)</f>
        <v>20</v>
      </c>
      <c r="H177" s="2">
        <v>0</v>
      </c>
      <c r="I177" s="2">
        <v>0</v>
      </c>
      <c r="J177" s="2">
        <v>36864</v>
      </c>
      <c r="K177" s="20">
        <v>7.7416999999999998</v>
      </c>
      <c r="L177" s="20">
        <f>VLOOKUP($K177,Summary!$A$33:$E$39,1,1)</f>
        <v>0</v>
      </c>
      <c r="M177" s="2"/>
      <c r="N177" s="2" t="s">
        <v>13</v>
      </c>
      <c r="O177" s="22">
        <f>VLOOKUP($E177,Summary!$A$7:$E$8,5,0)</f>
        <v>0.19144144144144143</v>
      </c>
      <c r="P177" s="22">
        <f>VLOOKUP($C177,Summary!$A$15:$E$17,5,0)</f>
        <v>0.25326370757180156</v>
      </c>
      <c r="Q177" s="22">
        <f>VLOOKUP($G177,Summary!$A$22:$E$28,5,0)</f>
        <v>0.35632183908045978</v>
      </c>
      <c r="R177" s="22">
        <f>VLOOKUP($L177,Summary!$A$33:$E$39,5,0)</f>
        <v>0.38219895287958117</v>
      </c>
      <c r="S177" s="22">
        <f t="shared" si="6"/>
        <v>0.01</v>
      </c>
    </row>
    <row r="178" spans="1:19" x14ac:dyDescent="0.25">
      <c r="A178" s="2">
        <v>705</v>
      </c>
      <c r="B178" s="2">
        <v>0</v>
      </c>
      <c r="C178" s="2">
        <v>3</v>
      </c>
      <c r="D178" s="2" t="s">
        <v>849</v>
      </c>
      <c r="E178" s="2" t="s">
        <v>12</v>
      </c>
      <c r="F178" s="2">
        <v>26</v>
      </c>
      <c r="G178" s="2">
        <f>VLOOKUP($F178,Summary!$A$22:$A$28,1,1)</f>
        <v>20</v>
      </c>
      <c r="H178" s="2">
        <v>1</v>
      </c>
      <c r="I178" s="2">
        <v>0</v>
      </c>
      <c r="J178" s="2">
        <v>350025</v>
      </c>
      <c r="K178" s="20">
        <v>7.8541999999999996</v>
      </c>
      <c r="L178" s="20">
        <f>VLOOKUP($K178,Summary!$A$33:$E$39,1,1)</f>
        <v>0</v>
      </c>
      <c r="M178" s="2"/>
      <c r="N178" s="2" t="s">
        <v>16</v>
      </c>
      <c r="O178" s="22">
        <f>VLOOKUP($E178,Summary!$A$7:$E$8,5,0)</f>
        <v>0.19144144144144143</v>
      </c>
      <c r="P178" s="22">
        <f>VLOOKUP($C178,Summary!$A$15:$E$17,5,0)</f>
        <v>0.25326370757180156</v>
      </c>
      <c r="Q178" s="22">
        <f>VLOOKUP($G178,Summary!$A$22:$E$28,5,0)</f>
        <v>0.35632183908045978</v>
      </c>
      <c r="R178" s="22">
        <f>VLOOKUP($L178,Summary!$A$33:$E$39,5,0)</f>
        <v>0.38219895287958117</v>
      </c>
      <c r="S178" s="22">
        <f t="shared" si="6"/>
        <v>0.01</v>
      </c>
    </row>
    <row r="179" spans="1:19" x14ac:dyDescent="0.25">
      <c r="A179" s="2">
        <v>714</v>
      </c>
      <c r="B179" s="2">
        <v>0</v>
      </c>
      <c r="C179" s="2">
        <v>3</v>
      </c>
      <c r="D179" s="2" t="s">
        <v>834</v>
      </c>
      <c r="E179" s="2" t="s">
        <v>12</v>
      </c>
      <c r="F179" s="2">
        <v>29</v>
      </c>
      <c r="G179" s="2">
        <f>VLOOKUP($F179,Summary!$A$22:$A$28,1,1)</f>
        <v>20</v>
      </c>
      <c r="H179" s="2">
        <v>0</v>
      </c>
      <c r="I179" s="2">
        <v>0</v>
      </c>
      <c r="J179" s="2">
        <v>7545</v>
      </c>
      <c r="K179" s="20">
        <v>9.4832999999999998</v>
      </c>
      <c r="L179" s="20">
        <f>VLOOKUP($K179,Summary!$A$33:$E$39,1,1)</f>
        <v>0</v>
      </c>
      <c r="M179" s="2"/>
      <c r="N179" s="2" t="s">
        <v>16</v>
      </c>
      <c r="O179" s="22">
        <f>VLOOKUP($E179,Summary!$A$7:$E$8,5,0)</f>
        <v>0.19144144144144143</v>
      </c>
      <c r="P179" s="22">
        <f>VLOOKUP($C179,Summary!$A$15:$E$17,5,0)</f>
        <v>0.25326370757180156</v>
      </c>
      <c r="Q179" s="22">
        <f>VLOOKUP($G179,Summary!$A$22:$E$28,5,0)</f>
        <v>0.35632183908045978</v>
      </c>
      <c r="R179" s="22">
        <f>VLOOKUP($L179,Summary!$A$33:$E$39,5,0)</f>
        <v>0.38219895287958117</v>
      </c>
      <c r="S179" s="22">
        <f t="shared" si="6"/>
        <v>0.01</v>
      </c>
    </row>
    <row r="180" spans="1:19" x14ac:dyDescent="0.25">
      <c r="A180" s="2">
        <v>726</v>
      </c>
      <c r="B180" s="2">
        <v>0</v>
      </c>
      <c r="C180" s="2">
        <v>3</v>
      </c>
      <c r="D180" s="2" t="s">
        <v>819</v>
      </c>
      <c r="E180" s="2" t="s">
        <v>12</v>
      </c>
      <c r="F180" s="2">
        <v>20</v>
      </c>
      <c r="G180" s="2">
        <f>VLOOKUP($F180,Summary!$A$22:$A$28,1,1)</f>
        <v>20</v>
      </c>
      <c r="H180" s="2">
        <v>0</v>
      </c>
      <c r="I180" s="2">
        <v>0</v>
      </c>
      <c r="J180" s="2">
        <v>315094</v>
      </c>
      <c r="K180" s="20">
        <v>8.6624999999999996</v>
      </c>
      <c r="L180" s="20">
        <f>VLOOKUP($K180,Summary!$A$33:$E$39,1,1)</f>
        <v>0</v>
      </c>
      <c r="M180" s="2"/>
      <c r="N180" s="2" t="s">
        <v>16</v>
      </c>
      <c r="O180" s="22">
        <f>VLOOKUP($E180,Summary!$A$7:$E$8,5,0)</f>
        <v>0.19144144144144143</v>
      </c>
      <c r="P180" s="22">
        <f>VLOOKUP($C180,Summary!$A$15:$E$17,5,0)</f>
        <v>0.25326370757180156</v>
      </c>
      <c r="Q180" s="22">
        <f>VLOOKUP($G180,Summary!$A$22:$E$28,5,0)</f>
        <v>0.35632183908045978</v>
      </c>
      <c r="R180" s="22">
        <f>VLOOKUP($L180,Summary!$A$33:$E$39,5,0)</f>
        <v>0.38219895287958117</v>
      </c>
      <c r="S180" s="22">
        <f t="shared" si="6"/>
        <v>0.01</v>
      </c>
    </row>
    <row r="181" spans="1:19" x14ac:dyDescent="0.25">
      <c r="A181" s="2">
        <v>754</v>
      </c>
      <c r="B181" s="2">
        <v>0</v>
      </c>
      <c r="C181" s="2">
        <v>3</v>
      </c>
      <c r="D181" s="2" t="s">
        <v>784</v>
      </c>
      <c r="E181" s="2" t="s">
        <v>12</v>
      </c>
      <c r="F181" s="2">
        <v>23</v>
      </c>
      <c r="G181" s="2">
        <f>VLOOKUP($F181,Summary!$A$22:$A$28,1,1)</f>
        <v>20</v>
      </c>
      <c r="H181" s="2">
        <v>0</v>
      </c>
      <c r="I181" s="2">
        <v>0</v>
      </c>
      <c r="J181" s="2">
        <v>349204</v>
      </c>
      <c r="K181" s="20">
        <v>7.8958000000000004</v>
      </c>
      <c r="L181" s="20">
        <f>VLOOKUP($K181,Summary!$A$33:$E$39,1,1)</f>
        <v>0</v>
      </c>
      <c r="M181" s="2"/>
      <c r="N181" s="2" t="s">
        <v>16</v>
      </c>
      <c r="O181" s="22">
        <f>VLOOKUP($E181,Summary!$A$7:$E$8,5,0)</f>
        <v>0.19144144144144143</v>
      </c>
      <c r="P181" s="22">
        <f>VLOOKUP($C181,Summary!$A$15:$E$17,5,0)</f>
        <v>0.25326370757180156</v>
      </c>
      <c r="Q181" s="22">
        <f>VLOOKUP($G181,Summary!$A$22:$E$28,5,0)</f>
        <v>0.35632183908045978</v>
      </c>
      <c r="R181" s="22">
        <f>VLOOKUP($L181,Summary!$A$33:$E$39,5,0)</f>
        <v>0.38219895287958117</v>
      </c>
      <c r="S181" s="22">
        <f t="shared" si="6"/>
        <v>0.01</v>
      </c>
    </row>
    <row r="182" spans="1:19" x14ac:dyDescent="0.25">
      <c r="A182" s="2">
        <v>757</v>
      </c>
      <c r="B182" s="2">
        <v>0</v>
      </c>
      <c r="C182" s="2">
        <v>3</v>
      </c>
      <c r="D182" s="2" t="s">
        <v>781</v>
      </c>
      <c r="E182" s="2" t="s">
        <v>12</v>
      </c>
      <c r="F182" s="2">
        <v>28</v>
      </c>
      <c r="G182" s="2">
        <f>VLOOKUP($F182,Summary!$A$22:$A$28,1,1)</f>
        <v>20</v>
      </c>
      <c r="H182" s="2">
        <v>0</v>
      </c>
      <c r="I182" s="2">
        <v>0</v>
      </c>
      <c r="J182" s="2">
        <v>350042</v>
      </c>
      <c r="K182" s="20">
        <v>7.7957999999999998</v>
      </c>
      <c r="L182" s="20">
        <f>VLOOKUP($K182,Summary!$A$33:$E$39,1,1)</f>
        <v>0</v>
      </c>
      <c r="M182" s="2"/>
      <c r="N182" s="2" t="s">
        <v>16</v>
      </c>
      <c r="O182" s="22">
        <f>VLOOKUP($E182,Summary!$A$7:$E$8,5,0)</f>
        <v>0.19144144144144143</v>
      </c>
      <c r="P182" s="22">
        <f>VLOOKUP($C182,Summary!$A$15:$E$17,5,0)</f>
        <v>0.25326370757180156</v>
      </c>
      <c r="Q182" s="22">
        <f>VLOOKUP($G182,Summary!$A$22:$E$28,5,0)</f>
        <v>0.35632183908045978</v>
      </c>
      <c r="R182" s="22">
        <f>VLOOKUP($L182,Summary!$A$33:$E$39,5,0)</f>
        <v>0.38219895287958117</v>
      </c>
      <c r="S182" s="22">
        <f t="shared" si="6"/>
        <v>0.01</v>
      </c>
    </row>
    <row r="183" spans="1:19" x14ac:dyDescent="0.25">
      <c r="A183" s="2">
        <v>763</v>
      </c>
      <c r="B183" s="2">
        <v>1</v>
      </c>
      <c r="C183" s="2">
        <v>3</v>
      </c>
      <c r="D183" s="2" t="s">
        <v>773</v>
      </c>
      <c r="E183" s="2" t="s">
        <v>12</v>
      </c>
      <c r="F183" s="2">
        <v>20</v>
      </c>
      <c r="G183" s="2">
        <f>VLOOKUP($F183,Summary!$A$22:$A$28,1,1)</f>
        <v>20</v>
      </c>
      <c r="H183" s="2">
        <v>0</v>
      </c>
      <c r="I183" s="2">
        <v>0</v>
      </c>
      <c r="J183" s="2">
        <v>2663</v>
      </c>
      <c r="K183" s="20">
        <v>7.2291999999999996</v>
      </c>
      <c r="L183" s="20">
        <f>VLOOKUP($K183,Summary!$A$33:$E$39,1,1)</f>
        <v>0</v>
      </c>
      <c r="M183" s="2"/>
      <c r="N183" s="2" t="s">
        <v>24</v>
      </c>
      <c r="O183" s="22">
        <f>VLOOKUP($E183,Summary!$A$7:$E$8,5,0)</f>
        <v>0.19144144144144143</v>
      </c>
      <c r="P183" s="22">
        <f>VLOOKUP($C183,Summary!$A$15:$E$17,5,0)</f>
        <v>0.25326370757180156</v>
      </c>
      <c r="Q183" s="22">
        <f>VLOOKUP($G183,Summary!$A$22:$E$28,5,0)</f>
        <v>0.35632183908045978</v>
      </c>
      <c r="R183" s="22">
        <f>VLOOKUP($L183,Summary!$A$33:$E$39,5,0)</f>
        <v>0.38219895287958117</v>
      </c>
      <c r="S183" s="22">
        <f t="shared" si="6"/>
        <v>0.01</v>
      </c>
    </row>
    <row r="184" spans="1:19" x14ac:dyDescent="0.25">
      <c r="A184" s="2">
        <v>769</v>
      </c>
      <c r="B184" s="2">
        <v>0</v>
      </c>
      <c r="C184" s="2">
        <v>3</v>
      </c>
      <c r="D184" s="2" t="s">
        <v>766</v>
      </c>
      <c r="E184" s="2" t="s">
        <v>12</v>
      </c>
      <c r="F184" s="2"/>
      <c r="G184" s="2">
        <f>VLOOKUP($F184,Summary!$A$22:$A$28,1,1)</f>
        <v>0</v>
      </c>
      <c r="H184" s="2">
        <v>1</v>
      </c>
      <c r="I184" s="2">
        <v>0</v>
      </c>
      <c r="J184" s="2">
        <v>371110</v>
      </c>
      <c r="K184" s="20">
        <v>24.15</v>
      </c>
      <c r="L184" s="20">
        <f>VLOOKUP($K184,Summary!$A$33:$E$39,1,1)</f>
        <v>20</v>
      </c>
      <c r="M184" s="2"/>
      <c r="N184" s="2" t="s">
        <v>13</v>
      </c>
      <c r="O184" s="22">
        <f>VLOOKUP($E184,Summary!$A$7:$E$8,5,0)</f>
        <v>0.19144144144144143</v>
      </c>
      <c r="P184" s="22">
        <f>VLOOKUP($C184,Summary!$A$15:$E$17,5,0)</f>
        <v>0.25326370757180156</v>
      </c>
      <c r="Q184" s="22">
        <f>VLOOKUP($G184,Summary!$A$22:$E$28,5,0)</f>
        <v>0.38219895287958117</v>
      </c>
      <c r="R184" s="22">
        <f>VLOOKUP($L184,Summary!$A$33:$E$39,5,0)</f>
        <v>0.35632183908045978</v>
      </c>
      <c r="S184" s="22">
        <f t="shared" si="6"/>
        <v>0.01</v>
      </c>
    </row>
    <row r="185" spans="1:19" x14ac:dyDescent="0.25">
      <c r="A185" s="2">
        <v>771</v>
      </c>
      <c r="B185" s="2">
        <v>0</v>
      </c>
      <c r="C185" s="2">
        <v>3</v>
      </c>
      <c r="D185" s="2" t="s">
        <v>764</v>
      </c>
      <c r="E185" s="2" t="s">
        <v>12</v>
      </c>
      <c r="F185" s="2">
        <v>24</v>
      </c>
      <c r="G185" s="2">
        <f>VLOOKUP($F185,Summary!$A$22:$A$28,1,1)</f>
        <v>20</v>
      </c>
      <c r="H185" s="2">
        <v>0</v>
      </c>
      <c r="I185" s="2">
        <v>0</v>
      </c>
      <c r="J185" s="2">
        <v>345781</v>
      </c>
      <c r="K185" s="20">
        <v>9.5</v>
      </c>
      <c r="L185" s="20">
        <f>VLOOKUP($K185,Summary!$A$33:$E$39,1,1)</f>
        <v>0</v>
      </c>
      <c r="M185" s="2"/>
      <c r="N185" s="2" t="s">
        <v>16</v>
      </c>
      <c r="O185" s="22">
        <f>VLOOKUP($E185,Summary!$A$7:$E$8,5,0)</f>
        <v>0.19144144144144143</v>
      </c>
      <c r="P185" s="22">
        <f>VLOOKUP($C185,Summary!$A$15:$E$17,5,0)</f>
        <v>0.25326370757180156</v>
      </c>
      <c r="Q185" s="22">
        <f>VLOOKUP($G185,Summary!$A$22:$E$28,5,0)</f>
        <v>0.35632183908045978</v>
      </c>
      <c r="R185" s="22">
        <f>VLOOKUP($L185,Summary!$A$33:$E$39,5,0)</f>
        <v>0.38219895287958117</v>
      </c>
      <c r="S185" s="22">
        <f t="shared" si="6"/>
        <v>0.01</v>
      </c>
    </row>
    <row r="186" spans="1:19" x14ac:dyDescent="0.25">
      <c r="A186" s="2">
        <v>784</v>
      </c>
      <c r="B186" s="2">
        <v>0</v>
      </c>
      <c r="C186" s="2">
        <v>3</v>
      </c>
      <c r="D186" s="2" t="s">
        <v>746</v>
      </c>
      <c r="E186" s="2" t="s">
        <v>12</v>
      </c>
      <c r="F186" s="2"/>
      <c r="G186" s="2">
        <f>VLOOKUP($F186,Summary!$A$22:$A$28,1,1)</f>
        <v>0</v>
      </c>
      <c r="H186" s="2">
        <v>1</v>
      </c>
      <c r="I186" s="2">
        <v>2</v>
      </c>
      <c r="J186" s="2" t="s">
        <v>68</v>
      </c>
      <c r="K186" s="20">
        <v>23.45</v>
      </c>
      <c r="L186" s="20">
        <f>VLOOKUP($K186,Summary!$A$33:$E$39,1,1)</f>
        <v>20</v>
      </c>
      <c r="M186" s="2"/>
      <c r="N186" s="2" t="s">
        <v>16</v>
      </c>
      <c r="O186" s="22">
        <f>VLOOKUP($E186,Summary!$A$7:$E$8,5,0)</f>
        <v>0.19144144144144143</v>
      </c>
      <c r="P186" s="22">
        <f>VLOOKUP($C186,Summary!$A$15:$E$17,5,0)</f>
        <v>0.25326370757180156</v>
      </c>
      <c r="Q186" s="22">
        <f>VLOOKUP($G186,Summary!$A$22:$E$28,5,0)</f>
        <v>0.38219895287958117</v>
      </c>
      <c r="R186" s="22">
        <f>VLOOKUP($L186,Summary!$A$33:$E$39,5,0)</f>
        <v>0.35632183908045978</v>
      </c>
      <c r="S186" s="22">
        <f t="shared" si="6"/>
        <v>0.01</v>
      </c>
    </row>
    <row r="187" spans="1:19" x14ac:dyDescent="0.25">
      <c r="A187" s="2">
        <v>785</v>
      </c>
      <c r="B187" s="2">
        <v>0</v>
      </c>
      <c r="C187" s="2">
        <v>3</v>
      </c>
      <c r="D187" s="2" t="s">
        <v>745</v>
      </c>
      <c r="E187" s="2" t="s">
        <v>12</v>
      </c>
      <c r="F187" s="2">
        <v>25</v>
      </c>
      <c r="G187" s="2">
        <f>VLOOKUP($F187,Summary!$A$22:$A$28,1,1)</f>
        <v>20</v>
      </c>
      <c r="H187" s="2">
        <v>0</v>
      </c>
      <c r="I187" s="2">
        <v>0</v>
      </c>
      <c r="J187" s="2" t="s">
        <v>744</v>
      </c>
      <c r="K187" s="20">
        <v>7.05</v>
      </c>
      <c r="L187" s="20">
        <f>VLOOKUP($K187,Summary!$A$33:$E$39,1,1)</f>
        <v>0</v>
      </c>
      <c r="M187" s="2"/>
      <c r="N187" s="2" t="s">
        <v>16</v>
      </c>
      <c r="O187" s="22">
        <f>VLOOKUP($E187,Summary!$A$7:$E$8,5,0)</f>
        <v>0.19144144144144143</v>
      </c>
      <c r="P187" s="22">
        <f>VLOOKUP($C187,Summary!$A$15:$E$17,5,0)</f>
        <v>0.25326370757180156</v>
      </c>
      <c r="Q187" s="22">
        <f>VLOOKUP($G187,Summary!$A$22:$E$28,5,0)</f>
        <v>0.35632183908045978</v>
      </c>
      <c r="R187" s="22">
        <f>VLOOKUP($L187,Summary!$A$33:$E$39,5,0)</f>
        <v>0.38219895287958117</v>
      </c>
      <c r="S187" s="22">
        <f t="shared" si="6"/>
        <v>0.01</v>
      </c>
    </row>
    <row r="188" spans="1:19" x14ac:dyDescent="0.25">
      <c r="A188" s="2">
        <v>786</v>
      </c>
      <c r="B188" s="2">
        <v>0</v>
      </c>
      <c r="C188" s="2">
        <v>3</v>
      </c>
      <c r="D188" s="2" t="s">
        <v>743</v>
      </c>
      <c r="E188" s="2" t="s">
        <v>12</v>
      </c>
      <c r="F188" s="2">
        <v>25</v>
      </c>
      <c r="G188" s="2">
        <f>VLOOKUP($F188,Summary!$A$22:$A$28,1,1)</f>
        <v>20</v>
      </c>
      <c r="H188" s="2">
        <v>0</v>
      </c>
      <c r="I188" s="2">
        <v>0</v>
      </c>
      <c r="J188" s="2">
        <v>374887</v>
      </c>
      <c r="K188" s="20">
        <v>7.25</v>
      </c>
      <c r="L188" s="20">
        <f>VLOOKUP($K188,Summary!$A$33:$E$39,1,1)</f>
        <v>0</v>
      </c>
      <c r="M188" s="2"/>
      <c r="N188" s="2" t="s">
        <v>16</v>
      </c>
      <c r="O188" s="22">
        <f>VLOOKUP($E188,Summary!$A$7:$E$8,5,0)</f>
        <v>0.19144144144144143</v>
      </c>
      <c r="P188" s="22">
        <f>VLOOKUP($C188,Summary!$A$15:$E$17,5,0)</f>
        <v>0.25326370757180156</v>
      </c>
      <c r="Q188" s="22">
        <f>VLOOKUP($G188,Summary!$A$22:$E$28,5,0)</f>
        <v>0.35632183908045978</v>
      </c>
      <c r="R188" s="22">
        <f>VLOOKUP($L188,Summary!$A$33:$E$39,5,0)</f>
        <v>0.38219895287958117</v>
      </c>
      <c r="S188" s="22">
        <f t="shared" si="6"/>
        <v>0.01</v>
      </c>
    </row>
    <row r="189" spans="1:19" x14ac:dyDescent="0.25">
      <c r="A189" s="2">
        <v>788</v>
      </c>
      <c r="B189" s="2">
        <v>0</v>
      </c>
      <c r="C189" s="2">
        <v>3</v>
      </c>
      <c r="D189" s="2" t="s">
        <v>741</v>
      </c>
      <c r="E189" s="2" t="s">
        <v>12</v>
      </c>
      <c r="F189" s="2">
        <v>8</v>
      </c>
      <c r="G189" s="2">
        <f>VLOOKUP($F189,Summary!$A$22:$A$28,1,1)</f>
        <v>0</v>
      </c>
      <c r="H189" s="2">
        <v>4</v>
      </c>
      <c r="I189" s="2">
        <v>1</v>
      </c>
      <c r="J189" s="2">
        <v>382652</v>
      </c>
      <c r="K189" s="20">
        <v>29.125</v>
      </c>
      <c r="L189" s="20">
        <f>VLOOKUP($K189,Summary!$A$33:$E$39,1,1)</f>
        <v>20</v>
      </c>
      <c r="M189" s="2"/>
      <c r="N189" s="2" t="s">
        <v>13</v>
      </c>
      <c r="O189" s="22">
        <f>VLOOKUP($E189,Summary!$A$7:$E$8,5,0)</f>
        <v>0.19144144144144143</v>
      </c>
      <c r="P189" s="22">
        <f>VLOOKUP($C189,Summary!$A$15:$E$17,5,0)</f>
        <v>0.25326370757180156</v>
      </c>
      <c r="Q189" s="22">
        <f>VLOOKUP($G189,Summary!$A$22:$E$28,5,0)</f>
        <v>0.38219895287958117</v>
      </c>
      <c r="R189" s="22">
        <f>VLOOKUP($L189,Summary!$A$33:$E$39,5,0)</f>
        <v>0.35632183908045978</v>
      </c>
      <c r="S189" s="22">
        <f t="shared" si="6"/>
        <v>0.01</v>
      </c>
    </row>
    <row r="190" spans="1:19" x14ac:dyDescent="0.25">
      <c r="A190" s="2">
        <v>789</v>
      </c>
      <c r="B190" s="2">
        <v>1</v>
      </c>
      <c r="C190" s="2">
        <v>3</v>
      </c>
      <c r="D190" s="2" t="s">
        <v>740</v>
      </c>
      <c r="E190" s="2" t="s">
        <v>12</v>
      </c>
      <c r="F190" s="2">
        <v>1</v>
      </c>
      <c r="G190" s="2">
        <f>VLOOKUP($F190,Summary!$A$22:$A$28,1,1)</f>
        <v>0</v>
      </c>
      <c r="H190" s="2">
        <v>1</v>
      </c>
      <c r="I190" s="2">
        <v>2</v>
      </c>
      <c r="J190" s="2" t="s">
        <v>66</v>
      </c>
      <c r="K190" s="20">
        <v>20.574999999999999</v>
      </c>
      <c r="L190" s="20">
        <f>VLOOKUP($K190,Summary!$A$33:$E$39,1,1)</f>
        <v>20</v>
      </c>
      <c r="M190" s="2"/>
      <c r="N190" s="2" t="s">
        <v>16</v>
      </c>
      <c r="O190" s="22">
        <f>VLOOKUP($E190,Summary!$A$7:$E$8,5,0)</f>
        <v>0.19144144144144143</v>
      </c>
      <c r="P190" s="22">
        <f>VLOOKUP($C190,Summary!$A$15:$E$17,5,0)</f>
        <v>0.25326370757180156</v>
      </c>
      <c r="Q190" s="22">
        <f>VLOOKUP($G190,Summary!$A$22:$E$28,5,0)</f>
        <v>0.38219895287958117</v>
      </c>
      <c r="R190" s="22">
        <f>VLOOKUP($L190,Summary!$A$33:$E$39,5,0)</f>
        <v>0.35632183908045978</v>
      </c>
      <c r="S190" s="22">
        <f t="shared" si="6"/>
        <v>0.01</v>
      </c>
    </row>
    <row r="191" spans="1:19" x14ac:dyDescent="0.25">
      <c r="A191" s="2">
        <v>795</v>
      </c>
      <c r="B191" s="2">
        <v>0</v>
      </c>
      <c r="C191" s="2">
        <v>3</v>
      </c>
      <c r="D191" s="2" t="s">
        <v>731</v>
      </c>
      <c r="E191" s="2" t="s">
        <v>12</v>
      </c>
      <c r="F191" s="2">
        <v>25</v>
      </c>
      <c r="G191" s="2">
        <f>VLOOKUP($F191,Summary!$A$22:$A$28,1,1)</f>
        <v>20</v>
      </c>
      <c r="H191" s="2">
        <v>0</v>
      </c>
      <c r="I191" s="2">
        <v>0</v>
      </c>
      <c r="J191" s="2">
        <v>349203</v>
      </c>
      <c r="K191" s="20">
        <v>7.8958000000000004</v>
      </c>
      <c r="L191" s="20">
        <f>VLOOKUP($K191,Summary!$A$33:$E$39,1,1)</f>
        <v>0</v>
      </c>
      <c r="M191" s="2"/>
      <c r="N191" s="2" t="s">
        <v>16</v>
      </c>
      <c r="O191" s="22">
        <f>VLOOKUP($E191,Summary!$A$7:$E$8,5,0)</f>
        <v>0.19144144144144143</v>
      </c>
      <c r="P191" s="22">
        <f>VLOOKUP($C191,Summary!$A$15:$E$17,5,0)</f>
        <v>0.25326370757180156</v>
      </c>
      <c r="Q191" s="22">
        <f>VLOOKUP($G191,Summary!$A$22:$E$28,5,0)</f>
        <v>0.35632183908045978</v>
      </c>
      <c r="R191" s="22">
        <f>VLOOKUP($L191,Summary!$A$33:$E$39,5,0)</f>
        <v>0.38219895287958117</v>
      </c>
      <c r="S191" s="22">
        <f t="shared" si="6"/>
        <v>0.01</v>
      </c>
    </row>
    <row r="192" spans="1:19" x14ac:dyDescent="0.25">
      <c r="A192" s="2">
        <v>805</v>
      </c>
      <c r="B192" s="2">
        <v>1</v>
      </c>
      <c r="C192" s="2">
        <v>3</v>
      </c>
      <c r="D192" s="2" t="s">
        <v>719</v>
      </c>
      <c r="E192" s="2" t="s">
        <v>12</v>
      </c>
      <c r="F192" s="2">
        <v>27</v>
      </c>
      <c r="G192" s="2">
        <f>VLOOKUP($F192,Summary!$A$22:$A$28,1,1)</f>
        <v>20</v>
      </c>
      <c r="H192" s="2">
        <v>0</v>
      </c>
      <c r="I192" s="2">
        <v>0</v>
      </c>
      <c r="J192" s="2">
        <v>347089</v>
      </c>
      <c r="K192" s="20">
        <v>6.9749999999999996</v>
      </c>
      <c r="L192" s="20">
        <f>VLOOKUP($K192,Summary!$A$33:$E$39,1,1)</f>
        <v>0</v>
      </c>
      <c r="M192" s="2"/>
      <c r="N192" s="2" t="s">
        <v>16</v>
      </c>
      <c r="O192" s="22">
        <f>VLOOKUP($E192,Summary!$A$7:$E$8,5,0)</f>
        <v>0.19144144144144143</v>
      </c>
      <c r="P192" s="22">
        <f>VLOOKUP($C192,Summary!$A$15:$E$17,5,0)</f>
        <v>0.25326370757180156</v>
      </c>
      <c r="Q192" s="22">
        <f>VLOOKUP($G192,Summary!$A$22:$E$28,5,0)</f>
        <v>0.35632183908045978</v>
      </c>
      <c r="R192" s="22">
        <f>VLOOKUP($L192,Summary!$A$33:$E$39,5,0)</f>
        <v>0.38219895287958117</v>
      </c>
      <c r="S192" s="22">
        <f t="shared" si="6"/>
        <v>0.01</v>
      </c>
    </row>
    <row r="193" spans="1:19" x14ac:dyDescent="0.25">
      <c r="A193" s="2">
        <v>811</v>
      </c>
      <c r="B193" s="2">
        <v>0</v>
      </c>
      <c r="C193" s="2">
        <v>3</v>
      </c>
      <c r="D193" s="2" t="s">
        <v>711</v>
      </c>
      <c r="E193" s="2" t="s">
        <v>12</v>
      </c>
      <c r="F193" s="2">
        <v>26</v>
      </c>
      <c r="G193" s="2">
        <f>VLOOKUP($F193,Summary!$A$22:$A$28,1,1)</f>
        <v>20</v>
      </c>
      <c r="H193" s="2">
        <v>0</v>
      </c>
      <c r="I193" s="2">
        <v>0</v>
      </c>
      <c r="J193" s="2">
        <v>3474</v>
      </c>
      <c r="K193" s="20">
        <v>7.8875000000000002</v>
      </c>
      <c r="L193" s="20">
        <f>VLOOKUP($K193,Summary!$A$33:$E$39,1,1)</f>
        <v>0</v>
      </c>
      <c r="M193" s="2"/>
      <c r="N193" s="2" t="s">
        <v>16</v>
      </c>
      <c r="O193" s="22">
        <f>VLOOKUP($E193,Summary!$A$7:$E$8,5,0)</f>
        <v>0.19144144144144143</v>
      </c>
      <c r="P193" s="22">
        <f>VLOOKUP($C193,Summary!$A$15:$E$17,5,0)</f>
        <v>0.25326370757180156</v>
      </c>
      <c r="Q193" s="22">
        <f>VLOOKUP($G193,Summary!$A$22:$E$28,5,0)</f>
        <v>0.35632183908045978</v>
      </c>
      <c r="R193" s="22">
        <f>VLOOKUP($L193,Summary!$A$33:$E$39,5,0)</f>
        <v>0.38219895287958117</v>
      </c>
      <c r="S193" s="22">
        <f t="shared" si="6"/>
        <v>0.01</v>
      </c>
    </row>
    <row r="194" spans="1:19" x14ac:dyDescent="0.25">
      <c r="A194" s="2">
        <v>822</v>
      </c>
      <c r="B194" s="2">
        <v>1</v>
      </c>
      <c r="C194" s="2">
        <v>3</v>
      </c>
      <c r="D194" s="2" t="s">
        <v>697</v>
      </c>
      <c r="E194" s="2" t="s">
        <v>12</v>
      </c>
      <c r="F194" s="2">
        <v>27</v>
      </c>
      <c r="G194" s="2">
        <f>VLOOKUP($F194,Summary!$A$22:$A$28,1,1)</f>
        <v>20</v>
      </c>
      <c r="H194" s="2">
        <v>0</v>
      </c>
      <c r="I194" s="2">
        <v>0</v>
      </c>
      <c r="J194" s="2">
        <v>315098</v>
      </c>
      <c r="K194" s="20">
        <v>8.6624999999999996</v>
      </c>
      <c r="L194" s="20">
        <f>VLOOKUP($K194,Summary!$A$33:$E$39,1,1)</f>
        <v>0</v>
      </c>
      <c r="M194" s="2"/>
      <c r="N194" s="2" t="s">
        <v>16</v>
      </c>
      <c r="O194" s="22">
        <f>VLOOKUP($E194,Summary!$A$7:$E$8,5,0)</f>
        <v>0.19144144144144143</v>
      </c>
      <c r="P194" s="22">
        <f>VLOOKUP($C194,Summary!$A$15:$E$17,5,0)</f>
        <v>0.25326370757180156</v>
      </c>
      <c r="Q194" s="22">
        <f>VLOOKUP($G194,Summary!$A$22:$E$28,5,0)</f>
        <v>0.35632183908045978</v>
      </c>
      <c r="R194" s="22">
        <f>VLOOKUP($L194,Summary!$A$33:$E$39,5,0)</f>
        <v>0.38219895287958117</v>
      </c>
      <c r="S194" s="22">
        <f t="shared" si="6"/>
        <v>0.01</v>
      </c>
    </row>
    <row r="195" spans="1:19" x14ac:dyDescent="0.25">
      <c r="A195" s="2">
        <v>834</v>
      </c>
      <c r="B195" s="2">
        <v>0</v>
      </c>
      <c r="C195" s="2">
        <v>3</v>
      </c>
      <c r="D195" s="2" t="s">
        <v>683</v>
      </c>
      <c r="E195" s="2" t="s">
        <v>12</v>
      </c>
      <c r="F195" s="2">
        <v>23</v>
      </c>
      <c r="G195" s="2">
        <f>VLOOKUP($F195,Summary!$A$22:$A$28,1,1)</f>
        <v>20</v>
      </c>
      <c r="H195" s="2">
        <v>0</v>
      </c>
      <c r="I195" s="2">
        <v>0</v>
      </c>
      <c r="J195" s="2">
        <v>347468</v>
      </c>
      <c r="K195" s="20">
        <v>7.8541999999999996</v>
      </c>
      <c r="L195" s="20">
        <f>VLOOKUP($K195,Summary!$A$33:$E$39,1,1)</f>
        <v>0</v>
      </c>
      <c r="M195" s="2"/>
      <c r="N195" s="2" t="s">
        <v>16</v>
      </c>
      <c r="O195" s="22">
        <f>VLOOKUP($E195,Summary!$A$7:$E$8,5,0)</f>
        <v>0.19144144144144143</v>
      </c>
      <c r="P195" s="22">
        <f>VLOOKUP($C195,Summary!$A$15:$E$17,5,0)</f>
        <v>0.25326370757180156</v>
      </c>
      <c r="Q195" s="22">
        <f>VLOOKUP($G195,Summary!$A$22:$E$28,5,0)</f>
        <v>0.35632183908045978</v>
      </c>
      <c r="R195" s="22">
        <f>VLOOKUP($L195,Summary!$A$33:$E$39,5,0)</f>
        <v>0.38219895287958117</v>
      </c>
      <c r="S195" s="22">
        <f t="shared" si="6"/>
        <v>0.01</v>
      </c>
    </row>
    <row r="196" spans="1:19" x14ac:dyDescent="0.25">
      <c r="A196" s="2">
        <v>837</v>
      </c>
      <c r="B196" s="2">
        <v>0</v>
      </c>
      <c r="C196" s="2">
        <v>3</v>
      </c>
      <c r="D196" s="2" t="s">
        <v>679</v>
      </c>
      <c r="E196" s="2" t="s">
        <v>12</v>
      </c>
      <c r="F196" s="2">
        <v>21</v>
      </c>
      <c r="G196" s="2">
        <f>VLOOKUP($F196,Summary!$A$22:$A$28,1,1)</f>
        <v>20</v>
      </c>
      <c r="H196" s="2">
        <v>0</v>
      </c>
      <c r="I196" s="2">
        <v>0</v>
      </c>
      <c r="J196" s="2">
        <v>315097</v>
      </c>
      <c r="K196" s="20">
        <v>8.6624999999999996</v>
      </c>
      <c r="L196" s="20">
        <f>VLOOKUP($K196,Summary!$A$33:$E$39,1,1)</f>
        <v>0</v>
      </c>
      <c r="M196" s="2"/>
      <c r="N196" s="2" t="s">
        <v>16</v>
      </c>
      <c r="O196" s="22">
        <f>VLOOKUP($E196,Summary!$A$7:$E$8,5,0)</f>
        <v>0.19144144144144143</v>
      </c>
      <c r="P196" s="22">
        <f>VLOOKUP($C196,Summary!$A$15:$E$17,5,0)</f>
        <v>0.25326370757180156</v>
      </c>
      <c r="Q196" s="22">
        <f>VLOOKUP($G196,Summary!$A$22:$E$28,5,0)</f>
        <v>0.35632183908045978</v>
      </c>
      <c r="R196" s="22">
        <f>VLOOKUP($L196,Summary!$A$33:$E$39,5,0)</f>
        <v>0.38219895287958117</v>
      </c>
      <c r="S196" s="22">
        <f t="shared" si="6"/>
        <v>0.01</v>
      </c>
    </row>
    <row r="197" spans="1:19" x14ac:dyDescent="0.25">
      <c r="A197" s="2">
        <v>841</v>
      </c>
      <c r="B197" s="2">
        <v>0</v>
      </c>
      <c r="C197" s="2">
        <v>3</v>
      </c>
      <c r="D197" s="2" t="s">
        <v>674</v>
      </c>
      <c r="E197" s="2" t="s">
        <v>12</v>
      </c>
      <c r="F197" s="2">
        <v>20</v>
      </c>
      <c r="G197" s="2">
        <f>VLOOKUP($F197,Summary!$A$22:$A$28,1,1)</f>
        <v>20</v>
      </c>
      <c r="H197" s="2">
        <v>0</v>
      </c>
      <c r="I197" s="2">
        <v>0</v>
      </c>
      <c r="J197" s="2" t="s">
        <v>673</v>
      </c>
      <c r="K197" s="20">
        <v>7.9249999999999998</v>
      </c>
      <c r="L197" s="20">
        <f>VLOOKUP($K197,Summary!$A$33:$E$39,1,1)</f>
        <v>0</v>
      </c>
      <c r="M197" s="2"/>
      <c r="N197" s="2" t="s">
        <v>16</v>
      </c>
      <c r="O197" s="22">
        <f>VLOOKUP($E197,Summary!$A$7:$E$8,5,0)</f>
        <v>0.19144144144144143</v>
      </c>
      <c r="P197" s="22">
        <f>VLOOKUP($C197,Summary!$A$15:$E$17,5,0)</f>
        <v>0.25326370757180156</v>
      </c>
      <c r="Q197" s="22">
        <f>VLOOKUP($G197,Summary!$A$22:$E$28,5,0)</f>
        <v>0.35632183908045978</v>
      </c>
      <c r="R197" s="22">
        <f>VLOOKUP($L197,Summary!$A$33:$E$39,5,0)</f>
        <v>0.38219895287958117</v>
      </c>
      <c r="S197" s="22">
        <f t="shared" si="6"/>
        <v>0.01</v>
      </c>
    </row>
    <row r="198" spans="1:19" x14ac:dyDescent="0.25">
      <c r="A198" s="2">
        <v>871</v>
      </c>
      <c r="B198" s="2">
        <v>0</v>
      </c>
      <c r="C198" s="2">
        <v>3</v>
      </c>
      <c r="D198" s="2" t="s">
        <v>635</v>
      </c>
      <c r="E198" s="2" t="s">
        <v>12</v>
      </c>
      <c r="F198" s="2">
        <v>26</v>
      </c>
      <c r="G198" s="2">
        <f>VLOOKUP($F198,Summary!$A$22:$A$28,1,1)</f>
        <v>20</v>
      </c>
      <c r="H198" s="2">
        <v>0</v>
      </c>
      <c r="I198" s="2">
        <v>0</v>
      </c>
      <c r="J198" s="2">
        <v>349248</v>
      </c>
      <c r="K198" s="20">
        <v>7.8958000000000004</v>
      </c>
      <c r="L198" s="20">
        <f>VLOOKUP($K198,Summary!$A$33:$E$39,1,1)</f>
        <v>0</v>
      </c>
      <c r="M198" s="2"/>
      <c r="N198" s="2" t="s">
        <v>16</v>
      </c>
      <c r="O198" s="22">
        <f>VLOOKUP($E198,Summary!$A$7:$E$8,5,0)</f>
        <v>0.19144144144144143</v>
      </c>
      <c r="P198" s="22">
        <f>VLOOKUP($C198,Summary!$A$15:$E$17,5,0)</f>
        <v>0.25326370757180156</v>
      </c>
      <c r="Q198" s="22">
        <f>VLOOKUP($G198,Summary!$A$22:$E$28,5,0)</f>
        <v>0.35632183908045978</v>
      </c>
      <c r="R198" s="22">
        <f>VLOOKUP($L198,Summary!$A$33:$E$39,5,0)</f>
        <v>0.38219895287958117</v>
      </c>
      <c r="S198" s="22">
        <f t="shared" si="6"/>
        <v>0.01</v>
      </c>
    </row>
    <row r="199" spans="1:19" x14ac:dyDescent="0.25">
      <c r="A199" s="2">
        <v>877</v>
      </c>
      <c r="B199" s="2">
        <v>0</v>
      </c>
      <c r="C199" s="2">
        <v>3</v>
      </c>
      <c r="D199" s="2" t="s">
        <v>627</v>
      </c>
      <c r="E199" s="2" t="s">
        <v>12</v>
      </c>
      <c r="F199" s="2">
        <v>20</v>
      </c>
      <c r="G199" s="2">
        <f>VLOOKUP($F199,Summary!$A$22:$A$28,1,1)</f>
        <v>20</v>
      </c>
      <c r="H199" s="2">
        <v>0</v>
      </c>
      <c r="I199" s="2">
        <v>0</v>
      </c>
      <c r="J199" s="2">
        <v>7534</v>
      </c>
      <c r="K199" s="20">
        <v>9.8458000000000006</v>
      </c>
      <c r="L199" s="20">
        <f>VLOOKUP($K199,Summary!$A$33:$E$39,1,1)</f>
        <v>0</v>
      </c>
      <c r="M199" s="2"/>
      <c r="N199" s="2" t="s">
        <v>16</v>
      </c>
      <c r="O199" s="22">
        <f>VLOOKUP($E199,Summary!$A$7:$E$8,5,0)</f>
        <v>0.19144144144144143</v>
      </c>
      <c r="P199" s="22">
        <f>VLOOKUP($C199,Summary!$A$15:$E$17,5,0)</f>
        <v>0.25326370757180156</v>
      </c>
      <c r="Q199" s="22">
        <f>VLOOKUP($G199,Summary!$A$22:$E$28,5,0)</f>
        <v>0.35632183908045978</v>
      </c>
      <c r="R199" s="22">
        <f>VLOOKUP($L199,Summary!$A$33:$E$39,5,0)</f>
        <v>0.38219895287958117</v>
      </c>
      <c r="S199" s="22">
        <f t="shared" ref="S199:S202" si="7">ROUND(O199*P199*Q199*R199,2)</f>
        <v>0.01</v>
      </c>
    </row>
    <row r="200" spans="1:19" x14ac:dyDescent="0.25">
      <c r="A200" s="2">
        <v>885</v>
      </c>
      <c r="B200" s="2">
        <v>0</v>
      </c>
      <c r="C200" s="2">
        <v>3</v>
      </c>
      <c r="D200" s="2" t="s">
        <v>617</v>
      </c>
      <c r="E200" s="2" t="s">
        <v>12</v>
      </c>
      <c r="F200" s="2">
        <v>25</v>
      </c>
      <c r="G200" s="2">
        <f>VLOOKUP($F200,Summary!$A$22:$A$28,1,1)</f>
        <v>20</v>
      </c>
      <c r="H200" s="2">
        <v>0</v>
      </c>
      <c r="I200" s="2">
        <v>0</v>
      </c>
      <c r="J200" s="2" t="s">
        <v>616</v>
      </c>
      <c r="K200" s="20">
        <v>7.05</v>
      </c>
      <c r="L200" s="20">
        <f>VLOOKUP($K200,Summary!$A$33:$E$39,1,1)</f>
        <v>0</v>
      </c>
      <c r="M200" s="2"/>
      <c r="N200" s="2" t="s">
        <v>16</v>
      </c>
      <c r="O200" s="22">
        <f>VLOOKUP($E200,Summary!$A$7:$E$8,5,0)</f>
        <v>0.19144144144144143</v>
      </c>
      <c r="P200" s="22">
        <f>VLOOKUP($C200,Summary!$A$15:$E$17,5,0)</f>
        <v>0.25326370757180156</v>
      </c>
      <c r="Q200" s="22">
        <f>VLOOKUP($G200,Summary!$A$22:$E$28,5,0)</f>
        <v>0.35632183908045978</v>
      </c>
      <c r="R200" s="22">
        <f>VLOOKUP($L200,Summary!$A$33:$E$39,5,0)</f>
        <v>0.38219895287958117</v>
      </c>
      <c r="S200" s="22">
        <f t="shared" si="7"/>
        <v>0.01</v>
      </c>
    </row>
    <row r="201" spans="1:19" x14ac:dyDescent="0.25">
      <c r="A201" s="2">
        <v>847</v>
      </c>
      <c r="B201" s="2">
        <v>0</v>
      </c>
      <c r="C201" s="2">
        <v>3</v>
      </c>
      <c r="D201" s="2" t="s">
        <v>665</v>
      </c>
      <c r="E201" s="2" t="s">
        <v>12</v>
      </c>
      <c r="F201" s="2"/>
      <c r="G201" s="2">
        <f>VLOOKUP($F201,Summary!$A$22:$A$28,1,1)</f>
        <v>0</v>
      </c>
      <c r="H201" s="2">
        <v>8</v>
      </c>
      <c r="I201" s="2">
        <v>2</v>
      </c>
      <c r="J201" s="2" t="s">
        <v>290</v>
      </c>
      <c r="K201" s="20">
        <v>69.55</v>
      </c>
      <c r="L201" s="20">
        <f>VLOOKUP($K201,Summary!$A$33:$E$39,1,1)</f>
        <v>60</v>
      </c>
      <c r="M201" s="2"/>
      <c r="N201" s="2" t="s">
        <v>16</v>
      </c>
      <c r="O201" s="22">
        <f>VLOOKUP($E201,Summary!$A$7:$E$8,5,0)</f>
        <v>0.19144144144144143</v>
      </c>
      <c r="P201" s="22">
        <f>VLOOKUP($C201,Summary!$A$15:$E$17,5,0)</f>
        <v>0.25326370757180156</v>
      </c>
      <c r="Q201" s="22">
        <f>VLOOKUP($G201,Summary!$A$22:$E$28,5,0)</f>
        <v>0.38219895287958117</v>
      </c>
      <c r="R201" s="22">
        <f>VLOOKUP($L201,Summary!$A$33:$E$39,5,0)</f>
        <v>0.27272727272727271</v>
      </c>
      <c r="S201" s="22">
        <f t="shared" si="7"/>
        <v>0.01</v>
      </c>
    </row>
    <row r="202" spans="1:19" x14ac:dyDescent="0.25">
      <c r="A202" s="2">
        <v>852</v>
      </c>
      <c r="B202" s="2">
        <v>0</v>
      </c>
      <c r="C202" s="2">
        <v>3</v>
      </c>
      <c r="D202" s="2" t="s">
        <v>659</v>
      </c>
      <c r="E202" s="2" t="s">
        <v>12</v>
      </c>
      <c r="F202" s="2">
        <v>74</v>
      </c>
      <c r="G202" s="2">
        <f>VLOOKUP($F202,Summary!$A$22:$A$28,1,1)</f>
        <v>60</v>
      </c>
      <c r="H202" s="2">
        <v>0</v>
      </c>
      <c r="I202" s="2">
        <v>0</v>
      </c>
      <c r="J202" s="2">
        <v>347060</v>
      </c>
      <c r="K202" s="20">
        <v>7.7750000000000004</v>
      </c>
      <c r="L202" s="20">
        <f>VLOOKUP($K202,Summary!$A$33:$E$39,1,1)</f>
        <v>0</v>
      </c>
      <c r="M202" s="2"/>
      <c r="N202" s="2" t="s">
        <v>16</v>
      </c>
      <c r="O202" s="22">
        <f>VLOOKUP($E202,Summary!$A$7:$E$8,5,0)</f>
        <v>0.19144144144144143</v>
      </c>
      <c r="P202" s="22">
        <f>VLOOKUP($C202,Summary!$A$15:$E$17,5,0)</f>
        <v>0.25326370757180156</v>
      </c>
      <c r="Q202" s="22">
        <f>VLOOKUP($G202,Summary!$A$22:$E$28,5,0)</f>
        <v>0.27272727272727271</v>
      </c>
      <c r="R202" s="22">
        <f>VLOOKUP($L202,Summary!$A$33:$E$39,5,0)</f>
        <v>0.38219895287958117</v>
      </c>
      <c r="S202" s="22">
        <f t="shared" si="7"/>
        <v>0.01</v>
      </c>
    </row>
  </sheetData>
  <sortState ref="A6:S202">
    <sortCondition descending="1" ref="S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opLeftCell="A375" workbookViewId="0">
      <selection activeCell="D420" sqref="D420"/>
    </sheetView>
  </sheetViews>
  <sheetFormatPr defaultRowHeight="15" x14ac:dyDescent="0.25"/>
  <cols>
    <col min="1" max="1" width="11.7109375" bestFit="1" customWidth="1"/>
    <col min="2" max="2" width="9.7109375" bestFit="1" customWidth="1"/>
  </cols>
  <sheetData>
    <row r="1" spans="1:2" x14ac:dyDescent="0.25">
      <c r="A1" s="2" t="s">
        <v>0</v>
      </c>
      <c r="B1" s="2" t="s">
        <v>1733</v>
      </c>
    </row>
    <row r="2" spans="1:2" x14ac:dyDescent="0.25">
      <c r="A2" s="2">
        <v>1004</v>
      </c>
      <c r="B2" s="2">
        <v>1</v>
      </c>
    </row>
    <row r="3" spans="1:2" x14ac:dyDescent="0.25">
      <c r="A3" s="2">
        <v>1014</v>
      </c>
      <c r="B3" s="2">
        <v>1</v>
      </c>
    </row>
    <row r="4" spans="1:2" x14ac:dyDescent="0.25">
      <c r="A4" s="2">
        <v>1283</v>
      </c>
      <c r="B4" s="2">
        <v>1</v>
      </c>
    </row>
    <row r="5" spans="1:2" x14ac:dyDescent="0.25">
      <c r="A5" s="2">
        <v>914</v>
      </c>
      <c r="B5" s="2">
        <v>1</v>
      </c>
    </row>
    <row r="6" spans="1:2" x14ac:dyDescent="0.25">
      <c r="A6" s="2">
        <v>1070</v>
      </c>
      <c r="B6" s="2">
        <v>1</v>
      </c>
    </row>
    <row r="7" spans="1:2" x14ac:dyDescent="0.25">
      <c r="A7" s="2">
        <v>1100</v>
      </c>
      <c r="B7" s="2">
        <v>1</v>
      </c>
    </row>
    <row r="8" spans="1:2" x14ac:dyDescent="0.25">
      <c r="A8" s="2">
        <v>1074</v>
      </c>
      <c r="B8" s="2">
        <v>1</v>
      </c>
    </row>
    <row r="9" spans="1:2" x14ac:dyDescent="0.25">
      <c r="A9" s="2">
        <v>935</v>
      </c>
      <c r="B9" s="2">
        <v>1</v>
      </c>
    </row>
    <row r="10" spans="1:2" x14ac:dyDescent="0.25">
      <c r="A10" s="2">
        <v>1067</v>
      </c>
      <c r="B10" s="2">
        <v>1</v>
      </c>
    </row>
    <row r="11" spans="1:2" x14ac:dyDescent="0.25">
      <c r="A11" s="2">
        <v>1112</v>
      </c>
      <c r="B11" s="2">
        <v>1</v>
      </c>
    </row>
    <row r="12" spans="1:2" x14ac:dyDescent="0.25">
      <c r="A12" s="2">
        <v>1218</v>
      </c>
      <c r="B12" s="2">
        <v>1</v>
      </c>
    </row>
    <row r="13" spans="1:2" x14ac:dyDescent="0.25">
      <c r="A13" s="2">
        <v>1248</v>
      </c>
      <c r="B13" s="2">
        <v>1</v>
      </c>
    </row>
    <row r="14" spans="1:2" x14ac:dyDescent="0.25">
      <c r="A14" s="2">
        <v>936</v>
      </c>
      <c r="B14" s="2">
        <v>1</v>
      </c>
    </row>
    <row r="15" spans="1:2" x14ac:dyDescent="0.25">
      <c r="A15" s="2">
        <v>992</v>
      </c>
      <c r="B15" s="2">
        <v>1</v>
      </c>
    </row>
    <row r="16" spans="1:2" x14ac:dyDescent="0.25">
      <c r="A16" s="2">
        <v>1260</v>
      </c>
      <c r="B16" s="2">
        <v>1</v>
      </c>
    </row>
    <row r="17" spans="1:2" x14ac:dyDescent="0.25">
      <c r="A17" s="2">
        <v>969</v>
      </c>
      <c r="B17" s="2">
        <v>1</v>
      </c>
    </row>
    <row r="18" spans="1:2" x14ac:dyDescent="0.25">
      <c r="A18" s="2">
        <v>984</v>
      </c>
      <c r="B18" s="2">
        <v>1</v>
      </c>
    </row>
    <row r="19" spans="1:2" x14ac:dyDescent="0.25">
      <c r="A19" s="2">
        <v>1116</v>
      </c>
      <c r="B19" s="2">
        <v>1</v>
      </c>
    </row>
    <row r="20" spans="1:2" x14ac:dyDescent="0.25">
      <c r="A20" s="2">
        <v>1132</v>
      </c>
      <c r="B20" s="2">
        <v>1</v>
      </c>
    </row>
    <row r="21" spans="1:2" x14ac:dyDescent="0.25">
      <c r="A21" s="2">
        <v>1256</v>
      </c>
      <c r="B21" s="2">
        <v>1</v>
      </c>
    </row>
    <row r="22" spans="1:2" x14ac:dyDescent="0.25">
      <c r="A22" s="2">
        <v>1294</v>
      </c>
      <c r="B22" s="2">
        <v>1</v>
      </c>
    </row>
    <row r="23" spans="1:2" x14ac:dyDescent="0.25">
      <c r="A23" s="2">
        <v>1133</v>
      </c>
      <c r="B23" s="2">
        <v>1</v>
      </c>
    </row>
    <row r="24" spans="1:2" x14ac:dyDescent="0.25">
      <c r="A24" s="2">
        <v>1222</v>
      </c>
      <c r="B24" s="2">
        <v>1</v>
      </c>
    </row>
    <row r="25" spans="1:2" x14ac:dyDescent="0.25">
      <c r="A25" s="2">
        <v>1060</v>
      </c>
      <c r="B25" s="2">
        <v>1</v>
      </c>
    </row>
    <row r="26" spans="1:2" x14ac:dyDescent="0.25">
      <c r="A26" s="2">
        <v>1068</v>
      </c>
      <c r="B26" s="2">
        <v>1</v>
      </c>
    </row>
    <row r="27" spans="1:2" x14ac:dyDescent="0.25">
      <c r="A27" s="2">
        <v>1253</v>
      </c>
      <c r="B27" s="2">
        <v>1</v>
      </c>
    </row>
    <row r="28" spans="1:2" x14ac:dyDescent="0.25">
      <c r="A28" s="2">
        <v>1241</v>
      </c>
      <c r="B28" s="2">
        <v>1</v>
      </c>
    </row>
    <row r="29" spans="1:2" x14ac:dyDescent="0.25">
      <c r="A29" s="2">
        <v>1254</v>
      </c>
      <c r="B29" s="2">
        <v>1</v>
      </c>
    </row>
    <row r="30" spans="1:2" x14ac:dyDescent="0.25">
      <c r="A30" s="2">
        <v>1012</v>
      </c>
      <c r="B30" s="2">
        <v>1</v>
      </c>
    </row>
    <row r="31" spans="1:2" x14ac:dyDescent="0.25">
      <c r="A31" s="2">
        <v>1130</v>
      </c>
      <c r="B31" s="2">
        <v>1</v>
      </c>
    </row>
    <row r="32" spans="1:2" x14ac:dyDescent="0.25">
      <c r="A32" s="2">
        <v>1150</v>
      </c>
      <c r="B32" s="2">
        <v>1</v>
      </c>
    </row>
    <row r="33" spans="1:2" x14ac:dyDescent="0.25">
      <c r="A33" s="2">
        <v>951</v>
      </c>
      <c r="B33" s="2">
        <v>1</v>
      </c>
    </row>
    <row r="34" spans="1:2" x14ac:dyDescent="0.25">
      <c r="A34" s="2">
        <v>966</v>
      </c>
      <c r="B34" s="2">
        <v>1</v>
      </c>
    </row>
    <row r="35" spans="1:2" x14ac:dyDescent="0.25">
      <c r="A35" s="2">
        <v>1033</v>
      </c>
      <c r="B35" s="2">
        <v>1</v>
      </c>
    </row>
    <row r="36" spans="1:2" x14ac:dyDescent="0.25">
      <c r="A36" s="2">
        <v>1216</v>
      </c>
      <c r="B36" s="2">
        <v>1</v>
      </c>
    </row>
    <row r="37" spans="1:2" x14ac:dyDescent="0.25">
      <c r="A37" s="2">
        <v>1263</v>
      </c>
      <c r="B37" s="2">
        <v>1</v>
      </c>
    </row>
    <row r="38" spans="1:2" x14ac:dyDescent="0.25">
      <c r="A38" s="2">
        <v>1292</v>
      </c>
      <c r="B38" s="2">
        <v>1</v>
      </c>
    </row>
    <row r="39" spans="1:2" x14ac:dyDescent="0.25">
      <c r="A39" s="2">
        <v>1303</v>
      </c>
      <c r="B39" s="2">
        <v>1</v>
      </c>
    </row>
    <row r="40" spans="1:2" x14ac:dyDescent="0.25">
      <c r="A40" s="2">
        <v>1306</v>
      </c>
      <c r="B40" s="2">
        <v>1</v>
      </c>
    </row>
    <row r="41" spans="1:2" x14ac:dyDescent="0.25">
      <c r="A41" s="2">
        <v>1123</v>
      </c>
      <c r="B41" s="2">
        <v>1</v>
      </c>
    </row>
    <row r="42" spans="1:2" x14ac:dyDescent="0.25">
      <c r="A42" s="2">
        <v>1054</v>
      </c>
      <c r="B42" s="2">
        <v>1</v>
      </c>
    </row>
    <row r="43" spans="1:2" x14ac:dyDescent="0.25">
      <c r="A43" s="2">
        <v>1114</v>
      </c>
      <c r="B43" s="2">
        <v>1</v>
      </c>
    </row>
    <row r="44" spans="1:2" x14ac:dyDescent="0.25">
      <c r="A44" s="2">
        <v>1287</v>
      </c>
      <c r="B44" s="2">
        <v>1</v>
      </c>
    </row>
    <row r="45" spans="1:2" x14ac:dyDescent="0.25">
      <c r="A45" s="2">
        <v>1188</v>
      </c>
      <c r="B45" s="2">
        <v>1</v>
      </c>
    </row>
    <row r="46" spans="1:2" x14ac:dyDescent="0.25">
      <c r="A46" s="2">
        <v>957</v>
      </c>
      <c r="B46" s="2">
        <v>1</v>
      </c>
    </row>
    <row r="47" spans="1:2" x14ac:dyDescent="0.25">
      <c r="A47" s="2">
        <v>1095</v>
      </c>
      <c r="B47" s="2">
        <v>1</v>
      </c>
    </row>
    <row r="48" spans="1:2" x14ac:dyDescent="0.25">
      <c r="A48" s="2">
        <v>1142</v>
      </c>
      <c r="B48" s="2">
        <v>1</v>
      </c>
    </row>
    <row r="49" spans="1:2" x14ac:dyDescent="0.25">
      <c r="A49" s="2">
        <v>1110</v>
      </c>
      <c r="B49" s="2">
        <v>1</v>
      </c>
    </row>
    <row r="50" spans="1:2" x14ac:dyDescent="0.25">
      <c r="A50" s="2">
        <v>1206</v>
      </c>
      <c r="B50" s="2">
        <v>1</v>
      </c>
    </row>
    <row r="51" spans="1:2" x14ac:dyDescent="0.25">
      <c r="A51" s="2">
        <v>1235</v>
      </c>
      <c r="B51" s="2">
        <v>1</v>
      </c>
    </row>
    <row r="52" spans="1:2" x14ac:dyDescent="0.25">
      <c r="A52" s="2">
        <v>1266</v>
      </c>
      <c r="B52" s="2">
        <v>1</v>
      </c>
    </row>
    <row r="53" spans="1:2" x14ac:dyDescent="0.25">
      <c r="A53" s="2">
        <v>907</v>
      </c>
      <c r="B53" s="2">
        <v>1</v>
      </c>
    </row>
    <row r="54" spans="1:2" x14ac:dyDescent="0.25">
      <c r="A54" s="2">
        <v>944</v>
      </c>
      <c r="B54" s="2">
        <v>1</v>
      </c>
    </row>
    <row r="55" spans="1:2" x14ac:dyDescent="0.25">
      <c r="A55" s="2">
        <v>1011</v>
      </c>
      <c r="B55" s="2">
        <v>1</v>
      </c>
    </row>
    <row r="56" spans="1:2" x14ac:dyDescent="0.25">
      <c r="A56" s="2">
        <v>1078</v>
      </c>
      <c r="B56" s="2">
        <v>1</v>
      </c>
    </row>
    <row r="57" spans="1:2" x14ac:dyDescent="0.25">
      <c r="A57" s="2">
        <v>1138</v>
      </c>
      <c r="B57" s="2">
        <v>1</v>
      </c>
    </row>
    <row r="58" spans="1:2" x14ac:dyDescent="0.25">
      <c r="A58" s="2">
        <v>1140</v>
      </c>
      <c r="B58" s="2">
        <v>1</v>
      </c>
    </row>
    <row r="59" spans="1:2" x14ac:dyDescent="0.25">
      <c r="A59" s="2">
        <v>1154</v>
      </c>
      <c r="B59" s="2">
        <v>1</v>
      </c>
    </row>
    <row r="60" spans="1:2" x14ac:dyDescent="0.25">
      <c r="A60" s="2">
        <v>1167</v>
      </c>
      <c r="B60" s="2">
        <v>1</v>
      </c>
    </row>
    <row r="61" spans="1:2" x14ac:dyDescent="0.25">
      <c r="A61" s="2">
        <v>906</v>
      </c>
      <c r="B61" s="2">
        <v>1</v>
      </c>
    </row>
    <row r="62" spans="1:2" x14ac:dyDescent="0.25">
      <c r="A62" s="2">
        <v>916</v>
      </c>
      <c r="B62" s="2">
        <v>1</v>
      </c>
    </row>
    <row r="63" spans="1:2" x14ac:dyDescent="0.25">
      <c r="A63" s="2">
        <v>1131</v>
      </c>
      <c r="B63" s="2">
        <v>1</v>
      </c>
    </row>
    <row r="64" spans="1:2" x14ac:dyDescent="0.25">
      <c r="A64" s="2">
        <v>1242</v>
      </c>
      <c r="B64" s="2">
        <v>1</v>
      </c>
    </row>
    <row r="65" spans="1:2" x14ac:dyDescent="0.25">
      <c r="A65" s="2">
        <v>1267</v>
      </c>
      <c r="B65" s="2">
        <v>1</v>
      </c>
    </row>
    <row r="66" spans="1:2" x14ac:dyDescent="0.25">
      <c r="A66" s="2">
        <v>1289</v>
      </c>
      <c r="B66" s="2">
        <v>1</v>
      </c>
    </row>
    <row r="67" spans="1:2" x14ac:dyDescent="0.25">
      <c r="A67" s="2">
        <v>904</v>
      </c>
      <c r="B67" s="2">
        <v>1</v>
      </c>
    </row>
    <row r="68" spans="1:2" x14ac:dyDescent="0.25">
      <c r="A68" s="2">
        <v>918</v>
      </c>
      <c r="B68" s="2">
        <v>1</v>
      </c>
    </row>
    <row r="69" spans="1:2" x14ac:dyDescent="0.25">
      <c r="A69" s="2">
        <v>945</v>
      </c>
      <c r="B69" s="2">
        <v>1</v>
      </c>
    </row>
    <row r="70" spans="1:2" x14ac:dyDescent="0.25">
      <c r="A70" s="2">
        <v>1042</v>
      </c>
      <c r="B70" s="2">
        <v>1</v>
      </c>
    </row>
    <row r="71" spans="1:2" x14ac:dyDescent="0.25">
      <c r="A71" s="2">
        <v>1048</v>
      </c>
      <c r="B71" s="2">
        <v>1</v>
      </c>
    </row>
    <row r="72" spans="1:2" x14ac:dyDescent="0.25">
      <c r="A72" s="2">
        <v>1076</v>
      </c>
      <c r="B72" s="2">
        <v>1</v>
      </c>
    </row>
    <row r="73" spans="1:2" x14ac:dyDescent="0.25">
      <c r="A73" s="2">
        <v>1164</v>
      </c>
      <c r="B73" s="2">
        <v>1</v>
      </c>
    </row>
    <row r="74" spans="1:2" x14ac:dyDescent="0.25">
      <c r="A74" s="2">
        <v>1197</v>
      </c>
      <c r="B74" s="2">
        <v>1</v>
      </c>
    </row>
    <row r="75" spans="1:2" x14ac:dyDescent="0.25">
      <c r="A75" s="2">
        <v>941</v>
      </c>
      <c r="B75" s="2">
        <v>1</v>
      </c>
    </row>
    <row r="76" spans="1:2" x14ac:dyDescent="0.25">
      <c r="A76" s="2">
        <v>1045</v>
      </c>
      <c r="B76" s="2">
        <v>1</v>
      </c>
    </row>
    <row r="77" spans="1:2" x14ac:dyDescent="0.25">
      <c r="A77" s="2">
        <v>1251</v>
      </c>
      <c r="B77" s="2">
        <v>1</v>
      </c>
    </row>
    <row r="78" spans="1:2" x14ac:dyDescent="0.25">
      <c r="A78" s="2">
        <v>1277</v>
      </c>
      <c r="B78" s="2">
        <v>1</v>
      </c>
    </row>
    <row r="79" spans="1:2" x14ac:dyDescent="0.25">
      <c r="A79" s="2">
        <v>1105</v>
      </c>
      <c r="B79" s="2">
        <v>1</v>
      </c>
    </row>
    <row r="80" spans="1:2" x14ac:dyDescent="0.25">
      <c r="A80" s="2">
        <v>898</v>
      </c>
      <c r="B80" s="2">
        <v>0</v>
      </c>
    </row>
    <row r="81" spans="1:2" x14ac:dyDescent="0.25">
      <c r="A81" s="2">
        <v>1098</v>
      </c>
      <c r="B81" s="2">
        <v>0</v>
      </c>
    </row>
    <row r="82" spans="1:2" x14ac:dyDescent="0.25">
      <c r="A82" s="2">
        <v>1106</v>
      </c>
      <c r="B82" s="2">
        <v>0</v>
      </c>
    </row>
    <row r="83" spans="1:2" x14ac:dyDescent="0.25">
      <c r="A83" s="2">
        <v>1183</v>
      </c>
      <c r="B83" s="2">
        <v>0</v>
      </c>
    </row>
    <row r="84" spans="1:2" x14ac:dyDescent="0.25">
      <c r="A84" s="2">
        <v>1205</v>
      </c>
      <c r="B84" s="2">
        <v>0</v>
      </c>
    </row>
    <row r="85" spans="1:2" x14ac:dyDescent="0.25">
      <c r="A85" s="2">
        <v>1239</v>
      </c>
      <c r="B85" s="2">
        <v>0</v>
      </c>
    </row>
    <row r="86" spans="1:2" x14ac:dyDescent="0.25">
      <c r="A86" s="2">
        <v>940</v>
      </c>
      <c r="B86" s="2">
        <v>0</v>
      </c>
    </row>
    <row r="87" spans="1:2" x14ac:dyDescent="0.25">
      <c r="A87" s="2">
        <v>961</v>
      </c>
      <c r="B87" s="2">
        <v>0</v>
      </c>
    </row>
    <row r="88" spans="1:2" x14ac:dyDescent="0.25">
      <c r="A88" s="2">
        <v>988</v>
      </c>
      <c r="B88" s="2">
        <v>0</v>
      </c>
    </row>
    <row r="89" spans="1:2" x14ac:dyDescent="0.25">
      <c r="A89" s="2">
        <v>1006</v>
      </c>
      <c r="B89" s="2">
        <v>0</v>
      </c>
    </row>
    <row r="90" spans="1:2" x14ac:dyDescent="0.25">
      <c r="A90" s="2">
        <v>1071</v>
      </c>
      <c r="B90" s="2">
        <v>0</v>
      </c>
    </row>
    <row r="91" spans="1:2" x14ac:dyDescent="0.25">
      <c r="A91" s="2">
        <v>924</v>
      </c>
      <c r="B91" s="2">
        <v>0</v>
      </c>
    </row>
    <row r="92" spans="1:2" x14ac:dyDescent="0.25">
      <c r="A92" s="2">
        <v>1259</v>
      </c>
      <c r="B92" s="2">
        <v>0</v>
      </c>
    </row>
    <row r="93" spans="1:2" x14ac:dyDescent="0.25">
      <c r="A93" s="2">
        <v>1017</v>
      </c>
      <c r="B93" s="2">
        <v>0</v>
      </c>
    </row>
    <row r="94" spans="1:2" x14ac:dyDescent="0.25">
      <c r="A94" s="2">
        <v>1225</v>
      </c>
      <c r="B94" s="2">
        <v>0</v>
      </c>
    </row>
    <row r="95" spans="1:2" x14ac:dyDescent="0.25">
      <c r="A95" s="2">
        <v>1275</v>
      </c>
      <c r="B95" s="2">
        <v>0</v>
      </c>
    </row>
    <row r="96" spans="1:2" x14ac:dyDescent="0.25">
      <c r="A96" s="2">
        <v>900</v>
      </c>
      <c r="B96" s="2">
        <v>0</v>
      </c>
    </row>
    <row r="97" spans="1:2" x14ac:dyDescent="0.25">
      <c r="A97" s="2">
        <v>958</v>
      </c>
      <c r="B97" s="2">
        <v>0</v>
      </c>
    </row>
    <row r="98" spans="1:2" x14ac:dyDescent="0.25">
      <c r="A98" s="2">
        <v>979</v>
      </c>
      <c r="B98" s="2">
        <v>0</v>
      </c>
    </row>
    <row r="99" spans="1:2" x14ac:dyDescent="0.25">
      <c r="A99" s="2">
        <v>996</v>
      </c>
      <c r="B99" s="2">
        <v>0</v>
      </c>
    </row>
    <row r="100" spans="1:2" x14ac:dyDescent="0.25">
      <c r="A100" s="2">
        <v>1005</v>
      </c>
      <c r="B100" s="2">
        <v>0</v>
      </c>
    </row>
    <row r="101" spans="1:2" x14ac:dyDescent="0.25">
      <c r="A101" s="2">
        <v>1009</v>
      </c>
      <c r="B101" s="2">
        <v>0</v>
      </c>
    </row>
    <row r="102" spans="1:2" x14ac:dyDescent="0.25">
      <c r="A102" s="2">
        <v>1089</v>
      </c>
      <c r="B102" s="2">
        <v>0</v>
      </c>
    </row>
    <row r="103" spans="1:2" x14ac:dyDescent="0.25">
      <c r="A103" s="2">
        <v>1092</v>
      </c>
      <c r="B103" s="2">
        <v>0</v>
      </c>
    </row>
    <row r="104" spans="1:2" x14ac:dyDescent="0.25">
      <c r="A104" s="2">
        <v>1117</v>
      </c>
      <c r="B104" s="2">
        <v>0</v>
      </c>
    </row>
    <row r="105" spans="1:2" x14ac:dyDescent="0.25">
      <c r="A105" s="2">
        <v>1141</v>
      </c>
      <c r="B105" s="2">
        <v>0</v>
      </c>
    </row>
    <row r="106" spans="1:2" x14ac:dyDescent="0.25">
      <c r="A106" s="2">
        <v>1155</v>
      </c>
      <c r="B106" s="2">
        <v>0</v>
      </c>
    </row>
    <row r="107" spans="1:2" x14ac:dyDescent="0.25">
      <c r="A107" s="2">
        <v>1165</v>
      </c>
      <c r="B107" s="2">
        <v>0</v>
      </c>
    </row>
    <row r="108" spans="1:2" x14ac:dyDescent="0.25">
      <c r="A108" s="2">
        <v>1175</v>
      </c>
      <c r="B108" s="2">
        <v>0</v>
      </c>
    </row>
    <row r="109" spans="1:2" x14ac:dyDescent="0.25">
      <c r="A109" s="2">
        <v>1207</v>
      </c>
      <c r="B109" s="2">
        <v>0</v>
      </c>
    </row>
    <row r="110" spans="1:2" x14ac:dyDescent="0.25">
      <c r="A110" s="2">
        <v>1237</v>
      </c>
      <c r="B110" s="2">
        <v>0</v>
      </c>
    </row>
    <row r="111" spans="1:2" x14ac:dyDescent="0.25">
      <c r="A111" s="2">
        <v>1274</v>
      </c>
      <c r="B111" s="2">
        <v>0</v>
      </c>
    </row>
    <row r="112" spans="1:2" x14ac:dyDescent="0.25">
      <c r="A112" s="2">
        <v>1301</v>
      </c>
      <c r="B112" s="2">
        <v>0</v>
      </c>
    </row>
    <row r="113" spans="1:2" x14ac:dyDescent="0.25">
      <c r="A113" s="2">
        <v>1032</v>
      </c>
      <c r="B113" s="2">
        <v>0</v>
      </c>
    </row>
    <row r="114" spans="1:2" x14ac:dyDescent="0.25">
      <c r="A114" s="2">
        <v>1201</v>
      </c>
      <c r="B114" s="2">
        <v>0</v>
      </c>
    </row>
    <row r="115" spans="1:2" x14ac:dyDescent="0.25">
      <c r="A115" s="2">
        <v>928</v>
      </c>
      <c r="B115" s="2">
        <v>0</v>
      </c>
    </row>
    <row r="116" spans="1:2" x14ac:dyDescent="0.25">
      <c r="A116" s="2">
        <v>980</v>
      </c>
      <c r="B116" s="2">
        <v>0</v>
      </c>
    </row>
    <row r="117" spans="1:2" x14ac:dyDescent="0.25">
      <c r="A117" s="2">
        <v>1003</v>
      </c>
      <c r="B117" s="2">
        <v>0</v>
      </c>
    </row>
    <row r="118" spans="1:2" x14ac:dyDescent="0.25">
      <c r="A118" s="2">
        <v>1052</v>
      </c>
      <c r="B118" s="2">
        <v>0</v>
      </c>
    </row>
    <row r="119" spans="1:2" x14ac:dyDescent="0.25">
      <c r="A119" s="2">
        <v>1091</v>
      </c>
      <c r="B119" s="2">
        <v>0</v>
      </c>
    </row>
    <row r="120" spans="1:2" x14ac:dyDescent="0.25">
      <c r="A120" s="2">
        <v>1108</v>
      </c>
      <c r="B120" s="2">
        <v>0</v>
      </c>
    </row>
    <row r="121" spans="1:2" x14ac:dyDescent="0.25">
      <c r="A121" s="2">
        <v>1119</v>
      </c>
      <c r="B121" s="2">
        <v>0</v>
      </c>
    </row>
    <row r="122" spans="1:2" x14ac:dyDescent="0.25">
      <c r="A122" s="2">
        <v>1160</v>
      </c>
      <c r="B122" s="2">
        <v>0</v>
      </c>
    </row>
    <row r="123" spans="1:2" x14ac:dyDescent="0.25">
      <c r="A123" s="2">
        <v>1174</v>
      </c>
      <c r="B123" s="2">
        <v>0</v>
      </c>
    </row>
    <row r="124" spans="1:2" x14ac:dyDescent="0.25">
      <c r="A124" s="2">
        <v>1196</v>
      </c>
      <c r="B124" s="2">
        <v>0</v>
      </c>
    </row>
    <row r="125" spans="1:2" x14ac:dyDescent="0.25">
      <c r="A125" s="2">
        <v>1300</v>
      </c>
      <c r="B125" s="2">
        <v>0</v>
      </c>
    </row>
    <row r="126" spans="1:2" x14ac:dyDescent="0.25">
      <c r="A126" s="2">
        <v>1302</v>
      </c>
      <c r="B126" s="2">
        <v>0</v>
      </c>
    </row>
    <row r="127" spans="1:2" x14ac:dyDescent="0.25">
      <c r="A127" s="2">
        <v>896</v>
      </c>
      <c r="B127" s="2">
        <v>0</v>
      </c>
    </row>
    <row r="128" spans="1:2" x14ac:dyDescent="0.25">
      <c r="A128" s="2">
        <v>982</v>
      </c>
      <c r="B128" s="2">
        <v>0</v>
      </c>
    </row>
    <row r="129" spans="1:2" x14ac:dyDescent="0.25">
      <c r="A129" s="2">
        <v>1051</v>
      </c>
      <c r="B129" s="2">
        <v>0</v>
      </c>
    </row>
    <row r="130" spans="1:2" x14ac:dyDescent="0.25">
      <c r="A130" s="2">
        <v>893</v>
      </c>
      <c r="B130" s="2">
        <v>0</v>
      </c>
    </row>
    <row r="131" spans="1:2" x14ac:dyDescent="0.25">
      <c r="A131" s="2">
        <v>911</v>
      </c>
      <c r="B131" s="2">
        <v>0</v>
      </c>
    </row>
    <row r="132" spans="1:2" x14ac:dyDescent="0.25">
      <c r="A132" s="2">
        <v>910</v>
      </c>
      <c r="B132" s="2">
        <v>0</v>
      </c>
    </row>
    <row r="133" spans="1:2" x14ac:dyDescent="0.25">
      <c r="A133" s="2">
        <v>925</v>
      </c>
      <c r="B133" s="2">
        <v>0</v>
      </c>
    </row>
    <row r="134" spans="1:2" x14ac:dyDescent="0.25">
      <c r="A134" s="2">
        <v>929</v>
      </c>
      <c r="B134" s="2">
        <v>0</v>
      </c>
    </row>
    <row r="135" spans="1:2" x14ac:dyDescent="0.25">
      <c r="A135" s="2">
        <v>955</v>
      </c>
      <c r="B135" s="2">
        <v>0</v>
      </c>
    </row>
    <row r="136" spans="1:2" x14ac:dyDescent="0.25">
      <c r="A136" s="2">
        <v>962</v>
      </c>
      <c r="B136" s="2">
        <v>0</v>
      </c>
    </row>
    <row r="137" spans="1:2" x14ac:dyDescent="0.25">
      <c r="A137" s="2">
        <v>964</v>
      </c>
      <c r="B137" s="2">
        <v>0</v>
      </c>
    </row>
    <row r="138" spans="1:2" x14ac:dyDescent="0.25">
      <c r="A138" s="2">
        <v>971</v>
      </c>
      <c r="B138" s="2">
        <v>0</v>
      </c>
    </row>
    <row r="139" spans="1:2" x14ac:dyDescent="0.25">
      <c r="A139" s="2">
        <v>978</v>
      </c>
      <c r="B139" s="2">
        <v>0</v>
      </c>
    </row>
    <row r="140" spans="1:2" x14ac:dyDescent="0.25">
      <c r="A140" s="2">
        <v>990</v>
      </c>
      <c r="B140" s="2">
        <v>0</v>
      </c>
    </row>
    <row r="141" spans="1:2" x14ac:dyDescent="0.25">
      <c r="A141" s="2">
        <v>1019</v>
      </c>
      <c r="B141" s="2">
        <v>0</v>
      </c>
    </row>
    <row r="142" spans="1:2" x14ac:dyDescent="0.25">
      <c r="A142" s="2">
        <v>1024</v>
      </c>
      <c r="B142" s="2">
        <v>0</v>
      </c>
    </row>
    <row r="143" spans="1:2" x14ac:dyDescent="0.25">
      <c r="A143" s="2">
        <v>1030</v>
      </c>
      <c r="B143" s="2">
        <v>0</v>
      </c>
    </row>
    <row r="144" spans="1:2" x14ac:dyDescent="0.25">
      <c r="A144" s="2">
        <v>1049</v>
      </c>
      <c r="B144" s="2">
        <v>0</v>
      </c>
    </row>
    <row r="145" spans="1:2" x14ac:dyDescent="0.25">
      <c r="A145" s="2">
        <v>1061</v>
      </c>
      <c r="B145" s="2">
        <v>0</v>
      </c>
    </row>
    <row r="146" spans="1:2" x14ac:dyDescent="0.25">
      <c r="A146" s="2">
        <v>1172</v>
      </c>
      <c r="B146" s="2">
        <v>0</v>
      </c>
    </row>
    <row r="147" spans="1:2" x14ac:dyDescent="0.25">
      <c r="A147" s="2">
        <v>1176</v>
      </c>
      <c r="B147" s="2">
        <v>0</v>
      </c>
    </row>
    <row r="148" spans="1:2" x14ac:dyDescent="0.25">
      <c r="A148" s="2">
        <v>1246</v>
      </c>
      <c r="B148" s="2">
        <v>0</v>
      </c>
    </row>
    <row r="149" spans="1:2" x14ac:dyDescent="0.25">
      <c r="A149" s="2">
        <v>1268</v>
      </c>
      <c r="B149" s="2">
        <v>0</v>
      </c>
    </row>
    <row r="150" spans="1:2" x14ac:dyDescent="0.25">
      <c r="A150" s="2">
        <v>1304</v>
      </c>
      <c r="B150" s="2">
        <v>0</v>
      </c>
    </row>
    <row r="151" spans="1:2" x14ac:dyDescent="0.25">
      <c r="A151" s="2">
        <v>1057</v>
      </c>
      <c r="B151" s="2">
        <v>0</v>
      </c>
    </row>
    <row r="152" spans="1:2" x14ac:dyDescent="0.25">
      <c r="A152" s="2">
        <v>926</v>
      </c>
      <c r="B152" s="2">
        <v>0</v>
      </c>
    </row>
    <row r="153" spans="1:2" x14ac:dyDescent="0.25">
      <c r="A153" s="2">
        <v>1182</v>
      </c>
      <c r="B153" s="2">
        <v>0</v>
      </c>
    </row>
    <row r="154" spans="1:2" x14ac:dyDescent="0.25">
      <c r="A154" s="2">
        <v>920</v>
      </c>
      <c r="B154" s="2">
        <v>0</v>
      </c>
    </row>
    <row r="155" spans="1:2" x14ac:dyDescent="0.25">
      <c r="A155" s="2">
        <v>1190</v>
      </c>
      <c r="B155" s="2">
        <v>0</v>
      </c>
    </row>
    <row r="156" spans="1:2" x14ac:dyDescent="0.25">
      <c r="A156" s="2">
        <v>960</v>
      </c>
      <c r="B156" s="2">
        <v>0</v>
      </c>
    </row>
    <row r="157" spans="1:2" x14ac:dyDescent="0.25">
      <c r="A157" s="2">
        <v>1215</v>
      </c>
      <c r="B157" s="2">
        <v>0</v>
      </c>
    </row>
    <row r="158" spans="1:2" x14ac:dyDescent="0.25">
      <c r="A158" s="2">
        <v>1223</v>
      </c>
      <c r="B158" s="2">
        <v>0</v>
      </c>
    </row>
    <row r="159" spans="1:2" x14ac:dyDescent="0.25">
      <c r="A159" s="2">
        <v>1227</v>
      </c>
      <c r="B159" s="2">
        <v>0</v>
      </c>
    </row>
    <row r="160" spans="1:2" x14ac:dyDescent="0.25">
      <c r="A160" s="2">
        <v>1080</v>
      </c>
      <c r="B160" s="2">
        <v>0</v>
      </c>
    </row>
    <row r="161" spans="1:2" x14ac:dyDescent="0.25">
      <c r="A161" s="2">
        <v>1257</v>
      </c>
      <c r="B161" s="2">
        <v>0</v>
      </c>
    </row>
    <row r="162" spans="1:2" x14ac:dyDescent="0.25">
      <c r="A162" s="2">
        <v>908</v>
      </c>
      <c r="B162" s="2">
        <v>0</v>
      </c>
    </row>
    <row r="163" spans="1:2" x14ac:dyDescent="0.25">
      <c r="A163" s="2">
        <v>953</v>
      </c>
      <c r="B163" s="2">
        <v>0</v>
      </c>
    </row>
    <row r="164" spans="1:2" x14ac:dyDescent="0.25">
      <c r="A164" s="2">
        <v>970</v>
      </c>
      <c r="B164" s="2">
        <v>0</v>
      </c>
    </row>
    <row r="165" spans="1:2" x14ac:dyDescent="0.25">
      <c r="A165" s="2">
        <v>1072</v>
      </c>
      <c r="B165" s="2">
        <v>0</v>
      </c>
    </row>
    <row r="166" spans="1:2" x14ac:dyDescent="0.25">
      <c r="A166" s="2">
        <v>1121</v>
      </c>
      <c r="B166" s="2">
        <v>0</v>
      </c>
    </row>
    <row r="167" spans="1:2" x14ac:dyDescent="0.25">
      <c r="A167" s="2">
        <v>1156</v>
      </c>
      <c r="B167" s="2">
        <v>0</v>
      </c>
    </row>
    <row r="168" spans="1:2" x14ac:dyDescent="0.25">
      <c r="A168" s="2">
        <v>1228</v>
      </c>
      <c r="B168" s="2">
        <v>0</v>
      </c>
    </row>
    <row r="169" spans="1:2" x14ac:dyDescent="0.25">
      <c r="A169" s="2">
        <v>912</v>
      </c>
      <c r="B169" s="2">
        <v>0</v>
      </c>
    </row>
    <row r="170" spans="1:2" x14ac:dyDescent="0.25">
      <c r="A170" s="2">
        <v>1069</v>
      </c>
      <c r="B170" s="2">
        <v>0</v>
      </c>
    </row>
    <row r="171" spans="1:2" x14ac:dyDescent="0.25">
      <c r="A171" s="2">
        <v>1270</v>
      </c>
      <c r="B171" s="2">
        <v>0</v>
      </c>
    </row>
    <row r="172" spans="1:2" x14ac:dyDescent="0.25">
      <c r="A172" s="2">
        <v>1038</v>
      </c>
      <c r="B172" s="2">
        <v>0</v>
      </c>
    </row>
    <row r="173" spans="1:2" x14ac:dyDescent="0.25">
      <c r="A173" s="2">
        <v>1295</v>
      </c>
      <c r="B173" s="2">
        <v>0</v>
      </c>
    </row>
    <row r="174" spans="1:2" x14ac:dyDescent="0.25">
      <c r="A174" s="2">
        <v>1158</v>
      </c>
      <c r="B174" s="2">
        <v>0</v>
      </c>
    </row>
    <row r="175" spans="1:2" x14ac:dyDescent="0.25">
      <c r="A175" s="2">
        <v>1086</v>
      </c>
      <c r="B175" s="2">
        <v>0</v>
      </c>
    </row>
    <row r="176" spans="1:2" x14ac:dyDescent="0.25">
      <c r="A176" s="2">
        <v>1058</v>
      </c>
      <c r="B176" s="2">
        <v>0</v>
      </c>
    </row>
    <row r="177" spans="1:2" x14ac:dyDescent="0.25">
      <c r="A177" s="2">
        <v>1137</v>
      </c>
      <c r="B177" s="2">
        <v>0</v>
      </c>
    </row>
    <row r="178" spans="1:2" x14ac:dyDescent="0.25">
      <c r="A178" s="2">
        <v>1023</v>
      </c>
      <c r="B178" s="2">
        <v>0</v>
      </c>
    </row>
    <row r="179" spans="1:2" x14ac:dyDescent="0.25">
      <c r="A179" s="2">
        <v>1247</v>
      </c>
      <c r="B179" s="2">
        <v>0</v>
      </c>
    </row>
    <row r="180" spans="1:2" x14ac:dyDescent="0.25">
      <c r="A180" s="2">
        <v>1264</v>
      </c>
      <c r="B180" s="2">
        <v>0</v>
      </c>
    </row>
    <row r="181" spans="1:2" x14ac:dyDescent="0.25">
      <c r="A181" s="2">
        <v>1139</v>
      </c>
      <c r="B181" s="2">
        <v>0</v>
      </c>
    </row>
    <row r="182" spans="1:2" x14ac:dyDescent="0.25">
      <c r="A182" s="2">
        <v>933</v>
      </c>
      <c r="B182" s="2">
        <v>0</v>
      </c>
    </row>
    <row r="183" spans="1:2" x14ac:dyDescent="0.25">
      <c r="A183" s="2">
        <v>1040</v>
      </c>
      <c r="B183" s="2">
        <v>0</v>
      </c>
    </row>
    <row r="184" spans="1:2" x14ac:dyDescent="0.25">
      <c r="A184" s="2">
        <v>1083</v>
      </c>
      <c r="B184" s="2">
        <v>0</v>
      </c>
    </row>
    <row r="185" spans="1:2" x14ac:dyDescent="0.25">
      <c r="A185" s="2">
        <v>1097</v>
      </c>
      <c r="B185" s="2">
        <v>0</v>
      </c>
    </row>
    <row r="186" spans="1:2" x14ac:dyDescent="0.25">
      <c r="A186" s="2">
        <v>923</v>
      </c>
      <c r="B186" s="2">
        <v>0</v>
      </c>
    </row>
    <row r="187" spans="1:2" x14ac:dyDescent="0.25">
      <c r="A187" s="2">
        <v>1211</v>
      </c>
      <c r="B187" s="2">
        <v>0</v>
      </c>
    </row>
    <row r="188" spans="1:2" x14ac:dyDescent="0.25">
      <c r="A188" s="2">
        <v>1230</v>
      </c>
      <c r="B188" s="2">
        <v>0</v>
      </c>
    </row>
    <row r="189" spans="1:2" x14ac:dyDescent="0.25">
      <c r="A189" s="2">
        <v>1041</v>
      </c>
      <c r="B189" s="2">
        <v>0</v>
      </c>
    </row>
    <row r="190" spans="1:2" x14ac:dyDescent="0.25">
      <c r="A190" s="2">
        <v>1082</v>
      </c>
      <c r="B190" s="2">
        <v>0</v>
      </c>
    </row>
    <row r="191" spans="1:2" x14ac:dyDescent="0.25">
      <c r="A191" s="2">
        <v>1170</v>
      </c>
      <c r="B191" s="2">
        <v>0</v>
      </c>
    </row>
    <row r="192" spans="1:2" x14ac:dyDescent="0.25">
      <c r="A192" s="2">
        <v>1293</v>
      </c>
      <c r="B192" s="2">
        <v>0</v>
      </c>
    </row>
    <row r="193" spans="1:2" x14ac:dyDescent="0.25">
      <c r="A193" s="2">
        <v>1001</v>
      </c>
      <c r="B193" s="2">
        <v>0</v>
      </c>
    </row>
    <row r="194" spans="1:2" x14ac:dyDescent="0.25">
      <c r="A194" s="2">
        <v>1209</v>
      </c>
      <c r="B194" s="2">
        <v>0</v>
      </c>
    </row>
    <row r="195" spans="1:2" x14ac:dyDescent="0.25">
      <c r="A195" s="2">
        <v>1232</v>
      </c>
      <c r="B195" s="2">
        <v>0</v>
      </c>
    </row>
    <row r="196" spans="1:2" x14ac:dyDescent="0.25">
      <c r="A196" s="2">
        <v>967</v>
      </c>
      <c r="B196" s="2">
        <v>0</v>
      </c>
    </row>
    <row r="197" spans="1:2" x14ac:dyDescent="0.25">
      <c r="A197" s="2">
        <v>1010</v>
      </c>
      <c r="B197" s="2">
        <v>0</v>
      </c>
    </row>
    <row r="198" spans="1:2" x14ac:dyDescent="0.25">
      <c r="A198" s="2">
        <v>1073</v>
      </c>
      <c r="B198" s="2">
        <v>0</v>
      </c>
    </row>
    <row r="199" spans="1:2" x14ac:dyDescent="0.25">
      <c r="A199" s="2">
        <v>1126</v>
      </c>
      <c r="B199" s="2">
        <v>0</v>
      </c>
    </row>
    <row r="200" spans="1:2" x14ac:dyDescent="0.25">
      <c r="A200" s="2">
        <v>1198</v>
      </c>
      <c r="B200" s="2">
        <v>0</v>
      </c>
    </row>
    <row r="201" spans="1:2" x14ac:dyDescent="0.25">
      <c r="A201" s="2">
        <v>959</v>
      </c>
      <c r="B201" s="2">
        <v>0</v>
      </c>
    </row>
    <row r="202" spans="1:2" x14ac:dyDescent="0.25">
      <c r="A202" s="2">
        <v>1107</v>
      </c>
      <c r="B202" s="2">
        <v>0</v>
      </c>
    </row>
    <row r="203" spans="1:2" x14ac:dyDescent="0.25">
      <c r="A203" s="2">
        <v>903</v>
      </c>
      <c r="B203" s="2">
        <v>0</v>
      </c>
    </row>
    <row r="204" spans="1:2" x14ac:dyDescent="0.25">
      <c r="A204" s="2">
        <v>938</v>
      </c>
      <c r="B204" s="2">
        <v>0</v>
      </c>
    </row>
    <row r="205" spans="1:2" x14ac:dyDescent="0.25">
      <c r="A205" s="2">
        <v>974</v>
      </c>
      <c r="B205" s="2">
        <v>0</v>
      </c>
    </row>
    <row r="206" spans="1:2" x14ac:dyDescent="0.25">
      <c r="A206" s="2">
        <v>1036</v>
      </c>
      <c r="B206" s="2">
        <v>0</v>
      </c>
    </row>
    <row r="207" spans="1:2" x14ac:dyDescent="0.25">
      <c r="A207" s="2">
        <v>1050</v>
      </c>
      <c r="B207" s="2">
        <v>0</v>
      </c>
    </row>
    <row r="208" spans="1:2" x14ac:dyDescent="0.25">
      <c r="A208" s="2">
        <v>1296</v>
      </c>
      <c r="B208" s="2">
        <v>0</v>
      </c>
    </row>
    <row r="209" spans="1:2" x14ac:dyDescent="0.25">
      <c r="A209" s="2">
        <v>965</v>
      </c>
      <c r="B209" s="2">
        <v>0</v>
      </c>
    </row>
    <row r="210" spans="1:2" x14ac:dyDescent="0.25">
      <c r="A210" s="2">
        <v>986</v>
      </c>
      <c r="B210" s="2">
        <v>0</v>
      </c>
    </row>
    <row r="211" spans="1:2" x14ac:dyDescent="0.25">
      <c r="A211" s="2">
        <v>1279</v>
      </c>
      <c r="B211" s="2">
        <v>0</v>
      </c>
    </row>
    <row r="212" spans="1:2" x14ac:dyDescent="0.25">
      <c r="A212" s="2">
        <v>946</v>
      </c>
      <c r="B212" s="2">
        <v>0</v>
      </c>
    </row>
    <row r="213" spans="1:2" x14ac:dyDescent="0.25">
      <c r="A213" s="2">
        <v>976</v>
      </c>
      <c r="B213" s="2">
        <v>0</v>
      </c>
    </row>
    <row r="214" spans="1:2" x14ac:dyDescent="0.25">
      <c r="A214" s="2">
        <v>1193</v>
      </c>
      <c r="B214" s="2">
        <v>0</v>
      </c>
    </row>
    <row r="215" spans="1:2" x14ac:dyDescent="0.25">
      <c r="A215" s="2">
        <v>1276</v>
      </c>
      <c r="B215" s="2">
        <v>0</v>
      </c>
    </row>
    <row r="216" spans="1:2" x14ac:dyDescent="0.25">
      <c r="A216" s="2">
        <v>1002</v>
      </c>
      <c r="B216" s="2">
        <v>0</v>
      </c>
    </row>
    <row r="217" spans="1:2" x14ac:dyDescent="0.25">
      <c r="A217" s="2">
        <v>1020</v>
      </c>
      <c r="B217" s="2">
        <v>0</v>
      </c>
    </row>
    <row r="218" spans="1:2" x14ac:dyDescent="0.25">
      <c r="A218" s="2">
        <v>1056</v>
      </c>
      <c r="B218" s="2">
        <v>0</v>
      </c>
    </row>
    <row r="219" spans="1:2" x14ac:dyDescent="0.25">
      <c r="A219" s="2">
        <v>1077</v>
      </c>
      <c r="B219" s="2">
        <v>0</v>
      </c>
    </row>
    <row r="220" spans="1:2" x14ac:dyDescent="0.25">
      <c r="A220" s="2">
        <v>1081</v>
      </c>
      <c r="B220" s="2">
        <v>0</v>
      </c>
    </row>
    <row r="221" spans="1:2" x14ac:dyDescent="0.25">
      <c r="A221" s="2">
        <v>1265</v>
      </c>
      <c r="B221" s="2">
        <v>0</v>
      </c>
    </row>
    <row r="222" spans="1:2" x14ac:dyDescent="0.25">
      <c r="A222" s="2">
        <v>1285</v>
      </c>
      <c r="B222" s="2">
        <v>0</v>
      </c>
    </row>
    <row r="223" spans="1:2" x14ac:dyDescent="0.25">
      <c r="A223" s="2">
        <v>943</v>
      </c>
      <c r="B223" s="2">
        <v>0</v>
      </c>
    </row>
    <row r="224" spans="1:2" x14ac:dyDescent="0.25">
      <c r="A224" s="2">
        <v>1029</v>
      </c>
      <c r="B224" s="2">
        <v>0</v>
      </c>
    </row>
    <row r="225" spans="1:2" x14ac:dyDescent="0.25">
      <c r="A225" s="2">
        <v>1090</v>
      </c>
      <c r="B225" s="2">
        <v>0</v>
      </c>
    </row>
    <row r="226" spans="1:2" x14ac:dyDescent="0.25">
      <c r="A226" s="2">
        <v>1096</v>
      </c>
      <c r="B226" s="2">
        <v>0</v>
      </c>
    </row>
    <row r="227" spans="1:2" x14ac:dyDescent="0.25">
      <c r="A227" s="2">
        <v>1099</v>
      </c>
      <c r="B227" s="2">
        <v>0</v>
      </c>
    </row>
    <row r="228" spans="1:2" x14ac:dyDescent="0.25">
      <c r="A228" s="2">
        <v>1168</v>
      </c>
      <c r="B228" s="2">
        <v>0</v>
      </c>
    </row>
    <row r="229" spans="1:2" x14ac:dyDescent="0.25">
      <c r="A229" s="2">
        <v>1171</v>
      </c>
      <c r="B229" s="2">
        <v>0</v>
      </c>
    </row>
    <row r="230" spans="1:2" x14ac:dyDescent="0.25">
      <c r="A230" s="2">
        <v>1214</v>
      </c>
      <c r="B230" s="2">
        <v>0</v>
      </c>
    </row>
    <row r="231" spans="1:2" x14ac:dyDescent="0.25">
      <c r="A231" s="2">
        <v>1221</v>
      </c>
      <c r="B231" s="2">
        <v>0</v>
      </c>
    </row>
    <row r="232" spans="1:2" x14ac:dyDescent="0.25">
      <c r="A232" s="2">
        <v>1238</v>
      </c>
      <c r="B232" s="2">
        <v>0</v>
      </c>
    </row>
    <row r="233" spans="1:2" x14ac:dyDescent="0.25">
      <c r="A233" s="2">
        <v>1240</v>
      </c>
      <c r="B233" s="2">
        <v>0</v>
      </c>
    </row>
    <row r="234" spans="1:2" x14ac:dyDescent="0.25">
      <c r="A234" s="2">
        <v>1243</v>
      </c>
      <c r="B234" s="2">
        <v>0</v>
      </c>
    </row>
    <row r="235" spans="1:2" x14ac:dyDescent="0.25">
      <c r="A235" s="2">
        <v>1261</v>
      </c>
      <c r="B235" s="2">
        <v>0</v>
      </c>
    </row>
    <row r="236" spans="1:2" x14ac:dyDescent="0.25">
      <c r="A236" s="2">
        <v>1262</v>
      </c>
      <c r="B236" s="2">
        <v>0</v>
      </c>
    </row>
    <row r="237" spans="1:2" x14ac:dyDescent="0.25">
      <c r="A237" s="2">
        <v>1269</v>
      </c>
      <c r="B237" s="2">
        <v>0</v>
      </c>
    </row>
    <row r="238" spans="1:2" x14ac:dyDescent="0.25">
      <c r="A238" s="2">
        <v>1297</v>
      </c>
      <c r="B238" s="2">
        <v>0</v>
      </c>
    </row>
    <row r="239" spans="1:2" x14ac:dyDescent="0.25">
      <c r="A239" s="2">
        <v>1298</v>
      </c>
      <c r="B239" s="2">
        <v>0</v>
      </c>
    </row>
    <row r="240" spans="1:2" x14ac:dyDescent="0.25">
      <c r="A240" s="2">
        <v>956</v>
      </c>
      <c r="B240" s="2">
        <v>0</v>
      </c>
    </row>
    <row r="241" spans="1:2" x14ac:dyDescent="0.25">
      <c r="A241" s="2">
        <v>922</v>
      </c>
      <c r="B241" s="2">
        <v>0</v>
      </c>
    </row>
    <row r="242" spans="1:2" x14ac:dyDescent="0.25">
      <c r="A242" s="2">
        <v>981</v>
      </c>
      <c r="B242" s="2">
        <v>0</v>
      </c>
    </row>
    <row r="243" spans="1:2" x14ac:dyDescent="0.25">
      <c r="A243" s="2">
        <v>1109</v>
      </c>
      <c r="B243" s="2">
        <v>0</v>
      </c>
    </row>
    <row r="244" spans="1:2" x14ac:dyDescent="0.25">
      <c r="A244" s="2">
        <v>1185</v>
      </c>
      <c r="B244" s="2">
        <v>0</v>
      </c>
    </row>
    <row r="245" spans="1:2" x14ac:dyDescent="0.25">
      <c r="A245" s="2">
        <v>1200</v>
      </c>
      <c r="B245" s="2">
        <v>0</v>
      </c>
    </row>
    <row r="246" spans="1:2" x14ac:dyDescent="0.25">
      <c r="A246" s="2">
        <v>1208</v>
      </c>
      <c r="B246" s="2">
        <v>0</v>
      </c>
    </row>
    <row r="247" spans="1:2" x14ac:dyDescent="0.25">
      <c r="A247" s="2">
        <v>1299</v>
      </c>
      <c r="B247" s="2">
        <v>0</v>
      </c>
    </row>
    <row r="248" spans="1:2" x14ac:dyDescent="0.25">
      <c r="A248" s="2">
        <v>1088</v>
      </c>
      <c r="B248" s="2">
        <v>0</v>
      </c>
    </row>
    <row r="249" spans="1:2" x14ac:dyDescent="0.25">
      <c r="A249" s="2">
        <v>1169</v>
      </c>
      <c r="B249" s="2">
        <v>0</v>
      </c>
    </row>
    <row r="250" spans="1:2" x14ac:dyDescent="0.25">
      <c r="A250" s="2">
        <v>1194</v>
      </c>
      <c r="B250" s="2">
        <v>0</v>
      </c>
    </row>
    <row r="251" spans="1:2" x14ac:dyDescent="0.25">
      <c r="A251" s="2">
        <v>899</v>
      </c>
      <c r="B251" s="2">
        <v>0</v>
      </c>
    </row>
    <row r="252" spans="1:2" x14ac:dyDescent="0.25">
      <c r="A252" s="2">
        <v>993</v>
      </c>
      <c r="B252" s="2">
        <v>0</v>
      </c>
    </row>
    <row r="253" spans="1:2" x14ac:dyDescent="0.25">
      <c r="A253" s="2">
        <v>1035</v>
      </c>
      <c r="B253" s="2">
        <v>0</v>
      </c>
    </row>
    <row r="254" spans="1:2" x14ac:dyDescent="0.25">
      <c r="A254" s="2">
        <v>1220</v>
      </c>
      <c r="B254" s="2">
        <v>0</v>
      </c>
    </row>
    <row r="255" spans="1:2" x14ac:dyDescent="0.25">
      <c r="A255" s="2">
        <v>1094</v>
      </c>
      <c r="B255" s="2">
        <v>0</v>
      </c>
    </row>
    <row r="256" spans="1:2" x14ac:dyDescent="0.25">
      <c r="A256" s="2">
        <v>1134</v>
      </c>
      <c r="B256" s="2">
        <v>0</v>
      </c>
    </row>
    <row r="257" spans="1:2" x14ac:dyDescent="0.25">
      <c r="A257" s="2">
        <v>1162</v>
      </c>
      <c r="B257" s="2">
        <v>0</v>
      </c>
    </row>
    <row r="258" spans="1:2" x14ac:dyDescent="0.25">
      <c r="A258" s="2">
        <v>1219</v>
      </c>
      <c r="B258" s="2">
        <v>0</v>
      </c>
    </row>
    <row r="259" spans="1:2" x14ac:dyDescent="0.25">
      <c r="A259" s="2">
        <v>915</v>
      </c>
      <c r="B259" s="2">
        <v>0</v>
      </c>
    </row>
    <row r="260" spans="1:2" x14ac:dyDescent="0.25">
      <c r="A260" s="2">
        <v>942</v>
      </c>
      <c r="B260" s="2">
        <v>0</v>
      </c>
    </row>
    <row r="261" spans="1:2" x14ac:dyDescent="0.25">
      <c r="A261" s="2">
        <v>1144</v>
      </c>
      <c r="B261" s="2">
        <v>0</v>
      </c>
    </row>
    <row r="262" spans="1:2" x14ac:dyDescent="0.25">
      <c r="A262" s="2">
        <v>1179</v>
      </c>
      <c r="B262" s="2">
        <v>0</v>
      </c>
    </row>
    <row r="263" spans="1:2" x14ac:dyDescent="0.25">
      <c r="A263" s="2">
        <v>1282</v>
      </c>
      <c r="B263" s="2">
        <v>0</v>
      </c>
    </row>
    <row r="264" spans="1:2" x14ac:dyDescent="0.25">
      <c r="A264" s="2">
        <v>1085</v>
      </c>
      <c r="B264" s="2">
        <v>0</v>
      </c>
    </row>
    <row r="265" spans="1:2" x14ac:dyDescent="0.25">
      <c r="A265" s="2">
        <v>1104</v>
      </c>
      <c r="B265" s="2">
        <v>0</v>
      </c>
    </row>
    <row r="266" spans="1:2" x14ac:dyDescent="0.25">
      <c r="A266" s="2">
        <v>1122</v>
      </c>
      <c r="B266" s="2">
        <v>0</v>
      </c>
    </row>
    <row r="267" spans="1:2" x14ac:dyDescent="0.25">
      <c r="A267" s="2">
        <v>1244</v>
      </c>
      <c r="B267" s="2">
        <v>0</v>
      </c>
    </row>
    <row r="268" spans="1:2" x14ac:dyDescent="0.25">
      <c r="A268" s="2">
        <v>894</v>
      </c>
      <c r="B268" s="2">
        <v>0</v>
      </c>
    </row>
    <row r="269" spans="1:2" x14ac:dyDescent="0.25">
      <c r="A269" s="2">
        <v>932</v>
      </c>
      <c r="B269" s="2">
        <v>0</v>
      </c>
    </row>
    <row r="270" spans="1:2" x14ac:dyDescent="0.25">
      <c r="A270" s="2">
        <v>1037</v>
      </c>
      <c r="B270" s="2">
        <v>0</v>
      </c>
    </row>
    <row r="271" spans="1:2" x14ac:dyDescent="0.25">
      <c r="A271" s="2">
        <v>1046</v>
      </c>
      <c r="B271" s="2">
        <v>0</v>
      </c>
    </row>
    <row r="272" spans="1:2" x14ac:dyDescent="0.25">
      <c r="A272" s="2">
        <v>1059</v>
      </c>
      <c r="B272" s="2">
        <v>0</v>
      </c>
    </row>
    <row r="273" spans="1:2" x14ac:dyDescent="0.25">
      <c r="A273" s="2">
        <v>1152</v>
      </c>
      <c r="B273" s="2">
        <v>0</v>
      </c>
    </row>
    <row r="274" spans="1:2" x14ac:dyDescent="0.25">
      <c r="A274" s="2">
        <v>1245</v>
      </c>
      <c r="B274" s="2">
        <v>0</v>
      </c>
    </row>
    <row r="275" spans="1:2" x14ac:dyDescent="0.25">
      <c r="A275" s="2">
        <v>905</v>
      </c>
      <c r="B275" s="2">
        <v>0</v>
      </c>
    </row>
    <row r="276" spans="1:2" x14ac:dyDescent="0.25">
      <c r="A276" s="2">
        <v>892</v>
      </c>
      <c r="B276" s="2">
        <v>0</v>
      </c>
    </row>
    <row r="277" spans="1:2" x14ac:dyDescent="0.25">
      <c r="A277" s="2">
        <v>948</v>
      </c>
      <c r="B277" s="2">
        <v>0</v>
      </c>
    </row>
    <row r="278" spans="1:2" x14ac:dyDescent="0.25">
      <c r="A278" s="2">
        <v>991</v>
      </c>
      <c r="B278" s="2">
        <v>0</v>
      </c>
    </row>
    <row r="279" spans="1:2" x14ac:dyDescent="0.25">
      <c r="A279" s="2">
        <v>1022</v>
      </c>
      <c r="B279" s="2">
        <v>0</v>
      </c>
    </row>
    <row r="280" spans="1:2" x14ac:dyDescent="0.25">
      <c r="A280" s="2">
        <v>1087</v>
      </c>
      <c r="B280" s="2">
        <v>0</v>
      </c>
    </row>
    <row r="281" spans="1:2" x14ac:dyDescent="0.25">
      <c r="A281" s="2">
        <v>1146</v>
      </c>
      <c r="B281" s="2">
        <v>0</v>
      </c>
    </row>
    <row r="282" spans="1:2" x14ac:dyDescent="0.25">
      <c r="A282" s="2">
        <v>1177</v>
      </c>
      <c r="B282" s="2">
        <v>0</v>
      </c>
    </row>
    <row r="283" spans="1:2" x14ac:dyDescent="0.25">
      <c r="A283" s="2">
        <v>1186</v>
      </c>
      <c r="B283" s="2">
        <v>0</v>
      </c>
    </row>
    <row r="284" spans="1:2" x14ac:dyDescent="0.25">
      <c r="A284" s="2">
        <v>1192</v>
      </c>
      <c r="B284" s="2">
        <v>0</v>
      </c>
    </row>
    <row r="285" spans="1:2" x14ac:dyDescent="0.25">
      <c r="A285" s="2">
        <v>1229</v>
      </c>
      <c r="B285" s="2">
        <v>0</v>
      </c>
    </row>
    <row r="286" spans="1:2" x14ac:dyDescent="0.25">
      <c r="A286" s="2">
        <v>1233</v>
      </c>
      <c r="B286" s="2">
        <v>0</v>
      </c>
    </row>
    <row r="287" spans="1:2" x14ac:dyDescent="0.25">
      <c r="A287" s="2">
        <v>1271</v>
      </c>
      <c r="B287" s="2">
        <v>0</v>
      </c>
    </row>
    <row r="288" spans="1:2" x14ac:dyDescent="0.25">
      <c r="A288" s="2">
        <v>1291</v>
      </c>
      <c r="B288" s="2">
        <v>0</v>
      </c>
    </row>
    <row r="289" spans="1:2" x14ac:dyDescent="0.25">
      <c r="A289" s="2">
        <v>1307</v>
      </c>
      <c r="B289" s="2">
        <v>0</v>
      </c>
    </row>
    <row r="290" spans="1:2" x14ac:dyDescent="0.25">
      <c r="A290" s="2">
        <v>973</v>
      </c>
      <c r="B290" s="2">
        <v>0</v>
      </c>
    </row>
    <row r="291" spans="1:2" x14ac:dyDescent="0.25">
      <c r="A291" s="2">
        <v>1034</v>
      </c>
      <c r="B291" s="2">
        <v>0</v>
      </c>
    </row>
    <row r="292" spans="1:2" x14ac:dyDescent="0.25">
      <c r="A292" s="2">
        <v>1128</v>
      </c>
      <c r="B292" s="2">
        <v>0</v>
      </c>
    </row>
    <row r="293" spans="1:2" x14ac:dyDescent="0.25">
      <c r="A293" s="2">
        <v>1066</v>
      </c>
      <c r="B293" s="2">
        <v>0</v>
      </c>
    </row>
    <row r="294" spans="1:2" x14ac:dyDescent="0.25">
      <c r="A294" s="2">
        <v>1102</v>
      </c>
      <c r="B294" s="2">
        <v>0</v>
      </c>
    </row>
    <row r="295" spans="1:2" x14ac:dyDescent="0.25">
      <c r="A295" s="2">
        <v>1007</v>
      </c>
      <c r="B295" s="2">
        <v>0</v>
      </c>
    </row>
    <row r="296" spans="1:2" x14ac:dyDescent="0.25">
      <c r="A296" s="2">
        <v>1084</v>
      </c>
      <c r="B296" s="2">
        <v>0</v>
      </c>
    </row>
    <row r="297" spans="1:2" x14ac:dyDescent="0.25">
      <c r="A297" s="2">
        <v>917</v>
      </c>
      <c r="B297" s="2">
        <v>0</v>
      </c>
    </row>
    <row r="298" spans="1:2" x14ac:dyDescent="0.25">
      <c r="A298" s="2">
        <v>897</v>
      </c>
      <c r="B298" s="2">
        <v>0</v>
      </c>
    </row>
    <row r="299" spans="1:2" x14ac:dyDescent="0.25">
      <c r="A299" s="2">
        <v>927</v>
      </c>
      <c r="B299" s="2">
        <v>0</v>
      </c>
    </row>
    <row r="300" spans="1:2" x14ac:dyDescent="0.25">
      <c r="A300" s="2">
        <v>952</v>
      </c>
      <c r="B300" s="2">
        <v>0</v>
      </c>
    </row>
    <row r="301" spans="1:2" x14ac:dyDescent="0.25">
      <c r="A301" s="2">
        <v>954</v>
      </c>
      <c r="B301" s="2">
        <v>0</v>
      </c>
    </row>
    <row r="302" spans="1:2" x14ac:dyDescent="0.25">
      <c r="A302" s="2">
        <v>1079</v>
      </c>
      <c r="B302" s="2">
        <v>0</v>
      </c>
    </row>
    <row r="303" spans="1:2" x14ac:dyDescent="0.25">
      <c r="A303" s="2">
        <v>1161</v>
      </c>
      <c r="B303" s="2">
        <v>0</v>
      </c>
    </row>
    <row r="304" spans="1:2" x14ac:dyDescent="0.25">
      <c r="A304" s="2">
        <v>1202</v>
      </c>
      <c r="B304" s="2">
        <v>0</v>
      </c>
    </row>
    <row r="305" spans="1:2" x14ac:dyDescent="0.25">
      <c r="A305" s="2">
        <v>950</v>
      </c>
      <c r="B305" s="2">
        <v>0</v>
      </c>
    </row>
    <row r="306" spans="1:2" x14ac:dyDescent="0.25">
      <c r="A306" s="2">
        <v>972</v>
      </c>
      <c r="B306" s="2">
        <v>0</v>
      </c>
    </row>
    <row r="307" spans="1:2" x14ac:dyDescent="0.25">
      <c r="A307" s="2">
        <v>977</v>
      </c>
      <c r="B307" s="2">
        <v>0</v>
      </c>
    </row>
    <row r="308" spans="1:2" x14ac:dyDescent="0.25">
      <c r="A308" s="2">
        <v>1053</v>
      </c>
      <c r="B308" s="2">
        <v>0</v>
      </c>
    </row>
    <row r="309" spans="1:2" x14ac:dyDescent="0.25">
      <c r="A309" s="2">
        <v>1093</v>
      </c>
      <c r="B309" s="2">
        <v>0</v>
      </c>
    </row>
    <row r="310" spans="1:2" x14ac:dyDescent="0.25">
      <c r="A310" s="2">
        <v>1173</v>
      </c>
      <c r="B310" s="2">
        <v>0</v>
      </c>
    </row>
    <row r="311" spans="1:2" x14ac:dyDescent="0.25">
      <c r="A311" s="2">
        <v>1236</v>
      </c>
      <c r="B311" s="2">
        <v>0</v>
      </c>
    </row>
    <row r="312" spans="1:2" x14ac:dyDescent="0.25">
      <c r="A312" s="2">
        <v>1258</v>
      </c>
      <c r="B312" s="2">
        <v>0</v>
      </c>
    </row>
    <row r="313" spans="1:2" x14ac:dyDescent="0.25">
      <c r="A313" s="2">
        <v>931</v>
      </c>
      <c r="B313" s="2">
        <v>0</v>
      </c>
    </row>
    <row r="314" spans="1:2" x14ac:dyDescent="0.25">
      <c r="A314" s="2">
        <v>1120</v>
      </c>
      <c r="B314" s="2">
        <v>0</v>
      </c>
    </row>
    <row r="315" spans="1:2" x14ac:dyDescent="0.25">
      <c r="A315" s="2">
        <v>902</v>
      </c>
      <c r="B315" s="2">
        <v>0</v>
      </c>
    </row>
    <row r="316" spans="1:2" x14ac:dyDescent="0.25">
      <c r="A316" s="2">
        <v>913</v>
      </c>
      <c r="B316" s="2">
        <v>0</v>
      </c>
    </row>
    <row r="317" spans="1:2" x14ac:dyDescent="0.25">
      <c r="A317" s="2">
        <v>939</v>
      </c>
      <c r="B317" s="2">
        <v>0</v>
      </c>
    </row>
    <row r="318" spans="1:2" x14ac:dyDescent="0.25">
      <c r="A318" s="2">
        <v>968</v>
      </c>
      <c r="B318" s="2">
        <v>0</v>
      </c>
    </row>
    <row r="319" spans="1:2" x14ac:dyDescent="0.25">
      <c r="A319" s="2">
        <v>975</v>
      </c>
      <c r="B319" s="2">
        <v>0</v>
      </c>
    </row>
    <row r="320" spans="1:2" x14ac:dyDescent="0.25">
      <c r="A320" s="2">
        <v>983</v>
      </c>
      <c r="B320" s="2">
        <v>0</v>
      </c>
    </row>
    <row r="321" spans="1:2" x14ac:dyDescent="0.25">
      <c r="A321" s="2">
        <v>985</v>
      </c>
      <c r="B321" s="2">
        <v>0</v>
      </c>
    </row>
    <row r="322" spans="1:2" x14ac:dyDescent="0.25">
      <c r="A322" s="2">
        <v>994</v>
      </c>
      <c r="B322" s="2">
        <v>0</v>
      </c>
    </row>
    <row r="323" spans="1:2" x14ac:dyDescent="0.25">
      <c r="A323" s="2">
        <v>999</v>
      </c>
      <c r="B323" s="2">
        <v>0</v>
      </c>
    </row>
    <row r="324" spans="1:2" x14ac:dyDescent="0.25">
      <c r="A324" s="2">
        <v>1000</v>
      </c>
      <c r="B324" s="2">
        <v>0</v>
      </c>
    </row>
    <row r="325" spans="1:2" x14ac:dyDescent="0.25">
      <c r="A325" s="2">
        <v>1008</v>
      </c>
      <c r="B325" s="2">
        <v>0</v>
      </c>
    </row>
    <row r="326" spans="1:2" x14ac:dyDescent="0.25">
      <c r="A326" s="2">
        <v>1013</v>
      </c>
      <c r="B326" s="2">
        <v>0</v>
      </c>
    </row>
    <row r="327" spans="1:2" x14ac:dyDescent="0.25">
      <c r="A327" s="2">
        <v>1016</v>
      </c>
      <c r="B327" s="2">
        <v>0</v>
      </c>
    </row>
    <row r="328" spans="1:2" x14ac:dyDescent="0.25">
      <c r="A328" s="2">
        <v>1025</v>
      </c>
      <c r="B328" s="2">
        <v>0</v>
      </c>
    </row>
    <row r="329" spans="1:2" x14ac:dyDescent="0.25">
      <c r="A329" s="2">
        <v>1043</v>
      </c>
      <c r="B329" s="2">
        <v>0</v>
      </c>
    </row>
    <row r="330" spans="1:2" x14ac:dyDescent="0.25">
      <c r="A330" s="2">
        <v>1055</v>
      </c>
      <c r="B330" s="2">
        <v>0</v>
      </c>
    </row>
    <row r="331" spans="1:2" x14ac:dyDescent="0.25">
      <c r="A331" s="2">
        <v>1062</v>
      </c>
      <c r="B331" s="2">
        <v>0</v>
      </c>
    </row>
    <row r="332" spans="1:2" x14ac:dyDescent="0.25">
      <c r="A332" s="2">
        <v>1065</v>
      </c>
      <c r="B332" s="2">
        <v>0</v>
      </c>
    </row>
    <row r="333" spans="1:2" x14ac:dyDescent="0.25">
      <c r="A333" s="2">
        <v>1075</v>
      </c>
      <c r="B333" s="2">
        <v>0</v>
      </c>
    </row>
    <row r="334" spans="1:2" x14ac:dyDescent="0.25">
      <c r="A334" s="2">
        <v>1103</v>
      </c>
      <c r="B334" s="2">
        <v>0</v>
      </c>
    </row>
    <row r="335" spans="1:2" x14ac:dyDescent="0.25">
      <c r="A335" s="2">
        <v>1111</v>
      </c>
      <c r="B335" s="2">
        <v>0</v>
      </c>
    </row>
    <row r="336" spans="1:2" x14ac:dyDescent="0.25">
      <c r="A336" s="2">
        <v>1125</v>
      </c>
      <c r="B336" s="2">
        <v>0</v>
      </c>
    </row>
    <row r="337" spans="1:2" x14ac:dyDescent="0.25">
      <c r="A337" s="2">
        <v>1135</v>
      </c>
      <c r="B337" s="2">
        <v>0</v>
      </c>
    </row>
    <row r="338" spans="1:2" x14ac:dyDescent="0.25">
      <c r="A338" s="2">
        <v>1147</v>
      </c>
      <c r="B338" s="2">
        <v>0</v>
      </c>
    </row>
    <row r="339" spans="1:2" x14ac:dyDescent="0.25">
      <c r="A339" s="2">
        <v>1148</v>
      </c>
      <c r="B339" s="2">
        <v>0</v>
      </c>
    </row>
    <row r="340" spans="1:2" x14ac:dyDescent="0.25">
      <c r="A340" s="2">
        <v>1157</v>
      </c>
      <c r="B340" s="2">
        <v>0</v>
      </c>
    </row>
    <row r="341" spans="1:2" x14ac:dyDescent="0.25">
      <c r="A341" s="2">
        <v>1159</v>
      </c>
      <c r="B341" s="2">
        <v>0</v>
      </c>
    </row>
    <row r="342" spans="1:2" x14ac:dyDescent="0.25">
      <c r="A342" s="2">
        <v>1163</v>
      </c>
      <c r="B342" s="2">
        <v>0</v>
      </c>
    </row>
    <row r="343" spans="1:2" x14ac:dyDescent="0.25">
      <c r="A343" s="2">
        <v>1166</v>
      </c>
      <c r="B343" s="2">
        <v>0</v>
      </c>
    </row>
    <row r="344" spans="1:2" x14ac:dyDescent="0.25">
      <c r="A344" s="2">
        <v>1178</v>
      </c>
      <c r="B344" s="2">
        <v>0</v>
      </c>
    </row>
    <row r="345" spans="1:2" x14ac:dyDescent="0.25">
      <c r="A345" s="2">
        <v>1180</v>
      </c>
      <c r="B345" s="2">
        <v>0</v>
      </c>
    </row>
    <row r="346" spans="1:2" x14ac:dyDescent="0.25">
      <c r="A346" s="2">
        <v>1181</v>
      </c>
      <c r="B346" s="2">
        <v>0</v>
      </c>
    </row>
    <row r="347" spans="1:2" x14ac:dyDescent="0.25">
      <c r="A347" s="2">
        <v>1184</v>
      </c>
      <c r="B347" s="2">
        <v>0</v>
      </c>
    </row>
    <row r="348" spans="1:2" x14ac:dyDescent="0.25">
      <c r="A348" s="2">
        <v>1199</v>
      </c>
      <c r="B348" s="2">
        <v>0</v>
      </c>
    </row>
    <row r="349" spans="1:2" x14ac:dyDescent="0.25">
      <c r="A349" s="2">
        <v>1204</v>
      </c>
      <c r="B349" s="2">
        <v>0</v>
      </c>
    </row>
    <row r="350" spans="1:2" x14ac:dyDescent="0.25">
      <c r="A350" s="2">
        <v>1224</v>
      </c>
      <c r="B350" s="2">
        <v>0</v>
      </c>
    </row>
    <row r="351" spans="1:2" x14ac:dyDescent="0.25">
      <c r="A351" s="2">
        <v>1231</v>
      </c>
      <c r="B351" s="2">
        <v>0</v>
      </c>
    </row>
    <row r="352" spans="1:2" x14ac:dyDescent="0.25">
      <c r="A352" s="2">
        <v>1249</v>
      </c>
      <c r="B352" s="2">
        <v>0</v>
      </c>
    </row>
    <row r="353" spans="1:2" x14ac:dyDescent="0.25">
      <c r="A353" s="2">
        <v>1250</v>
      </c>
      <c r="B353" s="2">
        <v>0</v>
      </c>
    </row>
    <row r="354" spans="1:2" x14ac:dyDescent="0.25">
      <c r="A354" s="2">
        <v>1272</v>
      </c>
      <c r="B354" s="2">
        <v>0</v>
      </c>
    </row>
    <row r="355" spans="1:2" x14ac:dyDescent="0.25">
      <c r="A355" s="2">
        <v>1305</v>
      </c>
      <c r="B355" s="2">
        <v>0</v>
      </c>
    </row>
    <row r="356" spans="1:2" x14ac:dyDescent="0.25">
      <c r="A356" s="2">
        <v>1308</v>
      </c>
      <c r="B356" s="2">
        <v>0</v>
      </c>
    </row>
    <row r="357" spans="1:2" x14ac:dyDescent="0.25">
      <c r="A357" s="2">
        <v>947</v>
      </c>
      <c r="B357" s="2">
        <v>0</v>
      </c>
    </row>
    <row r="358" spans="1:2" x14ac:dyDescent="0.25">
      <c r="A358" s="2">
        <v>1284</v>
      </c>
      <c r="B358" s="2">
        <v>0</v>
      </c>
    </row>
    <row r="359" spans="1:2" x14ac:dyDescent="0.25">
      <c r="A359" s="2">
        <v>1064</v>
      </c>
      <c r="B359" s="2">
        <v>0</v>
      </c>
    </row>
    <row r="360" spans="1:2" x14ac:dyDescent="0.25">
      <c r="A360" s="2">
        <v>934</v>
      </c>
      <c r="B360" s="2">
        <v>0</v>
      </c>
    </row>
    <row r="361" spans="1:2" x14ac:dyDescent="0.25">
      <c r="A361" s="2">
        <v>1026</v>
      </c>
      <c r="B361" s="2">
        <v>0</v>
      </c>
    </row>
    <row r="362" spans="1:2" x14ac:dyDescent="0.25">
      <c r="A362" s="2">
        <v>895</v>
      </c>
      <c r="B362" s="2">
        <v>0</v>
      </c>
    </row>
    <row r="363" spans="1:2" x14ac:dyDescent="0.25">
      <c r="A363" s="2">
        <v>909</v>
      </c>
      <c r="B363" s="2">
        <v>0</v>
      </c>
    </row>
    <row r="364" spans="1:2" x14ac:dyDescent="0.25">
      <c r="A364" s="2">
        <v>919</v>
      </c>
      <c r="B364" s="2">
        <v>0</v>
      </c>
    </row>
    <row r="365" spans="1:2" x14ac:dyDescent="0.25">
      <c r="A365" s="2">
        <v>921</v>
      </c>
      <c r="B365" s="2">
        <v>0</v>
      </c>
    </row>
    <row r="366" spans="1:2" x14ac:dyDescent="0.25">
      <c r="A366" s="2">
        <v>930</v>
      </c>
      <c r="B366" s="2">
        <v>0</v>
      </c>
    </row>
    <row r="367" spans="1:2" x14ac:dyDescent="0.25">
      <c r="A367" s="2">
        <v>937</v>
      </c>
      <c r="B367" s="2">
        <v>0</v>
      </c>
    </row>
    <row r="368" spans="1:2" x14ac:dyDescent="0.25">
      <c r="A368" s="2">
        <v>949</v>
      </c>
      <c r="B368" s="2">
        <v>0</v>
      </c>
    </row>
    <row r="369" spans="1:2" x14ac:dyDescent="0.25">
      <c r="A369" s="2">
        <v>963</v>
      </c>
      <c r="B369" s="2">
        <v>0</v>
      </c>
    </row>
    <row r="370" spans="1:2" x14ac:dyDescent="0.25">
      <c r="A370" s="2">
        <v>987</v>
      </c>
      <c r="B370" s="2">
        <v>0</v>
      </c>
    </row>
    <row r="371" spans="1:2" x14ac:dyDescent="0.25">
      <c r="A371" s="2">
        <v>989</v>
      </c>
      <c r="B371" s="2">
        <v>0</v>
      </c>
    </row>
    <row r="372" spans="1:2" x14ac:dyDescent="0.25">
      <c r="A372" s="2">
        <v>995</v>
      </c>
      <c r="B372" s="2">
        <v>0</v>
      </c>
    </row>
    <row r="373" spans="1:2" x14ac:dyDescent="0.25">
      <c r="A373" s="2">
        <v>998</v>
      </c>
      <c r="B373" s="2">
        <v>0</v>
      </c>
    </row>
    <row r="374" spans="1:2" x14ac:dyDescent="0.25">
      <c r="A374" s="2">
        <v>1015</v>
      </c>
      <c r="B374" s="2">
        <v>0</v>
      </c>
    </row>
    <row r="375" spans="1:2" x14ac:dyDescent="0.25">
      <c r="A375" s="2">
        <v>1018</v>
      </c>
      <c r="B375" s="2">
        <v>0</v>
      </c>
    </row>
    <row r="376" spans="1:2" x14ac:dyDescent="0.25">
      <c r="A376" s="2">
        <v>1021</v>
      </c>
      <c r="B376" s="2">
        <v>0</v>
      </c>
    </row>
    <row r="377" spans="1:2" x14ac:dyDescent="0.25">
      <c r="A377" s="2">
        <v>1027</v>
      </c>
      <c r="B377" s="2">
        <v>0</v>
      </c>
    </row>
    <row r="378" spans="1:2" x14ac:dyDescent="0.25">
      <c r="A378" s="2">
        <v>1028</v>
      </c>
      <c r="B378" s="2">
        <v>0</v>
      </c>
    </row>
    <row r="379" spans="1:2" x14ac:dyDescent="0.25">
      <c r="A379" s="2">
        <v>1039</v>
      </c>
      <c r="B379" s="2">
        <v>0</v>
      </c>
    </row>
    <row r="380" spans="1:2" x14ac:dyDescent="0.25">
      <c r="A380" s="2">
        <v>1047</v>
      </c>
      <c r="B380" s="2">
        <v>0</v>
      </c>
    </row>
    <row r="381" spans="1:2" x14ac:dyDescent="0.25">
      <c r="A381" s="2">
        <v>1063</v>
      </c>
      <c r="B381" s="2">
        <v>0</v>
      </c>
    </row>
    <row r="382" spans="1:2" x14ac:dyDescent="0.25">
      <c r="A382" s="2">
        <v>1101</v>
      </c>
      <c r="B382" s="2">
        <v>0</v>
      </c>
    </row>
    <row r="383" spans="1:2" x14ac:dyDescent="0.25">
      <c r="A383" s="2">
        <v>1113</v>
      </c>
      <c r="B383" s="2">
        <v>0</v>
      </c>
    </row>
    <row r="384" spans="1:2" x14ac:dyDescent="0.25">
      <c r="A384" s="2">
        <v>1115</v>
      </c>
      <c r="B384" s="2">
        <v>0</v>
      </c>
    </row>
    <row r="385" spans="1:2" x14ac:dyDescent="0.25">
      <c r="A385" s="2">
        <v>1118</v>
      </c>
      <c r="B385" s="2">
        <v>0</v>
      </c>
    </row>
    <row r="386" spans="1:2" x14ac:dyDescent="0.25">
      <c r="A386" s="2">
        <v>1124</v>
      </c>
      <c r="B386" s="2">
        <v>0</v>
      </c>
    </row>
    <row r="387" spans="1:2" x14ac:dyDescent="0.25">
      <c r="A387" s="2">
        <v>1127</v>
      </c>
      <c r="B387" s="2">
        <v>0</v>
      </c>
    </row>
    <row r="388" spans="1:2" x14ac:dyDescent="0.25">
      <c r="A388" s="2">
        <v>1129</v>
      </c>
      <c r="B388" s="2">
        <v>0</v>
      </c>
    </row>
    <row r="389" spans="1:2" x14ac:dyDescent="0.25">
      <c r="A389" s="2">
        <v>1136</v>
      </c>
      <c r="B389" s="2">
        <v>0</v>
      </c>
    </row>
    <row r="390" spans="1:2" x14ac:dyDescent="0.25">
      <c r="A390" s="2">
        <v>1143</v>
      </c>
      <c r="B390" s="2">
        <v>0</v>
      </c>
    </row>
    <row r="391" spans="1:2" x14ac:dyDescent="0.25">
      <c r="A391" s="2">
        <v>1145</v>
      </c>
      <c r="B391" s="2">
        <v>0</v>
      </c>
    </row>
    <row r="392" spans="1:2" x14ac:dyDescent="0.25">
      <c r="A392" s="2">
        <v>1149</v>
      </c>
      <c r="B392" s="2">
        <v>0</v>
      </c>
    </row>
    <row r="393" spans="1:2" x14ac:dyDescent="0.25">
      <c r="A393" s="2">
        <v>1151</v>
      </c>
      <c r="B393" s="2">
        <v>0</v>
      </c>
    </row>
    <row r="394" spans="1:2" x14ac:dyDescent="0.25">
      <c r="A394" s="2">
        <v>1153</v>
      </c>
      <c r="B394" s="2">
        <v>0</v>
      </c>
    </row>
    <row r="395" spans="1:2" x14ac:dyDescent="0.25">
      <c r="A395" s="2">
        <v>1187</v>
      </c>
      <c r="B395" s="2">
        <v>0</v>
      </c>
    </row>
    <row r="396" spans="1:2" x14ac:dyDescent="0.25">
      <c r="A396" s="2">
        <v>1189</v>
      </c>
      <c r="B396" s="2">
        <v>0</v>
      </c>
    </row>
    <row r="397" spans="1:2" x14ac:dyDescent="0.25">
      <c r="A397" s="2">
        <v>1191</v>
      </c>
      <c r="B397" s="2">
        <v>0</v>
      </c>
    </row>
    <row r="398" spans="1:2" x14ac:dyDescent="0.25">
      <c r="A398" s="2">
        <v>1195</v>
      </c>
      <c r="B398" s="2">
        <v>0</v>
      </c>
    </row>
    <row r="399" spans="1:2" x14ac:dyDescent="0.25">
      <c r="A399" s="2">
        <v>1203</v>
      </c>
      <c r="B399" s="2">
        <v>0</v>
      </c>
    </row>
    <row r="400" spans="1:2" x14ac:dyDescent="0.25">
      <c r="A400" s="2">
        <v>1210</v>
      </c>
      <c r="B400" s="2">
        <v>0</v>
      </c>
    </row>
    <row r="401" spans="1:2" x14ac:dyDescent="0.25">
      <c r="A401" s="2">
        <v>1212</v>
      </c>
      <c r="B401" s="2">
        <v>0</v>
      </c>
    </row>
    <row r="402" spans="1:2" x14ac:dyDescent="0.25">
      <c r="A402" s="2">
        <v>1213</v>
      </c>
      <c r="B402" s="2">
        <v>0</v>
      </c>
    </row>
    <row r="403" spans="1:2" x14ac:dyDescent="0.25">
      <c r="A403" s="2">
        <v>1217</v>
      </c>
      <c r="B403" s="2">
        <v>0</v>
      </c>
    </row>
    <row r="404" spans="1:2" x14ac:dyDescent="0.25">
      <c r="A404" s="2">
        <v>1226</v>
      </c>
      <c r="B404" s="2">
        <v>0</v>
      </c>
    </row>
    <row r="405" spans="1:2" x14ac:dyDescent="0.25">
      <c r="A405" s="2">
        <v>1255</v>
      </c>
      <c r="B405" s="2">
        <v>0</v>
      </c>
    </row>
    <row r="406" spans="1:2" x14ac:dyDescent="0.25">
      <c r="A406" s="2">
        <v>1273</v>
      </c>
      <c r="B406" s="2">
        <v>0</v>
      </c>
    </row>
    <row r="407" spans="1:2" x14ac:dyDescent="0.25">
      <c r="A407" s="2">
        <v>1278</v>
      </c>
      <c r="B407" s="2">
        <v>0</v>
      </c>
    </row>
    <row r="408" spans="1:2" x14ac:dyDescent="0.25">
      <c r="A408" s="2">
        <v>1280</v>
      </c>
      <c r="B408" s="2">
        <v>0</v>
      </c>
    </row>
    <row r="409" spans="1:2" x14ac:dyDescent="0.25">
      <c r="A409" s="2">
        <v>1281</v>
      </c>
      <c r="B409" s="2">
        <v>0</v>
      </c>
    </row>
    <row r="410" spans="1:2" x14ac:dyDescent="0.25">
      <c r="A410" s="2">
        <v>1288</v>
      </c>
      <c r="B410" s="2">
        <v>0</v>
      </c>
    </row>
    <row r="411" spans="1:2" x14ac:dyDescent="0.25">
      <c r="A411" s="2">
        <v>1290</v>
      </c>
      <c r="B411" s="2">
        <v>0</v>
      </c>
    </row>
    <row r="412" spans="1:2" x14ac:dyDescent="0.25">
      <c r="A412" s="2">
        <v>1309</v>
      </c>
      <c r="B412" s="2">
        <v>0</v>
      </c>
    </row>
    <row r="413" spans="1:2" x14ac:dyDescent="0.25">
      <c r="A413" s="2">
        <v>1031</v>
      </c>
      <c r="B413" s="2">
        <v>0</v>
      </c>
    </row>
    <row r="414" spans="1:2" x14ac:dyDescent="0.25">
      <c r="A414" s="2">
        <v>901</v>
      </c>
      <c r="B414" s="2">
        <v>0</v>
      </c>
    </row>
    <row r="415" spans="1:2" x14ac:dyDescent="0.25">
      <c r="A415" s="2">
        <v>997</v>
      </c>
      <c r="B415" s="2">
        <v>0</v>
      </c>
    </row>
    <row r="416" spans="1:2" x14ac:dyDescent="0.25">
      <c r="A416" s="2">
        <v>1286</v>
      </c>
      <c r="B416" s="2">
        <v>0</v>
      </c>
    </row>
    <row r="417" spans="1:2" x14ac:dyDescent="0.25">
      <c r="A417" s="2">
        <v>1252</v>
      </c>
      <c r="B417" s="2">
        <v>0</v>
      </c>
    </row>
    <row r="418" spans="1:2" x14ac:dyDescent="0.25">
      <c r="A418" s="2">
        <v>1044</v>
      </c>
      <c r="B418" s="2">
        <v>0</v>
      </c>
    </row>
    <row r="419" spans="1:2" x14ac:dyDescent="0.25">
      <c r="A419" s="2">
        <v>1234</v>
      </c>
      <c r="B419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</vt:lpstr>
      <vt:lpstr>test</vt:lpstr>
      <vt:lpstr>ptest</vt:lpstr>
      <vt:lpstr>Submission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Velagapudi</dc:creator>
  <cp:lastModifiedBy>Vijay Velagapudi</cp:lastModifiedBy>
  <dcterms:created xsi:type="dcterms:W3CDTF">2013-12-04T22:02:22Z</dcterms:created>
  <dcterms:modified xsi:type="dcterms:W3CDTF">2013-12-04T22:02:22Z</dcterms:modified>
</cp:coreProperties>
</file>