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A:\CollegeWork\Agile Project Managment - IT6040\Project-GET IT\IT6040-Agile-Project-Management\"/>
    </mc:Choice>
  </mc:AlternateContent>
  <xr:revisionPtr revIDLastSave="0" documentId="13_ncr:1_{7B9B1839-D49B-4291-91FA-8CD66D1117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1 (4)" sheetId="5" r:id="rId1"/>
    <sheet name="v1 (3)" sheetId="4" r:id="rId2"/>
    <sheet name="v1 (2)" sheetId="2" r:id="rId3"/>
    <sheet name="v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H15" i="5"/>
  <c r="G15" i="5"/>
  <c r="F15" i="5"/>
  <c r="C15" i="5"/>
  <c r="D15" i="5"/>
  <c r="C13" i="5"/>
  <c r="O50" i="5"/>
  <c r="N50" i="5"/>
  <c r="M50" i="5"/>
  <c r="L50" i="5"/>
  <c r="K50" i="5"/>
  <c r="J50" i="5"/>
  <c r="C50" i="5"/>
  <c r="O49" i="5"/>
  <c r="N49" i="5"/>
  <c r="M49" i="5"/>
  <c r="L49" i="5"/>
  <c r="K49" i="5"/>
  <c r="J49" i="5"/>
  <c r="C49" i="5"/>
  <c r="O48" i="5"/>
  <c r="O46" i="5" s="1"/>
  <c r="N48" i="5"/>
  <c r="N46" i="5" s="1"/>
  <c r="M48" i="5"/>
  <c r="L48" i="5"/>
  <c r="K48" i="5"/>
  <c r="J48" i="5"/>
  <c r="C48" i="5"/>
  <c r="I46" i="5"/>
  <c r="H46" i="5"/>
  <c r="G46" i="5"/>
  <c r="F46" i="5"/>
  <c r="E46" i="5"/>
  <c r="D46" i="5"/>
  <c r="O44" i="5"/>
  <c r="O42" i="5" s="1"/>
  <c r="I7" i="5" s="1"/>
  <c r="N44" i="5"/>
  <c r="N42" i="5" s="1"/>
  <c r="H7" i="5" s="1"/>
  <c r="M44" i="5"/>
  <c r="M42" i="5" s="1"/>
  <c r="G7" i="5" s="1"/>
  <c r="L44" i="5"/>
  <c r="L42" i="5" s="1"/>
  <c r="F7" i="5" s="1"/>
  <c r="K44" i="5"/>
  <c r="K42" i="5" s="1"/>
  <c r="E7" i="5" s="1"/>
  <c r="J44" i="5"/>
  <c r="J42" i="5" s="1"/>
  <c r="D7" i="5" s="1"/>
  <c r="C44" i="5"/>
  <c r="C42" i="5" s="1"/>
  <c r="I42" i="5"/>
  <c r="H42" i="5"/>
  <c r="G42" i="5"/>
  <c r="F42" i="5"/>
  <c r="E42" i="5"/>
  <c r="D42" i="5"/>
  <c r="O40" i="5"/>
  <c r="O38" i="5" s="1"/>
  <c r="N40" i="5"/>
  <c r="N38" i="5" s="1"/>
  <c r="M40" i="5"/>
  <c r="G6" i="5" s="1"/>
  <c r="L40" i="5"/>
  <c r="L38" i="5" s="1"/>
  <c r="K40" i="5"/>
  <c r="E6" i="5" s="1"/>
  <c r="J40" i="5"/>
  <c r="D6" i="5" s="1"/>
  <c r="C40" i="5"/>
  <c r="C38" i="5" s="1"/>
  <c r="I38" i="5"/>
  <c r="H38" i="5"/>
  <c r="G38" i="5"/>
  <c r="F38" i="5"/>
  <c r="E38" i="5"/>
  <c r="D38" i="5"/>
  <c r="O35" i="5"/>
  <c r="N35" i="5"/>
  <c r="M35" i="5"/>
  <c r="L35" i="5"/>
  <c r="K35" i="5"/>
  <c r="J35" i="5"/>
  <c r="C35" i="5"/>
  <c r="O34" i="5"/>
  <c r="N34" i="5"/>
  <c r="M34" i="5"/>
  <c r="L34" i="5"/>
  <c r="K34" i="5"/>
  <c r="J34" i="5"/>
  <c r="C34" i="5"/>
  <c r="I33" i="5"/>
  <c r="H33" i="5"/>
  <c r="G33" i="5"/>
  <c r="F33" i="5"/>
  <c r="E33" i="5"/>
  <c r="D33" i="5"/>
  <c r="C24" i="5"/>
  <c r="C23" i="5"/>
  <c r="C22" i="5"/>
  <c r="C20" i="5"/>
  <c r="C19" i="5"/>
  <c r="C17" i="5"/>
  <c r="C11" i="5"/>
  <c r="O46" i="4"/>
  <c r="N46" i="4"/>
  <c r="M46" i="4"/>
  <c r="L46" i="4"/>
  <c r="K46" i="4"/>
  <c r="J46" i="4"/>
  <c r="Q46" i="4" s="1"/>
  <c r="C46" i="4"/>
  <c r="O45" i="4"/>
  <c r="N45" i="4"/>
  <c r="N42" i="4" s="1"/>
  <c r="M45" i="4"/>
  <c r="L45" i="4"/>
  <c r="K45" i="4"/>
  <c r="J45" i="4"/>
  <c r="C45" i="4"/>
  <c r="O44" i="4"/>
  <c r="N44" i="4"/>
  <c r="M44" i="4"/>
  <c r="L44" i="4"/>
  <c r="L42" i="4" s="1"/>
  <c r="K44" i="4"/>
  <c r="J44" i="4"/>
  <c r="Q44" i="4" s="1"/>
  <c r="C44" i="4"/>
  <c r="O42" i="4"/>
  <c r="K42" i="4"/>
  <c r="I42" i="4"/>
  <c r="H42" i="4"/>
  <c r="G42" i="4"/>
  <c r="F42" i="4"/>
  <c r="E42" i="4"/>
  <c r="D42" i="4"/>
  <c r="C42" i="4"/>
  <c r="O40" i="4"/>
  <c r="O38" i="4" s="1"/>
  <c r="I7" i="4" s="1"/>
  <c r="N40" i="4"/>
  <c r="N38" i="4" s="1"/>
  <c r="H7" i="4" s="1"/>
  <c r="M40" i="4"/>
  <c r="L40" i="4"/>
  <c r="K40" i="4"/>
  <c r="K38" i="4" s="1"/>
  <c r="E7" i="4" s="1"/>
  <c r="J40" i="4"/>
  <c r="J38" i="4" s="1"/>
  <c r="D7" i="4" s="1"/>
  <c r="C7" i="4" s="1"/>
  <c r="C40" i="4"/>
  <c r="C38" i="4" s="1"/>
  <c r="M38" i="4"/>
  <c r="L38" i="4"/>
  <c r="I38" i="4"/>
  <c r="H38" i="4"/>
  <c r="G38" i="4"/>
  <c r="F38" i="4"/>
  <c r="E38" i="4"/>
  <c r="D38" i="4"/>
  <c r="O36" i="4"/>
  <c r="I6" i="4" s="1"/>
  <c r="N36" i="4"/>
  <c r="H6" i="4" s="1"/>
  <c r="M36" i="4"/>
  <c r="L36" i="4"/>
  <c r="L34" i="4" s="1"/>
  <c r="K36" i="4"/>
  <c r="E6" i="4" s="1"/>
  <c r="J36" i="4"/>
  <c r="C36" i="4"/>
  <c r="C34" i="4" s="1"/>
  <c r="M34" i="4"/>
  <c r="I34" i="4"/>
  <c r="H34" i="4"/>
  <c r="G34" i="4"/>
  <c r="F34" i="4"/>
  <c r="E34" i="4"/>
  <c r="D34" i="4"/>
  <c r="O31" i="4"/>
  <c r="N31" i="4"/>
  <c r="M31" i="4"/>
  <c r="L31" i="4"/>
  <c r="K31" i="4"/>
  <c r="Q31" i="4" s="1"/>
  <c r="J31" i="4"/>
  <c r="C31" i="4"/>
  <c r="O30" i="4"/>
  <c r="N30" i="4"/>
  <c r="M30" i="4"/>
  <c r="L30" i="4"/>
  <c r="L29" i="4" s="1"/>
  <c r="K30" i="4"/>
  <c r="K29" i="4" s="1"/>
  <c r="J30" i="4"/>
  <c r="C30" i="4"/>
  <c r="O29" i="4"/>
  <c r="N29" i="4"/>
  <c r="M29" i="4"/>
  <c r="J29" i="4"/>
  <c r="I29" i="4"/>
  <c r="H29" i="4"/>
  <c r="G29" i="4"/>
  <c r="F29" i="4"/>
  <c r="E29" i="4"/>
  <c r="D29" i="4"/>
  <c r="C29" i="4"/>
  <c r="C20" i="4"/>
  <c r="C19" i="4"/>
  <c r="C18" i="4"/>
  <c r="C16" i="4"/>
  <c r="C15" i="4"/>
  <c r="C13" i="4"/>
  <c r="C11" i="4"/>
  <c r="H9" i="4"/>
  <c r="E9" i="4"/>
  <c r="D9" i="4"/>
  <c r="G7" i="4"/>
  <c r="F7" i="4"/>
  <c r="G6" i="4"/>
  <c r="F6" i="4"/>
  <c r="I4" i="4"/>
  <c r="H4" i="4"/>
  <c r="G4" i="4"/>
  <c r="F4" i="4"/>
  <c r="E4" i="4"/>
  <c r="D4" i="4"/>
  <c r="AA48" i="2"/>
  <c r="Y48" i="2"/>
  <c r="AA50" i="2"/>
  <c r="Y50" i="2"/>
  <c r="AB55" i="2"/>
  <c r="Z55" i="2"/>
  <c r="AB52" i="2"/>
  <c r="Z52" i="2"/>
  <c r="Z50" i="2"/>
  <c r="AB50" i="2"/>
  <c r="AB48" i="2"/>
  <c r="Z48" i="2"/>
  <c r="O46" i="2"/>
  <c r="N46" i="2"/>
  <c r="M46" i="2"/>
  <c r="G9" i="2" s="1"/>
  <c r="L46" i="2"/>
  <c r="K46" i="2"/>
  <c r="J46" i="2"/>
  <c r="Q46" i="2" s="1"/>
  <c r="C46" i="2"/>
  <c r="O45" i="2"/>
  <c r="N45" i="2"/>
  <c r="M45" i="2"/>
  <c r="L45" i="2"/>
  <c r="K45" i="2"/>
  <c r="J45" i="2"/>
  <c r="Q45" i="2" s="1"/>
  <c r="C45" i="2"/>
  <c r="O44" i="2"/>
  <c r="N44" i="2"/>
  <c r="M44" i="2"/>
  <c r="L44" i="2"/>
  <c r="K44" i="2"/>
  <c r="J44" i="2"/>
  <c r="C44" i="2"/>
  <c r="M42" i="2"/>
  <c r="I42" i="2"/>
  <c r="H42" i="2"/>
  <c r="G42" i="2"/>
  <c r="F42" i="2"/>
  <c r="E42" i="2"/>
  <c r="D42" i="2"/>
  <c r="C42" i="2"/>
  <c r="Q40" i="2"/>
  <c r="O40" i="2"/>
  <c r="N40" i="2"/>
  <c r="N38" i="2" s="1"/>
  <c r="H7" i="2" s="1"/>
  <c r="M40" i="2"/>
  <c r="L40" i="2"/>
  <c r="K40" i="2"/>
  <c r="K38" i="2" s="1"/>
  <c r="E7" i="2" s="1"/>
  <c r="J40" i="2"/>
  <c r="J38" i="2" s="1"/>
  <c r="D7" i="2" s="1"/>
  <c r="C40" i="2"/>
  <c r="C38" i="2" s="1"/>
  <c r="O38" i="2"/>
  <c r="I7" i="2" s="1"/>
  <c r="M38" i="2"/>
  <c r="L38" i="2"/>
  <c r="I38" i="2"/>
  <c r="H38" i="2"/>
  <c r="G38" i="2"/>
  <c r="F38" i="2"/>
  <c r="E38" i="2"/>
  <c r="D38" i="2"/>
  <c r="O36" i="2"/>
  <c r="O34" i="2" s="1"/>
  <c r="N36" i="2"/>
  <c r="H6" i="2" s="1"/>
  <c r="M36" i="2"/>
  <c r="M34" i="2" s="1"/>
  <c r="L36" i="2"/>
  <c r="K36" i="2"/>
  <c r="J36" i="2"/>
  <c r="J34" i="2" s="1"/>
  <c r="C36" i="2"/>
  <c r="C34" i="2" s="1"/>
  <c r="L34" i="2"/>
  <c r="I34" i="2"/>
  <c r="H34" i="2"/>
  <c r="G34" i="2"/>
  <c r="F34" i="2"/>
  <c r="E34" i="2"/>
  <c r="D34" i="2"/>
  <c r="O31" i="2"/>
  <c r="O29" i="2" s="1"/>
  <c r="N31" i="2"/>
  <c r="M31" i="2"/>
  <c r="L31" i="2"/>
  <c r="F4" i="2" s="1"/>
  <c r="K31" i="2"/>
  <c r="E4" i="2" s="1"/>
  <c r="J31" i="2"/>
  <c r="C31" i="2"/>
  <c r="O30" i="2"/>
  <c r="N30" i="2"/>
  <c r="N29" i="2" s="1"/>
  <c r="M30" i="2"/>
  <c r="M29" i="2" s="1"/>
  <c r="L30" i="2"/>
  <c r="K30" i="2"/>
  <c r="J30" i="2"/>
  <c r="J29" i="2" s="1"/>
  <c r="C30" i="2"/>
  <c r="C29" i="2" s="1"/>
  <c r="L29" i="2"/>
  <c r="I29" i="2"/>
  <c r="H29" i="2"/>
  <c r="G29" i="2"/>
  <c r="F29" i="2"/>
  <c r="E29" i="2"/>
  <c r="D29" i="2"/>
  <c r="C20" i="2"/>
  <c r="C19" i="2"/>
  <c r="C18" i="2"/>
  <c r="C16" i="2"/>
  <c r="C15" i="2"/>
  <c r="C13" i="2"/>
  <c r="C11" i="2"/>
  <c r="G7" i="2"/>
  <c r="F7" i="2"/>
  <c r="F6" i="2"/>
  <c r="E6" i="2"/>
  <c r="D6" i="2"/>
  <c r="I4" i="2"/>
  <c r="H4" i="2"/>
  <c r="D4" i="2"/>
  <c r="I7" i="1"/>
  <c r="H7" i="1"/>
  <c r="G7" i="1"/>
  <c r="F7" i="1"/>
  <c r="E7" i="1"/>
  <c r="D7" i="1"/>
  <c r="O40" i="1"/>
  <c r="N40" i="1"/>
  <c r="M40" i="1"/>
  <c r="L40" i="1"/>
  <c r="K40" i="1"/>
  <c r="J40" i="1"/>
  <c r="Q40" i="1" s="1"/>
  <c r="C40" i="1"/>
  <c r="C38" i="1" s="1"/>
  <c r="I42" i="1"/>
  <c r="H42" i="1"/>
  <c r="G42" i="1"/>
  <c r="F42" i="1"/>
  <c r="E42" i="1"/>
  <c r="D42" i="1"/>
  <c r="O38" i="1"/>
  <c r="K38" i="1"/>
  <c r="I38" i="1"/>
  <c r="H38" i="1"/>
  <c r="G38" i="1"/>
  <c r="F38" i="1"/>
  <c r="E38" i="1"/>
  <c r="D38" i="1"/>
  <c r="M34" i="1"/>
  <c r="L34" i="1"/>
  <c r="I34" i="1"/>
  <c r="H34" i="1"/>
  <c r="G34" i="1"/>
  <c r="F34" i="1"/>
  <c r="E34" i="1"/>
  <c r="D34" i="1"/>
  <c r="I29" i="1"/>
  <c r="H29" i="1"/>
  <c r="G29" i="1"/>
  <c r="F29" i="1"/>
  <c r="E29" i="1"/>
  <c r="D29" i="1"/>
  <c r="C20" i="1"/>
  <c r="C19" i="1"/>
  <c r="C18" i="1"/>
  <c r="C16" i="1"/>
  <c r="C15" i="1"/>
  <c r="C13" i="1"/>
  <c r="C11" i="1"/>
  <c r="G6" i="1"/>
  <c r="F6" i="1"/>
  <c r="C46" i="1"/>
  <c r="C42" i="1" s="1"/>
  <c r="C45" i="1"/>
  <c r="C44" i="1"/>
  <c r="C36" i="1"/>
  <c r="C34" i="1" s="1"/>
  <c r="C31" i="1"/>
  <c r="C30" i="1"/>
  <c r="C29" i="1" s="1"/>
  <c r="O46" i="1"/>
  <c r="N46" i="1"/>
  <c r="M46" i="1"/>
  <c r="L46" i="1"/>
  <c r="K46" i="1"/>
  <c r="J46" i="1"/>
  <c r="Q46" i="1" s="1"/>
  <c r="O45" i="1"/>
  <c r="N45" i="1"/>
  <c r="M45" i="1"/>
  <c r="G9" i="1" s="1"/>
  <c r="L45" i="1"/>
  <c r="K45" i="1"/>
  <c r="J45" i="1"/>
  <c r="Q45" i="1" s="1"/>
  <c r="O44" i="1"/>
  <c r="O42" i="1" s="1"/>
  <c r="N44" i="1"/>
  <c r="N42" i="1" s="1"/>
  <c r="M44" i="1"/>
  <c r="M42" i="1" s="1"/>
  <c r="L44" i="1"/>
  <c r="L42" i="1" s="1"/>
  <c r="K44" i="1"/>
  <c r="E9" i="1" s="1"/>
  <c r="J44" i="1"/>
  <c r="D9" i="1" s="1"/>
  <c r="N38" i="1"/>
  <c r="L38" i="1"/>
  <c r="J38" i="1"/>
  <c r="O36" i="1"/>
  <c r="O34" i="1" s="1"/>
  <c r="N36" i="1"/>
  <c r="N34" i="1" s="1"/>
  <c r="M36" i="1"/>
  <c r="L36" i="1"/>
  <c r="K36" i="1"/>
  <c r="K34" i="1" s="1"/>
  <c r="J36" i="1"/>
  <c r="Q36" i="1" s="1"/>
  <c r="O31" i="1"/>
  <c r="N31" i="1"/>
  <c r="M31" i="1"/>
  <c r="L31" i="1"/>
  <c r="K31" i="1"/>
  <c r="J31" i="1"/>
  <c r="O30" i="1"/>
  <c r="N30" i="1"/>
  <c r="M30" i="1"/>
  <c r="L30" i="1"/>
  <c r="K30" i="1"/>
  <c r="J30" i="1"/>
  <c r="J29" i="1" s="1"/>
  <c r="I4" i="5" l="1"/>
  <c r="Q49" i="5"/>
  <c r="H9" i="5"/>
  <c r="L46" i="5"/>
  <c r="G9" i="5"/>
  <c r="F6" i="5"/>
  <c r="F9" i="5"/>
  <c r="C33" i="5"/>
  <c r="K46" i="5"/>
  <c r="M46" i="5"/>
  <c r="I9" i="5"/>
  <c r="J46" i="5"/>
  <c r="Q48" i="5"/>
  <c r="G4" i="5"/>
  <c r="J33" i="5"/>
  <c r="D9" i="5"/>
  <c r="L33" i="5"/>
  <c r="D4" i="5"/>
  <c r="N33" i="5"/>
  <c r="Q40" i="5"/>
  <c r="E4" i="5"/>
  <c r="H6" i="5"/>
  <c r="O33" i="5"/>
  <c r="Q35" i="5"/>
  <c r="I6" i="5"/>
  <c r="Q50" i="5"/>
  <c r="E9" i="5"/>
  <c r="M33" i="5"/>
  <c r="F4" i="5"/>
  <c r="Q34" i="5"/>
  <c r="J38" i="5"/>
  <c r="C7" i="5"/>
  <c r="K33" i="5"/>
  <c r="C46" i="5"/>
  <c r="H4" i="5"/>
  <c r="K38" i="5"/>
  <c r="Q44" i="5"/>
  <c r="M38" i="5"/>
  <c r="I9" i="4"/>
  <c r="M42" i="4"/>
  <c r="I21" i="4"/>
  <c r="Q45" i="4"/>
  <c r="Q36" i="4"/>
  <c r="E21" i="4"/>
  <c r="D21" i="4"/>
  <c r="D6" i="4"/>
  <c r="J34" i="4"/>
  <c r="C6" i="4"/>
  <c r="H21" i="4"/>
  <c r="C4" i="4"/>
  <c r="F9" i="4"/>
  <c r="K34" i="4"/>
  <c r="Q30" i="4"/>
  <c r="G9" i="4"/>
  <c r="G21" i="4" s="1"/>
  <c r="Q40" i="4"/>
  <c r="J42" i="4"/>
  <c r="N34" i="4"/>
  <c r="O34" i="4"/>
  <c r="L42" i="2"/>
  <c r="N42" i="2"/>
  <c r="K42" i="2"/>
  <c r="J42" i="2"/>
  <c r="I9" i="2"/>
  <c r="D9" i="2"/>
  <c r="D21" i="2" s="1"/>
  <c r="O42" i="2"/>
  <c r="H9" i="2"/>
  <c r="H21" i="2" s="1"/>
  <c r="Q44" i="2"/>
  <c r="Q36" i="2"/>
  <c r="I6" i="2"/>
  <c r="C6" i="2" s="1"/>
  <c r="Q31" i="2"/>
  <c r="K29" i="2"/>
  <c r="G4" i="2"/>
  <c r="C4" i="2" s="1"/>
  <c r="C7" i="2"/>
  <c r="E9" i="2"/>
  <c r="Q30" i="2"/>
  <c r="F9" i="2"/>
  <c r="F21" i="2" s="1"/>
  <c r="K34" i="2"/>
  <c r="G6" i="2"/>
  <c r="G21" i="2" s="1"/>
  <c r="N34" i="2"/>
  <c r="K29" i="1"/>
  <c r="L29" i="1"/>
  <c r="G4" i="1"/>
  <c r="G21" i="1" s="1"/>
  <c r="N29" i="1"/>
  <c r="O29" i="1"/>
  <c r="Q31" i="1"/>
  <c r="M29" i="1"/>
  <c r="Q30" i="1"/>
  <c r="H4" i="1"/>
  <c r="F9" i="1"/>
  <c r="C9" i="1" s="1"/>
  <c r="Q44" i="1"/>
  <c r="I4" i="1"/>
  <c r="D6" i="1"/>
  <c r="H9" i="1"/>
  <c r="J34" i="1"/>
  <c r="M38" i="1"/>
  <c r="D4" i="1"/>
  <c r="E6" i="1"/>
  <c r="I9" i="1"/>
  <c r="J42" i="1"/>
  <c r="K42" i="1"/>
  <c r="E4" i="1"/>
  <c r="F4" i="1"/>
  <c r="F21" i="1" s="1"/>
  <c r="H6" i="1"/>
  <c r="I6" i="1"/>
  <c r="G25" i="5" l="1"/>
  <c r="I25" i="5"/>
  <c r="F25" i="5"/>
  <c r="H25" i="5"/>
  <c r="C9" i="5"/>
  <c r="C4" i="5"/>
  <c r="D25" i="5"/>
  <c r="C6" i="5"/>
  <c r="E25" i="5"/>
  <c r="C9" i="4"/>
  <c r="C21" i="4"/>
  <c r="F21" i="4"/>
  <c r="I21" i="2"/>
  <c r="C9" i="2"/>
  <c r="C21" i="2" s="1"/>
  <c r="E21" i="2"/>
  <c r="C6" i="1"/>
  <c r="C4" i="1"/>
  <c r="D21" i="1"/>
  <c r="I21" i="1"/>
  <c r="C7" i="1"/>
  <c r="E21" i="1"/>
  <c r="H21" i="1"/>
  <c r="C25" i="5" l="1"/>
  <c r="A28" i="5" s="1"/>
  <c r="A24" i="4"/>
  <c r="A24" i="2"/>
  <c r="C21" i="1"/>
  <c r="A24" i="1" s="1"/>
</calcChain>
</file>

<file path=xl/sharedStrings.xml><?xml version="1.0" encoding="utf-8"?>
<sst xmlns="http://schemas.openxmlformats.org/spreadsheetml/2006/main" count="294" uniqueCount="64">
  <si>
    <t>Category</t>
  </si>
  <si>
    <t>Estimated Cost (NZD)</t>
  </si>
  <si>
    <t>Month 1</t>
  </si>
  <si>
    <t>Month 2</t>
  </si>
  <si>
    <t>Month 3</t>
  </si>
  <si>
    <t>Month 4</t>
  </si>
  <si>
    <t>Month 5</t>
  </si>
  <si>
    <t>Month 6</t>
  </si>
  <si>
    <t>Development</t>
  </si>
  <si>
    <t>- Android App Development</t>
  </si>
  <si>
    <t>Design</t>
  </si>
  <si>
    <t>- UI/UX Design</t>
  </si>
  <si>
    <t>- Graphic Design</t>
  </si>
  <si>
    <t>Content Creation</t>
  </si>
  <si>
    <t>- Text, Audio, Video Content</t>
  </si>
  <si>
    <t>Hosting and Infrastructure</t>
  </si>
  <si>
    <t>- Cloud Hosting</t>
  </si>
  <si>
    <t>Quality Assurance and Testing</t>
  </si>
  <si>
    <t>- Testing and QA</t>
  </si>
  <si>
    <t>Miscellaneous</t>
  </si>
  <si>
    <t>- Legal and Compliance</t>
  </si>
  <si>
    <t>- Contingency (10% of total budget)</t>
  </si>
  <si>
    <t>Office Infrastructure Costs</t>
  </si>
  <si>
    <t>- Office Rent</t>
  </si>
  <si>
    <t>- Travel Expenses</t>
  </si>
  <si>
    <t>- Office Amenities (Tea, Coffee, etc.)</t>
  </si>
  <si>
    <t>Total Budget</t>
  </si>
  <si>
    <t>Description</t>
  </si>
  <si>
    <t>cost of setting up web hosting and server setup</t>
  </si>
  <si>
    <t>cost of development of back end software ,plugin, database etc</t>
  </si>
  <si>
    <t xml:space="preserve">cost of development of front end design of software </t>
  </si>
  <si>
    <t>cost of creating assists like logo, theme, icon etc</t>
  </si>
  <si>
    <t>cost of creating content for tutorial</t>
  </si>
  <si>
    <t>cost for testing software sprint</t>
  </si>
  <si>
    <t>cost for consulting legal compliances regarding the educational web content in new Zealand bylaws</t>
  </si>
  <si>
    <t>Senior developer</t>
  </si>
  <si>
    <t xml:space="preserve">Junior developer </t>
  </si>
  <si>
    <t>List Of employees/Freelancer</t>
  </si>
  <si>
    <t xml:space="preserve">Tota No of Hours required </t>
  </si>
  <si>
    <t>Hours</t>
  </si>
  <si>
    <t xml:space="preserve">Cost </t>
  </si>
  <si>
    <t>Per Hour Rate</t>
  </si>
  <si>
    <t>Senior desginer</t>
  </si>
  <si>
    <t>Freelancer</t>
  </si>
  <si>
    <t>Freelancer- Text Content</t>
  </si>
  <si>
    <t>Freelancer-Audio Content</t>
  </si>
  <si>
    <t>Freelancer-Video Content</t>
  </si>
  <si>
    <t xml:space="preserve">Total Cost </t>
  </si>
  <si>
    <t>$200 per seat for 3 full time staff</t>
  </si>
  <si>
    <t xml:space="preserve">cost of develoment </t>
  </si>
  <si>
    <t xml:space="preserve">office administrative and setup cost </t>
  </si>
  <si>
    <t>cost of development of front end design of software , using existign tepmplates for design</t>
  </si>
  <si>
    <t>cost of creating content for tutorial, Only Text Content will be used for website</t>
  </si>
  <si>
    <t>- Text Content</t>
  </si>
  <si>
    <t>No Consultation for Legal complaicnace</t>
  </si>
  <si>
    <t>cost of development of front end design of software , with less expernce Staff</t>
  </si>
  <si>
    <t>cost of creating assists like logo, theme, icon etc,with less expernce Staff</t>
  </si>
  <si>
    <t>cost of creating content for tutorial,with less expernce Staff</t>
  </si>
  <si>
    <t>Security Consultant</t>
  </si>
  <si>
    <t>Improved security for data</t>
  </si>
  <si>
    <t>improved user experience based on research findings</t>
  </si>
  <si>
    <t>- Data Security</t>
  </si>
  <si>
    <t>Research and Development</t>
  </si>
  <si>
    <t>-R&amp;D for Ui and UX design and 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</si>
</sst>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9D9E3"/>
      </left>
      <right style="medium">
        <color rgb="FF000000"/>
      </right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medium">
        <color rgb="FFD9D9E3"/>
      </bottom>
      <diagonal/>
    </border>
    <border>
      <left/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/>
      <top style="thin">
        <color rgb="FF000000"/>
      </top>
      <bottom style="medium">
        <color rgb="FFD9D9E3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9D9E3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9D9E3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D9D9E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D9D9E3"/>
      </bottom>
      <diagonal/>
    </border>
    <border>
      <left/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6" fontId="0" fillId="0" borderId="0" xfId="0" applyNumberFormat="1"/>
    <xf numFmtId="6" fontId="4" fillId="2" borderId="9" xfId="0" applyNumberFormat="1" applyFont="1" applyFill="1" applyBorder="1" applyAlignment="1">
      <alignment wrapText="1"/>
    </xf>
    <xf numFmtId="6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6" fontId="4" fillId="2" borderId="13" xfId="0" applyNumberFormat="1" applyFont="1" applyFill="1" applyBorder="1" applyAlignment="1">
      <alignment wrapText="1"/>
    </xf>
    <xf numFmtId="6" fontId="4" fillId="2" borderId="14" xfId="0" applyNumberFormat="1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6" fontId="4" fillId="2" borderId="17" xfId="0" applyNumberFormat="1" applyFont="1" applyFill="1" applyBorder="1" applyAlignment="1">
      <alignment wrapText="1"/>
    </xf>
    <xf numFmtId="6" fontId="4" fillId="2" borderId="18" xfId="0" applyNumberFormat="1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6" fontId="4" fillId="2" borderId="21" xfId="0" applyNumberFormat="1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6" fontId="3" fillId="2" borderId="23" xfId="0" applyNumberFormat="1" applyFont="1" applyFill="1" applyBorder="1" applyAlignment="1">
      <alignment wrapText="1"/>
    </xf>
    <xf numFmtId="6" fontId="4" fillId="2" borderId="24" xfId="0" applyNumberFormat="1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6" fontId="3" fillId="2" borderId="24" xfId="0" applyNumberFormat="1" applyFont="1" applyFill="1" applyBorder="1" applyAlignment="1">
      <alignment wrapText="1"/>
    </xf>
    <xf numFmtId="6" fontId="5" fillId="2" borderId="8" xfId="0" applyNumberFormat="1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6" fontId="5" fillId="2" borderId="12" xfId="0" applyNumberFormat="1" applyFont="1" applyFill="1" applyBorder="1" applyAlignment="1">
      <alignment wrapText="1"/>
    </xf>
    <xf numFmtId="6" fontId="5" fillId="2" borderId="16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6" fontId="5" fillId="2" borderId="20" xfId="0" applyNumberFormat="1" applyFont="1" applyFill="1" applyBorder="1" applyAlignment="1">
      <alignment wrapText="1"/>
    </xf>
    <xf numFmtId="6" fontId="5" fillId="2" borderId="23" xfId="0" applyNumberFormat="1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6" fontId="3" fillId="2" borderId="10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4" fillId="2" borderId="33" xfId="0" applyFont="1" applyFill="1" applyBorder="1" applyAlignment="1">
      <alignment wrapText="1"/>
    </xf>
    <xf numFmtId="6" fontId="4" fillId="2" borderId="34" xfId="0" applyNumberFormat="1" applyFont="1" applyFill="1" applyBorder="1" applyAlignment="1">
      <alignment wrapText="1"/>
    </xf>
    <xf numFmtId="6" fontId="4" fillId="2" borderId="35" xfId="0" applyNumberFormat="1" applyFont="1" applyFill="1" applyBorder="1" applyAlignment="1">
      <alignment wrapText="1"/>
    </xf>
    <xf numFmtId="6" fontId="4" fillId="2" borderId="36" xfId="0" applyNumberFormat="1" applyFont="1" applyFill="1" applyBorder="1" applyAlignment="1">
      <alignment wrapText="1"/>
    </xf>
    <xf numFmtId="6" fontId="4" fillId="2" borderId="37" xfId="0" applyNumberFormat="1" applyFont="1" applyFill="1" applyBorder="1" applyAlignment="1">
      <alignment wrapText="1"/>
    </xf>
    <xf numFmtId="6" fontId="4" fillId="2" borderId="38" xfId="0" applyNumberFormat="1" applyFont="1" applyFill="1" applyBorder="1" applyAlignment="1">
      <alignment wrapText="1"/>
    </xf>
    <xf numFmtId="6" fontId="4" fillId="2" borderId="39" xfId="0" applyNumberFormat="1" applyFont="1" applyFill="1" applyBorder="1" applyAlignment="1">
      <alignment wrapText="1"/>
    </xf>
    <xf numFmtId="6" fontId="4" fillId="2" borderId="40" xfId="0" applyNumberFormat="1" applyFont="1" applyFill="1" applyBorder="1" applyAlignment="1">
      <alignment wrapText="1"/>
    </xf>
    <xf numFmtId="6" fontId="4" fillId="2" borderId="41" xfId="0" applyNumberFormat="1" applyFont="1" applyFill="1" applyBorder="1" applyAlignment="1">
      <alignment wrapText="1"/>
    </xf>
    <xf numFmtId="6" fontId="4" fillId="2" borderId="42" xfId="0" applyNumberFormat="1" applyFont="1" applyFill="1" applyBorder="1" applyAlignment="1">
      <alignment wrapText="1"/>
    </xf>
    <xf numFmtId="6" fontId="4" fillId="2" borderId="43" xfId="0" applyNumberFormat="1" applyFont="1" applyFill="1" applyBorder="1" applyAlignment="1">
      <alignment wrapText="1"/>
    </xf>
    <xf numFmtId="6" fontId="4" fillId="2" borderId="44" xfId="0" applyNumberFormat="1" applyFont="1" applyFill="1" applyBorder="1" applyAlignment="1">
      <alignment wrapText="1"/>
    </xf>
    <xf numFmtId="6" fontId="4" fillId="2" borderId="45" xfId="0" applyNumberFormat="1" applyFont="1" applyFill="1" applyBorder="1" applyAlignment="1">
      <alignment wrapText="1"/>
    </xf>
    <xf numFmtId="6" fontId="4" fillId="2" borderId="46" xfId="0" applyNumberFormat="1" applyFont="1" applyFill="1" applyBorder="1" applyAlignment="1">
      <alignment wrapText="1"/>
    </xf>
    <xf numFmtId="6" fontId="3" fillId="2" borderId="47" xfId="0" applyNumberFormat="1" applyFont="1" applyFill="1" applyBorder="1" applyAlignment="1">
      <alignment wrapText="1"/>
    </xf>
    <xf numFmtId="6" fontId="3" fillId="2" borderId="48" xfId="0" applyNumberFormat="1" applyFont="1" applyFill="1" applyBorder="1" applyAlignment="1">
      <alignment wrapText="1"/>
    </xf>
    <xf numFmtId="6" fontId="3" fillId="2" borderId="49" xfId="0" applyNumberFormat="1" applyFont="1" applyFill="1" applyBorder="1" applyAlignment="1">
      <alignment wrapText="1"/>
    </xf>
    <xf numFmtId="0" fontId="1" fillId="0" borderId="50" xfId="0" applyFont="1" applyBorder="1"/>
    <xf numFmtId="0" fontId="1" fillId="0" borderId="52" xfId="0" applyFont="1" applyBorder="1"/>
    <xf numFmtId="0" fontId="0" fillId="0" borderId="25" xfId="0" applyBorder="1"/>
    <xf numFmtId="0" fontId="1" fillId="0" borderId="49" xfId="0" applyFont="1" applyBorder="1"/>
    <xf numFmtId="0" fontId="0" fillId="0" borderId="32" xfId="0" applyBorder="1"/>
    <xf numFmtId="0" fontId="0" fillId="0" borderId="53" xfId="0" applyBorder="1"/>
    <xf numFmtId="0" fontId="0" fillId="0" borderId="47" xfId="0" applyBorder="1"/>
    <xf numFmtId="0" fontId="0" fillId="0" borderId="48" xfId="0" applyBorder="1"/>
    <xf numFmtId="0" fontId="2" fillId="3" borderId="29" xfId="0" applyFont="1" applyFill="1" applyBorder="1" applyAlignment="1">
      <alignment wrapText="1"/>
    </xf>
    <xf numFmtId="0" fontId="2" fillId="3" borderId="30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0" fillId="4" borderId="32" xfId="0" applyFill="1" applyBorder="1"/>
    <xf numFmtId="0" fontId="0" fillId="4" borderId="0" xfId="0" applyFill="1"/>
    <xf numFmtId="0" fontId="0" fillId="4" borderId="53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2" fillId="5" borderId="29" xfId="0" applyFont="1" applyFill="1" applyBorder="1" applyAlignment="1">
      <alignment wrapText="1"/>
    </xf>
    <xf numFmtId="0" fontId="2" fillId="5" borderId="30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6" borderId="32" xfId="0" applyFill="1" applyBorder="1"/>
    <xf numFmtId="0" fontId="0" fillId="6" borderId="0" xfId="0" applyFill="1"/>
    <xf numFmtId="0" fontId="0" fillId="6" borderId="53" xfId="0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6" borderId="47" xfId="0" applyFill="1" applyBorder="1"/>
    <xf numFmtId="0" fontId="0" fillId="6" borderId="48" xfId="0" applyFill="1" applyBorder="1"/>
    <xf numFmtId="0" fontId="0" fillId="6" borderId="49" xfId="0" applyFill="1" applyBorder="1"/>
    <xf numFmtId="0" fontId="2" fillId="2" borderId="54" xfId="0" applyFont="1" applyFill="1" applyBorder="1" applyAlignment="1">
      <alignment wrapText="1"/>
    </xf>
    <xf numFmtId="0" fontId="2" fillId="2" borderId="55" xfId="0" applyFont="1" applyFill="1" applyBorder="1" applyAlignment="1">
      <alignment wrapText="1"/>
    </xf>
    <xf numFmtId="0" fontId="1" fillId="0" borderId="53" xfId="0" applyFont="1" applyBorder="1"/>
    <xf numFmtId="0" fontId="1" fillId="0" borderId="32" xfId="0" applyFont="1" applyBorder="1"/>
    <xf numFmtId="0" fontId="3" fillId="2" borderId="27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4" fillId="2" borderId="56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  <xf numFmtId="0" fontId="0" fillId="0" borderId="54" xfId="0" applyBorder="1"/>
    <xf numFmtId="0" fontId="0" fillId="0" borderId="55" xfId="0" applyBorder="1"/>
    <xf numFmtId="0" fontId="0" fillId="7" borderId="54" xfId="0" applyFill="1" applyBorder="1"/>
    <xf numFmtId="0" fontId="0" fillId="7" borderId="55" xfId="0" applyFill="1" applyBorder="1"/>
    <xf numFmtId="0" fontId="0" fillId="7" borderId="32" xfId="0" applyFill="1" applyBorder="1"/>
    <xf numFmtId="0" fontId="0" fillId="7" borderId="53" xfId="0" applyFill="1" applyBorder="1"/>
    <xf numFmtId="0" fontId="0" fillId="7" borderId="47" xfId="0" applyFill="1" applyBorder="1"/>
    <xf numFmtId="0" fontId="0" fillId="7" borderId="49" xfId="0" applyFill="1" applyBorder="1"/>
    <xf numFmtId="0" fontId="0" fillId="8" borderId="54" xfId="0" applyFill="1" applyBorder="1"/>
    <xf numFmtId="0" fontId="0" fillId="8" borderId="55" xfId="0" applyFill="1" applyBorder="1"/>
    <xf numFmtId="0" fontId="0" fillId="8" borderId="32" xfId="0" applyFill="1" applyBorder="1"/>
    <xf numFmtId="0" fontId="0" fillId="8" borderId="53" xfId="0" applyFill="1" applyBorder="1"/>
    <xf numFmtId="0" fontId="0" fillId="8" borderId="47" xfId="0" applyFill="1" applyBorder="1"/>
    <xf numFmtId="0" fontId="0" fillId="8" borderId="49" xfId="0" applyFill="1" applyBorder="1"/>
    <xf numFmtId="0" fontId="0" fillId="0" borderId="58" xfId="0" applyBorder="1"/>
    <xf numFmtId="6" fontId="0" fillId="0" borderId="53" xfId="0" applyNumberFormat="1" applyBorder="1"/>
    <xf numFmtId="0" fontId="0" fillId="0" borderId="51" xfId="0" applyBorder="1"/>
    <xf numFmtId="0" fontId="1" fillId="0" borderId="51" xfId="0" applyFont="1" applyBorder="1"/>
    <xf numFmtId="8" fontId="0" fillId="0" borderId="0" xfId="0" applyNumberFormat="1"/>
    <xf numFmtId="9" fontId="0" fillId="0" borderId="58" xfId="0" applyNumberFormat="1" applyBorder="1"/>
    <xf numFmtId="8" fontId="0" fillId="0" borderId="58" xfId="0" applyNumberFormat="1" applyBorder="1"/>
    <xf numFmtId="9" fontId="0" fillId="0" borderId="0" xfId="0" applyNumberFormat="1"/>
    <xf numFmtId="6" fontId="5" fillId="2" borderId="12" xfId="0" applyNumberFormat="1" applyFont="1" applyFill="1" applyBorder="1" applyAlignment="1">
      <alignment vertical="center" wrapText="1"/>
    </xf>
    <xf numFmtId="6" fontId="5" fillId="2" borderId="8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6" fontId="5" fillId="2" borderId="16" xfId="0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6" fontId="5" fillId="2" borderId="20" xfId="0" applyNumberFormat="1" applyFont="1" applyFill="1" applyBorder="1" applyAlignment="1">
      <alignment vertical="center" wrapText="1"/>
    </xf>
    <xf numFmtId="0" fontId="4" fillId="9" borderId="19" xfId="0" applyFont="1" applyFill="1" applyBorder="1" applyAlignment="1">
      <alignment wrapText="1"/>
    </xf>
    <xf numFmtId="0" fontId="4" fillId="9" borderId="11" xfId="0" applyFont="1" applyFill="1" applyBorder="1" applyAlignment="1">
      <alignment wrapText="1"/>
    </xf>
    <xf numFmtId="0" fontId="4" fillId="9" borderId="7" xfId="0" quotePrefix="1" applyFont="1" applyFill="1" applyBorder="1" applyAlignment="1">
      <alignment wrapText="1"/>
    </xf>
    <xf numFmtId="0" fontId="4" fillId="9" borderId="15" xfId="0" applyFont="1" applyFill="1" applyBorder="1" applyAlignment="1">
      <alignment wrapText="1"/>
    </xf>
    <xf numFmtId="0" fontId="4" fillId="9" borderId="7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0" fillId="0" borderId="0" xfId="0" applyAlignment="1">
      <alignment horizontal="center"/>
    </xf>
    <xf numFmtId="6" fontId="5" fillId="2" borderId="5" xfId="0" applyNumberFormat="1" applyFont="1" applyFill="1" applyBorder="1" applyAlignment="1">
      <alignment wrapText="1"/>
    </xf>
    <xf numFmtId="6" fontId="3" fillId="2" borderId="6" xfId="0" applyNumberFormat="1" applyFont="1" applyFill="1" applyBorder="1" applyAlignment="1">
      <alignment wrapText="1"/>
    </xf>
    <xf numFmtId="6" fontId="4" fillId="2" borderId="32" xfId="0" applyNumberFormat="1" applyFont="1" applyFill="1" applyBorder="1" applyAlignment="1">
      <alignment wrapText="1"/>
    </xf>
    <xf numFmtId="6" fontId="4" fillId="2" borderId="6" xfId="0" applyNumberFormat="1" applyFont="1" applyFill="1" applyBorder="1" applyAlignment="1">
      <alignment wrapText="1"/>
    </xf>
    <xf numFmtId="6" fontId="4" fillId="2" borderId="33" xfId="0" applyNumberFormat="1" applyFont="1" applyFill="1" applyBorder="1" applyAlignment="1">
      <alignment wrapText="1"/>
    </xf>
    <xf numFmtId="0" fontId="4" fillId="2" borderId="15" xfId="0" quotePrefix="1" applyFont="1" applyFill="1" applyBorder="1" applyAlignment="1">
      <alignment wrapText="1"/>
    </xf>
    <xf numFmtId="0" fontId="4" fillId="2" borderId="7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1782-9262-4FF0-9DE7-1C9890B559EA}">
  <dimension ref="A1:Q50"/>
  <sheetViews>
    <sheetView tabSelected="1" zoomScale="82" zoomScaleNormal="100" workbookViewId="0">
      <selection activeCell="B15" sqref="B15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</cols>
  <sheetData>
    <row r="1" spans="1:14" ht="15" thickBot="1" x14ac:dyDescent="0.35"/>
    <row r="2" spans="1:14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14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14" ht="23.4" x14ac:dyDescent="0.3">
      <c r="A4" s="7" t="s">
        <v>9</v>
      </c>
      <c r="B4" s="24" t="s">
        <v>29</v>
      </c>
      <c r="C4" s="35">
        <f>SUM(D4:I4)</f>
        <v>31800</v>
      </c>
      <c r="D4" s="42">
        <f t="shared" ref="D4:I4" si="0">SUM(J34:J35)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14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14" ht="24" thickBot="1" x14ac:dyDescent="0.35">
      <c r="A6" s="11" t="s">
        <v>11</v>
      </c>
      <c r="B6" s="26" t="s">
        <v>30</v>
      </c>
      <c r="C6" s="35">
        <f>SUM(D6:I6)</f>
        <v>12000</v>
      </c>
      <c r="D6" s="44">
        <f>J40</f>
        <v>2000</v>
      </c>
      <c r="E6" s="12">
        <f t="shared" ref="E6:I6" si="1">K40</f>
        <v>2000</v>
      </c>
      <c r="F6" s="12">
        <f t="shared" si="1"/>
        <v>2000</v>
      </c>
      <c r="G6" s="12">
        <f t="shared" si="1"/>
        <v>2000</v>
      </c>
      <c r="H6" s="12">
        <f t="shared" si="1"/>
        <v>2000</v>
      </c>
      <c r="I6" s="45">
        <f t="shared" si="1"/>
        <v>2000</v>
      </c>
    </row>
    <row r="7" spans="1:14" ht="23.4" x14ac:dyDescent="0.3">
      <c r="A7" s="14" t="s">
        <v>12</v>
      </c>
      <c r="B7" s="27" t="s">
        <v>31</v>
      </c>
      <c r="C7" s="35">
        <f>SUM(D7:I7)</f>
        <v>3000</v>
      </c>
      <c r="D7" s="46">
        <f>J42</f>
        <v>1000</v>
      </c>
      <c r="E7" s="15">
        <f>K42</f>
        <v>1000</v>
      </c>
      <c r="F7" s="15">
        <f t="shared" ref="F7:I7" si="2">L42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14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14" x14ac:dyDescent="0.3">
      <c r="A9" s="7" t="s">
        <v>14</v>
      </c>
      <c r="B9" s="24" t="s">
        <v>32</v>
      </c>
      <c r="C9" s="35">
        <f>SUM(D9:I9)</f>
        <v>9000</v>
      </c>
      <c r="D9" s="42">
        <f>SUM(J48:J50)</f>
        <v>1500</v>
      </c>
      <c r="E9" s="9">
        <f t="shared" ref="E9:I9" si="3">SUM(K48:K50)</f>
        <v>1500</v>
      </c>
      <c r="F9" s="9">
        <f t="shared" si="3"/>
        <v>1500</v>
      </c>
      <c r="G9" s="9">
        <f t="shared" si="3"/>
        <v>1500</v>
      </c>
      <c r="H9" s="9">
        <f t="shared" si="3"/>
        <v>1500</v>
      </c>
      <c r="I9" s="43">
        <f t="shared" si="3"/>
        <v>1500</v>
      </c>
    </row>
    <row r="10" spans="1:14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14" ht="23.4" x14ac:dyDescent="0.3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14" x14ac:dyDescent="0.3">
      <c r="A12" s="4" t="s">
        <v>58</v>
      </c>
      <c r="B12" s="137"/>
      <c r="C12" s="138"/>
      <c r="D12" s="139"/>
      <c r="E12" s="140"/>
      <c r="F12" s="140"/>
      <c r="G12" s="140"/>
      <c r="H12" s="140"/>
      <c r="I12" s="141"/>
    </row>
    <row r="13" spans="1:14" x14ac:dyDescent="0.3">
      <c r="A13" s="142" t="s">
        <v>61</v>
      </c>
      <c r="B13" s="24" t="s">
        <v>59</v>
      </c>
      <c r="C13" s="35">
        <f>SUM(D13:I13)</f>
        <v>5000</v>
      </c>
      <c r="D13" s="42">
        <v>0</v>
      </c>
      <c r="E13" s="10">
        <v>0</v>
      </c>
      <c r="F13" s="10">
        <v>0</v>
      </c>
      <c r="G13" s="10">
        <v>0</v>
      </c>
      <c r="H13" s="10">
        <v>5000</v>
      </c>
      <c r="I13" s="48">
        <v>0</v>
      </c>
      <c r="N13" s="8"/>
    </row>
    <row r="14" spans="1:14" x14ac:dyDescent="0.3">
      <c r="A14" s="4" t="s">
        <v>62</v>
      </c>
      <c r="B14" s="28"/>
      <c r="C14" s="36"/>
      <c r="D14" s="40"/>
      <c r="E14" s="6"/>
      <c r="F14" s="6"/>
      <c r="G14" s="6"/>
      <c r="H14" s="6"/>
      <c r="I14" s="41"/>
    </row>
    <row r="15" spans="1:14" ht="27.6" x14ac:dyDescent="0.3">
      <c r="A15" s="143" t="s">
        <v>63</v>
      </c>
      <c r="B15" s="24" t="s">
        <v>60</v>
      </c>
      <c r="C15" s="35">
        <f>SUM(D15:I15)</f>
        <v>5000</v>
      </c>
      <c r="D15" s="42">
        <f>SUM(J54:J56)</f>
        <v>0</v>
      </c>
      <c r="E15" s="9">
        <v>5000</v>
      </c>
      <c r="F15" s="9">
        <f t="shared" ref="F15" si="4">SUM(L54:L56)</f>
        <v>0</v>
      </c>
      <c r="G15" s="9">
        <f t="shared" ref="G15" si="5">SUM(M54:M56)</f>
        <v>0</v>
      </c>
      <c r="H15" s="9">
        <f t="shared" ref="H15" si="6">SUM(N54:N56)</f>
        <v>0</v>
      </c>
      <c r="I15" s="43">
        <f t="shared" ref="I15" si="7">SUM(O54:O56)</f>
        <v>0</v>
      </c>
      <c r="N15" s="8"/>
    </row>
    <row r="16" spans="1:14" ht="27.6" x14ac:dyDescent="0.3">
      <c r="A16" s="4" t="s">
        <v>17</v>
      </c>
      <c r="B16" s="28"/>
      <c r="C16" s="36"/>
      <c r="D16" s="40"/>
      <c r="E16" s="6"/>
      <c r="F16" s="6"/>
      <c r="G16" s="6"/>
      <c r="H16" s="6"/>
      <c r="I16" s="41"/>
    </row>
    <row r="17" spans="1:17" x14ac:dyDescent="0.3">
      <c r="A17" s="7" t="s">
        <v>18</v>
      </c>
      <c r="B17" s="24" t="s">
        <v>33</v>
      </c>
      <c r="C17" s="35">
        <f>SUM(D17:I17)</f>
        <v>10500</v>
      </c>
      <c r="D17" s="42">
        <v>0</v>
      </c>
      <c r="E17" s="10">
        <v>2100</v>
      </c>
      <c r="F17" s="10">
        <v>2100</v>
      </c>
      <c r="G17" s="10">
        <v>2100</v>
      </c>
      <c r="H17" s="10">
        <v>2100</v>
      </c>
      <c r="I17" s="48">
        <v>2100</v>
      </c>
    </row>
    <row r="18" spans="1:17" x14ac:dyDescent="0.3">
      <c r="A18" s="4" t="s">
        <v>19</v>
      </c>
      <c r="B18" s="28"/>
      <c r="C18" s="36"/>
      <c r="D18" s="40"/>
      <c r="E18" s="6"/>
      <c r="F18" s="6"/>
      <c r="G18" s="6"/>
      <c r="H18" s="6"/>
      <c r="I18" s="41"/>
    </row>
    <row r="19" spans="1:17" ht="35.4" thickBot="1" x14ac:dyDescent="0.35">
      <c r="A19" s="11" t="s">
        <v>20</v>
      </c>
      <c r="B19" s="26" t="s">
        <v>34</v>
      </c>
      <c r="C19" s="35">
        <f>SUM(D19:I19)</f>
        <v>1000</v>
      </c>
      <c r="D19" s="44">
        <v>500</v>
      </c>
      <c r="E19" s="13">
        <v>0</v>
      </c>
      <c r="F19" s="13">
        <v>0</v>
      </c>
      <c r="G19" s="13">
        <v>0</v>
      </c>
      <c r="H19" s="13">
        <v>500</v>
      </c>
      <c r="I19" s="49">
        <v>0</v>
      </c>
    </row>
    <row r="20" spans="1:17" ht="27.6" x14ac:dyDescent="0.3">
      <c r="A20" s="14" t="s">
        <v>21</v>
      </c>
      <c r="B20" s="29"/>
      <c r="C20" s="35">
        <f>SUM(D20:I20)</f>
        <v>10000</v>
      </c>
      <c r="D20" s="46">
        <v>500</v>
      </c>
      <c r="E20" s="16">
        <v>1900</v>
      </c>
      <c r="F20" s="16">
        <v>1900</v>
      </c>
      <c r="G20" s="16">
        <v>1900</v>
      </c>
      <c r="H20" s="16">
        <v>1900</v>
      </c>
      <c r="I20" s="50">
        <v>1900</v>
      </c>
    </row>
    <row r="21" spans="1:17" x14ac:dyDescent="0.3">
      <c r="A21" s="4" t="s">
        <v>22</v>
      </c>
      <c r="B21" s="28"/>
      <c r="C21" s="36"/>
      <c r="D21" s="40"/>
      <c r="E21" s="6"/>
      <c r="F21" s="6"/>
      <c r="G21" s="6"/>
      <c r="H21" s="6"/>
      <c r="I21" s="41"/>
    </row>
    <row r="22" spans="1:17" ht="15" thickBot="1" x14ac:dyDescent="0.35">
      <c r="A22" s="11" t="s">
        <v>23</v>
      </c>
      <c r="B22" s="26" t="s">
        <v>48</v>
      </c>
      <c r="C22" s="35">
        <f>SUM(D22:I22)</f>
        <v>3600</v>
      </c>
      <c r="D22" s="44">
        <v>600</v>
      </c>
      <c r="E22" s="13">
        <v>600</v>
      </c>
      <c r="F22" s="13">
        <v>600</v>
      </c>
      <c r="G22" s="13">
        <v>600</v>
      </c>
      <c r="H22" s="13">
        <v>600</v>
      </c>
      <c r="I22" s="49">
        <v>600</v>
      </c>
    </row>
    <row r="23" spans="1:17" ht="15" thickBot="1" x14ac:dyDescent="0.35">
      <c r="A23" s="17" t="s">
        <v>24</v>
      </c>
      <c r="B23" s="30"/>
      <c r="C23" s="35">
        <f>SUM(D23:I23)</f>
        <v>4100</v>
      </c>
      <c r="D23" s="51">
        <v>0</v>
      </c>
      <c r="E23" s="18">
        <v>1200</v>
      </c>
      <c r="F23" s="18">
        <v>0</v>
      </c>
      <c r="G23" s="18">
        <v>1700</v>
      </c>
      <c r="H23" s="18">
        <v>0</v>
      </c>
      <c r="I23" s="52">
        <v>1200</v>
      </c>
    </row>
    <row r="24" spans="1:17" ht="28.2" thickBot="1" x14ac:dyDescent="0.35">
      <c r="A24" s="19" t="s">
        <v>25</v>
      </c>
      <c r="B24" s="31"/>
      <c r="C24" s="35">
        <f>SUM(D24:I24)</f>
        <v>3000</v>
      </c>
      <c r="D24" s="53">
        <v>500</v>
      </c>
      <c r="E24" s="21">
        <v>500</v>
      </c>
      <c r="F24" s="21">
        <v>500</v>
      </c>
      <c r="G24" s="21">
        <v>500</v>
      </c>
      <c r="H24" s="21">
        <v>500</v>
      </c>
      <c r="I24" s="54">
        <v>500</v>
      </c>
    </row>
    <row r="25" spans="1:17" ht="15" thickBot="1" x14ac:dyDescent="0.35">
      <c r="A25" s="22" t="s">
        <v>26</v>
      </c>
      <c r="B25" s="20"/>
      <c r="C25" s="23">
        <f>SUM(C4:C24)</f>
        <v>100000</v>
      </c>
      <c r="D25" s="55">
        <f>SUM(D4:D24)</f>
        <v>11900</v>
      </c>
      <c r="E25" s="56">
        <f>SUM(E4:E24)</f>
        <v>21100</v>
      </c>
      <c r="F25" s="56">
        <f>SUM(F4:F24)</f>
        <v>15400</v>
      </c>
      <c r="G25" s="56">
        <f>SUM(G4:G24)</f>
        <v>16100</v>
      </c>
      <c r="H25" s="56">
        <f>SUM(H4:H24)</f>
        <v>19900</v>
      </c>
      <c r="I25" s="57">
        <f>SUM(I4:I24)</f>
        <v>15600</v>
      </c>
    </row>
    <row r="28" spans="1:17" x14ac:dyDescent="0.3">
      <c r="A28" s="8">
        <f>C25-SUM(D25:I25)</f>
        <v>0</v>
      </c>
    </row>
    <row r="30" spans="1:17" ht="15" thickBot="1" x14ac:dyDescent="0.35">
      <c r="D30" s="136" t="s">
        <v>39</v>
      </c>
      <c r="E30" s="136"/>
      <c r="F30" s="136"/>
      <c r="G30" s="136"/>
      <c r="H30" s="136"/>
      <c r="I30" s="136"/>
      <c r="J30" s="136" t="s">
        <v>40</v>
      </c>
      <c r="K30" s="136"/>
      <c r="L30" s="136"/>
      <c r="M30" s="136"/>
      <c r="N30" s="136"/>
      <c r="O30" s="136"/>
    </row>
    <row r="31" spans="1:17" ht="17.399999999999999" thickBot="1" x14ac:dyDescent="0.45">
      <c r="A31" s="32"/>
      <c r="B31" s="58" t="s">
        <v>37</v>
      </c>
      <c r="C31" s="59" t="s">
        <v>38</v>
      </c>
      <c r="D31" s="66" t="s">
        <v>2</v>
      </c>
      <c r="E31" s="67" t="s">
        <v>3</v>
      </c>
      <c r="F31" s="67" t="s">
        <v>4</v>
      </c>
      <c r="G31" s="67" t="s">
        <v>5</v>
      </c>
      <c r="H31" s="67" t="s">
        <v>6</v>
      </c>
      <c r="I31" s="68" t="s">
        <v>7</v>
      </c>
      <c r="J31" s="78" t="s">
        <v>2</v>
      </c>
      <c r="K31" s="79" t="s">
        <v>3</v>
      </c>
      <c r="L31" s="79" t="s">
        <v>4</v>
      </c>
      <c r="M31" s="79" t="s">
        <v>5</v>
      </c>
      <c r="N31" s="79" t="s">
        <v>6</v>
      </c>
      <c r="O31" s="80" t="s">
        <v>7</v>
      </c>
      <c r="P31" s="90" t="s">
        <v>41</v>
      </c>
      <c r="Q31" s="91" t="s">
        <v>47</v>
      </c>
    </row>
    <row r="32" spans="1:17" ht="15" thickBot="1" x14ac:dyDescent="0.35">
      <c r="A32" s="94" t="s">
        <v>8</v>
      </c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63"/>
    </row>
    <row r="33" spans="1:17" ht="15" thickBot="1" x14ac:dyDescent="0.35">
      <c r="A33" s="95" t="s">
        <v>9</v>
      </c>
      <c r="B33" s="60"/>
      <c r="C33" s="58">
        <f>SUM(C34:C37)</f>
        <v>390</v>
      </c>
      <c r="D33" s="72">
        <f t="shared" ref="D33:O33" si="8">SUM(D34:D37)</f>
        <v>65</v>
      </c>
      <c r="E33" s="73">
        <f t="shared" si="8"/>
        <v>65</v>
      </c>
      <c r="F33" s="73">
        <f t="shared" si="8"/>
        <v>65</v>
      </c>
      <c r="G33" s="73">
        <f t="shared" si="8"/>
        <v>65</v>
      </c>
      <c r="H33" s="73">
        <f t="shared" si="8"/>
        <v>65</v>
      </c>
      <c r="I33" s="74">
        <f t="shared" si="8"/>
        <v>65</v>
      </c>
      <c r="J33" s="84">
        <f t="shared" si="8"/>
        <v>5300</v>
      </c>
      <c r="K33" s="85">
        <f t="shared" si="8"/>
        <v>5300</v>
      </c>
      <c r="L33" s="85">
        <f t="shared" si="8"/>
        <v>5300</v>
      </c>
      <c r="M33" s="85">
        <f t="shared" si="8"/>
        <v>5300</v>
      </c>
      <c r="N33" s="85">
        <f t="shared" si="8"/>
        <v>5300</v>
      </c>
      <c r="O33" s="86">
        <f t="shared" si="8"/>
        <v>5300</v>
      </c>
      <c r="P33" s="62"/>
      <c r="Q33" s="63"/>
    </row>
    <row r="34" spans="1:17" x14ac:dyDescent="0.3">
      <c r="A34" s="96"/>
      <c r="B34" s="33" t="s">
        <v>35</v>
      </c>
      <c r="C34">
        <f>SUM(D34:I34)</f>
        <v>150</v>
      </c>
      <c r="D34" s="69">
        <v>25</v>
      </c>
      <c r="E34" s="70">
        <v>25</v>
      </c>
      <c r="F34" s="70">
        <v>25</v>
      </c>
      <c r="G34" s="70">
        <v>25</v>
      </c>
      <c r="H34" s="70">
        <v>25</v>
      </c>
      <c r="I34" s="71">
        <v>25</v>
      </c>
      <c r="J34" s="81">
        <f>D34*$P34</f>
        <v>2500</v>
      </c>
      <c r="K34" s="82">
        <f t="shared" ref="K34:O35" si="9">E34*$P34</f>
        <v>2500</v>
      </c>
      <c r="L34" s="82">
        <f t="shared" si="9"/>
        <v>2500</v>
      </c>
      <c r="M34" s="82">
        <f t="shared" si="9"/>
        <v>2500</v>
      </c>
      <c r="N34" s="82">
        <f t="shared" si="9"/>
        <v>2500</v>
      </c>
      <c r="O34" s="83">
        <f t="shared" si="9"/>
        <v>2500</v>
      </c>
      <c r="P34" s="62">
        <v>100</v>
      </c>
      <c r="Q34" s="92">
        <f>SUM(J34:O34)</f>
        <v>15000</v>
      </c>
    </row>
    <row r="35" spans="1:17" x14ac:dyDescent="0.3">
      <c r="A35" s="96"/>
      <c r="B35" s="33" t="s">
        <v>36</v>
      </c>
      <c r="C35">
        <f>SUM(D35:I35)</f>
        <v>240</v>
      </c>
      <c r="D35" s="69">
        <v>40</v>
      </c>
      <c r="E35" s="70">
        <v>40</v>
      </c>
      <c r="F35" s="70">
        <v>40</v>
      </c>
      <c r="G35" s="70">
        <v>40</v>
      </c>
      <c r="H35" s="70">
        <v>40</v>
      </c>
      <c r="I35" s="71">
        <v>40</v>
      </c>
      <c r="J35" s="81">
        <f t="shared" ref="J35" si="10">D35*$P35</f>
        <v>2800</v>
      </c>
      <c r="K35" s="82">
        <f t="shared" si="9"/>
        <v>2800</v>
      </c>
      <c r="L35" s="82">
        <f t="shared" si="9"/>
        <v>2800</v>
      </c>
      <c r="M35" s="82">
        <f t="shared" si="9"/>
        <v>2800</v>
      </c>
      <c r="N35" s="82">
        <f t="shared" si="9"/>
        <v>2800</v>
      </c>
      <c r="O35" s="83">
        <f t="shared" si="9"/>
        <v>2800</v>
      </c>
      <c r="P35" s="62">
        <v>70</v>
      </c>
      <c r="Q35" s="92">
        <f>SUM(J35:O35)</f>
        <v>16800</v>
      </c>
    </row>
    <row r="36" spans="1:17" x14ac:dyDescent="0.3">
      <c r="A36" s="96"/>
      <c r="B36" s="33"/>
      <c r="D36" s="69"/>
      <c r="E36" s="70"/>
      <c r="F36" s="70"/>
      <c r="G36" s="70"/>
      <c r="H36" s="70"/>
      <c r="I36" s="71"/>
      <c r="J36" s="81"/>
      <c r="K36" s="82"/>
      <c r="L36" s="82"/>
      <c r="M36" s="82"/>
      <c r="N36" s="82"/>
      <c r="O36" s="83"/>
      <c r="P36" s="62"/>
      <c r="Q36" s="92"/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93"/>
      <c r="Q37" s="92"/>
    </row>
    <row r="38" spans="1:17" ht="15" thickBot="1" x14ac:dyDescent="0.35">
      <c r="A38" s="97" t="s">
        <v>10</v>
      </c>
      <c r="B38" s="60"/>
      <c r="C38" s="58">
        <f t="shared" ref="C38:O38" si="11">SUM(C40:C41)</f>
        <v>150</v>
      </c>
      <c r="D38" s="72">
        <f t="shared" si="11"/>
        <v>25</v>
      </c>
      <c r="E38" s="73">
        <f t="shared" si="11"/>
        <v>25</v>
      </c>
      <c r="F38" s="73">
        <f t="shared" si="11"/>
        <v>25</v>
      </c>
      <c r="G38" s="73">
        <f t="shared" si="11"/>
        <v>25</v>
      </c>
      <c r="H38" s="73">
        <f t="shared" si="11"/>
        <v>25</v>
      </c>
      <c r="I38" s="74">
        <f t="shared" si="11"/>
        <v>25</v>
      </c>
      <c r="J38" s="84">
        <f t="shared" si="11"/>
        <v>2000</v>
      </c>
      <c r="K38" s="85">
        <f t="shared" si="11"/>
        <v>2000</v>
      </c>
      <c r="L38" s="85">
        <f t="shared" si="11"/>
        <v>2000</v>
      </c>
      <c r="M38" s="85">
        <f t="shared" si="11"/>
        <v>2000</v>
      </c>
      <c r="N38" s="85">
        <f t="shared" si="11"/>
        <v>2000</v>
      </c>
      <c r="O38" s="86">
        <f t="shared" si="11"/>
        <v>2000</v>
      </c>
      <c r="P38" s="62"/>
      <c r="Q38" s="92"/>
    </row>
    <row r="39" spans="1:17" ht="15" thickBot="1" x14ac:dyDescent="0.35">
      <c r="A39" s="98" t="s">
        <v>11</v>
      </c>
      <c r="B39" s="33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42</v>
      </c>
      <c r="C40">
        <f>SUM(D40:I40)</f>
        <v>150</v>
      </c>
      <c r="D40" s="69">
        <v>25</v>
      </c>
      <c r="E40" s="70">
        <v>25</v>
      </c>
      <c r="F40" s="70">
        <v>25</v>
      </c>
      <c r="G40" s="70">
        <v>25</v>
      </c>
      <c r="H40" s="70">
        <v>25</v>
      </c>
      <c r="I40" s="71">
        <v>25</v>
      </c>
      <c r="J40" s="81">
        <f>D40*$P40</f>
        <v>2000</v>
      </c>
      <c r="K40" s="82">
        <f t="shared" ref="K40:O40" si="12">E40*$P40</f>
        <v>2000</v>
      </c>
      <c r="L40" s="82">
        <f t="shared" si="12"/>
        <v>2000</v>
      </c>
      <c r="M40" s="82">
        <f t="shared" si="12"/>
        <v>2000</v>
      </c>
      <c r="N40" s="82">
        <f t="shared" si="12"/>
        <v>2000</v>
      </c>
      <c r="O40" s="83">
        <f t="shared" si="12"/>
        <v>2000</v>
      </c>
      <c r="P40" s="62">
        <v>80</v>
      </c>
      <c r="Q40" s="92">
        <f>SUM(J40:O40)</f>
        <v>12000</v>
      </c>
    </row>
    <row r="41" spans="1:17" ht="15" thickBot="1" x14ac:dyDescent="0.35">
      <c r="A41" s="96"/>
      <c r="B41" s="33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5" t="s">
        <v>12</v>
      </c>
      <c r="B42" s="60"/>
      <c r="C42" s="58">
        <f>SUM(C43:C45)</f>
        <v>60</v>
      </c>
      <c r="D42" s="72">
        <f t="shared" ref="D42:O42" si="13">SUM(D43:D45)</f>
        <v>20</v>
      </c>
      <c r="E42" s="73">
        <f t="shared" si="13"/>
        <v>20</v>
      </c>
      <c r="F42" s="73">
        <f t="shared" si="13"/>
        <v>20</v>
      </c>
      <c r="G42" s="73">
        <f t="shared" si="13"/>
        <v>0</v>
      </c>
      <c r="H42" s="73">
        <f t="shared" si="13"/>
        <v>0</v>
      </c>
      <c r="I42" s="74">
        <f t="shared" si="13"/>
        <v>0</v>
      </c>
      <c r="J42" s="84">
        <f t="shared" si="13"/>
        <v>1000</v>
      </c>
      <c r="K42" s="85">
        <f t="shared" si="13"/>
        <v>1000</v>
      </c>
      <c r="L42" s="85">
        <f t="shared" si="13"/>
        <v>1000</v>
      </c>
      <c r="M42" s="85">
        <f t="shared" si="13"/>
        <v>0</v>
      </c>
      <c r="N42" s="85">
        <f t="shared" si="13"/>
        <v>0</v>
      </c>
      <c r="O42" s="86">
        <f t="shared" si="13"/>
        <v>0</v>
      </c>
      <c r="P42" s="62"/>
      <c r="Q42" s="92"/>
    </row>
    <row r="43" spans="1:17" x14ac:dyDescent="0.3">
      <c r="A43" s="96"/>
      <c r="B43" s="32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43</v>
      </c>
      <c r="C44">
        <f>SUM(D44:I44)</f>
        <v>60</v>
      </c>
      <c r="D44" s="69">
        <v>20</v>
      </c>
      <c r="E44" s="70">
        <v>20</v>
      </c>
      <c r="F44" s="70">
        <v>20</v>
      </c>
      <c r="G44" s="70">
        <v>0</v>
      </c>
      <c r="H44" s="70">
        <v>0</v>
      </c>
      <c r="I44" s="71">
        <v>0</v>
      </c>
      <c r="J44" s="81">
        <f>D44*$P44</f>
        <v>1000</v>
      </c>
      <c r="K44" s="82">
        <f t="shared" ref="K44:O44" si="14">E44*$P44</f>
        <v>1000</v>
      </c>
      <c r="L44" s="82">
        <f t="shared" si="14"/>
        <v>1000</v>
      </c>
      <c r="M44" s="82">
        <f t="shared" si="14"/>
        <v>0</v>
      </c>
      <c r="N44" s="82">
        <f t="shared" si="14"/>
        <v>0</v>
      </c>
      <c r="O44" s="83">
        <f t="shared" si="14"/>
        <v>0</v>
      </c>
      <c r="P44" s="62">
        <v>50</v>
      </c>
      <c r="Q44" s="92">
        <f>SUM(J44:O44)</f>
        <v>3000</v>
      </c>
    </row>
    <row r="45" spans="1:17" ht="15" thickBot="1" x14ac:dyDescent="0.35">
      <c r="A45" s="96"/>
      <c r="B45" s="34"/>
      <c r="D45" s="69"/>
      <c r="E45" s="70"/>
      <c r="F45" s="70"/>
      <c r="G45" s="70"/>
      <c r="H45" s="70"/>
      <c r="I45" s="71"/>
      <c r="J45" s="81"/>
      <c r="K45" s="82"/>
      <c r="L45" s="82"/>
      <c r="M45" s="82"/>
      <c r="N45" s="82"/>
      <c r="O45" s="83"/>
      <c r="P45" s="62"/>
      <c r="Q45" s="92"/>
    </row>
    <row r="46" spans="1:17" ht="15" thickBot="1" x14ac:dyDescent="0.35">
      <c r="A46" s="97" t="s">
        <v>13</v>
      </c>
      <c r="B46" s="60"/>
      <c r="C46" s="58">
        <f t="shared" ref="C46:O46" si="15">SUM(C48:C50)</f>
        <v>180</v>
      </c>
      <c r="D46" s="72">
        <f t="shared" si="15"/>
        <v>30</v>
      </c>
      <c r="E46" s="73">
        <f t="shared" si="15"/>
        <v>30</v>
      </c>
      <c r="F46" s="73">
        <f t="shared" si="15"/>
        <v>30</v>
      </c>
      <c r="G46" s="73">
        <f t="shared" si="15"/>
        <v>30</v>
      </c>
      <c r="H46" s="73">
        <f t="shared" si="15"/>
        <v>30</v>
      </c>
      <c r="I46" s="74">
        <f t="shared" si="15"/>
        <v>30</v>
      </c>
      <c r="J46" s="84">
        <f t="shared" si="15"/>
        <v>1500</v>
      </c>
      <c r="K46" s="85">
        <f t="shared" si="15"/>
        <v>1500</v>
      </c>
      <c r="L46" s="85">
        <f t="shared" si="15"/>
        <v>1500</v>
      </c>
      <c r="M46" s="85">
        <f t="shared" si="15"/>
        <v>1500</v>
      </c>
      <c r="N46" s="85">
        <f t="shared" si="15"/>
        <v>1500</v>
      </c>
      <c r="O46" s="86">
        <f t="shared" si="15"/>
        <v>1500</v>
      </c>
      <c r="P46" s="62"/>
      <c r="Q46" s="92"/>
    </row>
    <row r="47" spans="1:17" x14ac:dyDescent="0.3">
      <c r="A47" s="99" t="s">
        <v>14</v>
      </c>
      <c r="B47" s="33"/>
      <c r="D47" s="69"/>
      <c r="E47" s="70"/>
      <c r="F47" s="70"/>
      <c r="G47" s="70"/>
      <c r="H47" s="70"/>
      <c r="I47" s="71"/>
      <c r="J47" s="81"/>
      <c r="K47" s="82"/>
      <c r="L47" s="82"/>
      <c r="M47" s="82"/>
      <c r="N47" s="82"/>
      <c r="O47" s="83"/>
      <c r="P47" s="62"/>
      <c r="Q47" s="92"/>
    </row>
    <row r="48" spans="1:17" x14ac:dyDescent="0.3">
      <c r="A48" s="96"/>
      <c r="B48" s="33" t="s">
        <v>44</v>
      </c>
      <c r="C48">
        <f>SUM(D48:I48)</f>
        <v>60</v>
      </c>
      <c r="D48" s="69">
        <v>10</v>
      </c>
      <c r="E48" s="70">
        <v>10</v>
      </c>
      <c r="F48" s="70">
        <v>10</v>
      </c>
      <c r="G48" s="70">
        <v>10</v>
      </c>
      <c r="H48" s="70">
        <v>10</v>
      </c>
      <c r="I48" s="71">
        <v>10</v>
      </c>
      <c r="J48" s="81">
        <f t="shared" ref="J48:O50" si="16">D48*$P48</f>
        <v>500</v>
      </c>
      <c r="K48" s="82">
        <f t="shared" si="16"/>
        <v>500</v>
      </c>
      <c r="L48" s="82">
        <f t="shared" si="16"/>
        <v>500</v>
      </c>
      <c r="M48" s="82">
        <f t="shared" si="16"/>
        <v>500</v>
      </c>
      <c r="N48" s="82">
        <f t="shared" si="16"/>
        <v>500</v>
      </c>
      <c r="O48" s="83">
        <f t="shared" si="16"/>
        <v>500</v>
      </c>
      <c r="P48" s="62">
        <v>50</v>
      </c>
      <c r="Q48" s="92">
        <f>SUM(J48:O48)</f>
        <v>3000</v>
      </c>
    </row>
    <row r="49" spans="1:17" x14ac:dyDescent="0.3">
      <c r="A49" s="33"/>
      <c r="B49" s="33" t="s">
        <v>45</v>
      </c>
      <c r="C49">
        <f>SUM(D49:I49)</f>
        <v>60</v>
      </c>
      <c r="D49" s="69">
        <v>10</v>
      </c>
      <c r="E49" s="70">
        <v>10</v>
      </c>
      <c r="F49" s="70">
        <v>10</v>
      </c>
      <c r="G49" s="70">
        <v>10</v>
      </c>
      <c r="H49" s="70">
        <v>10</v>
      </c>
      <c r="I49" s="71">
        <v>10</v>
      </c>
      <c r="J49" s="81">
        <f t="shared" si="16"/>
        <v>500</v>
      </c>
      <c r="K49" s="82">
        <f t="shared" si="16"/>
        <v>500</v>
      </c>
      <c r="L49" s="82">
        <f t="shared" si="16"/>
        <v>500</v>
      </c>
      <c r="M49" s="82">
        <f t="shared" si="16"/>
        <v>500</v>
      </c>
      <c r="N49" s="82">
        <f t="shared" si="16"/>
        <v>500</v>
      </c>
      <c r="O49" s="83">
        <f t="shared" si="16"/>
        <v>500</v>
      </c>
      <c r="P49" s="62">
        <v>50</v>
      </c>
      <c r="Q49" s="92">
        <f>SUM(J49:O49)</f>
        <v>3000</v>
      </c>
    </row>
    <row r="50" spans="1:17" ht="15" thickBot="1" x14ac:dyDescent="0.35">
      <c r="A50" s="34"/>
      <c r="B50" s="34" t="s">
        <v>46</v>
      </c>
      <c r="C50" s="65">
        <f>SUM(D50:I50)</f>
        <v>60</v>
      </c>
      <c r="D50" s="75">
        <v>10</v>
      </c>
      <c r="E50" s="76">
        <v>10</v>
      </c>
      <c r="F50" s="76">
        <v>10</v>
      </c>
      <c r="G50" s="76">
        <v>10</v>
      </c>
      <c r="H50" s="76">
        <v>10</v>
      </c>
      <c r="I50" s="77">
        <v>10</v>
      </c>
      <c r="J50" s="87">
        <f t="shared" si="16"/>
        <v>500</v>
      </c>
      <c r="K50" s="88">
        <f t="shared" si="16"/>
        <v>500</v>
      </c>
      <c r="L50" s="88">
        <f t="shared" si="16"/>
        <v>500</v>
      </c>
      <c r="M50" s="88">
        <f t="shared" si="16"/>
        <v>500</v>
      </c>
      <c r="N50" s="88">
        <f t="shared" si="16"/>
        <v>500</v>
      </c>
      <c r="O50" s="89">
        <f t="shared" si="16"/>
        <v>500</v>
      </c>
      <c r="P50" s="64">
        <v>50</v>
      </c>
      <c r="Q50" s="61">
        <f>SUM(J50:O50)</f>
        <v>3000</v>
      </c>
    </row>
  </sheetData>
  <mergeCells count="2">
    <mergeCell ref="D30:I30"/>
    <mergeCell ref="J30: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0D28-BA6C-4ED4-9F35-ABFAA3B8932C}">
  <dimension ref="A1:Q46"/>
  <sheetViews>
    <sheetView zoomScale="85" zoomScaleNormal="85" workbookViewId="0">
      <selection activeCell="A2" sqref="A2:I21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8" x14ac:dyDescent="0.3">
      <c r="A4" s="7" t="s">
        <v>9</v>
      </c>
      <c r="B4" s="123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3">
      <c r="A5" s="4" t="s">
        <v>10</v>
      </c>
      <c r="B5" s="124"/>
      <c r="C5" s="36"/>
      <c r="D5" s="40"/>
      <c r="E5" s="6"/>
      <c r="F5" s="6"/>
      <c r="G5" s="6"/>
      <c r="H5" s="6"/>
      <c r="I5" s="41"/>
    </row>
    <row r="6" spans="1:9" ht="34.799999999999997" thickBot="1" x14ac:dyDescent="0.35">
      <c r="A6" s="130" t="s">
        <v>11</v>
      </c>
      <c r="B6" s="122" t="s">
        <v>51</v>
      </c>
      <c r="C6" s="35">
        <f>SUM(D6:I6)</f>
        <v>4800</v>
      </c>
      <c r="D6" s="44">
        <f>J36</f>
        <v>800</v>
      </c>
      <c r="E6" s="12">
        <f t="shared" ref="E6:I6" si="1">K36</f>
        <v>800</v>
      </c>
      <c r="F6" s="12">
        <f t="shared" si="1"/>
        <v>800</v>
      </c>
      <c r="G6" s="12">
        <f t="shared" si="1"/>
        <v>800</v>
      </c>
      <c r="H6" s="12">
        <f t="shared" si="1"/>
        <v>800</v>
      </c>
      <c r="I6" s="45">
        <f t="shared" si="1"/>
        <v>800</v>
      </c>
    </row>
    <row r="7" spans="1:9" ht="22.8" x14ac:dyDescent="0.3">
      <c r="A7" s="132" t="s">
        <v>12</v>
      </c>
      <c r="B7" s="125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126"/>
      <c r="C8" s="36"/>
      <c r="D8" s="40"/>
      <c r="E8" s="6"/>
      <c r="F8" s="6"/>
      <c r="G8" s="6"/>
      <c r="H8" s="6"/>
      <c r="I8" s="41"/>
    </row>
    <row r="9" spans="1:9" ht="34.200000000000003" x14ac:dyDescent="0.3">
      <c r="A9" s="131" t="s">
        <v>53</v>
      </c>
      <c r="B9" s="123" t="s">
        <v>52</v>
      </c>
      <c r="C9" s="35">
        <f>SUM(D9:I9)</f>
        <v>3000</v>
      </c>
      <c r="D9" s="42">
        <f>SUM(J44:J46)</f>
        <v>500</v>
      </c>
      <c r="E9" s="9">
        <f t="shared" ref="E9:I9" si="3">SUM(K44:K46)</f>
        <v>500</v>
      </c>
      <c r="F9" s="9">
        <f t="shared" si="3"/>
        <v>500</v>
      </c>
      <c r="G9" s="9">
        <f t="shared" si="3"/>
        <v>500</v>
      </c>
      <c r="H9" s="9">
        <f t="shared" si="3"/>
        <v>500</v>
      </c>
      <c r="I9" s="43">
        <f t="shared" si="3"/>
        <v>500</v>
      </c>
    </row>
    <row r="10" spans="1:9" x14ac:dyDescent="0.3">
      <c r="A10" s="4" t="s">
        <v>15</v>
      </c>
      <c r="B10" s="126"/>
      <c r="C10" s="36"/>
      <c r="D10" s="40"/>
      <c r="E10" s="6"/>
      <c r="F10" s="6"/>
      <c r="G10" s="6"/>
      <c r="H10" s="6"/>
      <c r="I10" s="41"/>
    </row>
    <row r="11" spans="1:9" ht="22.8" x14ac:dyDescent="0.3">
      <c r="A11" s="7" t="s">
        <v>16</v>
      </c>
      <c r="B11" s="123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126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123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126"/>
      <c r="C14" s="36"/>
      <c r="D14" s="40"/>
      <c r="E14" s="6"/>
      <c r="F14" s="6"/>
      <c r="G14" s="6"/>
      <c r="H14" s="6"/>
      <c r="I14" s="41"/>
    </row>
    <row r="15" spans="1:9" ht="23.4" thickBot="1" x14ac:dyDescent="0.35">
      <c r="A15" s="130" t="s">
        <v>20</v>
      </c>
      <c r="B15" s="122" t="s">
        <v>54</v>
      </c>
      <c r="C15" s="35">
        <f>SUM(D15:I15)</f>
        <v>0</v>
      </c>
      <c r="D15" s="44">
        <v>0</v>
      </c>
      <c r="E15" s="13">
        <v>0</v>
      </c>
      <c r="F15" s="13">
        <v>0</v>
      </c>
      <c r="G15" s="13">
        <v>0</v>
      </c>
      <c r="H15" s="13">
        <v>0</v>
      </c>
      <c r="I15" s="49">
        <v>0</v>
      </c>
    </row>
    <row r="16" spans="1:9" ht="27.6" x14ac:dyDescent="0.3">
      <c r="A16" s="14" t="s">
        <v>21</v>
      </c>
      <c r="B16" s="127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3">
      <c r="A17" s="4" t="s">
        <v>22</v>
      </c>
      <c r="B17" s="126"/>
      <c r="C17" s="36"/>
      <c r="D17" s="40"/>
      <c r="E17" s="6"/>
      <c r="F17" s="6"/>
      <c r="G17" s="6"/>
      <c r="H17" s="6"/>
      <c r="I17" s="41"/>
    </row>
    <row r="18" spans="1:17" ht="15" thickBot="1" x14ac:dyDescent="0.35">
      <c r="A18" s="11" t="s">
        <v>23</v>
      </c>
      <c r="B18" s="122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" thickBot="1" x14ac:dyDescent="0.35">
      <c r="A19" s="129" t="s">
        <v>24</v>
      </c>
      <c r="B19" s="128"/>
      <c r="C19" s="35">
        <f>SUM(D19:I19)</f>
        <v>2400</v>
      </c>
      <c r="D19" s="51">
        <v>0</v>
      </c>
      <c r="E19" s="18">
        <v>1200</v>
      </c>
      <c r="F19" s="18">
        <v>0</v>
      </c>
      <c r="G19" s="18">
        <v>0</v>
      </c>
      <c r="H19" s="18">
        <v>0</v>
      </c>
      <c r="I19" s="52">
        <v>1200</v>
      </c>
    </row>
    <row r="20" spans="1:17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" thickBot="1" x14ac:dyDescent="0.35">
      <c r="A21" s="22" t="s">
        <v>26</v>
      </c>
      <c r="B21" s="20"/>
      <c r="C21" s="23">
        <f>SUM(C4:C20)</f>
        <v>58100</v>
      </c>
      <c r="D21" s="55">
        <f>SUM(D4:D20)</f>
        <v>9200</v>
      </c>
      <c r="E21" s="56">
        <f t="shared" ref="E21:I21" si="4">SUM(E4:E20)</f>
        <v>10700</v>
      </c>
      <c r="F21" s="56">
        <f t="shared" si="4"/>
        <v>10000</v>
      </c>
      <c r="G21" s="56">
        <f t="shared" si="4"/>
        <v>9000</v>
      </c>
      <c r="H21" s="56">
        <f t="shared" si="4"/>
        <v>9000</v>
      </c>
      <c r="I21" s="57">
        <f t="shared" si="4"/>
        <v>10200</v>
      </c>
    </row>
    <row r="24" spans="1:17" x14ac:dyDescent="0.3">
      <c r="A24" s="8">
        <f>C21-SUM(D21:I21)</f>
        <v>0</v>
      </c>
    </row>
    <row r="26" spans="1:17" ht="15" thickBot="1" x14ac:dyDescent="0.35">
      <c r="D26" s="136" t="s">
        <v>39</v>
      </c>
      <c r="E26" s="136"/>
      <c r="F26" s="136"/>
      <c r="G26" s="136"/>
      <c r="H26" s="136"/>
      <c r="I26" s="136"/>
      <c r="J26" s="136" t="s">
        <v>40</v>
      </c>
      <c r="K26" s="136"/>
      <c r="L26" s="136"/>
      <c r="M26" s="136"/>
      <c r="N26" s="136"/>
      <c r="O26" s="136"/>
    </row>
    <row r="27" spans="1:17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1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si="6"/>
        <v>2800</v>
      </c>
      <c r="L31" s="82">
        <f t="shared" si="6"/>
        <v>2800</v>
      </c>
      <c r="M31" s="82">
        <f t="shared" si="6"/>
        <v>2800</v>
      </c>
      <c r="N31" s="82">
        <f t="shared" si="6"/>
        <v>2800</v>
      </c>
      <c r="O31" s="83">
        <f t="shared" si="6"/>
        <v>2800</v>
      </c>
      <c r="P31" s="62">
        <v>70</v>
      </c>
      <c r="Q31" s="92">
        <f>SUM(J31:O31)</f>
        <v>16800</v>
      </c>
    </row>
    <row r="32" spans="1:17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" thickBot="1" x14ac:dyDescent="0.35">
      <c r="A34" s="97" t="s">
        <v>10</v>
      </c>
      <c r="B34" s="60"/>
      <c r="C34" s="58">
        <f t="shared" ref="C34:O34" si="8">SUM(C36:C37)</f>
        <v>60</v>
      </c>
      <c r="D34" s="72">
        <f t="shared" si="8"/>
        <v>10</v>
      </c>
      <c r="E34" s="73">
        <f t="shared" si="8"/>
        <v>10</v>
      </c>
      <c r="F34" s="73">
        <f t="shared" si="8"/>
        <v>10</v>
      </c>
      <c r="G34" s="73">
        <f t="shared" si="8"/>
        <v>10</v>
      </c>
      <c r="H34" s="73">
        <f t="shared" si="8"/>
        <v>10</v>
      </c>
      <c r="I34" s="74">
        <f t="shared" si="8"/>
        <v>10</v>
      </c>
      <c r="J34" s="84">
        <f t="shared" si="8"/>
        <v>800</v>
      </c>
      <c r="K34" s="85">
        <f t="shared" si="8"/>
        <v>800</v>
      </c>
      <c r="L34" s="85">
        <f t="shared" si="8"/>
        <v>800</v>
      </c>
      <c r="M34" s="85">
        <f t="shared" si="8"/>
        <v>800</v>
      </c>
      <c r="N34" s="85">
        <f t="shared" si="8"/>
        <v>800</v>
      </c>
      <c r="O34" s="86">
        <f t="shared" si="8"/>
        <v>800</v>
      </c>
      <c r="P34" s="62"/>
      <c r="Q34" s="92"/>
    </row>
    <row r="35" spans="1:17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3">
      <c r="A36" s="96"/>
      <c r="B36" s="33" t="s">
        <v>42</v>
      </c>
      <c r="C36">
        <f>SUM(D36:I36)</f>
        <v>60</v>
      </c>
      <c r="D36" s="69">
        <v>10</v>
      </c>
      <c r="E36" s="70">
        <v>10</v>
      </c>
      <c r="F36" s="70">
        <v>10</v>
      </c>
      <c r="G36" s="70">
        <v>10</v>
      </c>
      <c r="H36" s="70">
        <v>10</v>
      </c>
      <c r="I36" s="71">
        <v>10</v>
      </c>
      <c r="J36" s="81">
        <f>D36*$P36</f>
        <v>800</v>
      </c>
      <c r="K36" s="82">
        <f t="shared" ref="K36:O36" si="9">E36*$P36</f>
        <v>800</v>
      </c>
      <c r="L36" s="82">
        <f t="shared" si="9"/>
        <v>800</v>
      </c>
      <c r="M36" s="82">
        <f t="shared" si="9"/>
        <v>800</v>
      </c>
      <c r="N36" s="82">
        <f t="shared" si="9"/>
        <v>800</v>
      </c>
      <c r="O36" s="83">
        <f t="shared" si="9"/>
        <v>800</v>
      </c>
      <c r="P36" s="62">
        <v>80</v>
      </c>
      <c r="Q36" s="92">
        <f>SUM(J36:O36)</f>
        <v>4800</v>
      </c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" thickBot="1" x14ac:dyDescent="0.35">
      <c r="A38" s="95" t="s">
        <v>12</v>
      </c>
      <c r="B38" s="60"/>
      <c r="C38" s="58">
        <f>SUM(C39:C41)</f>
        <v>60</v>
      </c>
      <c r="D38" s="72">
        <f t="shared" ref="D38:O38" si="10">SUM(D39:D41)</f>
        <v>20</v>
      </c>
      <c r="E38" s="73">
        <f t="shared" si="10"/>
        <v>20</v>
      </c>
      <c r="F38" s="73">
        <f t="shared" si="10"/>
        <v>20</v>
      </c>
      <c r="G38" s="73">
        <f t="shared" si="10"/>
        <v>0</v>
      </c>
      <c r="H38" s="73">
        <f t="shared" si="10"/>
        <v>0</v>
      </c>
      <c r="I38" s="74">
        <f t="shared" si="10"/>
        <v>0</v>
      </c>
      <c r="J38" s="84">
        <f t="shared" si="10"/>
        <v>1000</v>
      </c>
      <c r="K38" s="85">
        <f t="shared" si="10"/>
        <v>1000</v>
      </c>
      <c r="L38" s="85">
        <f t="shared" si="10"/>
        <v>1000</v>
      </c>
      <c r="M38" s="85">
        <f t="shared" si="10"/>
        <v>0</v>
      </c>
      <c r="N38" s="85">
        <f t="shared" si="10"/>
        <v>0</v>
      </c>
      <c r="O38" s="86">
        <f t="shared" si="10"/>
        <v>0</v>
      </c>
      <c r="P38" s="62"/>
      <c r="Q38" s="92"/>
    </row>
    <row r="39" spans="1:17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:O40" si="11">E40*$P40</f>
        <v>1000</v>
      </c>
      <c r="L40" s="82">
        <f t="shared" si="11"/>
        <v>1000</v>
      </c>
      <c r="M40" s="82">
        <f t="shared" si="11"/>
        <v>0</v>
      </c>
      <c r="N40" s="82">
        <f t="shared" si="11"/>
        <v>0</v>
      </c>
      <c r="O40" s="83">
        <f t="shared" si="11"/>
        <v>0</v>
      </c>
      <c r="P40" s="62">
        <v>50</v>
      </c>
      <c r="Q40" s="92">
        <f>SUM(J40:O40)</f>
        <v>3000</v>
      </c>
    </row>
    <row r="41" spans="1:17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7" t="s">
        <v>13</v>
      </c>
      <c r="B42" s="60"/>
      <c r="C42" s="58">
        <f t="shared" ref="C42:O42" si="12">SUM(C44:C46)</f>
        <v>180</v>
      </c>
      <c r="D42" s="72">
        <f t="shared" si="12"/>
        <v>30</v>
      </c>
      <c r="E42" s="73">
        <f t="shared" si="12"/>
        <v>30</v>
      </c>
      <c r="F42" s="73">
        <f t="shared" si="12"/>
        <v>30</v>
      </c>
      <c r="G42" s="73">
        <f t="shared" si="12"/>
        <v>30</v>
      </c>
      <c r="H42" s="73">
        <f t="shared" si="12"/>
        <v>30</v>
      </c>
      <c r="I42" s="74">
        <f t="shared" si="12"/>
        <v>30</v>
      </c>
      <c r="J42" s="84">
        <f t="shared" si="12"/>
        <v>500</v>
      </c>
      <c r="K42" s="85">
        <f t="shared" si="12"/>
        <v>500</v>
      </c>
      <c r="L42" s="85">
        <f t="shared" si="12"/>
        <v>500</v>
      </c>
      <c r="M42" s="85">
        <f t="shared" si="12"/>
        <v>500</v>
      </c>
      <c r="N42" s="85">
        <f t="shared" si="12"/>
        <v>500</v>
      </c>
      <c r="O42" s="86">
        <f t="shared" si="12"/>
        <v>500</v>
      </c>
      <c r="P42" s="62"/>
      <c r="Q42" s="92"/>
    </row>
    <row r="43" spans="1:17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O46" si="13">D44*$P44</f>
        <v>500</v>
      </c>
      <c r="K44" s="82">
        <f t="shared" si="13"/>
        <v>500</v>
      </c>
      <c r="L44" s="82">
        <f t="shared" si="13"/>
        <v>500</v>
      </c>
      <c r="M44" s="82">
        <f t="shared" si="13"/>
        <v>500</v>
      </c>
      <c r="N44" s="82">
        <f t="shared" si="13"/>
        <v>500</v>
      </c>
      <c r="O44" s="83">
        <f t="shared" si="13"/>
        <v>500</v>
      </c>
      <c r="P44" s="62">
        <v>50</v>
      </c>
      <c r="Q44" s="92">
        <f>SUM(J44:O44)</f>
        <v>3000</v>
      </c>
    </row>
    <row r="45" spans="1:17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13"/>
        <v>0</v>
      </c>
      <c r="K45" s="82">
        <f t="shared" si="13"/>
        <v>0</v>
      </c>
      <c r="L45" s="82">
        <f t="shared" si="13"/>
        <v>0</v>
      </c>
      <c r="M45" s="82">
        <f t="shared" si="13"/>
        <v>0</v>
      </c>
      <c r="N45" s="82">
        <f t="shared" si="13"/>
        <v>0</v>
      </c>
      <c r="O45" s="83">
        <f t="shared" si="13"/>
        <v>0</v>
      </c>
      <c r="P45" s="62">
        <v>0</v>
      </c>
      <c r="Q45" s="92">
        <f>SUM(J45:O45)</f>
        <v>0</v>
      </c>
    </row>
    <row r="46" spans="1:17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13"/>
        <v>0</v>
      </c>
      <c r="K46" s="88">
        <f t="shared" si="13"/>
        <v>0</v>
      </c>
      <c r="L46" s="88">
        <f t="shared" si="13"/>
        <v>0</v>
      </c>
      <c r="M46" s="88">
        <f t="shared" si="13"/>
        <v>0</v>
      </c>
      <c r="N46" s="88">
        <f t="shared" si="13"/>
        <v>0</v>
      </c>
      <c r="O46" s="89">
        <f t="shared" si="13"/>
        <v>0</v>
      </c>
      <c r="P46" s="64">
        <v>0</v>
      </c>
      <c r="Q46" s="61">
        <f>SUM(J46:O46)</f>
        <v>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5371-1000-4D78-AB43-43C781A04A11}">
  <dimension ref="A1:AB55"/>
  <sheetViews>
    <sheetView topLeftCell="A6" zoomScale="85" zoomScaleNormal="85" workbookViewId="0">
      <pane xSplit="1" topLeftCell="B1" activePane="topRight" state="frozen"/>
      <selection activeCell="A23" sqref="A23"/>
      <selection pane="topRight" activeCell="O20" sqref="O20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  <col min="23" max="23" width="27.6640625" bestFit="1" customWidth="1"/>
    <col min="24" max="24" width="24.6640625" bestFit="1" customWidth="1"/>
    <col min="25" max="25" width="13.33203125" bestFit="1" customWidth="1"/>
    <col min="26" max="26" width="10.109375" bestFit="1" customWidth="1"/>
    <col min="27" max="27" width="13.33203125" bestFit="1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3.4" x14ac:dyDescent="0.3">
      <c r="A4" s="7" t="s">
        <v>9</v>
      </c>
      <c r="B4" s="24" t="s">
        <v>29</v>
      </c>
      <c r="C4" s="35">
        <f>SUM(D4:I4)</f>
        <v>18600</v>
      </c>
      <c r="D4" s="42">
        <f t="shared" ref="D4:I4" si="0">SUM(J30:J31)</f>
        <v>3100</v>
      </c>
      <c r="E4" s="9">
        <f t="shared" si="0"/>
        <v>3100</v>
      </c>
      <c r="F4" s="9">
        <f t="shared" si="0"/>
        <v>3100</v>
      </c>
      <c r="G4" s="9">
        <f t="shared" si="0"/>
        <v>3100</v>
      </c>
      <c r="H4" s="9">
        <f t="shared" si="0"/>
        <v>3100</v>
      </c>
      <c r="I4" s="43">
        <f t="shared" si="0"/>
        <v>3100</v>
      </c>
    </row>
    <row r="5" spans="1:9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35.4" thickBot="1" x14ac:dyDescent="0.35">
      <c r="A6" s="130" t="s">
        <v>11</v>
      </c>
      <c r="B6" s="26" t="s">
        <v>55</v>
      </c>
      <c r="C6" s="35">
        <f>SUM(D6:I6)</f>
        <v>7500</v>
      </c>
      <c r="D6" s="44">
        <f>J36</f>
        <v>1250</v>
      </c>
      <c r="E6" s="12">
        <f t="shared" ref="E6:I6" si="1">K36</f>
        <v>1250</v>
      </c>
      <c r="F6" s="12">
        <f t="shared" si="1"/>
        <v>1250</v>
      </c>
      <c r="G6" s="12">
        <f t="shared" si="1"/>
        <v>1250</v>
      </c>
      <c r="H6" s="12">
        <f t="shared" si="1"/>
        <v>1250</v>
      </c>
      <c r="I6" s="45">
        <f t="shared" si="1"/>
        <v>1250</v>
      </c>
    </row>
    <row r="7" spans="1:9" ht="23.4" x14ac:dyDescent="0.3">
      <c r="A7" s="132" t="s">
        <v>12</v>
      </c>
      <c r="B7" s="27" t="s">
        <v>56</v>
      </c>
      <c r="C7" s="35">
        <f>SUM(D7:I7)</f>
        <v>1800</v>
      </c>
      <c r="D7" s="46">
        <f>J38</f>
        <v>600</v>
      </c>
      <c r="E7" s="15">
        <f>K38</f>
        <v>600</v>
      </c>
      <c r="F7" s="15">
        <f t="shared" ref="F7:I7" si="2">L38</f>
        <v>600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3.4" x14ac:dyDescent="0.3">
      <c r="A9" s="133" t="s">
        <v>14</v>
      </c>
      <c r="B9" s="24" t="s">
        <v>57</v>
      </c>
      <c r="C9" s="35">
        <f>SUM(D9:I9)</f>
        <v>5400</v>
      </c>
      <c r="D9" s="42">
        <f>SUM(J44:J46)</f>
        <v>900</v>
      </c>
      <c r="E9" s="9">
        <f t="shared" ref="E9:I9" si="3">SUM(K44:K46)</f>
        <v>900</v>
      </c>
      <c r="F9" s="9">
        <f t="shared" si="3"/>
        <v>900</v>
      </c>
      <c r="G9" s="9">
        <f t="shared" si="3"/>
        <v>900</v>
      </c>
      <c r="H9" s="9">
        <f t="shared" si="3"/>
        <v>900</v>
      </c>
      <c r="I9" s="43">
        <f t="shared" si="3"/>
        <v>900</v>
      </c>
    </row>
    <row r="10" spans="1:9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3.4" x14ac:dyDescent="0.3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35.4" thickBot="1" x14ac:dyDescent="0.35">
      <c r="A15" s="134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7.6" x14ac:dyDescent="0.3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28" x14ac:dyDescent="0.3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28" ht="15" thickBot="1" x14ac:dyDescent="0.35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28" ht="15" thickBot="1" x14ac:dyDescent="0.35">
      <c r="A19" s="135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28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28" ht="15" thickBot="1" x14ac:dyDescent="0.35">
      <c r="A21" s="22" t="s">
        <v>26</v>
      </c>
      <c r="B21" s="20"/>
      <c r="C21" s="23">
        <f>SUM(C4:C20)</f>
        <v>51000</v>
      </c>
      <c r="D21" s="55">
        <f>SUM(D4:D20)</f>
        <v>7950</v>
      </c>
      <c r="E21" s="56">
        <f t="shared" ref="E21:I21" si="4">SUM(E4:E20)</f>
        <v>8950</v>
      </c>
      <c r="F21" s="56">
        <f t="shared" si="4"/>
        <v>8250</v>
      </c>
      <c r="G21" s="56">
        <f t="shared" si="4"/>
        <v>8850</v>
      </c>
      <c r="H21" s="56">
        <f t="shared" si="4"/>
        <v>8150</v>
      </c>
      <c r="I21" s="57">
        <f t="shared" si="4"/>
        <v>8850</v>
      </c>
    </row>
    <row r="24" spans="1:28" hidden="1" x14ac:dyDescent="0.3">
      <c r="A24" s="8">
        <f>C21-SUM(D21:I21)</f>
        <v>0</v>
      </c>
    </row>
    <row r="26" spans="1:28" ht="15" thickBot="1" x14ac:dyDescent="0.35">
      <c r="D26" s="136" t="s">
        <v>39</v>
      </c>
      <c r="E26" s="136"/>
      <c r="F26" s="136"/>
      <c r="G26" s="136"/>
      <c r="H26" s="136"/>
      <c r="I26" s="136"/>
      <c r="J26" s="136" t="s">
        <v>40</v>
      </c>
      <c r="K26" s="136"/>
      <c r="L26" s="136"/>
      <c r="M26" s="136"/>
      <c r="N26" s="136"/>
      <c r="O26" s="136"/>
    </row>
    <row r="27" spans="1:28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  <c r="W27" s="100" t="s">
        <v>37</v>
      </c>
      <c r="X27" s="114" t="s">
        <v>38</v>
      </c>
      <c r="Y27" s="108" t="s">
        <v>41</v>
      </c>
      <c r="Z27" s="109" t="s">
        <v>47</v>
      </c>
      <c r="AA27" s="102" t="s">
        <v>41</v>
      </c>
      <c r="AB27" s="103" t="s">
        <v>47</v>
      </c>
    </row>
    <row r="28" spans="1:28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  <c r="W28" s="62"/>
      <c r="Y28" s="110"/>
      <c r="Z28" s="111"/>
      <c r="AA28" s="104"/>
      <c r="AB28" s="105"/>
    </row>
    <row r="29" spans="1:28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3100</v>
      </c>
      <c r="K29" s="85">
        <f t="shared" si="5"/>
        <v>3100</v>
      </c>
      <c r="L29" s="85">
        <f t="shared" si="5"/>
        <v>3100</v>
      </c>
      <c r="M29" s="85">
        <f t="shared" si="5"/>
        <v>3100</v>
      </c>
      <c r="N29" s="85">
        <f t="shared" si="5"/>
        <v>3100</v>
      </c>
      <c r="O29" s="86">
        <f t="shared" si="5"/>
        <v>3100</v>
      </c>
      <c r="P29" s="62"/>
      <c r="Q29" s="63"/>
      <c r="W29" s="62"/>
      <c r="Y29" s="110"/>
      <c r="Z29" s="111"/>
      <c r="AA29" s="104"/>
      <c r="AB29" s="105"/>
    </row>
    <row r="30" spans="1:28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1500</v>
      </c>
      <c r="K30" s="82">
        <f t="shared" ref="K30:O31" si="6">E30*$P30</f>
        <v>1500</v>
      </c>
      <c r="L30" s="82">
        <f t="shared" si="6"/>
        <v>1500</v>
      </c>
      <c r="M30" s="82">
        <f t="shared" si="6"/>
        <v>1500</v>
      </c>
      <c r="N30" s="82">
        <f t="shared" si="6"/>
        <v>1500</v>
      </c>
      <c r="O30" s="83">
        <f t="shared" si="6"/>
        <v>1500</v>
      </c>
      <c r="P30" s="62">
        <v>60</v>
      </c>
      <c r="Q30" s="92">
        <f>SUM(J30:O30)</f>
        <v>9000</v>
      </c>
      <c r="W30" s="62" t="s">
        <v>35</v>
      </c>
      <c r="X30">
        <v>150</v>
      </c>
      <c r="Y30" s="110">
        <v>60</v>
      </c>
      <c r="Z30" s="111">
        <v>9000</v>
      </c>
      <c r="AA30" s="104">
        <v>100</v>
      </c>
      <c r="AB30" s="105">
        <v>15000</v>
      </c>
    </row>
    <row r="31" spans="1:28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1600</v>
      </c>
      <c r="K31" s="82">
        <f t="shared" si="6"/>
        <v>1600</v>
      </c>
      <c r="L31" s="82">
        <f t="shared" si="6"/>
        <v>1600</v>
      </c>
      <c r="M31" s="82">
        <f t="shared" si="6"/>
        <v>1600</v>
      </c>
      <c r="N31" s="82">
        <f t="shared" si="6"/>
        <v>1600</v>
      </c>
      <c r="O31" s="83">
        <f t="shared" si="6"/>
        <v>1600</v>
      </c>
      <c r="P31" s="62">
        <v>40</v>
      </c>
      <c r="Q31" s="92">
        <f>SUM(J31:O31)</f>
        <v>9600</v>
      </c>
      <c r="W31" s="62" t="s">
        <v>36</v>
      </c>
      <c r="X31">
        <v>240</v>
      </c>
      <c r="Y31" s="110">
        <v>40</v>
      </c>
      <c r="Z31" s="111">
        <v>9600</v>
      </c>
      <c r="AA31" s="104">
        <v>70</v>
      </c>
      <c r="AB31" s="105">
        <v>16800</v>
      </c>
    </row>
    <row r="32" spans="1:28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  <c r="W32" s="62"/>
      <c r="Y32" s="110"/>
      <c r="Z32" s="111"/>
      <c r="AA32" s="104"/>
      <c r="AB32" s="105"/>
    </row>
    <row r="33" spans="1:28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  <c r="W33" s="62"/>
      <c r="Y33" s="110"/>
      <c r="Z33" s="111"/>
      <c r="AA33" s="104"/>
      <c r="AB33" s="105"/>
    </row>
    <row r="34" spans="1:28" ht="15" thickBot="1" x14ac:dyDescent="0.35">
      <c r="A34" s="97" t="s">
        <v>10</v>
      </c>
      <c r="B34" s="60"/>
      <c r="C34" s="58">
        <f t="shared" ref="C34:O34" si="8">SUM(C36:C37)</f>
        <v>150</v>
      </c>
      <c r="D34" s="72">
        <f t="shared" si="8"/>
        <v>25</v>
      </c>
      <c r="E34" s="73">
        <f t="shared" si="8"/>
        <v>25</v>
      </c>
      <c r="F34" s="73">
        <f t="shared" si="8"/>
        <v>25</v>
      </c>
      <c r="G34" s="73">
        <f t="shared" si="8"/>
        <v>25</v>
      </c>
      <c r="H34" s="73">
        <f t="shared" si="8"/>
        <v>25</v>
      </c>
      <c r="I34" s="74">
        <f t="shared" si="8"/>
        <v>25</v>
      </c>
      <c r="J34" s="84">
        <f t="shared" si="8"/>
        <v>1250</v>
      </c>
      <c r="K34" s="85">
        <f t="shared" si="8"/>
        <v>1250</v>
      </c>
      <c r="L34" s="85">
        <f t="shared" si="8"/>
        <v>1250</v>
      </c>
      <c r="M34" s="85">
        <f t="shared" si="8"/>
        <v>1250</v>
      </c>
      <c r="N34" s="85">
        <f t="shared" si="8"/>
        <v>1250</v>
      </c>
      <c r="O34" s="86">
        <f t="shared" si="8"/>
        <v>1250</v>
      </c>
      <c r="P34" s="62"/>
      <c r="Q34" s="92"/>
      <c r="W34" s="62"/>
      <c r="Y34" s="110"/>
      <c r="Z34" s="111"/>
      <c r="AA34" s="104"/>
      <c r="AB34" s="105"/>
    </row>
    <row r="35" spans="1:28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  <c r="W35" s="62"/>
      <c r="Y35" s="110"/>
      <c r="Z35" s="111"/>
      <c r="AA35" s="104"/>
      <c r="AB35" s="105"/>
    </row>
    <row r="36" spans="1:28" x14ac:dyDescent="0.3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1250</v>
      </c>
      <c r="K36" s="82">
        <f t="shared" ref="K36:O36" si="9">E36*$P36</f>
        <v>1250</v>
      </c>
      <c r="L36" s="82">
        <f t="shared" si="9"/>
        <v>1250</v>
      </c>
      <c r="M36" s="82">
        <f t="shared" si="9"/>
        <v>1250</v>
      </c>
      <c r="N36" s="82">
        <f t="shared" si="9"/>
        <v>1250</v>
      </c>
      <c r="O36" s="83">
        <f t="shared" si="9"/>
        <v>1250</v>
      </c>
      <c r="P36" s="62">
        <v>50</v>
      </c>
      <c r="Q36" s="92">
        <f>SUM(J36:O36)</f>
        <v>7500</v>
      </c>
      <c r="W36" s="62" t="s">
        <v>42</v>
      </c>
      <c r="X36">
        <v>150</v>
      </c>
      <c r="Y36" s="110">
        <v>50</v>
      </c>
      <c r="Z36" s="111">
        <v>7500</v>
      </c>
      <c r="AA36" s="104">
        <v>80</v>
      </c>
      <c r="AB36" s="105">
        <v>12000</v>
      </c>
    </row>
    <row r="37" spans="1:28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  <c r="W37" s="62"/>
      <c r="Y37" s="110"/>
      <c r="Z37" s="111"/>
      <c r="AA37" s="104"/>
      <c r="AB37" s="105"/>
    </row>
    <row r="38" spans="1:28" ht="15" thickBot="1" x14ac:dyDescent="0.35">
      <c r="A38" s="95" t="s">
        <v>12</v>
      </c>
      <c r="B38" s="60"/>
      <c r="C38" s="58">
        <f>SUM(C39:C41)</f>
        <v>60</v>
      </c>
      <c r="D38" s="72">
        <f t="shared" ref="D38:O38" si="10">SUM(D39:D41)</f>
        <v>20</v>
      </c>
      <c r="E38" s="73">
        <f t="shared" si="10"/>
        <v>20</v>
      </c>
      <c r="F38" s="73">
        <f t="shared" si="10"/>
        <v>20</v>
      </c>
      <c r="G38" s="73">
        <f t="shared" si="10"/>
        <v>0</v>
      </c>
      <c r="H38" s="73">
        <f t="shared" si="10"/>
        <v>0</v>
      </c>
      <c r="I38" s="74">
        <f t="shared" si="10"/>
        <v>0</v>
      </c>
      <c r="J38" s="84">
        <f t="shared" si="10"/>
        <v>600</v>
      </c>
      <c r="K38" s="85">
        <f t="shared" si="10"/>
        <v>600</v>
      </c>
      <c r="L38" s="85">
        <f t="shared" si="10"/>
        <v>600</v>
      </c>
      <c r="M38" s="85">
        <f t="shared" si="10"/>
        <v>0</v>
      </c>
      <c r="N38" s="85">
        <f t="shared" si="10"/>
        <v>0</v>
      </c>
      <c r="O38" s="86">
        <f t="shared" si="10"/>
        <v>0</v>
      </c>
      <c r="P38" s="62"/>
      <c r="Q38" s="92"/>
      <c r="W38" s="62"/>
      <c r="Y38" s="110"/>
      <c r="Z38" s="111"/>
      <c r="AA38" s="104"/>
      <c r="AB38" s="105"/>
    </row>
    <row r="39" spans="1:28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  <c r="W39" s="62"/>
      <c r="Y39" s="110"/>
      <c r="Z39" s="111"/>
      <c r="AA39" s="104"/>
      <c r="AB39" s="105"/>
    </row>
    <row r="40" spans="1:28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600</v>
      </c>
      <c r="K40" s="82">
        <f t="shared" ref="K40:O40" si="11">E40*$P40</f>
        <v>600</v>
      </c>
      <c r="L40" s="82">
        <f t="shared" si="11"/>
        <v>600</v>
      </c>
      <c r="M40" s="82">
        <f t="shared" si="11"/>
        <v>0</v>
      </c>
      <c r="N40" s="82">
        <f t="shared" si="11"/>
        <v>0</v>
      </c>
      <c r="O40" s="83">
        <f t="shared" si="11"/>
        <v>0</v>
      </c>
      <c r="P40" s="62">
        <v>30</v>
      </c>
      <c r="Q40" s="92">
        <f>SUM(J40:O40)</f>
        <v>1800</v>
      </c>
      <c r="W40" s="62" t="s">
        <v>43</v>
      </c>
      <c r="X40">
        <v>60</v>
      </c>
      <c r="Y40" s="110">
        <v>30</v>
      </c>
      <c r="Z40" s="111">
        <v>1800</v>
      </c>
      <c r="AA40" s="104">
        <v>50</v>
      </c>
      <c r="AB40" s="105">
        <v>3000</v>
      </c>
    </row>
    <row r="41" spans="1:28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  <c r="W41" s="62"/>
      <c r="Y41" s="110"/>
      <c r="Z41" s="111"/>
      <c r="AA41" s="104"/>
      <c r="AB41" s="105"/>
    </row>
    <row r="42" spans="1:28" ht="15" thickBot="1" x14ac:dyDescent="0.35">
      <c r="A42" s="97" t="s">
        <v>13</v>
      </c>
      <c r="B42" s="60"/>
      <c r="C42" s="58">
        <f t="shared" ref="C42:O42" si="12">SUM(C44:C46)</f>
        <v>180</v>
      </c>
      <c r="D42" s="72">
        <f t="shared" si="12"/>
        <v>30</v>
      </c>
      <c r="E42" s="73">
        <f t="shared" si="12"/>
        <v>30</v>
      </c>
      <c r="F42" s="73">
        <f t="shared" si="12"/>
        <v>30</v>
      </c>
      <c r="G42" s="73">
        <f t="shared" si="12"/>
        <v>30</v>
      </c>
      <c r="H42" s="73">
        <f t="shared" si="12"/>
        <v>30</v>
      </c>
      <c r="I42" s="74">
        <f t="shared" si="12"/>
        <v>30</v>
      </c>
      <c r="J42" s="84">
        <f t="shared" si="12"/>
        <v>900</v>
      </c>
      <c r="K42" s="85">
        <f t="shared" si="12"/>
        <v>900</v>
      </c>
      <c r="L42" s="85">
        <f t="shared" si="12"/>
        <v>900</v>
      </c>
      <c r="M42" s="85">
        <f t="shared" si="12"/>
        <v>900</v>
      </c>
      <c r="N42" s="85">
        <f t="shared" si="12"/>
        <v>900</v>
      </c>
      <c r="O42" s="86">
        <f t="shared" si="12"/>
        <v>900</v>
      </c>
      <c r="P42" s="62"/>
      <c r="Q42" s="92"/>
      <c r="W42" s="62"/>
      <c r="Y42" s="110"/>
      <c r="Z42" s="111"/>
      <c r="AA42" s="104"/>
      <c r="AB42" s="105"/>
    </row>
    <row r="43" spans="1:28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  <c r="W43" s="62"/>
      <c r="Y43" s="110"/>
      <c r="Z43" s="111"/>
      <c r="AA43" s="104"/>
      <c r="AB43" s="105"/>
    </row>
    <row r="44" spans="1:28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O46" si="13">D44*$P44</f>
        <v>300</v>
      </c>
      <c r="K44" s="82">
        <f t="shared" si="13"/>
        <v>300</v>
      </c>
      <c r="L44" s="82">
        <f t="shared" si="13"/>
        <v>300</v>
      </c>
      <c r="M44" s="82">
        <f t="shared" si="13"/>
        <v>300</v>
      </c>
      <c r="N44" s="82">
        <f t="shared" si="13"/>
        <v>300</v>
      </c>
      <c r="O44" s="83">
        <f t="shared" si="13"/>
        <v>300</v>
      </c>
      <c r="P44" s="62">
        <v>30</v>
      </c>
      <c r="Q44" s="92">
        <f>SUM(J44:O44)</f>
        <v>1800</v>
      </c>
      <c r="W44" s="62" t="s">
        <v>44</v>
      </c>
      <c r="X44">
        <v>60</v>
      </c>
      <c r="Y44" s="110">
        <v>30</v>
      </c>
      <c r="Z44" s="111">
        <v>1800</v>
      </c>
      <c r="AA44" s="104">
        <v>50</v>
      </c>
      <c r="AB44" s="105">
        <v>3000</v>
      </c>
    </row>
    <row r="45" spans="1:28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13"/>
        <v>300</v>
      </c>
      <c r="K45" s="82">
        <f t="shared" si="13"/>
        <v>300</v>
      </c>
      <c r="L45" s="82">
        <f t="shared" si="13"/>
        <v>300</v>
      </c>
      <c r="M45" s="82">
        <f t="shared" si="13"/>
        <v>300</v>
      </c>
      <c r="N45" s="82">
        <f t="shared" si="13"/>
        <v>300</v>
      </c>
      <c r="O45" s="83">
        <f t="shared" si="13"/>
        <v>300</v>
      </c>
      <c r="P45" s="62">
        <v>30</v>
      </c>
      <c r="Q45" s="92">
        <f>SUM(J45:O45)</f>
        <v>1800</v>
      </c>
      <c r="W45" s="62" t="s">
        <v>45</v>
      </c>
      <c r="X45">
        <v>60</v>
      </c>
      <c r="Y45" s="110">
        <v>30</v>
      </c>
      <c r="Z45" s="111">
        <v>1800</v>
      </c>
      <c r="AA45" s="104">
        <v>50</v>
      </c>
      <c r="AB45" s="105">
        <v>3000</v>
      </c>
    </row>
    <row r="46" spans="1:28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13"/>
        <v>300</v>
      </c>
      <c r="K46" s="88">
        <f t="shared" si="13"/>
        <v>300</v>
      </c>
      <c r="L46" s="88">
        <f t="shared" si="13"/>
        <v>300</v>
      </c>
      <c r="M46" s="88">
        <f t="shared" si="13"/>
        <v>300</v>
      </c>
      <c r="N46" s="88">
        <f t="shared" si="13"/>
        <v>300</v>
      </c>
      <c r="O46" s="89">
        <f t="shared" si="13"/>
        <v>300</v>
      </c>
      <c r="P46" s="64">
        <v>30</v>
      </c>
      <c r="Q46" s="61">
        <f>SUM(J46:O46)</f>
        <v>1800</v>
      </c>
      <c r="W46" s="64" t="s">
        <v>46</v>
      </c>
      <c r="X46" s="65">
        <v>60</v>
      </c>
      <c r="Y46" s="112">
        <v>30</v>
      </c>
      <c r="Z46" s="113">
        <v>1800</v>
      </c>
      <c r="AA46" s="106">
        <v>50</v>
      </c>
      <c r="AB46" s="107">
        <v>3000</v>
      </c>
    </row>
    <row r="47" spans="1:28" ht="15" thickBot="1" x14ac:dyDescent="0.35"/>
    <row r="48" spans="1:28" x14ac:dyDescent="0.3">
      <c r="W48" s="100" t="s">
        <v>49</v>
      </c>
      <c r="X48" s="119">
        <v>0.85</v>
      </c>
      <c r="Y48" s="120">
        <f>(Z48/Z52)*100</f>
        <v>65.294117647058826</v>
      </c>
      <c r="Z48" s="114">
        <f>SUM(Z28:Z46)</f>
        <v>33300</v>
      </c>
      <c r="AA48" s="120">
        <f>(AB48/AB52)*100</f>
        <v>75.91836734693878</v>
      </c>
      <c r="AB48" s="101">
        <f>SUM(AB28:AB46)</f>
        <v>55800</v>
      </c>
    </row>
    <row r="49" spans="23:28" x14ac:dyDescent="0.3">
      <c r="W49" s="62"/>
      <c r="AB49" s="63"/>
    </row>
    <row r="50" spans="23:28" x14ac:dyDescent="0.3">
      <c r="W50" s="62" t="s">
        <v>50</v>
      </c>
      <c r="X50" s="121">
        <v>0.15</v>
      </c>
      <c r="Y50" s="118">
        <f>(Z50/Z52)*100</f>
        <v>34.705882352941174</v>
      </c>
      <c r="Z50" s="8">
        <f>+AB50</f>
        <v>17700</v>
      </c>
      <c r="AA50" s="118">
        <f>(AB50/AB52)*100</f>
        <v>24.081632653061224</v>
      </c>
      <c r="AB50" s="115">
        <f>'v1'!C21-AB48</f>
        <v>17700</v>
      </c>
    </row>
    <row r="51" spans="23:28" ht="15" thickBot="1" x14ac:dyDescent="0.35">
      <c r="W51" s="62"/>
      <c r="AB51" s="63"/>
    </row>
    <row r="52" spans="23:28" ht="15" thickBot="1" x14ac:dyDescent="0.35">
      <c r="W52" s="58" t="s">
        <v>47</v>
      </c>
      <c r="X52" s="116"/>
      <c r="Y52" s="116"/>
      <c r="Z52" s="117">
        <f>SUM(Z48:Z50)</f>
        <v>51000</v>
      </c>
      <c r="AA52" s="117"/>
      <c r="AB52" s="59">
        <f>SUM(AB48:AB50)</f>
        <v>73500</v>
      </c>
    </row>
    <row r="55" spans="23:28" x14ac:dyDescent="0.3">
      <c r="Z55" s="118">
        <f>(Z50/Z52)*100</f>
        <v>34.705882352941174</v>
      </c>
      <c r="AB55" s="118">
        <f>(AB50/AB52)*100</f>
        <v>24.081632653061224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76" zoomScaleNormal="100" workbookViewId="0">
      <selection activeCell="C21" sqref="C21"/>
    </sheetView>
  </sheetViews>
  <sheetFormatPr defaultRowHeight="14.4" x14ac:dyDescent="0.3"/>
  <cols>
    <col min="1" max="2" width="27" customWidth="1"/>
    <col min="3" max="3" width="23.5546875" bestFit="1" customWidth="1"/>
    <col min="4" max="9" width="11.33203125" customWidth="1"/>
    <col min="10" max="15" width="11.109375" customWidth="1"/>
    <col min="16" max="16" width="15.44140625" bestFit="1" customWidth="1"/>
    <col min="17" max="17" width="13.109375" customWidth="1"/>
  </cols>
  <sheetData>
    <row r="1" spans="1:9" ht="15" thickBot="1" x14ac:dyDescent="0.35"/>
    <row r="2" spans="1:9" ht="17.399999999999999" thickBot="1" x14ac:dyDescent="0.4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3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3.4" x14ac:dyDescent="0.3">
      <c r="A4" s="7" t="s">
        <v>9</v>
      </c>
      <c r="B4" s="24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3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4" thickBot="1" x14ac:dyDescent="0.35">
      <c r="A6" s="11" t="s">
        <v>11</v>
      </c>
      <c r="B6" s="26" t="s">
        <v>30</v>
      </c>
      <c r="C6" s="35">
        <f>SUM(D6:I6)</f>
        <v>12000</v>
      </c>
      <c r="D6" s="44">
        <f>J36</f>
        <v>2000</v>
      </c>
      <c r="E6" s="12">
        <f t="shared" ref="E6:I6" si="1">K36</f>
        <v>2000</v>
      </c>
      <c r="F6" s="12">
        <f t="shared" si="1"/>
        <v>2000</v>
      </c>
      <c r="G6" s="12">
        <f t="shared" si="1"/>
        <v>2000</v>
      </c>
      <c r="H6" s="12">
        <f t="shared" si="1"/>
        <v>2000</v>
      </c>
      <c r="I6" s="45">
        <f t="shared" si="1"/>
        <v>2000</v>
      </c>
    </row>
    <row r="7" spans="1:9" ht="23.4" x14ac:dyDescent="0.3">
      <c r="A7" s="14" t="s">
        <v>12</v>
      </c>
      <c r="B7" s="27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3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x14ac:dyDescent="0.3">
      <c r="A9" s="7" t="s">
        <v>14</v>
      </c>
      <c r="B9" s="24" t="s">
        <v>32</v>
      </c>
      <c r="C9" s="35">
        <f>SUM(D9:I9)</f>
        <v>9000</v>
      </c>
      <c r="D9" s="42">
        <f>SUM(J44:J46)</f>
        <v>1500</v>
      </c>
      <c r="E9" s="9">
        <f t="shared" ref="E9:I9" si="3">SUM(K44:K46)</f>
        <v>1500</v>
      </c>
      <c r="F9" s="9">
        <f t="shared" si="3"/>
        <v>1500</v>
      </c>
      <c r="G9" s="9">
        <f t="shared" si="3"/>
        <v>1500</v>
      </c>
      <c r="H9" s="9">
        <f t="shared" si="3"/>
        <v>1500</v>
      </c>
      <c r="I9" s="43">
        <f t="shared" si="3"/>
        <v>1500</v>
      </c>
    </row>
    <row r="10" spans="1:9" x14ac:dyDescent="0.3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3.4" x14ac:dyDescent="0.3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x14ac:dyDescent="0.3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3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3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35.4" thickBot="1" x14ac:dyDescent="0.35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7.6" x14ac:dyDescent="0.3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3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17" ht="15" thickBot="1" x14ac:dyDescent="0.35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" thickBot="1" x14ac:dyDescent="0.35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17" ht="28.2" thickBot="1" x14ac:dyDescent="0.35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" thickBot="1" x14ac:dyDescent="0.35">
      <c r="A21" s="22" t="s">
        <v>26</v>
      </c>
      <c r="B21" s="20"/>
      <c r="C21" s="23">
        <f>SUM(C4:C20)</f>
        <v>73500</v>
      </c>
      <c r="D21" s="55">
        <f>SUM(D4:D20)</f>
        <v>11900</v>
      </c>
      <c r="E21" s="56">
        <f t="shared" ref="E21:I21" si="4">SUM(E4:E20)</f>
        <v>12900</v>
      </c>
      <c r="F21" s="56">
        <f t="shared" si="4"/>
        <v>12200</v>
      </c>
      <c r="G21" s="56">
        <f t="shared" si="4"/>
        <v>12400</v>
      </c>
      <c r="H21" s="56">
        <f t="shared" si="4"/>
        <v>11700</v>
      </c>
      <c r="I21" s="57">
        <f t="shared" si="4"/>
        <v>12400</v>
      </c>
    </row>
    <row r="24" spans="1:17" x14ac:dyDescent="0.3">
      <c r="A24" s="8">
        <f>C21-SUM(D21:I21)</f>
        <v>0</v>
      </c>
    </row>
    <row r="26" spans="1:17" ht="15" thickBot="1" x14ac:dyDescent="0.35">
      <c r="D26" s="136" t="s">
        <v>39</v>
      </c>
      <c r="E26" s="136"/>
      <c r="F26" s="136"/>
      <c r="G26" s="136"/>
      <c r="H26" s="136"/>
      <c r="I26" s="136"/>
      <c r="J26" s="136" t="s">
        <v>40</v>
      </c>
      <c r="K26" s="136"/>
      <c r="L26" s="136"/>
      <c r="M26" s="136"/>
      <c r="N26" s="136"/>
      <c r="O26" s="136"/>
    </row>
    <row r="27" spans="1:17" ht="17.399999999999999" thickBot="1" x14ac:dyDescent="0.4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" thickBot="1" x14ac:dyDescent="0.35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" thickBot="1" x14ac:dyDescent="0.35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3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0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3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ref="K31" si="8">E31*$P31</f>
        <v>2800</v>
      </c>
      <c r="L31" s="82">
        <f t="shared" ref="L31" si="9">F31*$P31</f>
        <v>2800</v>
      </c>
      <c r="M31" s="82">
        <f t="shared" ref="M31" si="10">G31*$P31</f>
        <v>2800</v>
      </c>
      <c r="N31" s="82">
        <f t="shared" ref="N31" si="11">H31*$P31</f>
        <v>2800</v>
      </c>
      <c r="O31" s="83">
        <f t="shared" ref="O31" si="12">I31*$P31</f>
        <v>2800</v>
      </c>
      <c r="P31" s="62">
        <v>70</v>
      </c>
      <c r="Q31" s="92">
        <f>SUM(J31:O31)</f>
        <v>16800</v>
      </c>
    </row>
    <row r="32" spans="1:17" x14ac:dyDescent="0.3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" thickBot="1" x14ac:dyDescent="0.35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" thickBot="1" x14ac:dyDescent="0.35">
      <c r="A34" s="97" t="s">
        <v>10</v>
      </c>
      <c r="B34" s="60"/>
      <c r="C34" s="58">
        <f t="shared" ref="C34:O34" si="13">SUM(C36:C37)</f>
        <v>150</v>
      </c>
      <c r="D34" s="72">
        <f t="shared" si="13"/>
        <v>25</v>
      </c>
      <c r="E34" s="73">
        <f t="shared" si="13"/>
        <v>25</v>
      </c>
      <c r="F34" s="73">
        <f t="shared" si="13"/>
        <v>25</v>
      </c>
      <c r="G34" s="73">
        <f t="shared" si="13"/>
        <v>25</v>
      </c>
      <c r="H34" s="73">
        <f t="shared" si="13"/>
        <v>25</v>
      </c>
      <c r="I34" s="74">
        <f t="shared" si="13"/>
        <v>25</v>
      </c>
      <c r="J34" s="84">
        <f t="shared" si="13"/>
        <v>2000</v>
      </c>
      <c r="K34" s="85">
        <f t="shared" si="13"/>
        <v>2000</v>
      </c>
      <c r="L34" s="85">
        <f t="shared" si="13"/>
        <v>2000</v>
      </c>
      <c r="M34" s="85">
        <f t="shared" si="13"/>
        <v>2000</v>
      </c>
      <c r="N34" s="85">
        <f t="shared" si="13"/>
        <v>2000</v>
      </c>
      <c r="O34" s="86">
        <f t="shared" si="13"/>
        <v>2000</v>
      </c>
      <c r="P34" s="62"/>
      <c r="Q34" s="92"/>
    </row>
    <row r="35" spans="1:17" ht="15" thickBot="1" x14ac:dyDescent="0.35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3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2000</v>
      </c>
      <c r="K36" s="82">
        <f t="shared" ref="K36" si="14">E36*$P36</f>
        <v>2000</v>
      </c>
      <c r="L36" s="82">
        <f t="shared" ref="L36" si="15">F36*$P36</f>
        <v>2000</v>
      </c>
      <c r="M36" s="82">
        <f t="shared" ref="M36" si="16">G36*$P36</f>
        <v>2000</v>
      </c>
      <c r="N36" s="82">
        <f t="shared" ref="N36" si="17">H36*$P36</f>
        <v>2000</v>
      </c>
      <c r="O36" s="83">
        <f t="shared" ref="O36" si="18">I36*$P36</f>
        <v>2000</v>
      </c>
      <c r="P36" s="62">
        <v>80</v>
      </c>
      <c r="Q36" s="92">
        <f>SUM(J36:O36)</f>
        <v>12000</v>
      </c>
    </row>
    <row r="37" spans="1:17" ht="15" thickBot="1" x14ac:dyDescent="0.35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" thickBot="1" x14ac:dyDescent="0.35">
      <c r="A38" s="95" t="s">
        <v>12</v>
      </c>
      <c r="B38" s="60"/>
      <c r="C38" s="58">
        <f>SUM(C39:C41)</f>
        <v>60</v>
      </c>
      <c r="D38" s="72">
        <f t="shared" ref="D38" si="19">SUM(D39:D41)</f>
        <v>20</v>
      </c>
      <c r="E38" s="73">
        <f t="shared" ref="E38" si="20">SUM(E39:E41)</f>
        <v>20</v>
      </c>
      <c r="F38" s="73">
        <f t="shared" ref="F38" si="21">SUM(F39:F41)</f>
        <v>20</v>
      </c>
      <c r="G38" s="73">
        <f t="shared" ref="G38" si="22">SUM(G39:G41)</f>
        <v>0</v>
      </c>
      <c r="H38" s="73">
        <f t="shared" ref="H38" si="23">SUM(H39:H41)</f>
        <v>0</v>
      </c>
      <c r="I38" s="74">
        <f t="shared" ref="I38" si="24">SUM(I39:I41)</f>
        <v>0</v>
      </c>
      <c r="J38" s="84">
        <f t="shared" ref="J38" si="25">SUM(J39:J41)</f>
        <v>1000</v>
      </c>
      <c r="K38" s="85">
        <f t="shared" ref="K38" si="26">SUM(K39:K41)</f>
        <v>1000</v>
      </c>
      <c r="L38" s="85">
        <f t="shared" ref="L38" si="27">SUM(L39:L41)</f>
        <v>1000</v>
      </c>
      <c r="M38" s="85">
        <f t="shared" ref="M38" si="28">SUM(M39:M41)</f>
        <v>0</v>
      </c>
      <c r="N38" s="85">
        <f t="shared" ref="N38" si="29">SUM(N39:N41)</f>
        <v>0</v>
      </c>
      <c r="O38" s="86">
        <f t="shared" ref="O38" si="30">SUM(O39:O41)</f>
        <v>0</v>
      </c>
      <c r="P38" s="62"/>
      <c r="Q38" s="92"/>
    </row>
    <row r="39" spans="1:17" x14ac:dyDescent="0.3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3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" si="31">E40*$P40</f>
        <v>1000</v>
      </c>
      <c r="L40" s="82">
        <f t="shared" ref="L40" si="32">F40*$P40</f>
        <v>1000</v>
      </c>
      <c r="M40" s="82">
        <f t="shared" ref="M40" si="33">G40*$P40</f>
        <v>0</v>
      </c>
      <c r="N40" s="82">
        <f t="shared" ref="N40" si="34">H40*$P40</f>
        <v>0</v>
      </c>
      <c r="O40" s="83">
        <f t="shared" ref="O40" si="35">I40*$P40</f>
        <v>0</v>
      </c>
      <c r="P40" s="62">
        <v>50</v>
      </c>
      <c r="Q40" s="92">
        <f>SUM(J40:O40)</f>
        <v>3000</v>
      </c>
    </row>
    <row r="41" spans="1:17" ht="15" thickBot="1" x14ac:dyDescent="0.35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" thickBot="1" x14ac:dyDescent="0.35">
      <c r="A42" s="97" t="s">
        <v>13</v>
      </c>
      <c r="B42" s="60"/>
      <c r="C42" s="58">
        <f t="shared" ref="C42:O42" si="36">SUM(C44:C46)</f>
        <v>180</v>
      </c>
      <c r="D42" s="72">
        <f t="shared" si="36"/>
        <v>30</v>
      </c>
      <c r="E42" s="73">
        <f t="shared" si="36"/>
        <v>30</v>
      </c>
      <c r="F42" s="73">
        <f t="shared" si="36"/>
        <v>30</v>
      </c>
      <c r="G42" s="73">
        <f t="shared" si="36"/>
        <v>30</v>
      </c>
      <c r="H42" s="73">
        <f t="shared" si="36"/>
        <v>30</v>
      </c>
      <c r="I42" s="74">
        <f t="shared" si="36"/>
        <v>30</v>
      </c>
      <c r="J42" s="84">
        <f t="shared" si="36"/>
        <v>1500</v>
      </c>
      <c r="K42" s="85">
        <f t="shared" si="36"/>
        <v>1500</v>
      </c>
      <c r="L42" s="85">
        <f t="shared" si="36"/>
        <v>1500</v>
      </c>
      <c r="M42" s="85">
        <f t="shared" si="36"/>
        <v>1500</v>
      </c>
      <c r="N42" s="85">
        <f t="shared" si="36"/>
        <v>1500</v>
      </c>
      <c r="O42" s="86">
        <f t="shared" si="36"/>
        <v>1500</v>
      </c>
      <c r="P42" s="62"/>
      <c r="Q42" s="92"/>
    </row>
    <row r="43" spans="1:17" x14ac:dyDescent="0.3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3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J46" si="37">D44*$P44</f>
        <v>500</v>
      </c>
      <c r="K44" s="82">
        <f t="shared" ref="K44:K46" si="38">E44*$P44</f>
        <v>500</v>
      </c>
      <c r="L44" s="82">
        <f t="shared" ref="L44:L46" si="39">F44*$P44</f>
        <v>500</v>
      </c>
      <c r="M44" s="82">
        <f t="shared" ref="M44:M46" si="40">G44*$P44</f>
        <v>500</v>
      </c>
      <c r="N44" s="82">
        <f t="shared" ref="N44:N46" si="41">H44*$P44</f>
        <v>500</v>
      </c>
      <c r="O44" s="83">
        <f t="shared" ref="O44:O46" si="42">I44*$P44</f>
        <v>500</v>
      </c>
      <c r="P44" s="62">
        <v>50</v>
      </c>
      <c r="Q44" s="92">
        <f>SUM(J44:O44)</f>
        <v>3000</v>
      </c>
    </row>
    <row r="45" spans="1:17" x14ac:dyDescent="0.3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37"/>
        <v>500</v>
      </c>
      <c r="K45" s="82">
        <f t="shared" si="38"/>
        <v>500</v>
      </c>
      <c r="L45" s="82">
        <f t="shared" si="39"/>
        <v>500</v>
      </c>
      <c r="M45" s="82">
        <f t="shared" si="40"/>
        <v>500</v>
      </c>
      <c r="N45" s="82">
        <f t="shared" si="41"/>
        <v>500</v>
      </c>
      <c r="O45" s="83">
        <f t="shared" si="42"/>
        <v>500</v>
      </c>
      <c r="P45" s="62">
        <v>50</v>
      </c>
      <c r="Q45" s="92">
        <f>SUM(J45:O45)</f>
        <v>3000</v>
      </c>
    </row>
    <row r="46" spans="1:17" ht="15" thickBot="1" x14ac:dyDescent="0.35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37"/>
        <v>500</v>
      </c>
      <c r="K46" s="88">
        <f t="shared" si="38"/>
        <v>500</v>
      </c>
      <c r="L46" s="88">
        <f t="shared" si="39"/>
        <v>500</v>
      </c>
      <c r="M46" s="88">
        <f t="shared" si="40"/>
        <v>500</v>
      </c>
      <c r="N46" s="88">
        <f t="shared" si="41"/>
        <v>500</v>
      </c>
      <c r="O46" s="89">
        <f t="shared" si="42"/>
        <v>500</v>
      </c>
      <c r="P46" s="64">
        <v>50</v>
      </c>
      <c r="Q46" s="61">
        <f>SUM(J46:O46)</f>
        <v>3000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 (4)</vt:lpstr>
      <vt:lpstr>v1 (3)</vt:lpstr>
      <vt:lpstr>v1 (2)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2015-06-05T18:17:20Z</dcterms:created>
  <dcterms:modified xsi:type="dcterms:W3CDTF">2023-09-07T08:27:49Z</dcterms:modified>
</cp:coreProperties>
</file>