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E089DB13-0E9F-C040-80CD-6213DE8A2818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N5" i="1" l="1"/>
  <c r="F5" i="1" l="1"/>
  <c r="E5" i="1" s="1"/>
  <c r="O13" i="1"/>
  <c r="N13" i="1"/>
  <c r="M13" i="1" s="1"/>
  <c r="N12" i="1"/>
  <c r="L12" i="1" s="1"/>
  <c r="K11" i="1"/>
  <c r="J10" i="1"/>
  <c r="I9" i="1"/>
  <c r="H8" i="1"/>
  <c r="F6" i="1"/>
  <c r="G6" i="1"/>
  <c r="D4" i="1"/>
  <c r="E4" i="1"/>
  <c r="C3" i="1"/>
  <c r="D3" i="1"/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<sst xmlns="http://schemas.openxmlformats.org/spreadsheetml/2006/main" count="57" uniqueCount="36">
  <si>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</si>
  <si>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</si>
  <si>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</si>
  <si>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</si>
  <si>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</si>
  <si>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</si>
  <si>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</si>
  <si>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</si>
  <si>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</si>
  <si>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</si>
  <si>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</si>
  <si>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</si>
  <si>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</si>
  <si>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</si>
  <si>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</si>
  <si>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</si>
  <si>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</si>
  <si>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</si>
  <si>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</si>
  <si>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</si>
  <si>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</si>
  <si>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</si>
  <si>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births</t>
  </si>
  <si>
    <t>H_mild</t>
  </si>
  <si>
    <t>H_severe</t>
  </si>
  <si>
    <t>R</t>
  </si>
  <si>
    <t>I_d_mild</t>
  </si>
  <si>
    <t>I_d_severe</t>
  </si>
  <si>
    <t>I_s_mild</t>
  </si>
  <si>
    <t>I_s_severe</t>
  </si>
  <si>
    <t>D</t>
  </si>
  <si>
    <t>E</t>
  </si>
  <si>
    <t>I_shed</t>
  </si>
  <si>
    <t>I_s_moderate</t>
  </si>
  <si>
    <t>I_d_moderate</t>
  </si>
  <si>
    <t>H_moderate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</si>
</sst>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O31"/>
  <sheetViews>
    <sheetView tabSelected="1" workbookViewId="0">
      <selection activeCell="D21" sqref="D21"/>
    </sheetView>
  </sheetViews>
  <sheetFormatPr baseColWidth="10" defaultRowHeight="16"/>
  <cols>
    <col min="1" max="1" width="15.5" bestFit="1" customWidth="1"/>
    <col min="3" max="3" width="9.33203125" bestFit="1" customWidth="1"/>
    <col min="4" max="4" width="12.1640625" bestFit="1" customWidth="1"/>
    <col min="5" max="5" width="12.83203125" bestFit="1" customWidth="1"/>
    <col min="11" max="12" width="19.33203125" bestFit="1" customWidth="1"/>
  </cols>
  <sheetData>
    <row r="1" spans="1:15">
      <c r="B1" t="s">
        <v>22</v>
      </c>
      <c r="C1" t="s">
        <v>31</v>
      </c>
      <c r="D1" t="s">
        <v>32</v>
      </c>
      <c r="E1" t="s">
        <v>28</v>
      </c>
      <c r="F1" t="s">
        <v>33</v>
      </c>
      <c r="G1" t="s">
        <v>29</v>
      </c>
      <c r="H1" t="s">
        <v>26</v>
      </c>
      <c r="I1" t="s">
        <v>34</v>
      </c>
      <c r="J1" t="s">
        <v>27</v>
      </c>
      <c r="K1" t="s">
        <v>23</v>
      </c>
      <c r="L1" t="s">
        <v>35</v>
      </c>
      <c r="M1" t="s">
        <v>24</v>
      </c>
      <c r="N1" t="s">
        <v>25</v>
      </c>
      <c r="O1" t="s">
        <v>30</v>
      </c>
    </row>
    <row r="2" spans="1:15">
      <c r="A2" t="s">
        <v>22</v>
      </c>
      <c r="B2">
        <v>-1</v>
      </c>
      <c r="C2">
        <v>1</v>
      </c>
    </row>
    <row r="3" spans="1:15">
      <c r="A3" t="s">
        <v>31</v>
      </c>
      <c r="C3">
        <f>-SUM(D3:N3)</f>
        <v>-0.33333333333333331</v>
      </c>
      <c r="D3">
        <f>(1/(5.5-2.5))</f>
        <v>0.33333333333333331</v>
      </c>
    </row>
    <row r="4" spans="1:15">
      <c r="A4" t="s">
        <v>32</v>
      </c>
      <c r="B4">
        <f>(2.2/8)</f>
        <v>0.27500000000000002</v>
      </c>
      <c r="D4">
        <f>-SUM(E4:N4)</f>
        <v>-0.4</v>
      </c>
      <c r="E4">
        <f>1/2.5</f>
        <v>0.4</v>
      </c>
    </row>
    <row r="5" spans="1:15">
      <c r="A5" t="s">
        <v>28</v>
      </c>
      <c r="B5">
        <f>(2.2/8)</f>
        <v>0.27500000000000002</v>
      </c>
      <c r="E5">
        <f>-SUM(F5:N5)</f>
        <v>-0.18571428571428572</v>
      </c>
      <c r="F5">
        <f>0.2*(1/7)</f>
        <v>2.8571428571428571E-2</v>
      </c>
      <c r="H5">
        <v>0.1</v>
      </c>
      <c r="N5">
        <f>0.8*(1/14)</f>
        <v>5.7142857142857141E-2</v>
      </c>
    </row>
    <row r="6" spans="1:15">
      <c r="A6" t="s">
        <v>33</v>
      </c>
      <c r="B6">
        <f>(2.2/8)</f>
        <v>0.27500000000000002</v>
      </c>
      <c r="F6">
        <f>-SUM(G6:N6)</f>
        <v>-0.24285714285714285</v>
      </c>
      <c r="G6">
        <f>1/7</f>
        <v>0.14285714285714285</v>
      </c>
      <c r="I6">
        <v>0.1</v>
      </c>
    </row>
    <row r="7" spans="1:15">
      <c r="A7" t="s">
        <v>29</v>
      </c>
      <c r="B7">
        <f>(2.2/8)</f>
        <v>0.27500000000000002</v>
      </c>
      <c r="J7">
        <v>0.1</v>
      </c>
    </row>
    <row r="8" spans="1:15">
      <c r="A8" t="s">
        <v>26</v>
      </c>
      <c r="H8">
        <f>-SUM(I8:O8)</f>
        <v>0</v>
      </c>
      <c r="N8">
        <v>0</v>
      </c>
    </row>
    <row r="9" spans="1:15">
      <c r="A9" t="s">
        <v>34</v>
      </c>
      <c r="I9">
        <f>-SUM(J9:O9)</f>
        <v>-1</v>
      </c>
      <c r="L9">
        <v>1</v>
      </c>
    </row>
    <row r="10" spans="1:15">
      <c r="A10" t="s">
        <v>27</v>
      </c>
      <c r="J10" s="1">
        <f>-SUM(K10:O10)</f>
        <v>-1</v>
      </c>
      <c r="K10" s="1"/>
      <c r="L10" s="1"/>
      <c r="M10" s="1">
        <v>1</v>
      </c>
    </row>
    <row r="11" spans="1:15">
      <c r="A11" t="s">
        <v>23</v>
      </c>
      <c r="J11" s="1"/>
      <c r="K11" s="1">
        <f>-SUM(L11:O11)</f>
        <v>0</v>
      </c>
      <c r="L11" s="1"/>
      <c r="M11" s="1"/>
      <c r="N11">
        <v>0</v>
      </c>
    </row>
    <row r="12" spans="1:15">
      <c r="A12" t="s">
        <v>35</v>
      </c>
      <c r="L12" s="1">
        <f>-SUM(N12:O12)</f>
        <v>-9.4073377234242708E-2</v>
      </c>
      <c r="M12" s="1"/>
      <c r="N12" s="1">
        <f>1/10.63</f>
        <v>9.4073377234242708E-2</v>
      </c>
      <c r="O12" s="1"/>
    </row>
    <row r="13" spans="1:15">
      <c r="A13" t="s">
        <v>24</v>
      </c>
      <c r="L13" s="1"/>
      <c r="M13" s="1">
        <f>-SUM(N13:O13)</f>
        <v>-9.6736596736596736E-2</v>
      </c>
      <c r="N13" s="1">
        <f>1/22</f>
        <v>4.5454545454545456E-2</v>
      </c>
      <c r="O13" s="1">
        <f>1/19.5</f>
        <v>5.128205128205128E-2</v>
      </c>
    </row>
    <row r="14" spans="1:15">
      <c r="A14" t="s">
        <v>25</v>
      </c>
      <c r="N14">
        <v>0</v>
      </c>
    </row>
    <row r="15" spans="1:15">
      <c r="A15" t="s">
        <v>30</v>
      </c>
      <c r="O15">
        <v>0</v>
      </c>
    </row>
    <row r="21" spans="3:10">
      <c r="C21" s="1"/>
      <c r="D21" s="1"/>
      <c r="E21" s="1"/>
      <c r="F21" s="1"/>
      <c r="G21" s="1"/>
      <c r="H21" s="1"/>
      <c r="I21" s="1"/>
    </row>
    <row r="22" spans="3:10">
      <c r="C22" s="1"/>
      <c r="D22" s="1"/>
      <c r="E22" s="1"/>
      <c r="F22" s="1"/>
      <c r="G22" s="1"/>
      <c r="H22" s="1"/>
      <c r="I22" s="1"/>
    </row>
    <row r="24" spans="3:10">
      <c r="C24" s="1"/>
      <c r="E24" s="1"/>
      <c r="F24" s="1"/>
      <c r="G24" s="1"/>
      <c r="H24" s="1"/>
      <c r="I24" s="1"/>
      <c r="J24" s="10"/>
    </row>
    <row r="25" spans="3:10">
      <c r="J25" s="10"/>
    </row>
    <row r="26" spans="3:10">
      <c r="C26" s="1"/>
      <c r="E26" s="1"/>
      <c r="F26" s="10"/>
      <c r="G26" s="10"/>
      <c r="H26" s="10"/>
      <c r="I26" s="10"/>
      <c r="J26" s="10"/>
    </row>
    <row r="27" spans="3:10">
      <c r="C27" s="1"/>
      <c r="E27" s="1"/>
      <c r="F27" s="1"/>
      <c r="G27" s="1"/>
      <c r="H27" s="1"/>
      <c r="I27" s="1"/>
      <c r="J27" s="1"/>
    </row>
    <row r="29" spans="3:10">
      <c r="C29" s="1"/>
      <c r="E29" s="1"/>
      <c r="F29" s="1"/>
      <c r="G29" s="1"/>
      <c r="H29" s="1"/>
      <c r="I29" s="1"/>
      <c r="J29" s="1"/>
    </row>
    <row r="30" spans="3:10">
      <c r="C30" s="1"/>
      <c r="E30" s="1"/>
      <c r="F30" s="1"/>
      <c r="G30" s="1"/>
      <c r="H30" s="1"/>
      <c r="I30" s="1"/>
      <c r="J30" s="1"/>
    </row>
    <row r="31" spans="3:10">
      <c r="C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2020-04-19T06:33:20Z</dcterms:modified>
</cp:coreProperties>
</file>