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Google Drive\Proj\0-AcadProj\MT-4342-Elective Project\2018-PhD-Shanker\results\CE\ATAT_scripts\atat_output_files\"/>
    </mc:Choice>
  </mc:AlternateContent>
  <bookViews>
    <workbookView xWindow="0" yWindow="0" windowWidth="8724" windowHeight="9372" tabRatio="818" activeTab="12"/>
  </bookViews>
  <sheets>
    <sheet name="Intro" sheetId="1" r:id="rId1"/>
    <sheet name="gs_plot(cal)" sheetId="2" r:id="rId2"/>
    <sheet name="gs_plot(fit)" sheetId="3" r:id="rId3"/>
    <sheet name="calVsFitConc" sheetId="4" r:id="rId4"/>
    <sheet name="form_E" sheetId="5" r:id="rId5"/>
    <sheet name="calVsFit" sheetId="6" r:id="rId6"/>
    <sheet name="residual" sheetId="7" r:id="rId7"/>
    <sheet name="epi" sheetId="8" r:id="rId8"/>
    <sheet name="eci" sheetId="9" r:id="rId9"/>
    <sheet name="clusinfo.out" sheetId="10" r:id="rId10"/>
    <sheet name="fit.out" sheetId="11" r:id="rId11"/>
    <sheet name="gs.out" sheetId="12" r:id="rId12"/>
    <sheet name="ref_energy.out" sheetId="13" r:id="rId13"/>
    <sheet name="expt-data" sheetId="14" r:id="rId14"/>
  </sheets>
  <definedNames>
    <definedName name="_xlnm.Extract" localSheetId="10">fit.out!$H$2</definedName>
  </definedNames>
  <calcPr calcId="152511"/>
</workbook>
</file>

<file path=xl/calcChain.xml><?xml version="1.0" encoding="utf-8"?>
<calcChain xmlns="http://schemas.openxmlformats.org/spreadsheetml/2006/main">
  <c r="F20" i="12" l="1"/>
  <c r="E20" i="12"/>
  <c r="G20" i="12" s="1"/>
  <c r="G19" i="12"/>
  <c r="F19" i="12"/>
  <c r="E19" i="12"/>
  <c r="G18" i="12"/>
  <c r="F18" i="12"/>
  <c r="E18" i="12"/>
  <c r="G17" i="12"/>
  <c r="F17" i="12"/>
  <c r="E17" i="12"/>
  <c r="F16" i="12"/>
  <c r="E16" i="12"/>
  <c r="G16" i="12" s="1"/>
  <c r="G15" i="12"/>
  <c r="F15" i="12"/>
  <c r="E15" i="12"/>
  <c r="G14" i="12"/>
  <c r="F14" i="12"/>
  <c r="E14" i="12"/>
  <c r="G13" i="12"/>
  <c r="F13" i="12"/>
  <c r="E13" i="12"/>
  <c r="F12" i="12"/>
  <c r="E12" i="12"/>
  <c r="G12" i="12" s="1"/>
  <c r="G11" i="12"/>
  <c r="F11" i="12"/>
  <c r="E11" i="12"/>
  <c r="G10" i="12"/>
  <c r="F10" i="12"/>
  <c r="E10" i="12"/>
  <c r="G9" i="12"/>
  <c r="F9" i="12"/>
  <c r="E9" i="12"/>
  <c r="F8" i="12"/>
  <c r="E8" i="12"/>
  <c r="G8" i="12" s="1"/>
  <c r="G7" i="12"/>
  <c r="F7" i="12"/>
  <c r="E7" i="12"/>
  <c r="G6" i="12"/>
  <c r="F6" i="12"/>
  <c r="E6" i="12"/>
  <c r="G5" i="12"/>
  <c r="F5" i="12"/>
  <c r="E5" i="12"/>
  <c r="F4" i="12"/>
  <c r="E4" i="12"/>
  <c r="G4" i="12" s="1"/>
  <c r="G3" i="12"/>
  <c r="F3" i="12"/>
  <c r="E3" i="12"/>
  <c r="G2" i="12"/>
  <c r="F2" i="12"/>
  <c r="E2" i="12"/>
  <c r="L3" i="11"/>
  <c r="I3" i="11"/>
  <c r="L2" i="11"/>
  <c r="I2" i="11"/>
  <c r="AB100" i="10"/>
  <c r="AA100" i="10"/>
  <c r="Z100" i="10"/>
  <c r="Y100" i="10"/>
  <c r="X100" i="10"/>
  <c r="W100" i="10"/>
  <c r="V100" i="10"/>
  <c r="U100" i="10"/>
  <c r="T100" i="10"/>
  <c r="S100" i="10"/>
  <c r="R100" i="10"/>
  <c r="Q100" i="10"/>
  <c r="P100" i="10"/>
  <c r="O100" i="10"/>
  <c r="N100" i="10"/>
  <c r="M100" i="10"/>
  <c r="L100" i="10"/>
  <c r="K100" i="10"/>
  <c r="J100" i="10"/>
  <c r="I100" i="10"/>
  <c r="H100" i="10"/>
  <c r="E100" i="10"/>
  <c r="AB99" i="10"/>
  <c r="AA99" i="10"/>
  <c r="Z99" i="10"/>
  <c r="Y99" i="10"/>
  <c r="X99" i="10"/>
  <c r="W99" i="10"/>
  <c r="V99" i="10"/>
  <c r="U99" i="10"/>
  <c r="T99" i="10"/>
  <c r="S99" i="10"/>
  <c r="R99" i="10"/>
  <c r="Q99" i="10"/>
  <c r="P99" i="10"/>
  <c r="O99" i="10"/>
  <c r="N99" i="10"/>
  <c r="M99" i="10"/>
  <c r="L99" i="10"/>
  <c r="K99" i="10"/>
  <c r="J99" i="10"/>
  <c r="I99" i="10"/>
  <c r="H99" i="10"/>
  <c r="E99" i="10"/>
  <c r="AB98" i="10"/>
  <c r="AA98" i="10"/>
  <c r="Z98" i="10"/>
  <c r="Y98" i="10"/>
  <c r="X98" i="10"/>
  <c r="W98" i="10"/>
  <c r="V98" i="10"/>
  <c r="U98" i="10"/>
  <c r="T98" i="10"/>
  <c r="S98" i="10"/>
  <c r="R98" i="10"/>
  <c r="Q98" i="10"/>
  <c r="P98" i="10"/>
  <c r="O98" i="10"/>
  <c r="N98" i="10"/>
  <c r="M98" i="10"/>
  <c r="L98" i="10"/>
  <c r="K98" i="10"/>
  <c r="J98" i="10"/>
  <c r="I98" i="10"/>
  <c r="H98" i="10"/>
  <c r="E98" i="10"/>
  <c r="AB97" i="10"/>
  <c r="AA97" i="10"/>
  <c r="Z97" i="10"/>
  <c r="Y97" i="10"/>
  <c r="X97" i="10"/>
  <c r="W97" i="10"/>
  <c r="V97" i="10"/>
  <c r="U97" i="10"/>
  <c r="T97" i="10"/>
  <c r="S97" i="10"/>
  <c r="R97" i="10"/>
  <c r="Q97" i="10"/>
  <c r="P97" i="10"/>
  <c r="O97" i="10"/>
  <c r="N97" i="10"/>
  <c r="M97" i="10"/>
  <c r="L97" i="10"/>
  <c r="K97" i="10"/>
  <c r="J97" i="10"/>
  <c r="I97" i="10"/>
  <c r="H97" i="10"/>
  <c r="E97" i="10"/>
  <c r="AB96" i="10"/>
  <c r="AA96" i="10"/>
  <c r="Z96" i="10"/>
  <c r="Y96" i="10"/>
  <c r="X96" i="10"/>
  <c r="W96" i="10"/>
  <c r="V96" i="10"/>
  <c r="U96" i="10"/>
  <c r="T96" i="10"/>
  <c r="S96" i="10"/>
  <c r="R96" i="10"/>
  <c r="Q96" i="10"/>
  <c r="P96" i="10"/>
  <c r="O96" i="10"/>
  <c r="N96" i="10"/>
  <c r="M96" i="10"/>
  <c r="L96" i="10"/>
  <c r="K96" i="10"/>
  <c r="J96" i="10"/>
  <c r="I96" i="10"/>
  <c r="H96" i="10"/>
  <c r="E96" i="10"/>
  <c r="AB95" i="10"/>
  <c r="AA95" i="10"/>
  <c r="Z95" i="10"/>
  <c r="Y95" i="10"/>
  <c r="X95" i="10"/>
  <c r="W95" i="10"/>
  <c r="V95" i="10"/>
  <c r="U95" i="10"/>
  <c r="T95" i="10"/>
  <c r="S95" i="10"/>
  <c r="R95" i="10"/>
  <c r="Q95" i="10"/>
  <c r="P95" i="10"/>
  <c r="O95" i="10"/>
  <c r="N95" i="10"/>
  <c r="M95" i="10"/>
  <c r="L95" i="10"/>
  <c r="K95" i="10"/>
  <c r="J95" i="10"/>
  <c r="I95" i="10"/>
  <c r="H95" i="10"/>
  <c r="E95" i="10"/>
  <c r="AB94" i="10"/>
  <c r="AA94" i="10"/>
  <c r="Z94" i="10"/>
  <c r="Y94" i="10"/>
  <c r="X94" i="10"/>
  <c r="W94" i="10"/>
  <c r="V94" i="10"/>
  <c r="U94" i="10"/>
  <c r="T94" i="10"/>
  <c r="S94" i="10"/>
  <c r="R94" i="10"/>
  <c r="Q94" i="10"/>
  <c r="P94" i="10"/>
  <c r="O94" i="10"/>
  <c r="N94" i="10"/>
  <c r="M94" i="10"/>
  <c r="L94" i="10"/>
  <c r="K94" i="10"/>
  <c r="J94" i="10"/>
  <c r="I94" i="10"/>
  <c r="H94" i="10"/>
  <c r="E94" i="10"/>
  <c r="AB93" i="10"/>
  <c r="AA93" i="10"/>
  <c r="Z93" i="10"/>
  <c r="Y93" i="10"/>
  <c r="X93" i="10"/>
  <c r="W93" i="10"/>
  <c r="V93" i="10"/>
  <c r="U93" i="10"/>
  <c r="T93" i="10"/>
  <c r="S93" i="10"/>
  <c r="R93" i="10"/>
  <c r="Q93" i="10"/>
  <c r="P93" i="10"/>
  <c r="O93" i="10"/>
  <c r="N93" i="10"/>
  <c r="M93" i="10"/>
  <c r="L93" i="10"/>
  <c r="K93" i="10"/>
  <c r="J93" i="10"/>
  <c r="I93" i="10"/>
  <c r="H93" i="10"/>
  <c r="E93" i="10"/>
  <c r="AB92" i="10"/>
  <c r="AA92" i="10"/>
  <c r="Z92" i="10"/>
  <c r="Y92" i="10"/>
  <c r="X92" i="10"/>
  <c r="W92" i="10"/>
  <c r="V92" i="10"/>
  <c r="U92" i="10"/>
  <c r="T92" i="10"/>
  <c r="S92" i="10"/>
  <c r="R92" i="10"/>
  <c r="Q92" i="10"/>
  <c r="P92" i="10"/>
  <c r="O92" i="10"/>
  <c r="N92" i="10"/>
  <c r="M92" i="10"/>
  <c r="L92" i="10"/>
  <c r="K92" i="10"/>
  <c r="J92" i="10"/>
  <c r="I92" i="10"/>
  <c r="H92" i="10"/>
  <c r="E92" i="10"/>
  <c r="AB91" i="10"/>
  <c r="AA91" i="10"/>
  <c r="Z91" i="10"/>
  <c r="Y91" i="10"/>
  <c r="X91" i="10"/>
  <c r="W91" i="10"/>
  <c r="V91" i="10"/>
  <c r="U91" i="10"/>
  <c r="T91" i="10"/>
  <c r="S91" i="10"/>
  <c r="R91" i="10"/>
  <c r="Q91" i="10"/>
  <c r="P91" i="10"/>
  <c r="O91" i="10"/>
  <c r="N91" i="10"/>
  <c r="M91" i="10"/>
  <c r="L91" i="10"/>
  <c r="K91" i="10"/>
  <c r="J91" i="10"/>
  <c r="I91" i="10"/>
  <c r="H91" i="10"/>
  <c r="E91" i="10"/>
  <c r="AB90" i="10"/>
  <c r="AA90" i="10"/>
  <c r="Z90" i="10"/>
  <c r="Y90" i="10"/>
  <c r="X90" i="10"/>
  <c r="W90" i="10"/>
  <c r="V90" i="10"/>
  <c r="U90" i="10"/>
  <c r="T90" i="10"/>
  <c r="S90" i="10"/>
  <c r="R90" i="10"/>
  <c r="Q90" i="10"/>
  <c r="P90" i="10"/>
  <c r="O90" i="10"/>
  <c r="N90" i="10"/>
  <c r="M90" i="10"/>
  <c r="L90" i="10"/>
  <c r="K90" i="10"/>
  <c r="J90" i="10"/>
  <c r="I90" i="10"/>
  <c r="H90" i="10"/>
  <c r="E90" i="10"/>
  <c r="AB89" i="10"/>
  <c r="AA89" i="10"/>
  <c r="Z89" i="10"/>
  <c r="Y89" i="10"/>
  <c r="X89" i="10"/>
  <c r="W89" i="10"/>
  <c r="V89" i="10"/>
  <c r="U89" i="10"/>
  <c r="T89" i="10"/>
  <c r="S89" i="10"/>
  <c r="R89" i="10"/>
  <c r="Q89" i="10"/>
  <c r="P89" i="10"/>
  <c r="O89" i="10"/>
  <c r="N89" i="10"/>
  <c r="M89" i="10"/>
  <c r="L89" i="10"/>
  <c r="K89" i="10"/>
  <c r="J89" i="10"/>
  <c r="I89" i="10"/>
  <c r="H89" i="10"/>
  <c r="E89" i="10"/>
  <c r="AB88" i="10"/>
  <c r="AA88" i="10"/>
  <c r="Z88" i="10"/>
  <c r="Y88" i="10"/>
  <c r="X88" i="10"/>
  <c r="W88" i="10"/>
  <c r="V88" i="10"/>
  <c r="U88" i="10"/>
  <c r="T88" i="10"/>
  <c r="S88" i="10"/>
  <c r="R88" i="10"/>
  <c r="Q88" i="10"/>
  <c r="P88" i="10"/>
  <c r="O88" i="10"/>
  <c r="N88" i="10"/>
  <c r="M88" i="10"/>
  <c r="L88" i="10"/>
  <c r="K88" i="10"/>
  <c r="J88" i="10"/>
  <c r="I88" i="10"/>
  <c r="H88" i="10"/>
  <c r="E88" i="10"/>
  <c r="AB87" i="10"/>
  <c r="AA87" i="10"/>
  <c r="Z87" i="10"/>
  <c r="Y87" i="10"/>
  <c r="X87" i="10"/>
  <c r="W87" i="10"/>
  <c r="V87" i="10"/>
  <c r="U87" i="10"/>
  <c r="T87" i="10"/>
  <c r="S87" i="10"/>
  <c r="R87" i="10"/>
  <c r="Q87" i="10"/>
  <c r="P87" i="10"/>
  <c r="O87" i="10"/>
  <c r="N87" i="10"/>
  <c r="M87" i="10"/>
  <c r="L87" i="10"/>
  <c r="K87" i="10"/>
  <c r="J87" i="10"/>
  <c r="I87" i="10"/>
  <c r="H87" i="10"/>
  <c r="E87" i="10"/>
  <c r="AB86" i="10"/>
  <c r="AA86" i="10"/>
  <c r="Z86" i="10"/>
  <c r="Y86" i="10"/>
  <c r="X86" i="10"/>
  <c r="W86" i="10"/>
  <c r="V86" i="10"/>
  <c r="U86" i="10"/>
  <c r="T86" i="10"/>
  <c r="S86" i="10"/>
  <c r="R86" i="10"/>
  <c r="Q86" i="10"/>
  <c r="P86" i="10"/>
  <c r="O86" i="10"/>
  <c r="N86" i="10"/>
  <c r="M86" i="10"/>
  <c r="L86" i="10"/>
  <c r="K86" i="10"/>
  <c r="J86" i="10"/>
  <c r="I86" i="10"/>
  <c r="H86" i="10"/>
  <c r="E86" i="10"/>
  <c r="AB85" i="10"/>
  <c r="AA85" i="10"/>
  <c r="Z85" i="10"/>
  <c r="Y85" i="10"/>
  <c r="X85" i="10"/>
  <c r="W85" i="10"/>
  <c r="V85" i="10"/>
  <c r="U85" i="10"/>
  <c r="T85" i="10"/>
  <c r="S85" i="10"/>
  <c r="R85" i="10"/>
  <c r="Q85" i="10"/>
  <c r="P85" i="10"/>
  <c r="O85" i="10"/>
  <c r="N85" i="10"/>
  <c r="M85" i="10"/>
  <c r="L85" i="10"/>
  <c r="K85" i="10"/>
  <c r="J85" i="10"/>
  <c r="I85" i="10"/>
  <c r="H85" i="10"/>
  <c r="E85" i="10"/>
  <c r="AB84" i="10"/>
  <c r="AA84" i="10"/>
  <c r="Z84" i="10"/>
  <c r="Y84" i="10"/>
  <c r="X84" i="10"/>
  <c r="W84" i="10"/>
  <c r="V84" i="10"/>
  <c r="U84" i="10"/>
  <c r="T84" i="10"/>
  <c r="S84" i="10"/>
  <c r="R84" i="10"/>
  <c r="Q84" i="10"/>
  <c r="P84" i="10"/>
  <c r="O84" i="10"/>
  <c r="N84" i="10"/>
  <c r="M84" i="10"/>
  <c r="L84" i="10"/>
  <c r="K84" i="10"/>
  <c r="J84" i="10"/>
  <c r="I84" i="10"/>
  <c r="H84" i="10"/>
  <c r="E84" i="10"/>
  <c r="AB83" i="10"/>
  <c r="AA83" i="10"/>
  <c r="Z83" i="10"/>
  <c r="Y83" i="10"/>
  <c r="X83" i="10"/>
  <c r="W83" i="10"/>
  <c r="V83" i="10"/>
  <c r="U83" i="10"/>
  <c r="T83" i="10"/>
  <c r="S83" i="10"/>
  <c r="R83" i="10"/>
  <c r="Q83" i="10"/>
  <c r="P83" i="10"/>
  <c r="O83" i="10"/>
  <c r="N83" i="10"/>
  <c r="M83" i="10"/>
  <c r="L83" i="10"/>
  <c r="K83" i="10"/>
  <c r="J83" i="10"/>
  <c r="I83" i="10"/>
  <c r="H83" i="10"/>
  <c r="E83" i="10"/>
  <c r="AB82" i="10"/>
  <c r="AA82" i="10"/>
  <c r="Z82" i="10"/>
  <c r="Y82" i="10"/>
  <c r="X82" i="10"/>
  <c r="W82" i="10"/>
  <c r="V82" i="10"/>
  <c r="U82" i="10"/>
  <c r="T82" i="10"/>
  <c r="S82" i="10"/>
  <c r="R82" i="10"/>
  <c r="Q82" i="10"/>
  <c r="P82" i="10"/>
  <c r="O82" i="10"/>
  <c r="N82" i="10"/>
  <c r="M82" i="10"/>
  <c r="L82" i="10"/>
  <c r="K82" i="10"/>
  <c r="J82" i="10"/>
  <c r="I82" i="10"/>
  <c r="H82" i="10"/>
  <c r="E82" i="10"/>
  <c r="AB81" i="10"/>
  <c r="AA81" i="10"/>
  <c r="Z81" i="10"/>
  <c r="Y81" i="10"/>
  <c r="X81" i="10"/>
  <c r="W81" i="10"/>
  <c r="V81" i="10"/>
  <c r="U81" i="10"/>
  <c r="T81" i="10"/>
  <c r="S81" i="10"/>
  <c r="R81" i="10"/>
  <c r="Q81" i="10"/>
  <c r="P81" i="10"/>
  <c r="O81" i="10"/>
  <c r="N81" i="10"/>
  <c r="M81" i="10"/>
  <c r="L81" i="10"/>
  <c r="K81" i="10"/>
  <c r="J81" i="10"/>
  <c r="I81" i="10"/>
  <c r="H81" i="10"/>
  <c r="E81" i="10"/>
  <c r="AB80" i="10"/>
  <c r="AA80" i="10"/>
  <c r="Z80" i="10"/>
  <c r="Y80" i="10"/>
  <c r="X80" i="10"/>
  <c r="W80" i="10"/>
  <c r="V80" i="10"/>
  <c r="U80" i="10"/>
  <c r="T80" i="10"/>
  <c r="S80" i="10"/>
  <c r="R80" i="10"/>
  <c r="Q80" i="10"/>
  <c r="P80" i="10"/>
  <c r="O80" i="10"/>
  <c r="N80" i="10"/>
  <c r="M80" i="10"/>
  <c r="L80" i="10"/>
  <c r="K80" i="10"/>
  <c r="J80" i="10"/>
  <c r="I80" i="10"/>
  <c r="H80" i="10"/>
  <c r="E80" i="10"/>
  <c r="AB79" i="10"/>
  <c r="AA79" i="10"/>
  <c r="Z79" i="10"/>
  <c r="Y79" i="10"/>
  <c r="X79" i="10"/>
  <c r="W79" i="10"/>
  <c r="V79" i="10"/>
  <c r="U79" i="10"/>
  <c r="T79" i="10"/>
  <c r="S79" i="10"/>
  <c r="R79" i="10"/>
  <c r="Q79" i="10"/>
  <c r="P79" i="10"/>
  <c r="O79" i="10"/>
  <c r="N79" i="10"/>
  <c r="M79" i="10"/>
  <c r="L79" i="10"/>
  <c r="K79" i="10"/>
  <c r="J79" i="10"/>
  <c r="I79" i="10"/>
  <c r="H79" i="10"/>
  <c r="E79" i="10"/>
  <c r="AB78" i="10"/>
  <c r="AA78" i="10"/>
  <c r="Z78" i="10"/>
  <c r="Y78" i="10"/>
  <c r="X78" i="10"/>
  <c r="W78" i="10"/>
  <c r="V78" i="10"/>
  <c r="U78" i="10"/>
  <c r="T78" i="10"/>
  <c r="S78" i="10"/>
  <c r="R78" i="10"/>
  <c r="Q78" i="10"/>
  <c r="P78" i="10"/>
  <c r="O78" i="10"/>
  <c r="N78" i="10"/>
  <c r="M78" i="10"/>
  <c r="L78" i="10"/>
  <c r="K78" i="10"/>
  <c r="J78" i="10"/>
  <c r="I78" i="10"/>
  <c r="H78" i="10"/>
  <c r="E78" i="10"/>
  <c r="AB77" i="10"/>
  <c r="AA77" i="10"/>
  <c r="Z77" i="10"/>
  <c r="Y77" i="10"/>
  <c r="X77" i="10"/>
  <c r="W77" i="10"/>
  <c r="V77" i="10"/>
  <c r="U77" i="10"/>
  <c r="T77" i="10"/>
  <c r="S77" i="10"/>
  <c r="R77" i="10"/>
  <c r="Q77" i="10"/>
  <c r="P77" i="10"/>
  <c r="O77" i="10"/>
  <c r="N77" i="10"/>
  <c r="M77" i="10"/>
  <c r="L77" i="10"/>
  <c r="K77" i="10"/>
  <c r="J77" i="10"/>
  <c r="I77" i="10"/>
  <c r="H77" i="10"/>
  <c r="E77" i="10"/>
  <c r="AB76" i="10"/>
  <c r="AA76" i="10"/>
  <c r="Z76" i="10"/>
  <c r="Y76" i="10"/>
  <c r="X76" i="10"/>
  <c r="W76" i="10"/>
  <c r="V76" i="10"/>
  <c r="U76" i="10"/>
  <c r="T76" i="10"/>
  <c r="S76" i="10"/>
  <c r="R76" i="10"/>
  <c r="Q76" i="10"/>
  <c r="P76" i="10"/>
  <c r="O76" i="10"/>
  <c r="N76" i="10"/>
  <c r="M76" i="10"/>
  <c r="L76" i="10"/>
  <c r="K76" i="10"/>
  <c r="J76" i="10"/>
  <c r="I76" i="10"/>
  <c r="H76" i="10"/>
  <c r="E76" i="10"/>
  <c r="AB75" i="10"/>
  <c r="AA75" i="10"/>
  <c r="Z75" i="10"/>
  <c r="Y75" i="10"/>
  <c r="X75" i="10"/>
  <c r="W75" i="10"/>
  <c r="V75" i="10"/>
  <c r="U75" i="10"/>
  <c r="T75" i="10"/>
  <c r="S75" i="10"/>
  <c r="R75" i="10"/>
  <c r="Q75" i="10"/>
  <c r="P75" i="10"/>
  <c r="O75" i="10"/>
  <c r="N75" i="10"/>
  <c r="M75" i="10"/>
  <c r="L75" i="10"/>
  <c r="K75" i="10"/>
  <c r="J75" i="10"/>
  <c r="I75" i="10"/>
  <c r="H75" i="10"/>
  <c r="E75" i="10"/>
  <c r="AB74" i="10"/>
  <c r="AA74" i="10"/>
  <c r="Z74" i="10"/>
  <c r="Y74" i="10"/>
  <c r="X74" i="10"/>
  <c r="W74" i="10"/>
  <c r="V74" i="10"/>
  <c r="U74" i="10"/>
  <c r="T74" i="10"/>
  <c r="S74" i="10"/>
  <c r="R74" i="10"/>
  <c r="Q74" i="10"/>
  <c r="P74" i="10"/>
  <c r="O74" i="10"/>
  <c r="N74" i="10"/>
  <c r="M74" i="10"/>
  <c r="L74" i="10"/>
  <c r="K74" i="10"/>
  <c r="J74" i="10"/>
  <c r="I74" i="10"/>
  <c r="H74" i="10"/>
  <c r="E74" i="10"/>
  <c r="AB73" i="10"/>
  <c r="AA73" i="10"/>
  <c r="Z73" i="10"/>
  <c r="Y73" i="10"/>
  <c r="X73" i="10"/>
  <c r="W73" i="10"/>
  <c r="V73" i="10"/>
  <c r="U73" i="10"/>
  <c r="T73" i="10"/>
  <c r="S73" i="10"/>
  <c r="R73" i="10"/>
  <c r="Q73" i="10"/>
  <c r="P73" i="10"/>
  <c r="O73" i="10"/>
  <c r="N73" i="10"/>
  <c r="M73" i="10"/>
  <c r="L73" i="10"/>
  <c r="K73" i="10"/>
  <c r="J73" i="10"/>
  <c r="I73" i="10"/>
  <c r="H73" i="10"/>
  <c r="E73" i="10"/>
  <c r="AB72" i="10"/>
  <c r="AA72" i="10"/>
  <c r="Z72" i="10"/>
  <c r="Y72" i="10"/>
  <c r="X72" i="10"/>
  <c r="W72" i="10"/>
  <c r="V72" i="10"/>
  <c r="U72" i="10"/>
  <c r="T72" i="10"/>
  <c r="S72" i="10"/>
  <c r="R72" i="10"/>
  <c r="Q72" i="10"/>
  <c r="P72" i="10"/>
  <c r="O72" i="10"/>
  <c r="N72" i="10"/>
  <c r="M72" i="10"/>
  <c r="L72" i="10"/>
  <c r="K72" i="10"/>
  <c r="J72" i="10"/>
  <c r="I72" i="10"/>
  <c r="H72" i="10"/>
  <c r="E72" i="10"/>
  <c r="AB71" i="10"/>
  <c r="AA71" i="10"/>
  <c r="Z71" i="10"/>
  <c r="Y71" i="10"/>
  <c r="X71" i="10"/>
  <c r="W71" i="10"/>
  <c r="V71" i="10"/>
  <c r="U71" i="10"/>
  <c r="T71" i="10"/>
  <c r="S71" i="10"/>
  <c r="R71" i="10"/>
  <c r="Q71" i="10"/>
  <c r="P71" i="10"/>
  <c r="O71" i="10"/>
  <c r="N71" i="10"/>
  <c r="M71" i="10"/>
  <c r="L71" i="10"/>
  <c r="K71" i="10"/>
  <c r="J71" i="10"/>
  <c r="I71" i="10"/>
  <c r="H71" i="10"/>
  <c r="E71" i="10"/>
  <c r="AB70" i="10"/>
  <c r="AA70" i="10"/>
  <c r="Z70" i="10"/>
  <c r="Y70" i="10"/>
  <c r="X70" i="10"/>
  <c r="W70" i="10"/>
  <c r="V70" i="10"/>
  <c r="U70" i="10"/>
  <c r="T70" i="10"/>
  <c r="S70" i="10"/>
  <c r="R70" i="10"/>
  <c r="Q70" i="10"/>
  <c r="P70" i="10"/>
  <c r="O70" i="10"/>
  <c r="N70" i="10"/>
  <c r="M70" i="10"/>
  <c r="L70" i="10"/>
  <c r="K70" i="10"/>
  <c r="J70" i="10"/>
  <c r="I70" i="10"/>
  <c r="H70" i="10"/>
  <c r="E70" i="10"/>
  <c r="AB69" i="10"/>
  <c r="AA69" i="10"/>
  <c r="Z69" i="10"/>
  <c r="Y69" i="10"/>
  <c r="X69" i="10"/>
  <c r="W69" i="10"/>
  <c r="V69" i="10"/>
  <c r="U69" i="10"/>
  <c r="T69" i="10"/>
  <c r="S69" i="10"/>
  <c r="R69" i="10"/>
  <c r="Q69" i="10"/>
  <c r="P69" i="10"/>
  <c r="O69" i="10"/>
  <c r="N69" i="10"/>
  <c r="M69" i="10"/>
  <c r="L69" i="10"/>
  <c r="K69" i="10"/>
  <c r="J69" i="10"/>
  <c r="I69" i="10"/>
  <c r="H69" i="10"/>
  <c r="E69" i="10"/>
  <c r="AB68" i="10"/>
  <c r="AA68" i="10"/>
  <c r="Z68" i="10"/>
  <c r="Y68" i="10"/>
  <c r="X68" i="10"/>
  <c r="W68" i="10"/>
  <c r="V68" i="10"/>
  <c r="U68" i="10"/>
  <c r="T68" i="10"/>
  <c r="S68" i="10"/>
  <c r="R68" i="10"/>
  <c r="Q68" i="10"/>
  <c r="P68" i="10"/>
  <c r="O68" i="10"/>
  <c r="N68" i="10"/>
  <c r="M68" i="10"/>
  <c r="L68" i="10"/>
  <c r="K68" i="10"/>
  <c r="J68" i="10"/>
  <c r="I68" i="10"/>
  <c r="H68" i="10"/>
  <c r="E68" i="10"/>
  <c r="AB67" i="10"/>
  <c r="AA67" i="10"/>
  <c r="Z67" i="10"/>
  <c r="Y67" i="10"/>
  <c r="X67" i="10"/>
  <c r="W67" i="10"/>
  <c r="V67" i="10"/>
  <c r="U67" i="10"/>
  <c r="T67" i="10"/>
  <c r="S67" i="10"/>
  <c r="R67" i="10"/>
  <c r="Q67" i="10"/>
  <c r="P67" i="10"/>
  <c r="O67" i="10"/>
  <c r="N67" i="10"/>
  <c r="M67" i="10"/>
  <c r="L67" i="10"/>
  <c r="K67" i="10"/>
  <c r="J67" i="10"/>
  <c r="I67" i="10"/>
  <c r="H67" i="10"/>
  <c r="E67" i="10"/>
  <c r="AB66" i="10"/>
  <c r="AA66" i="10"/>
  <c r="Z66" i="10"/>
  <c r="Y66" i="10"/>
  <c r="X66" i="10"/>
  <c r="W66" i="10"/>
  <c r="V66" i="10"/>
  <c r="U66" i="10"/>
  <c r="T66" i="10"/>
  <c r="S66" i="10"/>
  <c r="R66" i="10"/>
  <c r="Q66" i="10"/>
  <c r="P66" i="10"/>
  <c r="O66" i="10"/>
  <c r="N66" i="10"/>
  <c r="M66" i="10"/>
  <c r="L66" i="10"/>
  <c r="K66" i="10"/>
  <c r="J66" i="10"/>
  <c r="I66" i="10"/>
  <c r="H66" i="10"/>
  <c r="E66" i="10"/>
  <c r="AB65" i="10"/>
  <c r="AA65" i="10"/>
  <c r="Z65" i="10"/>
  <c r="Y65" i="10"/>
  <c r="X65" i="10"/>
  <c r="W65" i="10"/>
  <c r="V65" i="10"/>
  <c r="U65" i="10"/>
  <c r="T65" i="10"/>
  <c r="S65" i="10"/>
  <c r="R65" i="10"/>
  <c r="Q65" i="10"/>
  <c r="P65" i="10"/>
  <c r="O65" i="10"/>
  <c r="N65" i="10"/>
  <c r="M65" i="10"/>
  <c r="L65" i="10"/>
  <c r="K65" i="10"/>
  <c r="J65" i="10"/>
  <c r="I65" i="10"/>
  <c r="H65" i="10"/>
  <c r="E65" i="10"/>
  <c r="AB64" i="10"/>
  <c r="AA64" i="10"/>
  <c r="Z64" i="10"/>
  <c r="Y64" i="10"/>
  <c r="X64" i="10"/>
  <c r="W64" i="10"/>
  <c r="V64" i="10"/>
  <c r="U64" i="10"/>
  <c r="T64" i="10"/>
  <c r="S64" i="10"/>
  <c r="R64" i="10"/>
  <c r="Q64" i="10"/>
  <c r="P64" i="10"/>
  <c r="O64" i="10"/>
  <c r="N64" i="10"/>
  <c r="M64" i="10"/>
  <c r="L64" i="10"/>
  <c r="K64" i="10"/>
  <c r="J64" i="10"/>
  <c r="I64" i="10"/>
  <c r="H64" i="10"/>
  <c r="E64" i="10"/>
  <c r="AB63" i="10"/>
  <c r="AA63" i="10"/>
  <c r="Z63" i="10"/>
  <c r="Y63" i="10"/>
  <c r="X63" i="10"/>
  <c r="W63" i="10"/>
  <c r="V63" i="10"/>
  <c r="U63" i="10"/>
  <c r="T63" i="10"/>
  <c r="S63" i="10"/>
  <c r="R63" i="10"/>
  <c r="Q63" i="10"/>
  <c r="P63" i="10"/>
  <c r="O63" i="10"/>
  <c r="N63" i="10"/>
  <c r="M63" i="10"/>
  <c r="L63" i="10"/>
  <c r="K63" i="10"/>
  <c r="J63" i="10"/>
  <c r="I63" i="10"/>
  <c r="H63" i="10"/>
  <c r="E63" i="10"/>
  <c r="AB62" i="10"/>
  <c r="AA62" i="10"/>
  <c r="Z62" i="10"/>
  <c r="Y62" i="10"/>
  <c r="X62" i="10"/>
  <c r="W62" i="10"/>
  <c r="V62" i="10"/>
  <c r="U62" i="10"/>
  <c r="T62" i="10"/>
  <c r="S62" i="10"/>
  <c r="R62" i="10"/>
  <c r="Q62" i="10"/>
  <c r="P62" i="10"/>
  <c r="O62" i="10"/>
  <c r="N62" i="10"/>
  <c r="M62" i="10"/>
  <c r="L62" i="10"/>
  <c r="K62" i="10"/>
  <c r="J62" i="10"/>
  <c r="I62" i="10"/>
  <c r="H62" i="10"/>
  <c r="E62" i="10"/>
  <c r="AB61" i="10"/>
  <c r="AA61" i="10"/>
  <c r="Z61" i="10"/>
  <c r="Y61" i="10"/>
  <c r="X61" i="10"/>
  <c r="W61" i="10"/>
  <c r="V61" i="10"/>
  <c r="U61" i="10"/>
  <c r="T61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E61" i="10"/>
  <c r="AB60" i="10"/>
  <c r="AA60" i="10"/>
  <c r="Z60" i="10"/>
  <c r="Y60" i="10"/>
  <c r="X60" i="10"/>
  <c r="W60" i="10"/>
  <c r="V60" i="10"/>
  <c r="U60" i="10"/>
  <c r="T60" i="10"/>
  <c r="S60" i="10"/>
  <c r="R60" i="10"/>
  <c r="Q60" i="10"/>
  <c r="P60" i="10"/>
  <c r="O60" i="10"/>
  <c r="N60" i="10"/>
  <c r="M60" i="10"/>
  <c r="L60" i="10"/>
  <c r="K60" i="10"/>
  <c r="J60" i="10"/>
  <c r="I60" i="10"/>
  <c r="H60" i="10"/>
  <c r="E60" i="10"/>
  <c r="AB59" i="10"/>
  <c r="AA59" i="10"/>
  <c r="Z59" i="10"/>
  <c r="Y59" i="10"/>
  <c r="X59" i="10"/>
  <c r="W59" i="10"/>
  <c r="V59" i="10"/>
  <c r="U59" i="10"/>
  <c r="T59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E59" i="10"/>
  <c r="AB58" i="10"/>
  <c r="AA58" i="10"/>
  <c r="Z58" i="10"/>
  <c r="Y58" i="10"/>
  <c r="X58" i="10"/>
  <c r="W58" i="10"/>
  <c r="V58" i="10"/>
  <c r="U58" i="10"/>
  <c r="T58" i="10"/>
  <c r="S58" i="10"/>
  <c r="R58" i="10"/>
  <c r="Q58" i="10"/>
  <c r="P58" i="10"/>
  <c r="O58" i="10"/>
  <c r="N58" i="10"/>
  <c r="M58" i="10"/>
  <c r="L58" i="10"/>
  <c r="K58" i="10"/>
  <c r="J58" i="10"/>
  <c r="I58" i="10"/>
  <c r="H58" i="10"/>
  <c r="E58" i="10"/>
  <c r="AB57" i="10"/>
  <c r="AA57" i="10"/>
  <c r="Z57" i="10"/>
  <c r="Y57" i="10"/>
  <c r="X57" i="10"/>
  <c r="W57" i="10"/>
  <c r="V57" i="10"/>
  <c r="U57" i="10"/>
  <c r="T57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E57" i="10"/>
  <c r="AB56" i="10"/>
  <c r="AA56" i="10"/>
  <c r="Z56" i="10"/>
  <c r="Y56" i="10"/>
  <c r="X56" i="10"/>
  <c r="W56" i="10"/>
  <c r="V56" i="10"/>
  <c r="U56" i="10"/>
  <c r="T56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E56" i="10"/>
  <c r="AB55" i="10"/>
  <c r="AA55" i="10"/>
  <c r="Z55" i="10"/>
  <c r="Y55" i="10"/>
  <c r="X55" i="10"/>
  <c r="W55" i="10"/>
  <c r="V55" i="10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E55" i="10"/>
  <c r="AB54" i="10"/>
  <c r="AA54" i="10"/>
  <c r="Z54" i="10"/>
  <c r="Y54" i="10"/>
  <c r="X54" i="10"/>
  <c r="W54" i="10"/>
  <c r="V54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E54" i="10"/>
  <c r="AB53" i="10"/>
  <c r="AA53" i="10"/>
  <c r="Z53" i="10"/>
  <c r="Y53" i="10"/>
  <c r="X53" i="10"/>
  <c r="W53" i="10"/>
  <c r="V53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E53" i="10"/>
  <c r="AB52" i="10"/>
  <c r="AA52" i="10"/>
  <c r="Z52" i="10"/>
  <c r="Y52" i="10"/>
  <c r="X52" i="10"/>
  <c r="W52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E52" i="10"/>
  <c r="AB51" i="10"/>
  <c r="AA51" i="10"/>
  <c r="Z51" i="10"/>
  <c r="Y51" i="10"/>
  <c r="X51" i="10"/>
  <c r="W51" i="10"/>
  <c r="V51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E51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E50" i="10"/>
  <c r="AB49" i="10"/>
  <c r="AA49" i="10"/>
  <c r="Z49" i="10"/>
  <c r="Y49" i="10"/>
  <c r="X49" i="10"/>
  <c r="W49" i="10"/>
  <c r="V49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E49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E48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E47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E46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E45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E44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E43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E42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E41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E40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E39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E38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E37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E36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E35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E34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E33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E32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E31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E30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E29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E28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E27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E26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E25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E24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E23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E22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E21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E20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E19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E18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E17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E16" i="10"/>
  <c r="AB15" i="10"/>
  <c r="AA15" i="10"/>
  <c r="Z15" i="10"/>
  <c r="Z5" i="10" s="1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E15" i="10"/>
  <c r="AB14" i="10"/>
  <c r="AA14" i="10"/>
  <c r="Z14" i="10"/>
  <c r="Y14" i="10"/>
  <c r="X14" i="10"/>
  <c r="X5" i="10" s="1"/>
  <c r="W14" i="10"/>
  <c r="V14" i="10"/>
  <c r="U14" i="10"/>
  <c r="T14" i="10"/>
  <c r="S14" i="10"/>
  <c r="R14" i="10"/>
  <c r="Q14" i="10"/>
  <c r="P14" i="10"/>
  <c r="O14" i="10"/>
  <c r="N14" i="10"/>
  <c r="M14" i="10"/>
  <c r="L14" i="10"/>
  <c r="L5" i="10" s="1"/>
  <c r="K14" i="10"/>
  <c r="J14" i="10"/>
  <c r="I14" i="10"/>
  <c r="H14" i="10"/>
  <c r="E14" i="10"/>
  <c r="AB13" i="10"/>
  <c r="AA13" i="10"/>
  <c r="Z13" i="10"/>
  <c r="Y13" i="10"/>
  <c r="X13" i="10"/>
  <c r="W13" i="10"/>
  <c r="V13" i="10"/>
  <c r="V5" i="10" s="1"/>
  <c r="U13" i="10"/>
  <c r="T13" i="10"/>
  <c r="S13" i="10"/>
  <c r="S5" i="10" s="1"/>
  <c r="R13" i="10"/>
  <c r="Q13" i="10"/>
  <c r="P13" i="10"/>
  <c r="O13" i="10"/>
  <c r="N13" i="10"/>
  <c r="M13" i="10"/>
  <c r="L13" i="10"/>
  <c r="K13" i="10"/>
  <c r="J13" i="10"/>
  <c r="J5" i="10" s="1"/>
  <c r="I13" i="10"/>
  <c r="H13" i="10"/>
  <c r="E13" i="10"/>
  <c r="AB12" i="10"/>
  <c r="AA12" i="10"/>
  <c r="AA5" i="10" s="1"/>
  <c r="Z12" i="10"/>
  <c r="Y12" i="10"/>
  <c r="X12" i="10"/>
  <c r="W12" i="10"/>
  <c r="V12" i="10"/>
  <c r="U12" i="10"/>
  <c r="T12" i="10"/>
  <c r="S12" i="10"/>
  <c r="R12" i="10"/>
  <c r="Q12" i="10"/>
  <c r="P12" i="10"/>
  <c r="O12" i="10"/>
  <c r="O5" i="10" s="1"/>
  <c r="N12" i="10"/>
  <c r="M12" i="10"/>
  <c r="L12" i="10"/>
  <c r="K12" i="10"/>
  <c r="J12" i="10"/>
  <c r="I12" i="10"/>
  <c r="H12" i="10"/>
  <c r="E12" i="10"/>
  <c r="AB11" i="10"/>
  <c r="AA11" i="10"/>
  <c r="Z11" i="10"/>
  <c r="Y11" i="10"/>
  <c r="X11" i="10"/>
  <c r="W11" i="10"/>
  <c r="V11" i="10"/>
  <c r="U11" i="10"/>
  <c r="T11" i="10"/>
  <c r="S11" i="10"/>
  <c r="R11" i="10"/>
  <c r="R5" i="10" s="1"/>
  <c r="Q11" i="10"/>
  <c r="P11" i="10"/>
  <c r="O11" i="10"/>
  <c r="N11" i="10"/>
  <c r="M11" i="10"/>
  <c r="M5" i="10" s="1"/>
  <c r="L11" i="10"/>
  <c r="K11" i="10"/>
  <c r="J11" i="10"/>
  <c r="I11" i="10"/>
  <c r="H11" i="10"/>
  <c r="E11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AB9" i="10"/>
  <c r="AA9" i="10"/>
  <c r="Z9" i="10"/>
  <c r="Y9" i="10"/>
  <c r="X9" i="10"/>
  <c r="W9" i="10"/>
  <c r="V9" i="10"/>
  <c r="U9" i="10"/>
  <c r="U5" i="10" s="1"/>
  <c r="T9" i="10"/>
  <c r="T5" i="10" s="1"/>
  <c r="S9" i="10"/>
  <c r="R9" i="10"/>
  <c r="Q9" i="10"/>
  <c r="Q5" i="10" s="1"/>
  <c r="P9" i="10"/>
  <c r="O9" i="10"/>
  <c r="N9" i="10"/>
  <c r="M9" i="10"/>
  <c r="L9" i="10"/>
  <c r="K9" i="10"/>
  <c r="J9" i="10"/>
  <c r="I9" i="10"/>
  <c r="I5" i="10" s="1"/>
  <c r="H9" i="10"/>
  <c r="H5" i="10" s="1"/>
  <c r="AB5" i="10"/>
  <c r="Y5" i="10"/>
  <c r="W5" i="10"/>
  <c r="P5" i="10"/>
  <c r="N5" i="10"/>
  <c r="K5" i="10"/>
  <c r="Q3" i="10"/>
  <c r="Q4" i="10" s="1"/>
  <c r="AB2" i="10"/>
  <c r="Z2" i="10"/>
  <c r="P2" i="10"/>
  <c r="N2" i="10"/>
  <c r="E2" i="10"/>
  <c r="S2" i="10" s="1"/>
  <c r="D2" i="10"/>
  <c r="V3" i="10" s="1"/>
  <c r="E1" i="10"/>
  <c r="Q2" i="10" s="1"/>
  <c r="D1" i="10"/>
  <c r="H3" i="10" s="1"/>
  <c r="Z6" i="10" l="1"/>
  <c r="Z7" i="10" s="1"/>
  <c r="AB6" i="10"/>
  <c r="AB7" i="10" s="1"/>
  <c r="Q6" i="10"/>
  <c r="Q7" i="10" s="1"/>
  <c r="S3" i="10"/>
  <c r="S4" i="10" s="1"/>
  <c r="S6" i="10" s="1"/>
  <c r="S7" i="10" s="1"/>
  <c r="T3" i="10"/>
  <c r="T2" i="10"/>
  <c r="K3" i="10"/>
  <c r="I2" i="10"/>
  <c r="X3" i="10"/>
  <c r="H2" i="10"/>
  <c r="H4" i="10" s="1"/>
  <c r="H6" i="10" s="1"/>
  <c r="H7" i="10" s="1"/>
  <c r="W3" i="10"/>
  <c r="W4" i="10" s="1"/>
  <c r="W6" i="10" s="1"/>
  <c r="W7" i="10" s="1"/>
  <c r="U2" i="10"/>
  <c r="L3" i="10"/>
  <c r="L4" i="10" s="1"/>
  <c r="L6" i="10" s="1"/>
  <c r="L7" i="10" s="1"/>
  <c r="J2" i="10"/>
  <c r="V2" i="10"/>
  <c r="V4" i="10" s="1"/>
  <c r="V6" i="10" s="1"/>
  <c r="V7" i="10" s="1"/>
  <c r="M3" i="10"/>
  <c r="Y3" i="10"/>
  <c r="Y4" i="10" s="1"/>
  <c r="Y6" i="10" s="1"/>
  <c r="Y7" i="10" s="1"/>
  <c r="K2" i="10"/>
  <c r="W2" i="10"/>
  <c r="N3" i="10"/>
  <c r="N4" i="10" s="1"/>
  <c r="N6" i="10" s="1"/>
  <c r="N7" i="10" s="1"/>
  <c r="Z3" i="10"/>
  <c r="Z4" i="10" s="1"/>
  <c r="L2" i="10"/>
  <c r="X2" i="10"/>
  <c r="O3" i="10"/>
  <c r="O4" i="10" s="1"/>
  <c r="O6" i="10" s="1"/>
  <c r="O7" i="10" s="1"/>
  <c r="AA3" i="10"/>
  <c r="R2" i="10"/>
  <c r="I3" i="10"/>
  <c r="I4" i="10" s="1"/>
  <c r="I6" i="10" s="1"/>
  <c r="I7" i="10" s="1"/>
  <c r="U3" i="10"/>
  <c r="J3" i="10"/>
  <c r="J4" i="10" s="1"/>
  <c r="J6" i="10" s="1"/>
  <c r="J7" i="10" s="1"/>
  <c r="M2" i="10"/>
  <c r="Y2" i="10"/>
  <c r="P3" i="10"/>
  <c r="P4" i="10" s="1"/>
  <c r="P6" i="10" s="1"/>
  <c r="P7" i="10" s="1"/>
  <c r="AB3" i="10"/>
  <c r="AB4" i="10" s="1"/>
  <c r="O2" i="10"/>
  <c r="AA2" i="10"/>
  <c r="R3" i="10"/>
  <c r="R4" i="10" s="1"/>
  <c r="R6" i="10" s="1"/>
  <c r="R7" i="10" s="1"/>
  <c r="T4" i="10" l="1"/>
  <c r="T6" i="10" s="1"/>
  <c r="T7" i="10" s="1"/>
  <c r="U4" i="10"/>
  <c r="U6" i="10" s="1"/>
  <c r="U7" i="10" s="1"/>
  <c r="M4" i="10"/>
  <c r="M6" i="10" s="1"/>
  <c r="M7" i="10" s="1"/>
  <c r="AA4" i="10"/>
  <c r="AA6" i="10" s="1"/>
  <c r="AA7" i="10" s="1"/>
  <c r="X4" i="10"/>
  <c r="X6" i="10" s="1"/>
  <c r="X7" i="10" s="1"/>
  <c r="K4" i="10"/>
  <c r="K6" i="10" s="1"/>
  <c r="K7" i="10" s="1"/>
</calcChain>
</file>

<file path=xl/sharedStrings.xml><?xml version="1.0" encoding="utf-8"?>
<sst xmlns="http://schemas.openxmlformats.org/spreadsheetml/2006/main" count="53" uniqueCount="45">
  <si>
    <t>Output of this template:</t>
  </si>
  <si>
    <t>1. plot of calculated ground state energy</t>
  </si>
  <si>
    <t>2. plot of fitted ground state energy</t>
  </si>
  <si>
    <t>3. Calculated vs fitted energies with CE(random) energy</t>
  </si>
  <si>
    <t>4.  Energy of formation with CE(random) energy and CE(fitted) energy</t>
  </si>
  <si>
    <t>5. Fitted vs Calculated energy</t>
  </si>
  <si>
    <t>6. Residuals</t>
  </si>
  <si>
    <t>7. EPI</t>
  </si>
  <si>
    <t>8. ECI</t>
  </si>
  <si>
    <t>How to use this template:</t>
  </si>
  <si>
    <t>1. copy content of the file "clusinfo.out" in the tab "clusinfo.out"</t>
  </si>
  <si>
    <t>2. copy content of the file "eci.out" in the tab "clusinfo.out"</t>
  </si>
  <si>
    <t>3. copy content of file "fit.out" in the tab "fit.out"</t>
  </si>
  <si>
    <t>4. copy content of  "gs.out" in the tab "gs.out"</t>
  </si>
  <si>
    <t>5. copy content of "ref_energy.out" in the tab "ref_energy.out"</t>
  </si>
  <si>
    <t>* Currently CE(random) energy works for 5 EPIs  only</t>
  </si>
  <si>
    <t>ref_energy</t>
  </si>
  <si>
    <t>concentration</t>
  </si>
  <si>
    <t>e_mix_form</t>
  </si>
  <si>
    <t>e_mix</t>
  </si>
  <si>
    <t>del_e_mix</t>
  </si>
  <si>
    <t>ce_rand_mix</t>
  </si>
  <si>
    <t>ce_rand_form</t>
  </si>
  <si>
    <t>ce_rand_form(J)</t>
  </si>
  <si>
    <t>num of sites</t>
  </si>
  <si>
    <t>distance</t>
  </si>
  <si>
    <t>multiplicity</t>
  </si>
  <si>
    <t>eci</t>
  </si>
  <si>
    <t>modified distance</t>
  </si>
  <si>
    <t>eci (full set)</t>
  </si>
  <si>
    <t>energy</t>
  </si>
  <si>
    <t>fitted_energy</t>
  </si>
  <si>
    <t>(energy-fitted_energy)</t>
  </si>
  <si>
    <t xml:space="preserve">weight </t>
  </si>
  <si>
    <t>index</t>
  </si>
  <si>
    <t>zero_line</t>
  </si>
  <si>
    <t>ref_line</t>
  </si>
  <si>
    <t>fitted_energy(J)</t>
  </si>
  <si>
    <t>delE</t>
  </si>
  <si>
    <t>e_form(J)</t>
  </si>
  <si>
    <t>mix</t>
  </si>
  <si>
    <t>formation</t>
  </si>
  <si>
    <t>69RUD</t>
  </si>
  <si>
    <t>C Ravi</t>
  </si>
  <si>
    <t>xTi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</si>
</sst>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horizontal="justify" vertical="center"/>
    </xf>
    <xf numFmtId="0" fontId="1" fillId="0" borderId="0" xfId="0" applyFont="1" applyAlignment="1">
      <alignment horizontal="justify" vertical="center"/>
    </xf>
    <xf numFmtId="164" fontId="0" fillId="0" borderId="0" xfId="0" applyNumberFormat="1"/>
    <xf numFmtId="0" fontId="2" fillId="0" borderId="0" xfId="0" applyFont="1" applyAlignment="1">
      <alignment horizontal="justify" vertical="center"/>
    </xf>
    <xf numFmtId="0" fontId="0" fillId="2" borderId="0" xfId="0" applyFill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worksheet" Target="worksheets/sheet5.xml"/><Relationship Id="rId1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worksheet" Target="worksheets/sheet4.xml"/><Relationship Id="rId1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worksheet" Target="worksheets/sheet3.xml"/><Relationship Id="rId5" Type="http://schemas.openxmlformats.org/officeDocument/2006/relationships/chartsheet" Target="chartsheets/sheet4.xml"/><Relationship Id="rId15" Type="http://schemas.openxmlformats.org/officeDocument/2006/relationships/theme" Target="theme/theme1.xml"/><Relationship Id="rId10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fit.out!$B$1</c:f>
              <c:strCache>
                <c:ptCount val="1"/>
                <c:pt idx="0">
                  <c:v>energy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plus"/>
            <c:size val="15"/>
            <c:spPr>
              <a:noFill/>
              <a:ln w="12700">
                <a:solidFill>
                  <a:schemeClr val="tx1"/>
                </a:solidFill>
                <a:prstDash val="solid"/>
              </a:ln>
            </c:spPr>
          </c:marker>
          <c:xVal>
            <c:numRef>
              <c:f>fit.out!$A$2:$A$200</c:f>
              <c:numCache>
                <c:formatCode>General</c:formatCode>
                <c:ptCount val="199"/>
                <c:pt idx="0">
                  <c:v>0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0.33333299999999999</c:v>
                </c:pt>
                <c:pt idx="5">
                  <c:v>0.66666700000000001</c:v>
                </c:pt>
                <c:pt idx="6">
                  <c:v>0.33333299999999999</c:v>
                </c:pt>
                <c:pt idx="7">
                  <c:v>0.66666700000000001</c:v>
                </c:pt>
                <c:pt idx="8">
                  <c:v>0.33333299999999999</c:v>
                </c:pt>
                <c:pt idx="9">
                  <c:v>0.66666700000000001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0.75</c:v>
                </c:pt>
                <c:pt idx="14">
                  <c:v>0.75</c:v>
                </c:pt>
                <c:pt idx="15">
                  <c:v>0.25</c:v>
                </c:pt>
                <c:pt idx="16">
                  <c:v>0.5</c:v>
                </c:pt>
                <c:pt idx="17">
                  <c:v>0.75</c:v>
                </c:pt>
                <c:pt idx="18">
                  <c:v>0.25</c:v>
                </c:pt>
                <c:pt idx="19">
                  <c:v>0.75</c:v>
                </c:pt>
                <c:pt idx="20">
                  <c:v>0.25</c:v>
                </c:pt>
                <c:pt idx="21">
                  <c:v>0.5</c:v>
                </c:pt>
                <c:pt idx="22">
                  <c:v>0.75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0.4</c:v>
                </c:pt>
                <c:pt idx="27">
                  <c:v>0.6</c:v>
                </c:pt>
                <c:pt idx="28">
                  <c:v>0.8</c:v>
                </c:pt>
                <c:pt idx="29">
                  <c:v>0.2</c:v>
                </c:pt>
                <c:pt idx="30">
                  <c:v>0.4</c:v>
                </c:pt>
                <c:pt idx="31">
                  <c:v>0.4</c:v>
                </c:pt>
                <c:pt idx="32">
                  <c:v>0.6</c:v>
                </c:pt>
                <c:pt idx="33">
                  <c:v>0.6</c:v>
                </c:pt>
                <c:pt idx="34">
                  <c:v>0.8</c:v>
                </c:pt>
                <c:pt idx="35">
                  <c:v>0.4</c:v>
                </c:pt>
                <c:pt idx="36">
                  <c:v>0.6</c:v>
                </c:pt>
                <c:pt idx="37">
                  <c:v>0.4</c:v>
                </c:pt>
                <c:pt idx="38">
                  <c:v>0.6</c:v>
                </c:pt>
                <c:pt idx="39">
                  <c:v>0.2</c:v>
                </c:pt>
                <c:pt idx="40">
                  <c:v>0.4</c:v>
                </c:pt>
                <c:pt idx="41">
                  <c:v>0.6</c:v>
                </c:pt>
                <c:pt idx="42">
                  <c:v>0.8</c:v>
                </c:pt>
                <c:pt idx="43">
                  <c:v>0.16666700000000001</c:v>
                </c:pt>
                <c:pt idx="44">
                  <c:v>0.16666700000000001</c:v>
                </c:pt>
                <c:pt idx="45">
                  <c:v>0.66666700000000001</c:v>
                </c:pt>
                <c:pt idx="46">
                  <c:v>0.33333299999999999</c:v>
                </c:pt>
                <c:pt idx="47">
                  <c:v>0.66666700000000001</c:v>
                </c:pt>
                <c:pt idx="48">
                  <c:v>0.5</c:v>
                </c:pt>
                <c:pt idx="49">
                  <c:v>0.33333299999999999</c:v>
                </c:pt>
                <c:pt idx="50">
                  <c:v>0.33333299999999999</c:v>
                </c:pt>
                <c:pt idx="51">
                  <c:v>0.66666700000000001</c:v>
                </c:pt>
                <c:pt idx="52">
                  <c:v>0.57142899999999996</c:v>
                </c:pt>
                <c:pt idx="53">
                  <c:v>0.42857099999999998</c:v>
                </c:pt>
                <c:pt idx="54">
                  <c:v>0.42857099999999998</c:v>
                </c:pt>
                <c:pt idx="55">
                  <c:v>0.71428599999999998</c:v>
                </c:pt>
                <c:pt idx="56">
                  <c:v>0.5</c:v>
                </c:pt>
                <c:pt idx="57">
                  <c:v>0.5</c:v>
                </c:pt>
                <c:pt idx="58">
                  <c:v>0.66666700000000001</c:v>
                </c:pt>
              </c:numCache>
            </c:numRef>
          </c:xVal>
          <c:yVal>
            <c:numRef>
              <c:f>fit.out!$B$2:$B$200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-1.7929E-2</c:v>
                </c:pt>
                <c:pt idx="3">
                  <c:v>2.4368999999999998E-2</c:v>
                </c:pt>
                <c:pt idx="4">
                  <c:v>-1.5295E-2</c:v>
                </c:pt>
                <c:pt idx="5">
                  <c:v>-1.5724999999999999E-2</c:v>
                </c:pt>
                <c:pt idx="6">
                  <c:v>3.4489999999999998E-3</c:v>
                </c:pt>
                <c:pt idx="7">
                  <c:v>-1.0652E-2</c:v>
                </c:pt>
                <c:pt idx="8">
                  <c:v>-2.8465000000000001E-2</c:v>
                </c:pt>
                <c:pt idx="9">
                  <c:v>-2.1367000000000001E-2</c:v>
                </c:pt>
                <c:pt idx="10">
                  <c:v>-1.3263E-2</c:v>
                </c:pt>
                <c:pt idx="11">
                  <c:v>-1.7194000000000001E-2</c:v>
                </c:pt>
                <c:pt idx="12">
                  <c:v>-1.3586000000000001E-2</c:v>
                </c:pt>
                <c:pt idx="13">
                  <c:v>-8.4510000000000002E-3</c:v>
                </c:pt>
                <c:pt idx="14">
                  <c:v>-3.055E-3</c:v>
                </c:pt>
                <c:pt idx="15">
                  <c:v>-1.4003E-2</c:v>
                </c:pt>
                <c:pt idx="16">
                  <c:v>-2.6865E-2</c:v>
                </c:pt>
                <c:pt idx="17">
                  <c:v>-3.1975999999999997E-2</c:v>
                </c:pt>
                <c:pt idx="18">
                  <c:v>-1.0152E-2</c:v>
                </c:pt>
                <c:pt idx="19">
                  <c:v>-1.6046000000000001E-2</c:v>
                </c:pt>
                <c:pt idx="20">
                  <c:v>8.8929999999999999E-3</c:v>
                </c:pt>
                <c:pt idx="21">
                  <c:v>-1.1948E-2</c:v>
                </c:pt>
                <c:pt idx="22">
                  <c:v>-5.9249999999999997E-3</c:v>
                </c:pt>
                <c:pt idx="23">
                  <c:v>6.3879999999999996E-3</c:v>
                </c:pt>
                <c:pt idx="24">
                  <c:v>-6.5360000000000001E-3</c:v>
                </c:pt>
                <c:pt idx="25">
                  <c:v>7.9900000000000001E-4</c:v>
                </c:pt>
                <c:pt idx="26">
                  <c:v>-3.954E-3</c:v>
                </c:pt>
                <c:pt idx="27">
                  <c:v>-9.5209999999999999E-3</c:v>
                </c:pt>
                <c:pt idx="28">
                  <c:v>-1.2891E-2</c:v>
                </c:pt>
                <c:pt idx="29">
                  <c:v>-1.3605000000000001E-2</c:v>
                </c:pt>
                <c:pt idx="30">
                  <c:v>-2.3494999999999999E-2</c:v>
                </c:pt>
                <c:pt idx="31">
                  <c:v>-2.0660999999999999E-2</c:v>
                </c:pt>
                <c:pt idx="32">
                  <c:v>-2.5883E-2</c:v>
                </c:pt>
                <c:pt idx="33">
                  <c:v>-3.0061999999999998E-2</c:v>
                </c:pt>
                <c:pt idx="34">
                  <c:v>-3.4929000000000002E-2</c:v>
                </c:pt>
                <c:pt idx="35">
                  <c:v>-9.1739999999999999E-3</c:v>
                </c:pt>
                <c:pt idx="36">
                  <c:v>-1.4008E-2</c:v>
                </c:pt>
                <c:pt idx="37">
                  <c:v>-1.022E-2</c:v>
                </c:pt>
                <c:pt idx="38">
                  <c:v>9.8200000000000006E-3</c:v>
                </c:pt>
                <c:pt idx="39">
                  <c:v>-6.4419999999999998E-3</c:v>
                </c:pt>
                <c:pt idx="40">
                  <c:v>-1.6497999999999999E-2</c:v>
                </c:pt>
                <c:pt idx="41">
                  <c:v>-1.5488E-2</c:v>
                </c:pt>
                <c:pt idx="42">
                  <c:v>-7.1120000000000003E-3</c:v>
                </c:pt>
                <c:pt idx="43">
                  <c:v>5.9400000000000002E-4</c:v>
                </c:pt>
                <c:pt idx="44">
                  <c:v>-7.9570000000000005E-3</c:v>
                </c:pt>
                <c:pt idx="45">
                  <c:v>-3.1718999999999997E-2</c:v>
                </c:pt>
                <c:pt idx="46">
                  <c:v>-2.1815000000000001E-2</c:v>
                </c:pt>
                <c:pt idx="47">
                  <c:v>-2.5255E-2</c:v>
                </c:pt>
                <c:pt idx="48">
                  <c:v>-1.8364999999999999E-2</c:v>
                </c:pt>
                <c:pt idx="49">
                  <c:v>5.0460000000000001E-3</c:v>
                </c:pt>
                <c:pt idx="50">
                  <c:v>-7.5360000000000002E-3</c:v>
                </c:pt>
                <c:pt idx="51">
                  <c:v>-1.6629000000000001E-2</c:v>
                </c:pt>
                <c:pt idx="52">
                  <c:v>-2.1988000000000001E-2</c:v>
                </c:pt>
                <c:pt idx="53">
                  <c:v>-1.3965E-2</c:v>
                </c:pt>
                <c:pt idx="54">
                  <c:v>-1.9954E-2</c:v>
                </c:pt>
                <c:pt idx="55">
                  <c:v>-2.0801E-2</c:v>
                </c:pt>
                <c:pt idx="56">
                  <c:v>-2.3772999999999999E-2</c:v>
                </c:pt>
                <c:pt idx="57">
                  <c:v>-1.2769999999999999E-3</c:v>
                </c:pt>
                <c:pt idx="58">
                  <c:v>-2.4421000000000002E-2</c:v>
                </c:pt>
              </c:numCache>
            </c:numRef>
          </c:yVal>
          <c:smooth val="0"/>
        </c:ser>
        <c:ser>
          <c:idx val="1"/>
          <c:order val="1"/>
          <c:tx>
            <c:v>ground_state</c:v>
          </c:tx>
          <c:spPr>
            <a:ln w="25400" cap="rnd">
              <a:solidFill>
                <a:schemeClr val="tx1"/>
              </a:solidFill>
              <a:prstDash val="dash"/>
              <a:round/>
            </a:ln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c:spPr>
          </c:marker>
          <c:xVal>
            <c:numRef>
              <c:f>gs.out!$A$2:$A$100</c:f>
              <c:numCache>
                <c:formatCode>General</c:formatCode>
                <c:ptCount val="99"/>
                <c:pt idx="0">
                  <c:v>0</c:v>
                </c:pt>
                <c:pt idx="1">
                  <c:v>0.33333299999999999</c:v>
                </c:pt>
                <c:pt idx="2">
                  <c:v>0.8</c:v>
                </c:pt>
                <c:pt idx="3">
                  <c:v>1</c:v>
                </c:pt>
              </c:numCache>
            </c:numRef>
          </c:xVal>
          <c:yVal>
            <c:numRef>
              <c:f>gs.out!$B$2:$B$100</c:f>
              <c:numCache>
                <c:formatCode>General</c:formatCode>
                <c:ptCount val="99"/>
                <c:pt idx="0">
                  <c:v>0</c:v>
                </c:pt>
                <c:pt idx="1">
                  <c:v>-2.8465000000000001E-2</c:v>
                </c:pt>
                <c:pt idx="2">
                  <c:v>-3.4929000000000002E-2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34376"/>
        <c:axId val="402532416"/>
      </c:scatterChart>
      <c:valAx>
        <c:axId val="40253437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concentration(x)</a:t>
                </a:r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28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2532416"/>
        <c:crossesAt val="-1"/>
        <c:crossBetween val="midCat"/>
      </c:valAx>
      <c:valAx>
        <c:axId val="402532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calculated energy </a:t>
                </a:r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28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2534376"/>
        <c:crossesAt val="0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fit.out!$B$1</c:f>
              <c:strCache>
                <c:ptCount val="1"/>
                <c:pt idx="0">
                  <c:v>energy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plus"/>
            <c:size val="15"/>
            <c:spPr>
              <a:noFill/>
              <a:ln w="12700">
                <a:solidFill>
                  <a:schemeClr val="tx1"/>
                </a:solidFill>
                <a:prstDash val="solid"/>
              </a:ln>
            </c:spPr>
          </c:marker>
          <c:xVal>
            <c:numRef>
              <c:f>fit.out!$A$2:$A$200</c:f>
              <c:numCache>
                <c:formatCode>General</c:formatCode>
                <c:ptCount val="199"/>
                <c:pt idx="0">
                  <c:v>0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0.33333299999999999</c:v>
                </c:pt>
                <c:pt idx="5">
                  <c:v>0.66666700000000001</c:v>
                </c:pt>
                <c:pt idx="6">
                  <c:v>0.33333299999999999</c:v>
                </c:pt>
                <c:pt idx="7">
                  <c:v>0.66666700000000001</c:v>
                </c:pt>
                <c:pt idx="8">
                  <c:v>0.33333299999999999</c:v>
                </c:pt>
                <c:pt idx="9">
                  <c:v>0.66666700000000001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0.75</c:v>
                </c:pt>
                <c:pt idx="14">
                  <c:v>0.75</c:v>
                </c:pt>
                <c:pt idx="15">
                  <c:v>0.25</c:v>
                </c:pt>
                <c:pt idx="16">
                  <c:v>0.5</c:v>
                </c:pt>
                <c:pt idx="17">
                  <c:v>0.75</c:v>
                </c:pt>
                <c:pt idx="18">
                  <c:v>0.25</c:v>
                </c:pt>
                <c:pt idx="19">
                  <c:v>0.75</c:v>
                </c:pt>
                <c:pt idx="20">
                  <c:v>0.25</c:v>
                </c:pt>
                <c:pt idx="21">
                  <c:v>0.5</c:v>
                </c:pt>
                <c:pt idx="22">
                  <c:v>0.75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0.4</c:v>
                </c:pt>
                <c:pt idx="27">
                  <c:v>0.6</c:v>
                </c:pt>
                <c:pt idx="28">
                  <c:v>0.8</c:v>
                </c:pt>
                <c:pt idx="29">
                  <c:v>0.2</c:v>
                </c:pt>
                <c:pt idx="30">
                  <c:v>0.4</c:v>
                </c:pt>
                <c:pt idx="31">
                  <c:v>0.4</c:v>
                </c:pt>
                <c:pt idx="32">
                  <c:v>0.6</c:v>
                </c:pt>
                <c:pt idx="33">
                  <c:v>0.6</c:v>
                </c:pt>
                <c:pt idx="34">
                  <c:v>0.8</c:v>
                </c:pt>
                <c:pt idx="35">
                  <c:v>0.4</c:v>
                </c:pt>
                <c:pt idx="36">
                  <c:v>0.6</c:v>
                </c:pt>
                <c:pt idx="37">
                  <c:v>0.4</c:v>
                </c:pt>
                <c:pt idx="38">
                  <c:v>0.6</c:v>
                </c:pt>
                <c:pt idx="39">
                  <c:v>0.2</c:v>
                </c:pt>
                <c:pt idx="40">
                  <c:v>0.4</c:v>
                </c:pt>
                <c:pt idx="41">
                  <c:v>0.6</c:v>
                </c:pt>
                <c:pt idx="42">
                  <c:v>0.8</c:v>
                </c:pt>
                <c:pt idx="43">
                  <c:v>0.16666700000000001</c:v>
                </c:pt>
                <c:pt idx="44">
                  <c:v>0.16666700000000001</c:v>
                </c:pt>
                <c:pt idx="45">
                  <c:v>0.66666700000000001</c:v>
                </c:pt>
                <c:pt idx="46">
                  <c:v>0.33333299999999999</c:v>
                </c:pt>
                <c:pt idx="47">
                  <c:v>0.66666700000000001</c:v>
                </c:pt>
                <c:pt idx="48">
                  <c:v>0.5</c:v>
                </c:pt>
                <c:pt idx="49">
                  <c:v>0.33333299999999999</c:v>
                </c:pt>
                <c:pt idx="50">
                  <c:v>0.33333299999999999</c:v>
                </c:pt>
                <c:pt idx="51">
                  <c:v>0.66666700000000001</c:v>
                </c:pt>
                <c:pt idx="52">
                  <c:v>0.57142899999999996</c:v>
                </c:pt>
                <c:pt idx="53">
                  <c:v>0.42857099999999998</c:v>
                </c:pt>
                <c:pt idx="54">
                  <c:v>0.42857099999999998</c:v>
                </c:pt>
                <c:pt idx="55">
                  <c:v>0.71428599999999998</c:v>
                </c:pt>
                <c:pt idx="56">
                  <c:v>0.5</c:v>
                </c:pt>
                <c:pt idx="57">
                  <c:v>0.5</c:v>
                </c:pt>
                <c:pt idx="58">
                  <c:v>0.66666700000000001</c:v>
                </c:pt>
              </c:numCache>
            </c:numRef>
          </c:xVal>
          <c:yVal>
            <c:numRef>
              <c:f>fit.out!$C$2:$C$200</c:f>
              <c:numCache>
                <c:formatCode>General</c:formatCode>
                <c:ptCount val="199"/>
                <c:pt idx="0">
                  <c:v>-1.4890000000000001E-3</c:v>
                </c:pt>
                <c:pt idx="1">
                  <c:v>-6.0169999999999998E-3</c:v>
                </c:pt>
                <c:pt idx="2">
                  <c:v>-1.3618999999999999E-2</c:v>
                </c:pt>
                <c:pt idx="3">
                  <c:v>2.5406999999999999E-2</c:v>
                </c:pt>
                <c:pt idx="4">
                  <c:v>-1.6514999999999998E-2</c:v>
                </c:pt>
                <c:pt idx="5">
                  <c:v>-1.6993999999999999E-2</c:v>
                </c:pt>
                <c:pt idx="6">
                  <c:v>3.6329999999999999E-3</c:v>
                </c:pt>
                <c:pt idx="7">
                  <c:v>-9.9900000000000006E-3</c:v>
                </c:pt>
                <c:pt idx="8">
                  <c:v>-2.8531999999999998E-2</c:v>
                </c:pt>
                <c:pt idx="9">
                  <c:v>-2.3327000000000001E-2</c:v>
                </c:pt>
                <c:pt idx="10">
                  <c:v>-7.9399999999999991E-3</c:v>
                </c:pt>
                <c:pt idx="11">
                  <c:v>-1.5651999999999999E-2</c:v>
                </c:pt>
                <c:pt idx="12">
                  <c:v>-1.1979E-2</c:v>
                </c:pt>
                <c:pt idx="13">
                  <c:v>-7.9710000000000007E-3</c:v>
                </c:pt>
                <c:pt idx="14">
                  <c:v>-2.9350000000000001E-3</c:v>
                </c:pt>
                <c:pt idx="15">
                  <c:v>-1.5566E-2</c:v>
                </c:pt>
                <c:pt idx="16">
                  <c:v>-2.4174999999999999E-2</c:v>
                </c:pt>
                <c:pt idx="17">
                  <c:v>-3.1994000000000002E-2</c:v>
                </c:pt>
                <c:pt idx="18">
                  <c:v>-1.3143999999999999E-2</c:v>
                </c:pt>
                <c:pt idx="19">
                  <c:v>-1.9042E-2</c:v>
                </c:pt>
                <c:pt idx="20">
                  <c:v>1.0182999999999999E-2</c:v>
                </c:pt>
                <c:pt idx="21">
                  <c:v>-1.2599000000000001E-2</c:v>
                </c:pt>
                <c:pt idx="22">
                  <c:v>-5.0569999999999999E-3</c:v>
                </c:pt>
                <c:pt idx="23">
                  <c:v>5.8979999999999996E-3</c:v>
                </c:pt>
                <c:pt idx="24">
                  <c:v>-5.9189999999999998E-3</c:v>
                </c:pt>
                <c:pt idx="25">
                  <c:v>1.3669999999999999E-3</c:v>
                </c:pt>
                <c:pt idx="26">
                  <c:v>-4.8589999999999996E-3</c:v>
                </c:pt>
                <c:pt idx="27">
                  <c:v>-1.1296E-2</c:v>
                </c:pt>
                <c:pt idx="28">
                  <c:v>-1.2096000000000001E-2</c:v>
                </c:pt>
                <c:pt idx="29">
                  <c:v>-8.6409999999999994E-3</c:v>
                </c:pt>
                <c:pt idx="30">
                  <c:v>-1.7760000000000001E-2</c:v>
                </c:pt>
                <c:pt idx="31">
                  <c:v>-1.8297000000000001E-2</c:v>
                </c:pt>
                <c:pt idx="32">
                  <c:v>-2.9527999999999999E-2</c:v>
                </c:pt>
                <c:pt idx="33">
                  <c:v>-3.0816E-2</c:v>
                </c:pt>
                <c:pt idx="34">
                  <c:v>-3.3834000000000003E-2</c:v>
                </c:pt>
                <c:pt idx="35">
                  <c:v>-1.0395E-2</c:v>
                </c:pt>
                <c:pt idx="36">
                  <c:v>-1.3119E-2</c:v>
                </c:pt>
                <c:pt idx="37">
                  <c:v>-1.1278E-2</c:v>
                </c:pt>
                <c:pt idx="38">
                  <c:v>7.5380000000000004E-3</c:v>
                </c:pt>
                <c:pt idx="39">
                  <c:v>-6.1250000000000002E-3</c:v>
                </c:pt>
                <c:pt idx="40">
                  <c:v>-1.6671999999999999E-2</c:v>
                </c:pt>
                <c:pt idx="41">
                  <c:v>-1.4798E-2</c:v>
                </c:pt>
                <c:pt idx="42">
                  <c:v>-9.809E-3</c:v>
                </c:pt>
                <c:pt idx="43">
                  <c:v>-1.3799999999999999E-3</c:v>
                </c:pt>
                <c:pt idx="44">
                  <c:v>-7.5630000000000003E-3</c:v>
                </c:pt>
                <c:pt idx="45">
                  <c:v>-3.1848000000000001E-2</c:v>
                </c:pt>
                <c:pt idx="46">
                  <c:v>-2.2474000000000001E-2</c:v>
                </c:pt>
                <c:pt idx="47">
                  <c:v>-2.4337000000000001E-2</c:v>
                </c:pt>
                <c:pt idx="48">
                  <c:v>-1.8867999999999999E-2</c:v>
                </c:pt>
                <c:pt idx="49">
                  <c:v>3.9459999999999999E-3</c:v>
                </c:pt>
                <c:pt idx="50">
                  <c:v>-6.2969999999999996E-3</c:v>
                </c:pt>
                <c:pt idx="51">
                  <c:v>-1.6306000000000001E-2</c:v>
                </c:pt>
                <c:pt idx="52">
                  <c:v>-2.249E-2</c:v>
                </c:pt>
                <c:pt idx="53">
                  <c:v>-1.3993999999999999E-2</c:v>
                </c:pt>
                <c:pt idx="54">
                  <c:v>-2.0052E-2</c:v>
                </c:pt>
                <c:pt idx="55">
                  <c:v>-2.1585E-2</c:v>
                </c:pt>
                <c:pt idx="56">
                  <c:v>-2.4884E-2</c:v>
                </c:pt>
                <c:pt idx="57">
                  <c:v>-4.17E-4</c:v>
                </c:pt>
                <c:pt idx="58">
                  <c:v>-2.4400000000000002E-2</c:v>
                </c:pt>
              </c:numCache>
            </c:numRef>
          </c:yVal>
          <c:smooth val="0"/>
        </c:ser>
        <c:ser>
          <c:idx val="1"/>
          <c:order val="1"/>
          <c:tx>
            <c:v>ground_state</c:v>
          </c:tx>
          <c:spPr>
            <a:ln w="25400" cap="rnd">
              <a:solidFill>
                <a:schemeClr val="tx1"/>
              </a:solidFill>
              <a:prstDash val="dash"/>
              <a:round/>
            </a:ln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c:spPr>
          </c:marker>
          <c:xVal>
            <c:numRef>
              <c:f>gs.out!$A$2:$A$100</c:f>
              <c:numCache>
                <c:formatCode>General</c:formatCode>
                <c:ptCount val="99"/>
                <c:pt idx="0">
                  <c:v>0</c:v>
                </c:pt>
                <c:pt idx="1">
                  <c:v>0.33333299999999999</c:v>
                </c:pt>
                <c:pt idx="2">
                  <c:v>0.8</c:v>
                </c:pt>
                <c:pt idx="3">
                  <c:v>1</c:v>
                </c:pt>
              </c:numCache>
            </c:numRef>
          </c:xVal>
          <c:yVal>
            <c:numRef>
              <c:f>gs.out!$C$2:$C$100</c:f>
              <c:numCache>
                <c:formatCode>General</c:formatCode>
                <c:ptCount val="99"/>
                <c:pt idx="0">
                  <c:v>-1.4890000000000001E-3</c:v>
                </c:pt>
                <c:pt idx="1">
                  <c:v>-2.8531999999999998E-2</c:v>
                </c:pt>
                <c:pt idx="2">
                  <c:v>-3.3834000000000003E-2</c:v>
                </c:pt>
                <c:pt idx="3">
                  <c:v>-6.0169999999999998E-3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30848"/>
        <c:axId val="402533200"/>
      </c:scatterChart>
      <c:valAx>
        <c:axId val="40253084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concentration(x)</a:t>
                </a:r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28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2533200"/>
        <c:crossesAt val="-1"/>
        <c:crossBetween val="midCat"/>
      </c:valAx>
      <c:valAx>
        <c:axId val="402533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fitted</a:t>
                </a:r>
                <a:r>
                  <a:rPr lang="en-IN" baseline="0"/>
                  <a:t> </a:t>
                </a:r>
                <a:r>
                  <a:rPr lang="en-IN"/>
                  <a:t>energy </a:t>
                </a:r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28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2530848"/>
        <c:crossesAt val="0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03800771237906"/>
          <c:y val="4.1391360911359608E-2"/>
          <c:w val="0.72280231833190944"/>
          <c:h val="0.76614569399146326"/>
        </c:manualLayout>
      </c:layout>
      <c:scatterChart>
        <c:scatterStyle val="smoothMarker"/>
        <c:varyColors val="0"/>
        <c:ser>
          <c:idx val="2"/>
          <c:order val="0"/>
          <c:tx>
            <c:v>disordered phase (CE)</c:v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</c:spPr>
          <c:marker>
            <c:symbol val="none"/>
          </c:marker>
          <c:xVal>
            <c:numRef>
              <c:f>'clusinfo.out'!$H$1:$AB$1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'clusinfo.out'!$H$5:$AB$5</c:f>
              <c:numCache>
                <c:formatCode>0.000000</c:formatCode>
                <c:ptCount val="21"/>
                <c:pt idx="0">
                  <c:v>-1.5290000000000104E-3</c:v>
                </c:pt>
                <c:pt idx="1">
                  <c:v>8.073105000000135E-4</c:v>
                </c:pt>
                <c:pt idx="2">
                  <c:v>1.7377599999999968E-3</c:v>
                </c:pt>
                <c:pt idx="3">
                  <c:v>1.4620165000000058E-3</c:v>
                </c:pt>
                <c:pt idx="4">
                  <c:v>1.7733599999999647E-4</c:v>
                </c:pt>
                <c:pt idx="5">
                  <c:v>-1.9214375E-3</c:v>
                </c:pt>
                <c:pt idx="6">
                  <c:v>-4.641872E-3</c:v>
                </c:pt>
                <c:pt idx="7">
                  <c:v>-7.7939475000000005E-3</c:v>
                </c:pt>
                <c:pt idx="8">
                  <c:v>-1.1190056E-2</c:v>
                </c:pt>
                <c:pt idx="9">
                  <c:v>-1.4645001499999999E-2</c:v>
                </c:pt>
                <c:pt idx="10">
                  <c:v>-1.7975999999999999E-2</c:v>
                </c:pt>
                <c:pt idx="11">
                  <c:v>-2.1002679499999996E-2</c:v>
                </c:pt>
                <c:pt idx="12">
                  <c:v>-2.3547079999999988E-2</c:v>
                </c:pt>
                <c:pt idx="13">
                  <c:v>-2.543365349999999E-2</c:v>
                </c:pt>
                <c:pt idx="14">
                  <c:v>-2.6489263999999995E-2</c:v>
                </c:pt>
                <c:pt idx="15">
                  <c:v>-2.6543187499999992E-2</c:v>
                </c:pt>
                <c:pt idx="16">
                  <c:v>-2.5427112000000019E-2</c:v>
                </c:pt>
                <c:pt idx="17">
                  <c:v>-2.2975137500000006E-2</c:v>
                </c:pt>
                <c:pt idx="18">
                  <c:v>-1.9023775999999992E-2</c:v>
                </c:pt>
                <c:pt idx="19">
                  <c:v>-1.3411951500000002E-2</c:v>
                </c:pt>
                <c:pt idx="20">
                  <c:v>-5.9809999999999941E-3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33984"/>
        <c:axId val="402527712"/>
      </c:scatterChart>
      <c:scatterChart>
        <c:scatterStyle val="lineMarker"/>
        <c:varyColors val="0"/>
        <c:ser>
          <c:idx val="3"/>
          <c:order val="1"/>
          <c:tx>
            <c:v>Calculated Energies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10"/>
            <c:spPr>
              <a:noFill/>
              <a:ln w="12700">
                <a:solidFill>
                  <a:schemeClr val="tx1"/>
                </a:solidFill>
                <a:prstDash val="solid"/>
              </a:ln>
            </c:spPr>
          </c:marker>
          <c:xVal>
            <c:numRef>
              <c:f>fit.out!$A$2:$A$200</c:f>
              <c:numCache>
                <c:formatCode>General</c:formatCode>
                <c:ptCount val="199"/>
                <c:pt idx="0">
                  <c:v>0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0.33333299999999999</c:v>
                </c:pt>
                <c:pt idx="5">
                  <c:v>0.66666700000000001</c:v>
                </c:pt>
                <c:pt idx="6">
                  <c:v>0.33333299999999999</c:v>
                </c:pt>
                <c:pt idx="7">
                  <c:v>0.66666700000000001</c:v>
                </c:pt>
                <c:pt idx="8">
                  <c:v>0.33333299999999999</c:v>
                </c:pt>
                <c:pt idx="9">
                  <c:v>0.66666700000000001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0.75</c:v>
                </c:pt>
                <c:pt idx="14">
                  <c:v>0.75</c:v>
                </c:pt>
                <c:pt idx="15">
                  <c:v>0.25</c:v>
                </c:pt>
                <c:pt idx="16">
                  <c:v>0.5</c:v>
                </c:pt>
                <c:pt idx="17">
                  <c:v>0.75</c:v>
                </c:pt>
                <c:pt idx="18">
                  <c:v>0.25</c:v>
                </c:pt>
                <c:pt idx="19">
                  <c:v>0.75</c:v>
                </c:pt>
                <c:pt idx="20">
                  <c:v>0.25</c:v>
                </c:pt>
                <c:pt idx="21">
                  <c:v>0.5</c:v>
                </c:pt>
                <c:pt idx="22">
                  <c:v>0.75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0.4</c:v>
                </c:pt>
                <c:pt idx="27">
                  <c:v>0.6</c:v>
                </c:pt>
                <c:pt idx="28">
                  <c:v>0.8</c:v>
                </c:pt>
                <c:pt idx="29">
                  <c:v>0.2</c:v>
                </c:pt>
                <c:pt idx="30">
                  <c:v>0.4</c:v>
                </c:pt>
                <c:pt idx="31">
                  <c:v>0.4</c:v>
                </c:pt>
                <c:pt idx="32">
                  <c:v>0.6</c:v>
                </c:pt>
                <c:pt idx="33">
                  <c:v>0.6</c:v>
                </c:pt>
                <c:pt idx="34">
                  <c:v>0.8</c:v>
                </c:pt>
                <c:pt idx="35">
                  <c:v>0.4</c:v>
                </c:pt>
                <c:pt idx="36">
                  <c:v>0.6</c:v>
                </c:pt>
                <c:pt idx="37">
                  <c:v>0.4</c:v>
                </c:pt>
                <c:pt idx="38">
                  <c:v>0.6</c:v>
                </c:pt>
                <c:pt idx="39">
                  <c:v>0.2</c:v>
                </c:pt>
                <c:pt idx="40">
                  <c:v>0.4</c:v>
                </c:pt>
                <c:pt idx="41">
                  <c:v>0.6</c:v>
                </c:pt>
                <c:pt idx="42">
                  <c:v>0.8</c:v>
                </c:pt>
                <c:pt idx="43">
                  <c:v>0.16666700000000001</c:v>
                </c:pt>
                <c:pt idx="44">
                  <c:v>0.16666700000000001</c:v>
                </c:pt>
                <c:pt idx="45">
                  <c:v>0.66666700000000001</c:v>
                </c:pt>
                <c:pt idx="46">
                  <c:v>0.33333299999999999</c:v>
                </c:pt>
                <c:pt idx="47">
                  <c:v>0.66666700000000001</c:v>
                </c:pt>
                <c:pt idx="48">
                  <c:v>0.5</c:v>
                </c:pt>
                <c:pt idx="49">
                  <c:v>0.33333299999999999</c:v>
                </c:pt>
                <c:pt idx="50">
                  <c:v>0.33333299999999999</c:v>
                </c:pt>
                <c:pt idx="51">
                  <c:v>0.66666700000000001</c:v>
                </c:pt>
                <c:pt idx="52">
                  <c:v>0.57142899999999996</c:v>
                </c:pt>
                <c:pt idx="53">
                  <c:v>0.42857099999999998</c:v>
                </c:pt>
                <c:pt idx="54">
                  <c:v>0.42857099999999998</c:v>
                </c:pt>
                <c:pt idx="55">
                  <c:v>0.71428599999999998</c:v>
                </c:pt>
                <c:pt idx="56">
                  <c:v>0.5</c:v>
                </c:pt>
                <c:pt idx="57">
                  <c:v>0.5</c:v>
                </c:pt>
                <c:pt idx="58">
                  <c:v>0.66666700000000001</c:v>
                </c:pt>
              </c:numCache>
            </c:numRef>
          </c:xVal>
          <c:yVal>
            <c:numRef>
              <c:f>fit.out!$B$2:$B$200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-1.7929E-2</c:v>
                </c:pt>
                <c:pt idx="3">
                  <c:v>2.4368999999999998E-2</c:v>
                </c:pt>
                <c:pt idx="4">
                  <c:v>-1.5295E-2</c:v>
                </c:pt>
                <c:pt idx="5">
                  <c:v>-1.5724999999999999E-2</c:v>
                </c:pt>
                <c:pt idx="6">
                  <c:v>3.4489999999999998E-3</c:v>
                </c:pt>
                <c:pt idx="7">
                  <c:v>-1.0652E-2</c:v>
                </c:pt>
                <c:pt idx="8">
                  <c:v>-2.8465000000000001E-2</c:v>
                </c:pt>
                <c:pt idx="9">
                  <c:v>-2.1367000000000001E-2</c:v>
                </c:pt>
                <c:pt idx="10">
                  <c:v>-1.3263E-2</c:v>
                </c:pt>
                <c:pt idx="11">
                  <c:v>-1.7194000000000001E-2</c:v>
                </c:pt>
                <c:pt idx="12">
                  <c:v>-1.3586000000000001E-2</c:v>
                </c:pt>
                <c:pt idx="13">
                  <c:v>-8.4510000000000002E-3</c:v>
                </c:pt>
                <c:pt idx="14">
                  <c:v>-3.055E-3</c:v>
                </c:pt>
                <c:pt idx="15">
                  <c:v>-1.4003E-2</c:v>
                </c:pt>
                <c:pt idx="16">
                  <c:v>-2.6865E-2</c:v>
                </c:pt>
                <c:pt idx="17">
                  <c:v>-3.1975999999999997E-2</c:v>
                </c:pt>
                <c:pt idx="18">
                  <c:v>-1.0152E-2</c:v>
                </c:pt>
                <c:pt idx="19">
                  <c:v>-1.6046000000000001E-2</c:v>
                </c:pt>
                <c:pt idx="20">
                  <c:v>8.8929999999999999E-3</c:v>
                </c:pt>
                <c:pt idx="21">
                  <c:v>-1.1948E-2</c:v>
                </c:pt>
                <c:pt idx="22">
                  <c:v>-5.9249999999999997E-3</c:v>
                </c:pt>
                <c:pt idx="23">
                  <c:v>6.3879999999999996E-3</c:v>
                </c:pt>
                <c:pt idx="24">
                  <c:v>-6.5360000000000001E-3</c:v>
                </c:pt>
                <c:pt idx="25">
                  <c:v>7.9900000000000001E-4</c:v>
                </c:pt>
                <c:pt idx="26">
                  <c:v>-3.954E-3</c:v>
                </c:pt>
                <c:pt idx="27">
                  <c:v>-9.5209999999999999E-3</c:v>
                </c:pt>
                <c:pt idx="28">
                  <c:v>-1.2891E-2</c:v>
                </c:pt>
                <c:pt idx="29">
                  <c:v>-1.3605000000000001E-2</c:v>
                </c:pt>
                <c:pt idx="30">
                  <c:v>-2.3494999999999999E-2</c:v>
                </c:pt>
                <c:pt idx="31">
                  <c:v>-2.0660999999999999E-2</c:v>
                </c:pt>
                <c:pt idx="32">
                  <c:v>-2.5883E-2</c:v>
                </c:pt>
                <c:pt idx="33">
                  <c:v>-3.0061999999999998E-2</c:v>
                </c:pt>
                <c:pt idx="34">
                  <c:v>-3.4929000000000002E-2</c:v>
                </c:pt>
                <c:pt idx="35">
                  <c:v>-9.1739999999999999E-3</c:v>
                </c:pt>
                <c:pt idx="36">
                  <c:v>-1.4008E-2</c:v>
                </c:pt>
                <c:pt idx="37">
                  <c:v>-1.022E-2</c:v>
                </c:pt>
                <c:pt idx="38">
                  <c:v>9.8200000000000006E-3</c:v>
                </c:pt>
                <c:pt idx="39">
                  <c:v>-6.4419999999999998E-3</c:v>
                </c:pt>
                <c:pt idx="40">
                  <c:v>-1.6497999999999999E-2</c:v>
                </c:pt>
                <c:pt idx="41">
                  <c:v>-1.5488E-2</c:v>
                </c:pt>
                <c:pt idx="42">
                  <c:v>-7.1120000000000003E-3</c:v>
                </c:pt>
                <c:pt idx="43">
                  <c:v>5.9400000000000002E-4</c:v>
                </c:pt>
                <c:pt idx="44">
                  <c:v>-7.9570000000000005E-3</c:v>
                </c:pt>
                <c:pt idx="45">
                  <c:v>-3.1718999999999997E-2</c:v>
                </c:pt>
                <c:pt idx="46">
                  <c:v>-2.1815000000000001E-2</c:v>
                </c:pt>
                <c:pt idx="47">
                  <c:v>-2.5255E-2</c:v>
                </c:pt>
                <c:pt idx="48">
                  <c:v>-1.8364999999999999E-2</c:v>
                </c:pt>
                <c:pt idx="49">
                  <c:v>5.0460000000000001E-3</c:v>
                </c:pt>
                <c:pt idx="50">
                  <c:v>-7.5360000000000002E-3</c:v>
                </c:pt>
                <c:pt idx="51">
                  <c:v>-1.6629000000000001E-2</c:v>
                </c:pt>
                <c:pt idx="52">
                  <c:v>-2.1988000000000001E-2</c:v>
                </c:pt>
                <c:pt idx="53">
                  <c:v>-1.3965E-2</c:v>
                </c:pt>
                <c:pt idx="54">
                  <c:v>-1.9954E-2</c:v>
                </c:pt>
                <c:pt idx="55">
                  <c:v>-2.0801E-2</c:v>
                </c:pt>
                <c:pt idx="56">
                  <c:v>-2.3772999999999999E-2</c:v>
                </c:pt>
                <c:pt idx="57">
                  <c:v>-1.2769999999999999E-3</c:v>
                </c:pt>
                <c:pt idx="58">
                  <c:v>-2.4421000000000002E-2</c:v>
                </c:pt>
              </c:numCache>
            </c:numRef>
          </c:yVal>
          <c:smooth val="0"/>
        </c:ser>
        <c:ser>
          <c:idx val="4"/>
          <c:order val="2"/>
          <c:tx>
            <c:v>Fitted Energies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10"/>
            <c:spPr>
              <a:noFill/>
              <a:ln w="12700">
                <a:solidFill>
                  <a:schemeClr val="tx1"/>
                </a:solidFill>
                <a:prstDash val="solid"/>
              </a:ln>
            </c:spPr>
          </c:marker>
          <c:xVal>
            <c:numRef>
              <c:f>fit.out!$A$2:$A$200</c:f>
              <c:numCache>
                <c:formatCode>General</c:formatCode>
                <c:ptCount val="199"/>
                <c:pt idx="0">
                  <c:v>0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0.33333299999999999</c:v>
                </c:pt>
                <c:pt idx="5">
                  <c:v>0.66666700000000001</c:v>
                </c:pt>
                <c:pt idx="6">
                  <c:v>0.33333299999999999</c:v>
                </c:pt>
                <c:pt idx="7">
                  <c:v>0.66666700000000001</c:v>
                </c:pt>
                <c:pt idx="8">
                  <c:v>0.33333299999999999</c:v>
                </c:pt>
                <c:pt idx="9">
                  <c:v>0.66666700000000001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0.75</c:v>
                </c:pt>
                <c:pt idx="14">
                  <c:v>0.75</c:v>
                </c:pt>
                <c:pt idx="15">
                  <c:v>0.25</c:v>
                </c:pt>
                <c:pt idx="16">
                  <c:v>0.5</c:v>
                </c:pt>
                <c:pt idx="17">
                  <c:v>0.75</c:v>
                </c:pt>
                <c:pt idx="18">
                  <c:v>0.25</c:v>
                </c:pt>
                <c:pt idx="19">
                  <c:v>0.75</c:v>
                </c:pt>
                <c:pt idx="20">
                  <c:v>0.25</c:v>
                </c:pt>
                <c:pt idx="21">
                  <c:v>0.5</c:v>
                </c:pt>
                <c:pt idx="22">
                  <c:v>0.75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0.4</c:v>
                </c:pt>
                <c:pt idx="27">
                  <c:v>0.6</c:v>
                </c:pt>
                <c:pt idx="28">
                  <c:v>0.8</c:v>
                </c:pt>
                <c:pt idx="29">
                  <c:v>0.2</c:v>
                </c:pt>
                <c:pt idx="30">
                  <c:v>0.4</c:v>
                </c:pt>
                <c:pt idx="31">
                  <c:v>0.4</c:v>
                </c:pt>
                <c:pt idx="32">
                  <c:v>0.6</c:v>
                </c:pt>
                <c:pt idx="33">
                  <c:v>0.6</c:v>
                </c:pt>
                <c:pt idx="34">
                  <c:v>0.8</c:v>
                </c:pt>
                <c:pt idx="35">
                  <c:v>0.4</c:v>
                </c:pt>
                <c:pt idx="36">
                  <c:v>0.6</c:v>
                </c:pt>
                <c:pt idx="37">
                  <c:v>0.4</c:v>
                </c:pt>
                <c:pt idx="38">
                  <c:v>0.6</c:v>
                </c:pt>
                <c:pt idx="39">
                  <c:v>0.2</c:v>
                </c:pt>
                <c:pt idx="40">
                  <c:v>0.4</c:v>
                </c:pt>
                <c:pt idx="41">
                  <c:v>0.6</c:v>
                </c:pt>
                <c:pt idx="42">
                  <c:v>0.8</c:v>
                </c:pt>
                <c:pt idx="43">
                  <c:v>0.16666700000000001</c:v>
                </c:pt>
                <c:pt idx="44">
                  <c:v>0.16666700000000001</c:v>
                </c:pt>
                <c:pt idx="45">
                  <c:v>0.66666700000000001</c:v>
                </c:pt>
                <c:pt idx="46">
                  <c:v>0.33333299999999999</c:v>
                </c:pt>
                <c:pt idx="47">
                  <c:v>0.66666700000000001</c:v>
                </c:pt>
                <c:pt idx="48">
                  <c:v>0.5</c:v>
                </c:pt>
                <c:pt idx="49">
                  <c:v>0.33333299999999999</c:v>
                </c:pt>
                <c:pt idx="50">
                  <c:v>0.33333299999999999</c:v>
                </c:pt>
                <c:pt idx="51">
                  <c:v>0.66666700000000001</c:v>
                </c:pt>
                <c:pt idx="52">
                  <c:v>0.57142899999999996</c:v>
                </c:pt>
                <c:pt idx="53">
                  <c:v>0.42857099999999998</c:v>
                </c:pt>
                <c:pt idx="54">
                  <c:v>0.42857099999999998</c:v>
                </c:pt>
                <c:pt idx="55">
                  <c:v>0.71428599999999998</c:v>
                </c:pt>
                <c:pt idx="56">
                  <c:v>0.5</c:v>
                </c:pt>
                <c:pt idx="57">
                  <c:v>0.5</c:v>
                </c:pt>
                <c:pt idx="58">
                  <c:v>0.66666700000000001</c:v>
                </c:pt>
              </c:numCache>
            </c:numRef>
          </c:xVal>
          <c:yVal>
            <c:numRef>
              <c:f>fit.out!$C$2:$C$200</c:f>
              <c:numCache>
                <c:formatCode>General</c:formatCode>
                <c:ptCount val="199"/>
                <c:pt idx="0">
                  <c:v>-1.4890000000000001E-3</c:v>
                </c:pt>
                <c:pt idx="1">
                  <c:v>-6.0169999999999998E-3</c:v>
                </c:pt>
                <c:pt idx="2">
                  <c:v>-1.3618999999999999E-2</c:v>
                </c:pt>
                <c:pt idx="3">
                  <c:v>2.5406999999999999E-2</c:v>
                </c:pt>
                <c:pt idx="4">
                  <c:v>-1.6514999999999998E-2</c:v>
                </c:pt>
                <c:pt idx="5">
                  <c:v>-1.6993999999999999E-2</c:v>
                </c:pt>
                <c:pt idx="6">
                  <c:v>3.6329999999999999E-3</c:v>
                </c:pt>
                <c:pt idx="7">
                  <c:v>-9.9900000000000006E-3</c:v>
                </c:pt>
                <c:pt idx="8">
                  <c:v>-2.8531999999999998E-2</c:v>
                </c:pt>
                <c:pt idx="9">
                  <c:v>-2.3327000000000001E-2</c:v>
                </c:pt>
                <c:pt idx="10">
                  <c:v>-7.9399999999999991E-3</c:v>
                </c:pt>
                <c:pt idx="11">
                  <c:v>-1.5651999999999999E-2</c:v>
                </c:pt>
                <c:pt idx="12">
                  <c:v>-1.1979E-2</c:v>
                </c:pt>
                <c:pt idx="13">
                  <c:v>-7.9710000000000007E-3</c:v>
                </c:pt>
                <c:pt idx="14">
                  <c:v>-2.9350000000000001E-3</c:v>
                </c:pt>
                <c:pt idx="15">
                  <c:v>-1.5566E-2</c:v>
                </c:pt>
                <c:pt idx="16">
                  <c:v>-2.4174999999999999E-2</c:v>
                </c:pt>
                <c:pt idx="17">
                  <c:v>-3.1994000000000002E-2</c:v>
                </c:pt>
                <c:pt idx="18">
                  <c:v>-1.3143999999999999E-2</c:v>
                </c:pt>
                <c:pt idx="19">
                  <c:v>-1.9042E-2</c:v>
                </c:pt>
                <c:pt idx="20">
                  <c:v>1.0182999999999999E-2</c:v>
                </c:pt>
                <c:pt idx="21">
                  <c:v>-1.2599000000000001E-2</c:v>
                </c:pt>
                <c:pt idx="22">
                  <c:v>-5.0569999999999999E-3</c:v>
                </c:pt>
                <c:pt idx="23">
                  <c:v>5.8979999999999996E-3</c:v>
                </c:pt>
                <c:pt idx="24">
                  <c:v>-5.9189999999999998E-3</c:v>
                </c:pt>
                <c:pt idx="25">
                  <c:v>1.3669999999999999E-3</c:v>
                </c:pt>
                <c:pt idx="26">
                  <c:v>-4.8589999999999996E-3</c:v>
                </c:pt>
                <c:pt idx="27">
                  <c:v>-1.1296E-2</c:v>
                </c:pt>
                <c:pt idx="28">
                  <c:v>-1.2096000000000001E-2</c:v>
                </c:pt>
                <c:pt idx="29">
                  <c:v>-8.6409999999999994E-3</c:v>
                </c:pt>
                <c:pt idx="30">
                  <c:v>-1.7760000000000001E-2</c:v>
                </c:pt>
                <c:pt idx="31">
                  <c:v>-1.8297000000000001E-2</c:v>
                </c:pt>
                <c:pt idx="32">
                  <c:v>-2.9527999999999999E-2</c:v>
                </c:pt>
                <c:pt idx="33">
                  <c:v>-3.0816E-2</c:v>
                </c:pt>
                <c:pt idx="34">
                  <c:v>-3.3834000000000003E-2</c:v>
                </c:pt>
                <c:pt idx="35">
                  <c:v>-1.0395E-2</c:v>
                </c:pt>
                <c:pt idx="36">
                  <c:v>-1.3119E-2</c:v>
                </c:pt>
                <c:pt idx="37">
                  <c:v>-1.1278E-2</c:v>
                </c:pt>
                <c:pt idx="38">
                  <c:v>7.5380000000000004E-3</c:v>
                </c:pt>
                <c:pt idx="39">
                  <c:v>-6.1250000000000002E-3</c:v>
                </c:pt>
                <c:pt idx="40">
                  <c:v>-1.6671999999999999E-2</c:v>
                </c:pt>
                <c:pt idx="41">
                  <c:v>-1.4798E-2</c:v>
                </c:pt>
                <c:pt idx="42">
                  <c:v>-9.809E-3</c:v>
                </c:pt>
                <c:pt idx="43">
                  <c:v>-1.3799999999999999E-3</c:v>
                </c:pt>
                <c:pt idx="44">
                  <c:v>-7.5630000000000003E-3</c:v>
                </c:pt>
                <c:pt idx="45">
                  <c:v>-3.1848000000000001E-2</c:v>
                </c:pt>
                <c:pt idx="46">
                  <c:v>-2.2474000000000001E-2</c:v>
                </c:pt>
                <c:pt idx="47">
                  <c:v>-2.4337000000000001E-2</c:v>
                </c:pt>
                <c:pt idx="48">
                  <c:v>-1.8867999999999999E-2</c:v>
                </c:pt>
                <c:pt idx="49">
                  <c:v>3.9459999999999999E-3</c:v>
                </c:pt>
                <c:pt idx="50">
                  <c:v>-6.2969999999999996E-3</c:v>
                </c:pt>
                <c:pt idx="51">
                  <c:v>-1.6306000000000001E-2</c:v>
                </c:pt>
                <c:pt idx="52">
                  <c:v>-2.249E-2</c:v>
                </c:pt>
                <c:pt idx="53">
                  <c:v>-1.3993999999999999E-2</c:v>
                </c:pt>
                <c:pt idx="54">
                  <c:v>-2.0052E-2</c:v>
                </c:pt>
                <c:pt idx="55">
                  <c:v>-2.1585E-2</c:v>
                </c:pt>
                <c:pt idx="56">
                  <c:v>-2.4884E-2</c:v>
                </c:pt>
                <c:pt idx="57">
                  <c:v>-4.17E-4</c:v>
                </c:pt>
                <c:pt idx="58">
                  <c:v>-2.4400000000000002E-2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33984"/>
        <c:axId val="402527712"/>
      </c:scatterChart>
      <c:valAx>
        <c:axId val="40253398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concentration(x)</a:t>
                </a:r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28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2527712"/>
        <c:crossesAt val="-1"/>
        <c:crossBetween val="midCat"/>
      </c:valAx>
      <c:valAx>
        <c:axId val="402527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energy </a:t>
                </a:r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28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2533984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63759022790772868"/>
          <c:y val="7.7764256740634669E-2"/>
          <c:w val="0.25448276260188879"/>
          <c:h val="0.1289757416686551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03800771237906"/>
          <c:y val="4.1391360911359608E-2"/>
          <c:w val="0.72280231833190944"/>
          <c:h val="0.76614569399146326"/>
        </c:manualLayout>
      </c:layout>
      <c:scatterChart>
        <c:scatterStyle val="smoothMarker"/>
        <c:varyColors val="0"/>
        <c:ser>
          <c:idx val="4"/>
          <c:order val="0"/>
          <c:tx>
            <c:v>disordered phase (CE)</c:v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</c:spPr>
          <c:marker>
            <c:symbol val="none"/>
          </c:marker>
          <c:xVal>
            <c:numRef>
              <c:f>'clusinfo.out'!$H$1:$AB$1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'clusinfo.out'!$H$7:$AB$7</c:f>
              <c:numCache>
                <c:formatCode>0.000000</c:formatCode>
                <c:ptCount val="21"/>
                <c:pt idx="0">
                  <c:v>-147.52862300000101</c:v>
                </c:pt>
                <c:pt idx="1">
                  <c:v>608.57346823386035</c:v>
                </c:pt>
                <c:pt idx="2">
                  <c:v>1229.0282491168405</c:v>
                </c:pt>
                <c:pt idx="3">
                  <c:v>1733.101086030762</c:v>
                </c:pt>
                <c:pt idx="4">
                  <c:v>2139.8246186256815</c:v>
                </c:pt>
                <c:pt idx="5">
                  <c:v>2467.9987599296019</c:v>
                </c:pt>
                <c:pt idx="6">
                  <c:v>2736.1906963484612</c:v>
                </c:pt>
                <c:pt idx="7">
                  <c:v>2962.7348875564426</c:v>
                </c:pt>
                <c:pt idx="8">
                  <c:v>3165.7330667373017</c:v>
                </c:pt>
                <c:pt idx="9">
                  <c:v>3363.0542402772226</c:v>
                </c:pt>
                <c:pt idx="10">
                  <c:v>3572.3346880061431</c:v>
                </c:pt>
                <c:pt idx="11">
                  <c:v>3810.9779630880635</c:v>
                </c:pt>
                <c:pt idx="12">
                  <c:v>4096.154892042985</c:v>
                </c:pt>
                <c:pt idx="13">
                  <c:v>4444.8035747469057</c:v>
                </c:pt>
                <c:pt idx="14">
                  <c:v>4873.6293844318243</c:v>
                </c:pt>
                <c:pt idx="15">
                  <c:v>5399.1049676857456</c:v>
                </c:pt>
                <c:pt idx="16">
                  <c:v>6037.4702444526638</c:v>
                </c:pt>
                <c:pt idx="17">
                  <c:v>6804.7324080106464</c:v>
                </c:pt>
                <c:pt idx="18">
                  <c:v>7716.6659250815073</c:v>
                </c:pt>
                <c:pt idx="19">
                  <c:v>8788.8125356114269</c:v>
                </c:pt>
                <c:pt idx="20">
                  <c:v>10036.481252990347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28496"/>
        <c:axId val="402528888"/>
      </c:scatterChart>
      <c:scatterChart>
        <c:scatterStyle val="lineMarker"/>
        <c:varyColors val="0"/>
        <c:ser>
          <c:idx val="5"/>
          <c:order val="1"/>
          <c:tx>
            <c:v>CE</c:v>
          </c:tx>
          <c:spPr>
            <a:ln w="19050" cap="rnd">
              <a:solidFill>
                <a:sysClr val="windowText" lastClr="000000"/>
              </a:solidFill>
              <a:prstDash val="dash"/>
              <a:round/>
            </a:ln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  <a:prstDash val="solid"/>
              </a:ln>
            </c:spPr>
          </c:marker>
          <c:xVal>
            <c:numRef>
              <c:f>gs.out!$A$2:$A$50</c:f>
              <c:numCache>
                <c:formatCode>General</c:formatCode>
                <c:ptCount val="49"/>
                <c:pt idx="0">
                  <c:v>0</c:v>
                </c:pt>
                <c:pt idx="1">
                  <c:v>0.33333299999999999</c:v>
                </c:pt>
                <c:pt idx="2">
                  <c:v>0.8</c:v>
                </c:pt>
                <c:pt idx="3">
                  <c:v>1</c:v>
                </c:pt>
              </c:numCache>
            </c:numRef>
          </c:xVal>
          <c:yVal>
            <c:numRef>
              <c:f>gs.out!$G$2:$G$50</c:f>
              <c:numCache>
                <c:formatCode>General</c:formatCode>
                <c:ptCount val="49"/>
                <c:pt idx="0">
                  <c:v>-143.66914300000002</c:v>
                </c:pt>
                <c:pt idx="1">
                  <c:v>784.88604480678214</c:v>
                </c:pt>
                <c:pt idx="2">
                  <c:v>5226.3148419922782</c:v>
                </c:pt>
                <c:pt idx="3">
                  <c:v>10033.007720990347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ser>
          <c:idx val="6"/>
          <c:order val="2"/>
          <c:tx>
            <c:v>Ueus</c:v>
          </c:tx>
          <c:spPr>
            <a:ln w="25400" cap="rnd">
              <a:noFill/>
              <a:prstDash val="solid"/>
              <a:round/>
            </a:ln>
          </c:spPr>
          <c:marker>
            <c:symbol val="x"/>
            <c:size val="10"/>
            <c:spPr>
              <a:noFill/>
              <a:ln w="9525">
                <a:solidFill>
                  <a:schemeClr val="tx1"/>
                </a:solidFill>
                <a:prstDash val="solid"/>
              </a:ln>
            </c:spPr>
          </c:marker>
          <c:xVal>
            <c:numRef>
              <c:f>'expt-data'!$A$3:$A$9</c:f>
              <c:numCache>
                <c:formatCode>General</c:formatCode>
                <c:ptCount val="7"/>
                <c:pt idx="0">
                  <c:v>0.02</c:v>
                </c:pt>
                <c:pt idx="1">
                  <c:v>0.06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0.88</c:v>
                </c:pt>
                <c:pt idx="6">
                  <c:v>0.98</c:v>
                </c:pt>
              </c:numCache>
            </c:numRef>
          </c:xVal>
          <c:yVal>
            <c:numRef>
              <c:f>'expt-data'!$B$3:$B$9</c:f>
              <c:numCache>
                <c:formatCode>General</c:formatCode>
                <c:ptCount val="7"/>
                <c:pt idx="0">
                  <c:v>200</c:v>
                </c:pt>
                <c:pt idx="1">
                  <c:v>590</c:v>
                </c:pt>
                <c:pt idx="2">
                  <c:v>1150</c:v>
                </c:pt>
                <c:pt idx="3">
                  <c:v>8540</c:v>
                </c:pt>
                <c:pt idx="4">
                  <c:v>7570</c:v>
                </c:pt>
                <c:pt idx="5">
                  <c:v>5880</c:v>
                </c:pt>
                <c:pt idx="6">
                  <c:v>6920</c:v>
                </c:pt>
              </c:numCache>
            </c:numRef>
          </c:yVal>
          <c:smooth val="0"/>
        </c:ser>
        <c:ser>
          <c:idx val="7"/>
          <c:order val="3"/>
          <c:tx>
            <c:v>ravi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9"/>
            <c:spPr>
              <a:noFill/>
              <a:ln w="9525">
                <a:solidFill>
                  <a:schemeClr val="tx1"/>
                </a:solidFill>
                <a:prstDash val="solid"/>
              </a:ln>
            </c:spPr>
          </c:marker>
          <c:xVal>
            <c:numRef>
              <c:f>'expt-data'!$C$3:$C$6</c:f>
              <c:numCache>
                <c:formatCode>General</c:formatCode>
                <c:ptCount val="4"/>
                <c:pt idx="0">
                  <c:v>0.80425000000000002</c:v>
                </c:pt>
                <c:pt idx="1">
                  <c:v>0.66586000000000001</c:v>
                </c:pt>
                <c:pt idx="2">
                  <c:v>0.49520999999999998</c:v>
                </c:pt>
                <c:pt idx="3">
                  <c:v>0.32934999999999998</c:v>
                </c:pt>
              </c:numCache>
            </c:numRef>
          </c:xVal>
          <c:yVal>
            <c:numRef>
              <c:f>'expt-data'!$D$3:$D$6</c:f>
              <c:numCache>
                <c:formatCode>General</c:formatCode>
                <c:ptCount val="4"/>
                <c:pt idx="0">
                  <c:v>5924.3018000000002</c:v>
                </c:pt>
                <c:pt idx="1">
                  <c:v>3456.1643399999998</c:v>
                </c:pt>
                <c:pt idx="2">
                  <c:v>1587.2111500000001</c:v>
                </c:pt>
                <c:pt idx="3">
                  <c:v>313.58274999999998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28496"/>
        <c:axId val="402528888"/>
      </c:scatterChart>
      <c:valAx>
        <c:axId val="40252849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concentration(x)</a:t>
                </a:r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28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2528888"/>
        <c:crossesAt val="-10000"/>
        <c:crossBetween val="midCat"/>
      </c:valAx>
      <c:valAx>
        <c:axId val="402528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energy </a:t>
                </a:r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28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2528496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70068060590666637"/>
          <c:y val="0.62072949972162572"/>
          <c:w val="0.21230263005980551"/>
          <c:h val="0.1548047403165513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03800771237906"/>
          <c:y val="4.1391360911359608E-2"/>
          <c:w val="0.72280231833190944"/>
          <c:h val="0.76614569399146326"/>
        </c:manualLayout>
      </c:layout>
      <c:scatterChart>
        <c:scatterStyle val="lineMarker"/>
        <c:varyColors val="0"/>
        <c:ser>
          <c:idx val="0"/>
          <c:order val="0"/>
          <c:tx>
            <c:v>Calculated Vs Fitted Energies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10"/>
            <c:spPr>
              <a:noFill/>
              <a:ln w="9525">
                <a:solidFill>
                  <a:schemeClr val="tx1"/>
                </a:solidFill>
                <a:prstDash val="solid"/>
              </a:ln>
            </c:spPr>
          </c:marker>
          <c:xVal>
            <c:numRef>
              <c:f>fit.out!$B$2:$B$200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-1.7929E-2</c:v>
                </c:pt>
                <c:pt idx="3">
                  <c:v>2.4368999999999998E-2</c:v>
                </c:pt>
                <c:pt idx="4">
                  <c:v>-1.5295E-2</c:v>
                </c:pt>
                <c:pt idx="5">
                  <c:v>-1.5724999999999999E-2</c:v>
                </c:pt>
                <c:pt idx="6">
                  <c:v>3.4489999999999998E-3</c:v>
                </c:pt>
                <c:pt idx="7">
                  <c:v>-1.0652E-2</c:v>
                </c:pt>
                <c:pt idx="8">
                  <c:v>-2.8465000000000001E-2</c:v>
                </c:pt>
                <c:pt idx="9">
                  <c:v>-2.1367000000000001E-2</c:v>
                </c:pt>
                <c:pt idx="10">
                  <c:v>-1.3263E-2</c:v>
                </c:pt>
                <c:pt idx="11">
                  <c:v>-1.7194000000000001E-2</c:v>
                </c:pt>
                <c:pt idx="12">
                  <c:v>-1.3586000000000001E-2</c:v>
                </c:pt>
                <c:pt idx="13">
                  <c:v>-8.4510000000000002E-3</c:v>
                </c:pt>
                <c:pt idx="14">
                  <c:v>-3.055E-3</c:v>
                </c:pt>
                <c:pt idx="15">
                  <c:v>-1.4003E-2</c:v>
                </c:pt>
                <c:pt idx="16">
                  <c:v>-2.6865E-2</c:v>
                </c:pt>
                <c:pt idx="17">
                  <c:v>-3.1975999999999997E-2</c:v>
                </c:pt>
                <c:pt idx="18">
                  <c:v>-1.0152E-2</c:v>
                </c:pt>
                <c:pt idx="19">
                  <c:v>-1.6046000000000001E-2</c:v>
                </c:pt>
                <c:pt idx="20">
                  <c:v>8.8929999999999999E-3</c:v>
                </c:pt>
                <c:pt idx="21">
                  <c:v>-1.1948E-2</c:v>
                </c:pt>
                <c:pt idx="22">
                  <c:v>-5.9249999999999997E-3</c:v>
                </c:pt>
                <c:pt idx="23">
                  <c:v>6.3879999999999996E-3</c:v>
                </c:pt>
                <c:pt idx="24">
                  <c:v>-6.5360000000000001E-3</c:v>
                </c:pt>
                <c:pt idx="25">
                  <c:v>7.9900000000000001E-4</c:v>
                </c:pt>
                <c:pt idx="26">
                  <c:v>-3.954E-3</c:v>
                </c:pt>
                <c:pt idx="27">
                  <c:v>-9.5209999999999999E-3</c:v>
                </c:pt>
                <c:pt idx="28">
                  <c:v>-1.2891E-2</c:v>
                </c:pt>
                <c:pt idx="29">
                  <c:v>-1.3605000000000001E-2</c:v>
                </c:pt>
                <c:pt idx="30">
                  <c:v>-2.3494999999999999E-2</c:v>
                </c:pt>
                <c:pt idx="31">
                  <c:v>-2.0660999999999999E-2</c:v>
                </c:pt>
                <c:pt idx="32">
                  <c:v>-2.5883E-2</c:v>
                </c:pt>
                <c:pt idx="33">
                  <c:v>-3.0061999999999998E-2</c:v>
                </c:pt>
                <c:pt idx="34">
                  <c:v>-3.4929000000000002E-2</c:v>
                </c:pt>
                <c:pt idx="35">
                  <c:v>-9.1739999999999999E-3</c:v>
                </c:pt>
                <c:pt idx="36">
                  <c:v>-1.4008E-2</c:v>
                </c:pt>
                <c:pt idx="37">
                  <c:v>-1.022E-2</c:v>
                </c:pt>
                <c:pt idx="38">
                  <c:v>9.8200000000000006E-3</c:v>
                </c:pt>
                <c:pt idx="39">
                  <c:v>-6.4419999999999998E-3</c:v>
                </c:pt>
                <c:pt idx="40">
                  <c:v>-1.6497999999999999E-2</c:v>
                </c:pt>
                <c:pt idx="41">
                  <c:v>-1.5488E-2</c:v>
                </c:pt>
                <c:pt idx="42">
                  <c:v>-7.1120000000000003E-3</c:v>
                </c:pt>
                <c:pt idx="43">
                  <c:v>5.9400000000000002E-4</c:v>
                </c:pt>
                <c:pt idx="44">
                  <c:v>-7.9570000000000005E-3</c:v>
                </c:pt>
                <c:pt idx="45">
                  <c:v>-3.1718999999999997E-2</c:v>
                </c:pt>
                <c:pt idx="46">
                  <c:v>-2.1815000000000001E-2</c:v>
                </c:pt>
                <c:pt idx="47">
                  <c:v>-2.5255E-2</c:v>
                </c:pt>
                <c:pt idx="48">
                  <c:v>-1.8364999999999999E-2</c:v>
                </c:pt>
                <c:pt idx="49">
                  <c:v>5.0460000000000001E-3</c:v>
                </c:pt>
                <c:pt idx="50">
                  <c:v>-7.5360000000000002E-3</c:v>
                </c:pt>
                <c:pt idx="51">
                  <c:v>-1.6629000000000001E-2</c:v>
                </c:pt>
                <c:pt idx="52">
                  <c:v>-2.1988000000000001E-2</c:v>
                </c:pt>
                <c:pt idx="53">
                  <c:v>-1.3965E-2</c:v>
                </c:pt>
                <c:pt idx="54">
                  <c:v>-1.9954E-2</c:v>
                </c:pt>
                <c:pt idx="55">
                  <c:v>-2.0801E-2</c:v>
                </c:pt>
                <c:pt idx="56">
                  <c:v>-2.3772999999999999E-2</c:v>
                </c:pt>
                <c:pt idx="57">
                  <c:v>-1.2769999999999999E-3</c:v>
                </c:pt>
                <c:pt idx="58">
                  <c:v>-2.4421000000000002E-2</c:v>
                </c:pt>
              </c:numCache>
            </c:numRef>
          </c:xVal>
          <c:yVal>
            <c:numRef>
              <c:f>fit.out!$C$2:$C$200</c:f>
              <c:numCache>
                <c:formatCode>General</c:formatCode>
                <c:ptCount val="199"/>
                <c:pt idx="0">
                  <c:v>-1.4890000000000001E-3</c:v>
                </c:pt>
                <c:pt idx="1">
                  <c:v>-6.0169999999999998E-3</c:v>
                </c:pt>
                <c:pt idx="2">
                  <c:v>-1.3618999999999999E-2</c:v>
                </c:pt>
                <c:pt idx="3">
                  <c:v>2.5406999999999999E-2</c:v>
                </c:pt>
                <c:pt idx="4">
                  <c:v>-1.6514999999999998E-2</c:v>
                </c:pt>
                <c:pt idx="5">
                  <c:v>-1.6993999999999999E-2</c:v>
                </c:pt>
                <c:pt idx="6">
                  <c:v>3.6329999999999999E-3</c:v>
                </c:pt>
                <c:pt idx="7">
                  <c:v>-9.9900000000000006E-3</c:v>
                </c:pt>
                <c:pt idx="8">
                  <c:v>-2.8531999999999998E-2</c:v>
                </c:pt>
                <c:pt idx="9">
                  <c:v>-2.3327000000000001E-2</c:v>
                </c:pt>
                <c:pt idx="10">
                  <c:v>-7.9399999999999991E-3</c:v>
                </c:pt>
                <c:pt idx="11">
                  <c:v>-1.5651999999999999E-2</c:v>
                </c:pt>
                <c:pt idx="12">
                  <c:v>-1.1979E-2</c:v>
                </c:pt>
                <c:pt idx="13">
                  <c:v>-7.9710000000000007E-3</c:v>
                </c:pt>
                <c:pt idx="14">
                  <c:v>-2.9350000000000001E-3</c:v>
                </c:pt>
                <c:pt idx="15">
                  <c:v>-1.5566E-2</c:v>
                </c:pt>
                <c:pt idx="16">
                  <c:v>-2.4174999999999999E-2</c:v>
                </c:pt>
                <c:pt idx="17">
                  <c:v>-3.1994000000000002E-2</c:v>
                </c:pt>
                <c:pt idx="18">
                  <c:v>-1.3143999999999999E-2</c:v>
                </c:pt>
                <c:pt idx="19">
                  <c:v>-1.9042E-2</c:v>
                </c:pt>
                <c:pt idx="20">
                  <c:v>1.0182999999999999E-2</c:v>
                </c:pt>
                <c:pt idx="21">
                  <c:v>-1.2599000000000001E-2</c:v>
                </c:pt>
                <c:pt idx="22">
                  <c:v>-5.0569999999999999E-3</c:v>
                </c:pt>
                <c:pt idx="23">
                  <c:v>5.8979999999999996E-3</c:v>
                </c:pt>
                <c:pt idx="24">
                  <c:v>-5.9189999999999998E-3</c:v>
                </c:pt>
                <c:pt idx="25">
                  <c:v>1.3669999999999999E-3</c:v>
                </c:pt>
                <c:pt idx="26">
                  <c:v>-4.8589999999999996E-3</c:v>
                </c:pt>
                <c:pt idx="27">
                  <c:v>-1.1296E-2</c:v>
                </c:pt>
                <c:pt idx="28">
                  <c:v>-1.2096000000000001E-2</c:v>
                </c:pt>
                <c:pt idx="29">
                  <c:v>-8.6409999999999994E-3</c:v>
                </c:pt>
                <c:pt idx="30">
                  <c:v>-1.7760000000000001E-2</c:v>
                </c:pt>
                <c:pt idx="31">
                  <c:v>-1.8297000000000001E-2</c:v>
                </c:pt>
                <c:pt idx="32">
                  <c:v>-2.9527999999999999E-2</c:v>
                </c:pt>
                <c:pt idx="33">
                  <c:v>-3.0816E-2</c:v>
                </c:pt>
                <c:pt idx="34">
                  <c:v>-3.3834000000000003E-2</c:v>
                </c:pt>
                <c:pt idx="35">
                  <c:v>-1.0395E-2</c:v>
                </c:pt>
                <c:pt idx="36">
                  <c:v>-1.3119E-2</c:v>
                </c:pt>
                <c:pt idx="37">
                  <c:v>-1.1278E-2</c:v>
                </c:pt>
                <c:pt idx="38">
                  <c:v>7.5380000000000004E-3</c:v>
                </c:pt>
                <c:pt idx="39">
                  <c:v>-6.1250000000000002E-3</c:v>
                </c:pt>
                <c:pt idx="40">
                  <c:v>-1.6671999999999999E-2</c:v>
                </c:pt>
                <c:pt idx="41">
                  <c:v>-1.4798E-2</c:v>
                </c:pt>
                <c:pt idx="42">
                  <c:v>-9.809E-3</c:v>
                </c:pt>
                <c:pt idx="43">
                  <c:v>-1.3799999999999999E-3</c:v>
                </c:pt>
                <c:pt idx="44">
                  <c:v>-7.5630000000000003E-3</c:v>
                </c:pt>
                <c:pt idx="45">
                  <c:v>-3.1848000000000001E-2</c:v>
                </c:pt>
                <c:pt idx="46">
                  <c:v>-2.2474000000000001E-2</c:v>
                </c:pt>
                <c:pt idx="47">
                  <c:v>-2.4337000000000001E-2</c:v>
                </c:pt>
                <c:pt idx="48">
                  <c:v>-1.8867999999999999E-2</c:v>
                </c:pt>
                <c:pt idx="49">
                  <c:v>3.9459999999999999E-3</c:v>
                </c:pt>
                <c:pt idx="50">
                  <c:v>-6.2969999999999996E-3</c:v>
                </c:pt>
                <c:pt idx="51">
                  <c:v>-1.6306000000000001E-2</c:v>
                </c:pt>
                <c:pt idx="52">
                  <c:v>-2.249E-2</c:v>
                </c:pt>
                <c:pt idx="53">
                  <c:v>-1.3993999999999999E-2</c:v>
                </c:pt>
                <c:pt idx="54">
                  <c:v>-2.0052E-2</c:v>
                </c:pt>
                <c:pt idx="55">
                  <c:v>-2.1585E-2</c:v>
                </c:pt>
                <c:pt idx="56">
                  <c:v>-2.4884E-2</c:v>
                </c:pt>
                <c:pt idx="57">
                  <c:v>-4.17E-4</c:v>
                </c:pt>
                <c:pt idx="58">
                  <c:v>-2.4400000000000002E-2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603680"/>
        <c:axId val="400604856"/>
      </c:scatterChart>
      <c:scatterChart>
        <c:scatterStyle val="smoothMarker"/>
        <c:varyColors val="0"/>
        <c:ser>
          <c:idx val="1"/>
          <c:order val="1"/>
          <c:tx>
            <c:v>reference line</c:v>
          </c:tx>
          <c:spPr>
            <a:ln w="19050" cap="rnd">
              <a:solidFill>
                <a:schemeClr val="tx1"/>
              </a:solidFill>
              <a:prstDash val="dash"/>
              <a:round/>
            </a:ln>
          </c:spPr>
          <c:marker>
            <c:symbol val="none"/>
          </c:marker>
          <c:xVal>
            <c:numRef>
              <c:f>fit.out!$K$2:$K$3</c:f>
              <c:numCache>
                <c:formatCode>General</c:formatCode>
                <c:ptCount val="2"/>
                <c:pt idx="0">
                  <c:v>-0.1</c:v>
                </c:pt>
                <c:pt idx="1">
                  <c:v>0.1</c:v>
                </c:pt>
              </c:numCache>
            </c:numRef>
          </c:xVal>
          <c:yVal>
            <c:numRef>
              <c:f>fit.out!$L$2:$L$3</c:f>
              <c:numCache>
                <c:formatCode>General</c:formatCode>
                <c:ptCount val="2"/>
                <c:pt idx="0">
                  <c:v>-0.1</c:v>
                </c:pt>
                <c:pt idx="1">
                  <c:v>0.1</c:v>
                </c:pt>
              </c:numCache>
            </c:numRef>
          </c:yVal>
          <c:smooth val="1"/>
        </c:ser>
        <c:ser>
          <c:idx val="2"/>
          <c:order val="2"/>
          <c:tx>
            <c:v>zero-line</c:v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Pt>
            <c:idx val="1"/>
            <c:bubble3D val="0"/>
            <c:spPr>
              <a:ln w="22225" cap="rnd">
                <a:solidFill>
                  <a:schemeClr val="accent3"/>
                </a:solidFill>
                <a:prstDash val="dash"/>
                <a:round/>
              </a:ln>
            </c:spPr>
          </c:dPt>
          <c:xVal>
            <c:numRef>
              <c:f>fit.out!$I$2:$I$3</c:f>
              <c:numCache>
                <c:formatCode>General</c:formatCode>
                <c:ptCount val="2"/>
                <c:pt idx="0">
                  <c:v>-0.1</c:v>
                </c:pt>
                <c:pt idx="1">
                  <c:v>0.1</c:v>
                </c:pt>
              </c:numCache>
            </c:numRef>
          </c:xVal>
          <c:yVal>
            <c:numRef>
              <c:f>fit.out!$J$2:$J$3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603680"/>
        <c:axId val="400604856"/>
      </c:scatterChart>
      <c:valAx>
        <c:axId val="400603680"/>
        <c:scaling>
          <c:orientation val="minMax"/>
          <c:max val="5.000000000000001E-2"/>
          <c:min val="-5.000000000000001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calculated energy</a:t>
                </a:r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28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0604856"/>
        <c:crossesAt val="-0.5"/>
        <c:crossBetween val="midCat"/>
      </c:valAx>
      <c:valAx>
        <c:axId val="400604856"/>
        <c:scaling>
          <c:orientation val="minMax"/>
          <c:max val="5.000000000000001E-2"/>
          <c:min val="-5.000000000000001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fitted</a:t>
                </a:r>
                <a:r>
                  <a:rPr lang="en-IN" baseline="0"/>
                  <a:t> </a:t>
                </a:r>
                <a:r>
                  <a:rPr lang="en-IN"/>
                  <a:t>energy </a:t>
                </a:r>
              </a:p>
            </c:rich>
          </c:tx>
          <c:layout>
            <c:manualLayout>
              <c:xMode val="edge"/>
              <c:yMode val="edge"/>
              <c:x val="1.120846514420302E-2"/>
              <c:y val="0.2750496643236964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28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0603680"/>
        <c:crossesAt val="-0.5"/>
        <c:crossBetween val="midCat"/>
      </c:valAx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03800771237906"/>
          <c:y val="4.1391360911359608E-2"/>
          <c:w val="0.72280231833190944"/>
          <c:h val="0.76614569399146326"/>
        </c:manualLayout>
      </c:layout>
      <c:scatterChart>
        <c:scatterStyle val="lineMarker"/>
        <c:varyColors val="0"/>
        <c:ser>
          <c:idx val="0"/>
          <c:order val="0"/>
          <c:tx>
            <c:v>Residuals of the fit</c:v>
          </c:tx>
          <c:spPr>
            <a:ln w="25400" cap="rnd">
              <a:noFill/>
              <a:prstDash val="solid"/>
              <a:round/>
            </a:ln>
          </c:spPr>
          <c:marker>
            <c:symbol val="star"/>
            <c:size val="10"/>
            <c:spPr>
              <a:noFill/>
              <a:ln w="9525">
                <a:solidFill>
                  <a:schemeClr val="tx1"/>
                </a:solidFill>
                <a:prstDash val="solid"/>
              </a:ln>
            </c:spPr>
          </c:marker>
          <c:xVal>
            <c:numRef>
              <c:f>fit.out!$A$2:$A$200</c:f>
              <c:numCache>
                <c:formatCode>General</c:formatCode>
                <c:ptCount val="199"/>
                <c:pt idx="0">
                  <c:v>0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0.33333299999999999</c:v>
                </c:pt>
                <c:pt idx="5">
                  <c:v>0.66666700000000001</c:v>
                </c:pt>
                <c:pt idx="6">
                  <c:v>0.33333299999999999</c:v>
                </c:pt>
                <c:pt idx="7">
                  <c:v>0.66666700000000001</c:v>
                </c:pt>
                <c:pt idx="8">
                  <c:v>0.33333299999999999</c:v>
                </c:pt>
                <c:pt idx="9">
                  <c:v>0.66666700000000001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0.75</c:v>
                </c:pt>
                <c:pt idx="14">
                  <c:v>0.75</c:v>
                </c:pt>
                <c:pt idx="15">
                  <c:v>0.25</c:v>
                </c:pt>
                <c:pt idx="16">
                  <c:v>0.5</c:v>
                </c:pt>
                <c:pt idx="17">
                  <c:v>0.75</c:v>
                </c:pt>
                <c:pt idx="18">
                  <c:v>0.25</c:v>
                </c:pt>
                <c:pt idx="19">
                  <c:v>0.75</c:v>
                </c:pt>
                <c:pt idx="20">
                  <c:v>0.25</c:v>
                </c:pt>
                <c:pt idx="21">
                  <c:v>0.5</c:v>
                </c:pt>
                <c:pt idx="22">
                  <c:v>0.75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0.4</c:v>
                </c:pt>
                <c:pt idx="27">
                  <c:v>0.6</c:v>
                </c:pt>
                <c:pt idx="28">
                  <c:v>0.8</c:v>
                </c:pt>
                <c:pt idx="29">
                  <c:v>0.2</c:v>
                </c:pt>
                <c:pt idx="30">
                  <c:v>0.4</c:v>
                </c:pt>
                <c:pt idx="31">
                  <c:v>0.4</c:v>
                </c:pt>
                <c:pt idx="32">
                  <c:v>0.6</c:v>
                </c:pt>
                <c:pt idx="33">
                  <c:v>0.6</c:v>
                </c:pt>
                <c:pt idx="34">
                  <c:v>0.8</c:v>
                </c:pt>
                <c:pt idx="35">
                  <c:v>0.4</c:v>
                </c:pt>
                <c:pt idx="36">
                  <c:v>0.6</c:v>
                </c:pt>
                <c:pt idx="37">
                  <c:v>0.4</c:v>
                </c:pt>
                <c:pt idx="38">
                  <c:v>0.6</c:v>
                </c:pt>
                <c:pt idx="39">
                  <c:v>0.2</c:v>
                </c:pt>
                <c:pt idx="40">
                  <c:v>0.4</c:v>
                </c:pt>
                <c:pt idx="41">
                  <c:v>0.6</c:v>
                </c:pt>
                <c:pt idx="42">
                  <c:v>0.8</c:v>
                </c:pt>
                <c:pt idx="43">
                  <c:v>0.16666700000000001</c:v>
                </c:pt>
                <c:pt idx="44">
                  <c:v>0.16666700000000001</c:v>
                </c:pt>
                <c:pt idx="45">
                  <c:v>0.66666700000000001</c:v>
                </c:pt>
                <c:pt idx="46">
                  <c:v>0.33333299999999999</c:v>
                </c:pt>
                <c:pt idx="47">
                  <c:v>0.66666700000000001</c:v>
                </c:pt>
                <c:pt idx="48">
                  <c:v>0.5</c:v>
                </c:pt>
                <c:pt idx="49">
                  <c:v>0.33333299999999999</c:v>
                </c:pt>
                <c:pt idx="50">
                  <c:v>0.33333299999999999</c:v>
                </c:pt>
                <c:pt idx="51">
                  <c:v>0.66666700000000001</c:v>
                </c:pt>
                <c:pt idx="52">
                  <c:v>0.57142899999999996</c:v>
                </c:pt>
                <c:pt idx="53">
                  <c:v>0.42857099999999998</c:v>
                </c:pt>
                <c:pt idx="54">
                  <c:v>0.42857099999999998</c:v>
                </c:pt>
                <c:pt idx="55">
                  <c:v>0.71428599999999998</c:v>
                </c:pt>
                <c:pt idx="56">
                  <c:v>0.5</c:v>
                </c:pt>
                <c:pt idx="57">
                  <c:v>0.5</c:v>
                </c:pt>
                <c:pt idx="58">
                  <c:v>0.66666700000000001</c:v>
                </c:pt>
              </c:numCache>
            </c:numRef>
          </c:xVal>
          <c:yVal>
            <c:numRef>
              <c:f>fit.out!$D$2:$D$200</c:f>
              <c:numCache>
                <c:formatCode>General</c:formatCode>
                <c:ptCount val="199"/>
                <c:pt idx="0">
                  <c:v>1.4890000000000001E-3</c:v>
                </c:pt>
                <c:pt idx="1">
                  <c:v>6.0169999999999998E-3</c:v>
                </c:pt>
                <c:pt idx="2">
                  <c:v>-4.3090000000000003E-3</c:v>
                </c:pt>
                <c:pt idx="3">
                  <c:v>-1.0380000000000001E-3</c:v>
                </c:pt>
                <c:pt idx="4">
                  <c:v>1.2210000000000001E-3</c:v>
                </c:pt>
                <c:pt idx="5">
                  <c:v>1.2689999999999999E-3</c:v>
                </c:pt>
                <c:pt idx="6">
                  <c:v>-1.84E-4</c:v>
                </c:pt>
                <c:pt idx="7">
                  <c:v>-6.6200000000000005E-4</c:v>
                </c:pt>
                <c:pt idx="8">
                  <c:v>6.7000000000000002E-5</c:v>
                </c:pt>
                <c:pt idx="9">
                  <c:v>1.9599999999999999E-3</c:v>
                </c:pt>
                <c:pt idx="10">
                  <c:v>-5.3229999999999996E-3</c:v>
                </c:pt>
                <c:pt idx="11">
                  <c:v>-1.542E-3</c:v>
                </c:pt>
                <c:pt idx="12">
                  <c:v>-1.6069999999999999E-3</c:v>
                </c:pt>
                <c:pt idx="13">
                  <c:v>-4.8000000000000001E-4</c:v>
                </c:pt>
                <c:pt idx="14">
                  <c:v>-1.2E-4</c:v>
                </c:pt>
                <c:pt idx="15">
                  <c:v>1.5629999999999999E-3</c:v>
                </c:pt>
                <c:pt idx="16">
                  <c:v>-2.6900000000000001E-3</c:v>
                </c:pt>
                <c:pt idx="17">
                  <c:v>1.8E-5</c:v>
                </c:pt>
                <c:pt idx="18">
                  <c:v>2.9919999999999999E-3</c:v>
                </c:pt>
                <c:pt idx="19">
                  <c:v>2.996E-3</c:v>
                </c:pt>
                <c:pt idx="20">
                  <c:v>-1.2899999999999999E-3</c:v>
                </c:pt>
                <c:pt idx="21">
                  <c:v>6.5099999999999999E-4</c:v>
                </c:pt>
                <c:pt idx="22">
                  <c:v>-8.6799999999999996E-4</c:v>
                </c:pt>
                <c:pt idx="23">
                  <c:v>4.8999999999999998E-4</c:v>
                </c:pt>
                <c:pt idx="24">
                  <c:v>-6.1700000000000004E-4</c:v>
                </c:pt>
                <c:pt idx="25">
                  <c:v>-5.6800000000000004E-4</c:v>
                </c:pt>
                <c:pt idx="26">
                  <c:v>9.0499999999999999E-4</c:v>
                </c:pt>
                <c:pt idx="27">
                  <c:v>1.7750000000000001E-3</c:v>
                </c:pt>
                <c:pt idx="28">
                  <c:v>-7.9500000000000003E-4</c:v>
                </c:pt>
                <c:pt idx="29">
                  <c:v>-4.9639999999999997E-3</c:v>
                </c:pt>
                <c:pt idx="30">
                  <c:v>-5.7349999999999996E-3</c:v>
                </c:pt>
                <c:pt idx="31">
                  <c:v>-2.3630000000000001E-3</c:v>
                </c:pt>
                <c:pt idx="32">
                  <c:v>3.6449999999999998E-3</c:v>
                </c:pt>
                <c:pt idx="33">
                  <c:v>7.54E-4</c:v>
                </c:pt>
                <c:pt idx="34">
                  <c:v>-1.0950000000000001E-3</c:v>
                </c:pt>
                <c:pt idx="35">
                  <c:v>1.2210000000000001E-3</c:v>
                </c:pt>
                <c:pt idx="36">
                  <c:v>-8.8900000000000003E-4</c:v>
                </c:pt>
                <c:pt idx="37">
                  <c:v>1.0579999999999999E-3</c:v>
                </c:pt>
                <c:pt idx="38">
                  <c:v>2.2820000000000002E-3</c:v>
                </c:pt>
                <c:pt idx="39">
                  <c:v>-3.1700000000000001E-4</c:v>
                </c:pt>
                <c:pt idx="40">
                  <c:v>1.74E-4</c:v>
                </c:pt>
                <c:pt idx="41">
                  <c:v>-6.8999999999999997E-4</c:v>
                </c:pt>
                <c:pt idx="42">
                  <c:v>2.6970000000000002E-3</c:v>
                </c:pt>
                <c:pt idx="43">
                  <c:v>1.9740000000000001E-3</c:v>
                </c:pt>
                <c:pt idx="44">
                  <c:v>-3.9399999999999998E-4</c:v>
                </c:pt>
                <c:pt idx="45">
                  <c:v>1.2999999999999999E-4</c:v>
                </c:pt>
                <c:pt idx="46">
                  <c:v>6.6E-4</c:v>
                </c:pt>
                <c:pt idx="47">
                  <c:v>-9.1799999999999998E-4</c:v>
                </c:pt>
                <c:pt idx="48">
                  <c:v>5.0299999999999997E-4</c:v>
                </c:pt>
                <c:pt idx="49">
                  <c:v>1.1000000000000001E-3</c:v>
                </c:pt>
                <c:pt idx="50">
                  <c:v>-1.2390000000000001E-3</c:v>
                </c:pt>
                <c:pt idx="51">
                  <c:v>-3.2299999999999999E-4</c:v>
                </c:pt>
                <c:pt idx="52">
                  <c:v>5.0199999999999995E-4</c:v>
                </c:pt>
                <c:pt idx="53">
                  <c:v>2.9E-5</c:v>
                </c:pt>
                <c:pt idx="54">
                  <c:v>9.7999999999999997E-5</c:v>
                </c:pt>
                <c:pt idx="55">
                  <c:v>7.8399999999999997E-4</c:v>
                </c:pt>
                <c:pt idx="56">
                  <c:v>1.111E-3</c:v>
                </c:pt>
                <c:pt idx="57">
                  <c:v>-8.61E-4</c:v>
                </c:pt>
                <c:pt idx="58">
                  <c:v>-2.0999999999999999E-5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609168"/>
        <c:axId val="400610344"/>
      </c:scatterChart>
      <c:scatterChart>
        <c:scatterStyle val="smoothMarker"/>
        <c:varyColors val="0"/>
        <c:ser>
          <c:idx val="1"/>
          <c:order val="1"/>
          <c:tx>
            <c:v>reference line</c:v>
          </c:tx>
          <c:spPr>
            <a:ln w="19050" cap="rnd">
              <a:solidFill>
                <a:schemeClr val="tx1"/>
              </a:solidFill>
              <a:prstDash val="dash"/>
              <a:round/>
            </a:ln>
          </c:spPr>
          <c:marker>
            <c:symbol val="none"/>
          </c:marker>
          <c:xVal>
            <c:numRef>
              <c:f>fit.out!$M$2:$M$3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fit.out!$N$2:$N$3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609168"/>
        <c:axId val="400610344"/>
      </c:scatterChart>
      <c:valAx>
        <c:axId val="40060916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2800" b="0" i="0" baseline="0"/>
                  <a:t>concentration(x)</a:t>
                </a:r>
                <a:endParaRPr lang="en-IN" sz="2800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28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0610344"/>
        <c:crossesAt val="-0.2"/>
        <c:crossBetween val="midCat"/>
      </c:valAx>
      <c:valAx>
        <c:axId val="400610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energy </a:t>
                </a:r>
              </a:p>
            </c:rich>
          </c:tx>
          <c:layout>
            <c:manualLayout>
              <c:xMode val="edge"/>
              <c:yMode val="edge"/>
              <c:x val="5.3384835448177818E-3"/>
              <c:y val="0.3134668257269436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28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0609168"/>
        <c:crossesAt val="-0.5"/>
        <c:crossBetween val="midCat"/>
      </c:valAx>
    </c:plotArea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eci</c:v>
          </c:tx>
          <c:spPr>
            <a:ln w="25400" cap="rnd">
              <a:noFill/>
              <a:prstDash val="solid"/>
              <a:round/>
            </a:ln>
          </c:spPr>
          <c:marker>
            <c:symbol val="plus"/>
            <c:size val="10"/>
            <c:spPr>
              <a:noFill/>
              <a:ln w="9525">
                <a:solidFill>
                  <a:schemeClr val="tx1"/>
                </a:solidFill>
                <a:prstDash val="solid"/>
              </a:ln>
            </c:spPr>
          </c:marker>
          <c:xVal>
            <c:numRef>
              <c:f>'clusinfo.out'!$E$11:$E$15</c:f>
              <c:numCache>
                <c:formatCode>General</c:formatCode>
                <c:ptCount val="5"/>
                <c:pt idx="0">
                  <c:v>3.0449999999999999</c:v>
                </c:pt>
                <c:pt idx="1">
                  <c:v>3.5160629999999999</c:v>
                </c:pt>
                <c:pt idx="2">
                  <c:v>4.9724640000000004</c:v>
                </c:pt>
                <c:pt idx="3">
                  <c:v>5.8307310000000001</c:v>
                </c:pt>
                <c:pt idx="4">
                  <c:v>6.09</c:v>
                </c:pt>
              </c:numCache>
            </c:numRef>
          </c:xVal>
          <c:yVal>
            <c:numRef>
              <c:f>'clusinfo.out'!$D$11:$D$15</c:f>
              <c:numCache>
                <c:formatCode>General</c:formatCode>
                <c:ptCount val="5"/>
                <c:pt idx="0">
                  <c:v>-5.4500000000000002E-4</c:v>
                </c:pt>
                <c:pt idx="1">
                  <c:v>5.1780000000000003E-3</c:v>
                </c:pt>
                <c:pt idx="2">
                  <c:v>3.8670000000000002E-3</c:v>
                </c:pt>
                <c:pt idx="3">
                  <c:v>-7.0799999999999997E-4</c:v>
                </c:pt>
                <c:pt idx="4">
                  <c:v>-7.8899999999999999E-4</c:v>
                </c:pt>
              </c:numCache>
            </c:numRef>
          </c:yVal>
          <c:smooth val="0"/>
        </c:ser>
        <c:ser>
          <c:idx val="1"/>
          <c:order val="1"/>
          <c:tx>
            <c:v>zeroline</c:v>
          </c:tx>
          <c:spPr>
            <a:ln w="12700" cap="rnd">
              <a:solidFill>
                <a:schemeClr val="tx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'clusinfo.out'!$A$1:$A$2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'clusinfo.out'!$B$1:$B$2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607208"/>
        <c:axId val="400605640"/>
      </c:scatterChart>
      <c:valAx>
        <c:axId val="400607208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cluster diameter (Å)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0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28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0605640"/>
        <c:crossesAt val="-0.1"/>
        <c:crossBetween val="midCat"/>
        <c:majorUnit val="5"/>
        <c:minorUnit val="5"/>
      </c:valAx>
      <c:valAx>
        <c:axId val="400605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 energy  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28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0607208"/>
        <c:crosses val="autoZero"/>
        <c:crossBetween val="midCat"/>
      </c:valAx>
    </c:plotArea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90793636132729"/>
          <c:y val="4.1419231686948221E-2"/>
          <c:w val="0.77296303138060818"/>
          <c:h val="0.74404533524218563"/>
        </c:manualLayout>
      </c:layout>
      <c:scatterChart>
        <c:scatterStyle val="lineMarker"/>
        <c:varyColors val="0"/>
        <c:ser>
          <c:idx val="0"/>
          <c:order val="0"/>
          <c:tx>
            <c:v>eci</c:v>
          </c:tx>
          <c:spPr>
            <a:ln w="25400" cap="rnd">
              <a:noFill/>
              <a:prstDash val="solid"/>
              <a:round/>
            </a:ln>
          </c:spPr>
          <c:marker>
            <c:symbol val="plus"/>
            <c:size val="10"/>
            <c:spPr>
              <a:noFill/>
              <a:ln w="9525">
                <a:solidFill>
                  <a:schemeClr val="tx1"/>
                </a:solidFill>
                <a:prstDash val="solid"/>
              </a:ln>
            </c:spPr>
          </c:marker>
          <c:xVal>
            <c:numRef>
              <c:f>'clusinfo.out'!$E$11:$E$100</c:f>
              <c:numCache>
                <c:formatCode>General</c:formatCode>
                <c:ptCount val="90"/>
                <c:pt idx="0">
                  <c:v>3.0449999999999999</c:v>
                </c:pt>
                <c:pt idx="1">
                  <c:v>3.5160629999999999</c:v>
                </c:pt>
                <c:pt idx="2">
                  <c:v>4.9724640000000004</c:v>
                </c:pt>
                <c:pt idx="3">
                  <c:v>5.8307310000000001</c:v>
                </c:pt>
                <c:pt idx="4">
                  <c:v>6.09</c:v>
                </c:pt>
                <c:pt idx="5">
                  <c:v>7.0321259999999999</c:v>
                </c:pt>
                <c:pt idx="6">
                  <c:v>7.6630820000000002</c:v>
                </c:pt>
                <c:pt idx="7">
                  <c:v>7.8621559999999997</c:v>
                </c:pt>
                <c:pt idx="8">
                  <c:v>8.6125600000000002</c:v>
                </c:pt>
                <c:pt idx="9">
                  <c:v>18.516062999999999</c:v>
                </c:pt>
                <c:pt idx="10">
                  <c:v>19.972464000000002</c:v>
                </c:pt>
                <c:pt idx="11">
                  <c:v>19.972464000000002</c:v>
                </c:pt>
                <c:pt idx="12">
                  <c:v>19.972464000000002</c:v>
                </c:pt>
                <c:pt idx="13">
                  <c:v>20.830731</c:v>
                </c:pt>
                <c:pt idx="14">
                  <c:v>20.830731</c:v>
                </c:pt>
                <c:pt idx="15">
                  <c:v>20.830731</c:v>
                </c:pt>
                <c:pt idx="16">
                  <c:v>20.830731</c:v>
                </c:pt>
                <c:pt idx="17">
                  <c:v>20.830731</c:v>
                </c:pt>
                <c:pt idx="18">
                  <c:v>21.09</c:v>
                </c:pt>
                <c:pt idx="19">
                  <c:v>21.09</c:v>
                </c:pt>
                <c:pt idx="20">
                  <c:v>21.09</c:v>
                </c:pt>
                <c:pt idx="21">
                  <c:v>21.09</c:v>
                </c:pt>
                <c:pt idx="22">
                  <c:v>22.032125999999998</c:v>
                </c:pt>
                <c:pt idx="23">
                  <c:v>22.032125999999998</c:v>
                </c:pt>
                <c:pt idx="24">
                  <c:v>22.032125999999998</c:v>
                </c:pt>
                <c:pt idx="25">
                  <c:v>22.032125999999998</c:v>
                </c:pt>
                <c:pt idx="26">
                  <c:v>22.663081999999999</c:v>
                </c:pt>
                <c:pt idx="27">
                  <c:v>22.663081999999999</c:v>
                </c:pt>
                <c:pt idx="28">
                  <c:v>22.663081999999999</c:v>
                </c:pt>
                <c:pt idx="29">
                  <c:v>22.663081999999999</c:v>
                </c:pt>
                <c:pt idx="30">
                  <c:v>22.663081999999999</c:v>
                </c:pt>
                <c:pt idx="31">
                  <c:v>22.663081999999999</c:v>
                </c:pt>
                <c:pt idx="32">
                  <c:v>22.663081999999999</c:v>
                </c:pt>
                <c:pt idx="33">
                  <c:v>22.663081999999999</c:v>
                </c:pt>
                <c:pt idx="34">
                  <c:v>33.516063000000003</c:v>
                </c:pt>
                <c:pt idx="35">
                  <c:v>34.972464000000002</c:v>
                </c:pt>
                <c:pt idx="36">
                  <c:v>34.972464000000002</c:v>
                </c:pt>
                <c:pt idx="37">
                  <c:v>34.972464000000002</c:v>
                </c:pt>
                <c:pt idx="38">
                  <c:v>34.972464000000002</c:v>
                </c:pt>
                <c:pt idx="39">
                  <c:v>34.972464000000002</c:v>
                </c:pt>
                <c:pt idx="40">
                  <c:v>34.972464000000002</c:v>
                </c:pt>
                <c:pt idx="41">
                  <c:v>-30</c:v>
                </c:pt>
                <c:pt idx="42">
                  <c:v>-30</c:v>
                </c:pt>
                <c:pt idx="43">
                  <c:v>-30</c:v>
                </c:pt>
                <c:pt idx="44">
                  <c:v>-30</c:v>
                </c:pt>
                <c:pt idx="45">
                  <c:v>-30</c:v>
                </c:pt>
                <c:pt idx="46">
                  <c:v>-30</c:v>
                </c:pt>
                <c:pt idx="47">
                  <c:v>-30</c:v>
                </c:pt>
                <c:pt idx="48">
                  <c:v>-30</c:v>
                </c:pt>
                <c:pt idx="49">
                  <c:v>-30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-30</c:v>
                </c:pt>
                <c:pt idx="67">
                  <c:v>-30</c:v>
                </c:pt>
                <c:pt idx="68">
                  <c:v>-30</c:v>
                </c:pt>
                <c:pt idx="69">
                  <c:v>-30</c:v>
                </c:pt>
                <c:pt idx="70">
                  <c:v>-30</c:v>
                </c:pt>
                <c:pt idx="71">
                  <c:v>-30</c:v>
                </c:pt>
                <c:pt idx="72">
                  <c:v>-30</c:v>
                </c:pt>
                <c:pt idx="73">
                  <c:v>-30</c:v>
                </c:pt>
                <c:pt idx="74">
                  <c:v>-30</c:v>
                </c:pt>
                <c:pt idx="75">
                  <c:v>-30</c:v>
                </c:pt>
                <c:pt idx="76">
                  <c:v>-30</c:v>
                </c:pt>
                <c:pt idx="77">
                  <c:v>-30</c:v>
                </c:pt>
                <c:pt idx="78">
                  <c:v>-30</c:v>
                </c:pt>
                <c:pt idx="79">
                  <c:v>-30</c:v>
                </c:pt>
                <c:pt idx="80">
                  <c:v>-30</c:v>
                </c:pt>
                <c:pt idx="81">
                  <c:v>-30</c:v>
                </c:pt>
                <c:pt idx="82">
                  <c:v>-30</c:v>
                </c:pt>
                <c:pt idx="83">
                  <c:v>-30</c:v>
                </c:pt>
                <c:pt idx="84">
                  <c:v>-30</c:v>
                </c:pt>
                <c:pt idx="85">
                  <c:v>-30</c:v>
                </c:pt>
                <c:pt idx="86">
                  <c:v>-30</c:v>
                </c:pt>
                <c:pt idx="87">
                  <c:v>-30</c:v>
                </c:pt>
                <c:pt idx="88">
                  <c:v>-30</c:v>
                </c:pt>
                <c:pt idx="89">
                  <c:v>-30</c:v>
                </c:pt>
              </c:numCache>
            </c:numRef>
          </c:xVal>
          <c:yVal>
            <c:numRef>
              <c:f>'clusinfo.out'!$D$11:$D$100</c:f>
              <c:numCache>
                <c:formatCode>General</c:formatCode>
                <c:ptCount val="90"/>
                <c:pt idx="0">
                  <c:v>-5.4500000000000002E-4</c:v>
                </c:pt>
                <c:pt idx="1">
                  <c:v>5.1780000000000003E-3</c:v>
                </c:pt>
                <c:pt idx="2">
                  <c:v>3.8670000000000002E-3</c:v>
                </c:pt>
                <c:pt idx="3">
                  <c:v>-7.0799999999999997E-4</c:v>
                </c:pt>
                <c:pt idx="4">
                  <c:v>-7.8899999999999999E-4</c:v>
                </c:pt>
                <c:pt idx="5">
                  <c:v>3.434E-3</c:v>
                </c:pt>
                <c:pt idx="6">
                  <c:v>-1.0900000000000001E-4</c:v>
                </c:pt>
                <c:pt idx="7">
                  <c:v>-6.2600000000000004E-4</c:v>
                </c:pt>
                <c:pt idx="8">
                  <c:v>-9.3000000000000005E-4</c:v>
                </c:pt>
                <c:pt idx="9">
                  <c:v>1.9369999999999999E-3</c:v>
                </c:pt>
                <c:pt idx="10">
                  <c:v>-9.6400000000000001E-4</c:v>
                </c:pt>
                <c:pt idx="11">
                  <c:v>-1.0529999999999999E-3</c:v>
                </c:pt>
                <c:pt idx="12">
                  <c:v>1.7110000000000001E-3</c:v>
                </c:pt>
                <c:pt idx="13">
                  <c:v>-4.2099999999999999E-4</c:v>
                </c:pt>
                <c:pt idx="14">
                  <c:v>1.1329999999999999E-3</c:v>
                </c:pt>
                <c:pt idx="15">
                  <c:v>-5.6800000000000004E-4</c:v>
                </c:pt>
                <c:pt idx="16">
                  <c:v>-1.39E-3</c:v>
                </c:pt>
                <c:pt idx="17">
                  <c:v>-3.2699999999999998E-4</c:v>
                </c:pt>
                <c:pt idx="18">
                  <c:v>-8.3309999999999999E-3</c:v>
                </c:pt>
                <c:pt idx="19">
                  <c:v>9.4799999999999995E-4</c:v>
                </c:pt>
                <c:pt idx="20">
                  <c:v>9.5E-4</c:v>
                </c:pt>
                <c:pt idx="21">
                  <c:v>1.2880000000000001E-3</c:v>
                </c:pt>
                <c:pt idx="22">
                  <c:v>3.6400000000000001E-4</c:v>
                </c:pt>
                <c:pt idx="23">
                  <c:v>5.2700000000000002E-4</c:v>
                </c:pt>
                <c:pt idx="24">
                  <c:v>3.9800000000000002E-4</c:v>
                </c:pt>
                <c:pt idx="25">
                  <c:v>-4.2700000000000002E-4</c:v>
                </c:pt>
                <c:pt idx="26">
                  <c:v>-1.5349999999999999E-3</c:v>
                </c:pt>
                <c:pt idx="27">
                  <c:v>-6.3100000000000005E-4</c:v>
                </c:pt>
                <c:pt idx="28">
                  <c:v>-6.87E-4</c:v>
                </c:pt>
                <c:pt idx="29">
                  <c:v>2.81E-3</c:v>
                </c:pt>
                <c:pt idx="30">
                  <c:v>2.0599999999999999E-4</c:v>
                </c:pt>
                <c:pt idx="31">
                  <c:v>4.1599999999999997E-4</c:v>
                </c:pt>
                <c:pt idx="32">
                  <c:v>4.3000000000000002E-5</c:v>
                </c:pt>
                <c:pt idx="33">
                  <c:v>-2.4499999999999999E-4</c:v>
                </c:pt>
                <c:pt idx="34">
                  <c:v>-2.8699999999999998E-4</c:v>
                </c:pt>
                <c:pt idx="35">
                  <c:v>6.7000000000000002E-5</c:v>
                </c:pt>
                <c:pt idx="36">
                  <c:v>1.1E-5</c:v>
                </c:pt>
                <c:pt idx="37">
                  <c:v>1.37E-4</c:v>
                </c:pt>
                <c:pt idx="38">
                  <c:v>-3.5799999999999997E-4</c:v>
                </c:pt>
                <c:pt idx="39">
                  <c:v>8.0500000000000005E-4</c:v>
                </c:pt>
                <c:pt idx="40">
                  <c:v>-1.9680000000000001E-3</c:v>
                </c:pt>
              </c:numCache>
            </c:numRef>
          </c:yVal>
          <c:smooth val="0"/>
        </c:ser>
        <c:ser>
          <c:idx val="1"/>
          <c:order val="1"/>
          <c:tx>
            <c:v>zeroline</c:v>
          </c:tx>
          <c:spPr>
            <a:ln w="12700" cap="rnd">
              <a:solidFill>
                <a:schemeClr val="tx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'clusinfo.out'!$A$1:$A$2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'clusinfo.out'!$B$1:$B$2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606424"/>
        <c:axId val="400607600"/>
      </c:scatterChart>
      <c:valAx>
        <c:axId val="400606424"/>
        <c:scaling>
          <c:orientation val="minMax"/>
          <c:max val="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cluster diameter (Å)</a:t>
                </a:r>
              </a:p>
            </c:rich>
          </c:tx>
          <c:layout>
            <c:manualLayout>
              <c:xMode val="edge"/>
              <c:yMode val="edge"/>
              <c:x val="0.40863209180963822"/>
              <c:y val="0.854151435616002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0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28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0607600"/>
        <c:crossesAt val="-0.1"/>
        <c:crossBetween val="midCat"/>
        <c:majorUnit val="5"/>
        <c:minorUnit val="5"/>
      </c:valAx>
      <c:valAx>
        <c:axId val="400607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 energy  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28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0606424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6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6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6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B6" sqref="B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1" spans="1:1" x14ac:dyDescent="0.3">
      <c r="A11" t="s">
        <v>9</v>
      </c>
    </row>
    <row r="12" spans="1:1" x14ac:dyDescent="0.3">
      <c r="A12" t="s">
        <v>10</v>
      </c>
    </row>
    <row r="13" spans="1:1" x14ac:dyDescent="0.3">
      <c r="A13" t="s">
        <v>11</v>
      </c>
    </row>
    <row r="14" spans="1:1" x14ac:dyDescent="0.3">
      <c r="A14" t="s">
        <v>12</v>
      </c>
    </row>
    <row r="15" spans="1:1" x14ac:dyDescent="0.3">
      <c r="A15" t="s">
        <v>13</v>
      </c>
    </row>
    <row r="16" spans="1:1" x14ac:dyDescent="0.3">
      <c r="A16" t="s">
        <v>14</v>
      </c>
    </row>
    <row r="18" spans="1:1" x14ac:dyDescent="0.3">
      <c r="A18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"/>
  <sheetViews>
    <sheetView topLeftCell="A28" zoomScale="110" zoomScaleNormal="110" workbookViewId="0">
      <selection activeCell="F12" sqref="F12"/>
    </sheetView>
  </sheetViews>
  <sheetFormatPr defaultRowHeight="14.4" x14ac:dyDescent="0.3"/>
  <cols>
    <col min="1" max="1" width="11.88671875" bestFit="1" customWidth="1"/>
    <col min="2" max="2" width="8.44140625" bestFit="1" customWidth="1"/>
    <col min="3" max="3" width="11.109375" bestFit="1" customWidth="1"/>
    <col min="4" max="4" width="9.6640625" bestFit="1" customWidth="1"/>
    <col min="5" max="5" width="17.33203125" bestFit="1" customWidth="1"/>
    <col min="6" max="6" width="10.33203125" bestFit="1" customWidth="1"/>
    <col min="7" max="7" width="14.88671875" bestFit="1" customWidth="1"/>
    <col min="8" max="8" width="10.5546875" bestFit="1" customWidth="1"/>
    <col min="9" max="9" width="10.6640625" bestFit="1" customWidth="1"/>
    <col min="10" max="10" width="10.5546875" bestFit="1" customWidth="1"/>
    <col min="11" max="27" width="11.5546875" bestFit="1" customWidth="1"/>
    <col min="28" max="28" width="12.5546875" bestFit="1" customWidth="1"/>
  </cols>
  <sheetData>
    <row r="1" spans="1:28" ht="15.6" customHeight="1" thickBot="1" x14ac:dyDescent="0.35">
      <c r="A1">
        <v>0</v>
      </c>
      <c r="B1">
        <v>0</v>
      </c>
      <c r="C1" s="1" t="s">
        <v>16</v>
      </c>
      <c r="D1" s="5">
        <f>'ref_energy.out'!A2</f>
        <v>-1604.57</v>
      </c>
      <c r="E1" s="2">
        <f>'ref_energy.out'!B2</f>
        <v>-1604.57</v>
      </c>
      <c r="G1" s="8" t="s">
        <v>17</v>
      </c>
      <c r="H1" s="6">
        <v>0</v>
      </c>
      <c r="I1" s="6">
        <v>0.05</v>
      </c>
      <c r="J1" s="6">
        <v>0.1</v>
      </c>
      <c r="K1" s="6">
        <v>0.15</v>
      </c>
      <c r="L1" s="6">
        <v>0.2</v>
      </c>
      <c r="M1" s="6">
        <v>0.25</v>
      </c>
      <c r="N1" s="6">
        <v>0.3</v>
      </c>
      <c r="O1" s="6">
        <v>0.35</v>
      </c>
      <c r="P1" s="6">
        <v>0.4</v>
      </c>
      <c r="Q1" s="6">
        <v>0.45</v>
      </c>
      <c r="R1" s="6">
        <v>0.5</v>
      </c>
      <c r="S1" s="6">
        <v>0.55000000000000004</v>
      </c>
      <c r="T1" s="6">
        <v>0.6</v>
      </c>
      <c r="U1" s="6">
        <v>0.65</v>
      </c>
      <c r="V1" s="6">
        <v>0.7</v>
      </c>
      <c r="W1" s="6">
        <v>0.75</v>
      </c>
      <c r="X1" s="6">
        <v>0.8</v>
      </c>
      <c r="Y1" s="6">
        <v>0.85</v>
      </c>
      <c r="Z1" s="6">
        <v>0.9</v>
      </c>
      <c r="AA1" s="6">
        <v>0.95</v>
      </c>
      <c r="AB1" s="3">
        <v>1</v>
      </c>
    </row>
    <row r="2" spans="1:28" ht="15" customHeight="1" thickBot="1" x14ac:dyDescent="0.35">
      <c r="A2">
        <v>50</v>
      </c>
      <c r="B2">
        <v>0</v>
      </c>
      <c r="C2" s="3"/>
      <c r="D2" s="7">
        <f>'ref_energy.out'!A3</f>
        <v>-1622.38</v>
      </c>
      <c r="E2" s="4">
        <f>'ref_energy.out'!B3</f>
        <v>-1622.49</v>
      </c>
      <c r="G2" t="s">
        <v>18</v>
      </c>
      <c r="H2">
        <f t="shared" ref="H2:AB2" si="0">(H$1*$E$2+(1-H$1)*$E$1)</f>
        <v>-1604.57</v>
      </c>
      <c r="I2">
        <f t="shared" si="0"/>
        <v>-1605.4659999999999</v>
      </c>
      <c r="J2">
        <f t="shared" si="0"/>
        <v>-1606.3620000000001</v>
      </c>
      <c r="K2">
        <f t="shared" si="0"/>
        <v>-1607.2579999999998</v>
      </c>
      <c r="L2">
        <f t="shared" si="0"/>
        <v>-1608.154</v>
      </c>
      <c r="M2">
        <f t="shared" si="0"/>
        <v>-1609.05</v>
      </c>
      <c r="N2">
        <f t="shared" si="0"/>
        <v>-1609.9459999999999</v>
      </c>
      <c r="O2">
        <f t="shared" si="0"/>
        <v>-1610.8419999999999</v>
      </c>
      <c r="P2">
        <f t="shared" si="0"/>
        <v>-1611.7380000000001</v>
      </c>
      <c r="Q2">
        <f t="shared" si="0"/>
        <v>-1612.634</v>
      </c>
      <c r="R2">
        <f t="shared" si="0"/>
        <v>-1613.53</v>
      </c>
      <c r="S2">
        <f t="shared" si="0"/>
        <v>-1614.4259999999999</v>
      </c>
      <c r="T2">
        <f t="shared" si="0"/>
        <v>-1615.3219999999999</v>
      </c>
      <c r="U2">
        <f t="shared" si="0"/>
        <v>-1616.2179999999998</v>
      </c>
      <c r="V2">
        <f t="shared" si="0"/>
        <v>-1617.114</v>
      </c>
      <c r="W2">
        <f t="shared" si="0"/>
        <v>-1618.01</v>
      </c>
      <c r="X2">
        <f t="shared" si="0"/>
        <v>-1618.9060000000002</v>
      </c>
      <c r="Y2">
        <f t="shared" si="0"/>
        <v>-1619.8019999999999</v>
      </c>
      <c r="Z2">
        <f t="shared" si="0"/>
        <v>-1620.6979999999999</v>
      </c>
      <c r="AA2">
        <f t="shared" si="0"/>
        <v>-1621.5940000000001</v>
      </c>
      <c r="AB2">
        <f t="shared" si="0"/>
        <v>-1622.49</v>
      </c>
    </row>
    <row r="3" spans="1:28" x14ac:dyDescent="0.3">
      <c r="G3" t="s">
        <v>19</v>
      </c>
      <c r="H3">
        <f t="shared" ref="H3:AB3" si="1">(H$1*$D$2+(1-H$1)*$D$1)</f>
        <v>-1604.57</v>
      </c>
      <c r="I3">
        <f t="shared" si="1"/>
        <v>-1605.4604999999997</v>
      </c>
      <c r="J3">
        <f t="shared" si="1"/>
        <v>-1606.3510000000001</v>
      </c>
      <c r="K3">
        <f t="shared" si="1"/>
        <v>-1607.2414999999999</v>
      </c>
      <c r="L3">
        <f t="shared" si="1"/>
        <v>-1608.1320000000001</v>
      </c>
      <c r="M3">
        <f t="shared" si="1"/>
        <v>-1609.0225</v>
      </c>
      <c r="N3">
        <f t="shared" si="1"/>
        <v>-1609.9129999999998</v>
      </c>
      <c r="O3">
        <f t="shared" si="1"/>
        <v>-1610.8035</v>
      </c>
      <c r="P3">
        <f t="shared" si="1"/>
        <v>-1611.694</v>
      </c>
      <c r="Q3">
        <f t="shared" si="1"/>
        <v>-1612.5844999999999</v>
      </c>
      <c r="R3">
        <f t="shared" si="1"/>
        <v>-1613.4749999999999</v>
      </c>
      <c r="S3">
        <f t="shared" si="1"/>
        <v>-1614.3654999999999</v>
      </c>
      <c r="T3">
        <f t="shared" si="1"/>
        <v>-1615.2559999999999</v>
      </c>
      <c r="U3">
        <f t="shared" si="1"/>
        <v>-1616.1464999999998</v>
      </c>
      <c r="V3">
        <f t="shared" si="1"/>
        <v>-1617.037</v>
      </c>
      <c r="W3">
        <f t="shared" si="1"/>
        <v>-1617.9275</v>
      </c>
      <c r="X3">
        <f t="shared" si="1"/>
        <v>-1618.8180000000002</v>
      </c>
      <c r="Y3">
        <f t="shared" si="1"/>
        <v>-1619.7085000000002</v>
      </c>
      <c r="Z3">
        <f t="shared" si="1"/>
        <v>-1620.5989999999999</v>
      </c>
      <c r="AA3">
        <f t="shared" si="1"/>
        <v>-1621.4895000000001</v>
      </c>
      <c r="AB3">
        <f t="shared" si="1"/>
        <v>-1622.38</v>
      </c>
    </row>
    <row r="4" spans="1:28" x14ac:dyDescent="0.3">
      <c r="G4" t="s">
        <v>20</v>
      </c>
      <c r="H4">
        <f t="shared" ref="H4:AB4" si="2">H3-H2</f>
        <v>0</v>
      </c>
      <c r="I4">
        <f t="shared" si="2"/>
        <v>5.5000000002110028E-3</v>
      </c>
      <c r="J4">
        <f t="shared" si="2"/>
        <v>1.0999999999967258E-2</v>
      </c>
      <c r="K4">
        <f t="shared" si="2"/>
        <v>1.6499999999950887E-2</v>
      </c>
      <c r="L4">
        <f t="shared" si="2"/>
        <v>2.1999999999934516E-2</v>
      </c>
      <c r="M4">
        <f t="shared" si="2"/>
        <v>2.7499999999918145E-2</v>
      </c>
      <c r="N4">
        <f t="shared" si="2"/>
        <v>3.3000000000129148E-2</v>
      </c>
      <c r="O4">
        <f t="shared" si="2"/>
        <v>3.8499999999885404E-2</v>
      </c>
      <c r="P4">
        <f t="shared" si="2"/>
        <v>4.4000000000096406E-2</v>
      </c>
      <c r="Q4">
        <f t="shared" si="2"/>
        <v>4.9500000000080036E-2</v>
      </c>
      <c r="R4">
        <f t="shared" si="2"/>
        <v>5.5000000000063665E-2</v>
      </c>
      <c r="S4">
        <f t="shared" si="2"/>
        <v>6.0500000000047294E-2</v>
      </c>
      <c r="T4">
        <f t="shared" si="2"/>
        <v>6.6000000000030923E-2</v>
      </c>
      <c r="U4">
        <f t="shared" si="2"/>
        <v>7.1500000000014552E-2</v>
      </c>
      <c r="V4">
        <f t="shared" si="2"/>
        <v>7.6999999999998181E-2</v>
      </c>
      <c r="W4">
        <f t="shared" si="2"/>
        <v>8.249999999998181E-2</v>
      </c>
      <c r="X4">
        <f t="shared" si="2"/>
        <v>8.7999999999965439E-2</v>
      </c>
      <c r="Y4">
        <f t="shared" si="2"/>
        <v>9.3499999999721695E-2</v>
      </c>
      <c r="Z4">
        <f t="shared" si="2"/>
        <v>9.8999999999932697E-2</v>
      </c>
      <c r="AA4">
        <f t="shared" si="2"/>
        <v>0.10449999999991633</v>
      </c>
      <c r="AB4">
        <f t="shared" si="2"/>
        <v>0.10999999999989996</v>
      </c>
    </row>
    <row r="5" spans="1:28" ht="15" customHeight="1" x14ac:dyDescent="0.3">
      <c r="G5" s="9" t="s">
        <v>21</v>
      </c>
      <c r="H5" s="10">
        <f t="shared" ref="H5:AB5" si="3">SUMPRODUCT($C9:$C100,$F9:$F100,H9:H100)</f>
        <v>-1.5290000000000104E-3</v>
      </c>
      <c r="I5" s="10">
        <f t="shared" si="3"/>
        <v>8.073105000000135E-4</v>
      </c>
      <c r="J5" s="10">
        <f t="shared" si="3"/>
        <v>1.7377599999999968E-3</v>
      </c>
      <c r="K5" s="10">
        <f t="shared" si="3"/>
        <v>1.4620165000000058E-3</v>
      </c>
      <c r="L5" s="10">
        <f t="shared" si="3"/>
        <v>1.7733599999999647E-4</v>
      </c>
      <c r="M5" s="10">
        <f t="shared" si="3"/>
        <v>-1.9214375E-3</v>
      </c>
      <c r="N5" s="10">
        <f t="shared" si="3"/>
        <v>-4.641872E-3</v>
      </c>
      <c r="O5" s="10">
        <f t="shared" si="3"/>
        <v>-7.7939475000000005E-3</v>
      </c>
      <c r="P5" s="10">
        <f t="shared" si="3"/>
        <v>-1.1190056E-2</v>
      </c>
      <c r="Q5" s="10">
        <f t="shared" si="3"/>
        <v>-1.4645001499999999E-2</v>
      </c>
      <c r="R5" s="10">
        <f t="shared" si="3"/>
        <v>-1.7975999999999999E-2</v>
      </c>
      <c r="S5" s="10">
        <f t="shared" si="3"/>
        <v>-2.1002679499999996E-2</v>
      </c>
      <c r="T5" s="10">
        <f t="shared" si="3"/>
        <v>-2.3547079999999988E-2</v>
      </c>
      <c r="U5" s="10">
        <f t="shared" si="3"/>
        <v>-2.543365349999999E-2</v>
      </c>
      <c r="V5" s="10">
        <f t="shared" si="3"/>
        <v>-2.6489263999999995E-2</v>
      </c>
      <c r="W5" s="10">
        <f t="shared" si="3"/>
        <v>-2.6543187499999992E-2</v>
      </c>
      <c r="X5" s="10">
        <f t="shared" si="3"/>
        <v>-2.5427112000000019E-2</v>
      </c>
      <c r="Y5" s="10">
        <f t="shared" si="3"/>
        <v>-2.2975137500000006E-2</v>
      </c>
      <c r="Z5" s="10">
        <f t="shared" si="3"/>
        <v>-1.9023775999999992E-2</v>
      </c>
      <c r="AA5" s="10">
        <f t="shared" si="3"/>
        <v>-1.3411951500000002E-2</v>
      </c>
      <c r="AB5" s="10">
        <f t="shared" si="3"/>
        <v>-5.9809999999999941E-3</v>
      </c>
    </row>
    <row r="6" spans="1:28" ht="15" customHeight="1" x14ac:dyDescent="0.3">
      <c r="G6" s="11" t="s">
        <v>22</v>
      </c>
      <c r="H6" s="10">
        <f t="shared" ref="H6:AB6" si="4">H5+H4</f>
        <v>-1.5290000000000104E-3</v>
      </c>
      <c r="I6" s="10">
        <f t="shared" si="4"/>
        <v>6.3073105002110167E-3</v>
      </c>
      <c r="J6" s="10">
        <f t="shared" si="4"/>
        <v>1.2737759999967254E-2</v>
      </c>
      <c r="K6" s="10">
        <f t="shared" si="4"/>
        <v>1.7962016499950894E-2</v>
      </c>
      <c r="L6" s="10">
        <f t="shared" si="4"/>
        <v>2.2177335999934513E-2</v>
      </c>
      <c r="M6" s="10">
        <f t="shared" si="4"/>
        <v>2.5578562499918144E-2</v>
      </c>
      <c r="N6" s="10">
        <f t="shared" si="4"/>
        <v>2.835812800012915E-2</v>
      </c>
      <c r="O6" s="10">
        <f t="shared" si="4"/>
        <v>3.0706052499885401E-2</v>
      </c>
      <c r="P6" s="10">
        <f t="shared" si="4"/>
        <v>3.2809944000096403E-2</v>
      </c>
      <c r="Q6" s="10">
        <f t="shared" si="4"/>
        <v>3.4854998500080038E-2</v>
      </c>
      <c r="R6" s="10">
        <f t="shared" si="4"/>
        <v>3.7024000000063666E-2</v>
      </c>
      <c r="S6" s="10">
        <f t="shared" si="4"/>
        <v>3.9497320500047298E-2</v>
      </c>
      <c r="T6" s="10">
        <f t="shared" si="4"/>
        <v>4.2452920000030939E-2</v>
      </c>
      <c r="U6" s="10">
        <f t="shared" si="4"/>
        <v>4.6066346500014566E-2</v>
      </c>
      <c r="V6" s="10">
        <f t="shared" si="4"/>
        <v>5.0510735999998183E-2</v>
      </c>
      <c r="W6" s="10">
        <f t="shared" si="4"/>
        <v>5.5956812499981815E-2</v>
      </c>
      <c r="X6" s="10">
        <f t="shared" si="4"/>
        <v>6.2572887999965424E-2</v>
      </c>
      <c r="Y6" s="10">
        <f t="shared" si="4"/>
        <v>7.0524862499721688E-2</v>
      </c>
      <c r="Z6" s="10">
        <f t="shared" si="4"/>
        <v>7.9976223999932705E-2</v>
      </c>
      <c r="AA6" s="10">
        <f t="shared" si="4"/>
        <v>9.1088048499916321E-2</v>
      </c>
      <c r="AB6" s="10">
        <f t="shared" si="4"/>
        <v>0.10401899999989996</v>
      </c>
    </row>
    <row r="7" spans="1:28" ht="15" customHeight="1" x14ac:dyDescent="0.3">
      <c r="G7" s="11" t="s">
        <v>23</v>
      </c>
      <c r="H7" s="10">
        <f t="shared" ref="H7:AB7" si="5">96487*H6</f>
        <v>-147.52862300000101</v>
      </c>
      <c r="I7" s="10">
        <f t="shared" si="5"/>
        <v>608.57346823386035</v>
      </c>
      <c r="J7" s="10">
        <f t="shared" si="5"/>
        <v>1229.0282491168405</v>
      </c>
      <c r="K7" s="10">
        <f t="shared" si="5"/>
        <v>1733.101086030762</v>
      </c>
      <c r="L7" s="10">
        <f t="shared" si="5"/>
        <v>2139.8246186256815</v>
      </c>
      <c r="M7" s="10">
        <f t="shared" si="5"/>
        <v>2467.9987599296019</v>
      </c>
      <c r="N7" s="10">
        <f t="shared" si="5"/>
        <v>2736.1906963484612</v>
      </c>
      <c r="O7" s="10">
        <f t="shared" si="5"/>
        <v>2962.7348875564426</v>
      </c>
      <c r="P7" s="10">
        <f t="shared" si="5"/>
        <v>3165.7330667373017</v>
      </c>
      <c r="Q7" s="10">
        <f t="shared" si="5"/>
        <v>3363.0542402772226</v>
      </c>
      <c r="R7" s="10">
        <f t="shared" si="5"/>
        <v>3572.3346880061431</v>
      </c>
      <c r="S7" s="10">
        <f t="shared" si="5"/>
        <v>3810.9779630880635</v>
      </c>
      <c r="T7" s="10">
        <f t="shared" si="5"/>
        <v>4096.154892042985</v>
      </c>
      <c r="U7" s="10">
        <f t="shared" si="5"/>
        <v>4444.8035747469057</v>
      </c>
      <c r="V7" s="10">
        <f t="shared" si="5"/>
        <v>4873.6293844318243</v>
      </c>
      <c r="W7" s="10">
        <f t="shared" si="5"/>
        <v>5399.1049676857456</v>
      </c>
      <c r="X7" s="10">
        <f t="shared" si="5"/>
        <v>6037.4702444526638</v>
      </c>
      <c r="Y7" s="10">
        <f t="shared" si="5"/>
        <v>6804.7324080106464</v>
      </c>
      <c r="Z7" s="10">
        <f t="shared" si="5"/>
        <v>7716.6659250815073</v>
      </c>
      <c r="AA7" s="10">
        <f t="shared" si="5"/>
        <v>8788.8125356114269</v>
      </c>
      <c r="AB7" s="10">
        <f t="shared" si="5"/>
        <v>10036.481252990347</v>
      </c>
    </row>
    <row r="8" spans="1:28" x14ac:dyDescent="0.3">
      <c r="A8" t="s">
        <v>24</v>
      </c>
      <c r="B8" t="s">
        <v>25</v>
      </c>
      <c r="C8" t="s">
        <v>26</v>
      </c>
      <c r="D8" t="s">
        <v>27</v>
      </c>
      <c r="E8" t="s">
        <v>28</v>
      </c>
      <c r="F8" t="s">
        <v>29</v>
      </c>
    </row>
    <row r="9" spans="1:28" x14ac:dyDescent="0.3">
      <c r="A9" s="12">
        <v>0</v>
      </c>
      <c r="B9" s="12"/>
      <c r="C9" s="12">
        <v>1</v>
      </c>
      <c r="D9" s="12"/>
      <c r="E9" s="12"/>
      <c r="F9">
        <v>-1.7975999999999999E-2</v>
      </c>
      <c r="H9">
        <f t="shared" ref="H9:Q18" si="6">IF($A9=0,1,(2*H$1-1)^$A9)</f>
        <v>1</v>
      </c>
      <c r="I9">
        <f t="shared" si="6"/>
        <v>1</v>
      </c>
      <c r="J9">
        <f t="shared" si="6"/>
        <v>1</v>
      </c>
      <c r="K9">
        <f t="shared" si="6"/>
        <v>1</v>
      </c>
      <c r="L9">
        <f t="shared" si="6"/>
        <v>1</v>
      </c>
      <c r="M9">
        <f t="shared" si="6"/>
        <v>1</v>
      </c>
      <c r="N9">
        <f t="shared" si="6"/>
        <v>1</v>
      </c>
      <c r="O9">
        <f t="shared" si="6"/>
        <v>1</v>
      </c>
      <c r="P9">
        <f t="shared" si="6"/>
        <v>1</v>
      </c>
      <c r="Q9">
        <f t="shared" si="6"/>
        <v>1</v>
      </c>
      <c r="R9">
        <f t="shared" ref="R9:AB18" si="7">IF($A9=0,1,(2*R$1-1)^$A9)</f>
        <v>1</v>
      </c>
      <c r="S9">
        <f t="shared" si="7"/>
        <v>1</v>
      </c>
      <c r="T9">
        <f t="shared" si="7"/>
        <v>1</v>
      </c>
      <c r="U9">
        <f t="shared" si="7"/>
        <v>1</v>
      </c>
      <c r="V9">
        <f t="shared" si="7"/>
        <v>1</v>
      </c>
      <c r="W9">
        <f t="shared" si="7"/>
        <v>1</v>
      </c>
      <c r="X9">
        <f t="shared" si="7"/>
        <v>1</v>
      </c>
      <c r="Y9">
        <f t="shared" si="7"/>
        <v>1</v>
      </c>
      <c r="Z9">
        <f t="shared" si="7"/>
        <v>1</v>
      </c>
      <c r="AA9">
        <f t="shared" si="7"/>
        <v>1</v>
      </c>
      <c r="AB9">
        <f t="shared" si="7"/>
        <v>1</v>
      </c>
    </row>
    <row r="10" spans="1:28" x14ac:dyDescent="0.3">
      <c r="A10" s="12">
        <v>1</v>
      </c>
      <c r="B10" s="12"/>
      <c r="C10" s="12">
        <v>1</v>
      </c>
      <c r="D10" s="12"/>
      <c r="E10" s="12"/>
      <c r="F10">
        <v>-3.2086999999999997E-2</v>
      </c>
      <c r="H10">
        <f t="shared" si="6"/>
        <v>-1</v>
      </c>
      <c r="I10">
        <f t="shared" si="6"/>
        <v>-0.9</v>
      </c>
      <c r="J10">
        <f t="shared" si="6"/>
        <v>-0.8</v>
      </c>
      <c r="K10">
        <f t="shared" si="6"/>
        <v>-0.7</v>
      </c>
      <c r="L10">
        <f t="shared" si="6"/>
        <v>-0.6</v>
      </c>
      <c r="M10">
        <f t="shared" si="6"/>
        <v>-0.5</v>
      </c>
      <c r="N10">
        <f t="shared" si="6"/>
        <v>-0.4</v>
      </c>
      <c r="O10">
        <f t="shared" si="6"/>
        <v>-0.30000000000000004</v>
      </c>
      <c r="P10">
        <f t="shared" si="6"/>
        <v>-0.19999999999999996</v>
      </c>
      <c r="Q10">
        <f t="shared" si="6"/>
        <v>-9.9999999999999978E-2</v>
      </c>
      <c r="R10">
        <f t="shared" si="7"/>
        <v>0</v>
      </c>
      <c r="S10">
        <f t="shared" si="7"/>
        <v>0.10000000000000009</v>
      </c>
      <c r="T10">
        <f t="shared" si="7"/>
        <v>0.19999999999999996</v>
      </c>
      <c r="U10">
        <f t="shared" si="7"/>
        <v>0.30000000000000004</v>
      </c>
      <c r="V10">
        <f t="shared" si="7"/>
        <v>0.39999999999999991</v>
      </c>
      <c r="W10">
        <f t="shared" si="7"/>
        <v>0.5</v>
      </c>
      <c r="X10">
        <f t="shared" si="7"/>
        <v>0.60000000000000009</v>
      </c>
      <c r="Y10">
        <f t="shared" si="7"/>
        <v>0.7</v>
      </c>
      <c r="Z10">
        <f t="shared" si="7"/>
        <v>0.8</v>
      </c>
      <c r="AA10">
        <f t="shared" si="7"/>
        <v>0.89999999999999991</v>
      </c>
      <c r="AB10">
        <f t="shared" si="7"/>
        <v>1</v>
      </c>
    </row>
    <row r="11" spans="1:28" x14ac:dyDescent="0.3">
      <c r="A11">
        <v>2</v>
      </c>
      <c r="B11">
        <v>3.0449999999999999</v>
      </c>
      <c r="C11">
        <v>4</v>
      </c>
      <c r="D11">
        <v>-5.4500000000000002E-4</v>
      </c>
      <c r="E11">
        <f t="shared" ref="E11:E42" si="8">(A11-2)*15+B11</f>
        <v>3.0449999999999999</v>
      </c>
      <c r="F11">
        <v>-5.4500000000000002E-4</v>
      </c>
      <c r="H11">
        <f t="shared" si="6"/>
        <v>1</v>
      </c>
      <c r="I11">
        <f t="shared" si="6"/>
        <v>0.81</v>
      </c>
      <c r="J11">
        <f t="shared" si="6"/>
        <v>0.64000000000000012</v>
      </c>
      <c r="K11">
        <f t="shared" si="6"/>
        <v>0.48999999999999994</v>
      </c>
      <c r="L11">
        <f t="shared" si="6"/>
        <v>0.36</v>
      </c>
      <c r="M11">
        <f t="shared" si="6"/>
        <v>0.25</v>
      </c>
      <c r="N11">
        <f t="shared" si="6"/>
        <v>0.16000000000000003</v>
      </c>
      <c r="O11">
        <f t="shared" si="6"/>
        <v>9.0000000000000024E-2</v>
      </c>
      <c r="P11">
        <f t="shared" si="6"/>
        <v>3.999999999999998E-2</v>
      </c>
      <c r="Q11">
        <f t="shared" si="6"/>
        <v>9.999999999999995E-3</v>
      </c>
      <c r="R11">
        <f t="shared" si="7"/>
        <v>0</v>
      </c>
      <c r="S11">
        <f t="shared" si="7"/>
        <v>1.0000000000000018E-2</v>
      </c>
      <c r="T11">
        <f t="shared" si="7"/>
        <v>3.999999999999998E-2</v>
      </c>
      <c r="U11">
        <f t="shared" si="7"/>
        <v>9.0000000000000024E-2</v>
      </c>
      <c r="V11">
        <f t="shared" si="7"/>
        <v>0.15999999999999992</v>
      </c>
      <c r="W11">
        <f t="shared" si="7"/>
        <v>0.25</v>
      </c>
      <c r="X11">
        <f t="shared" si="7"/>
        <v>0.3600000000000001</v>
      </c>
      <c r="Y11">
        <f t="shared" si="7"/>
        <v>0.48999999999999994</v>
      </c>
      <c r="Z11">
        <f t="shared" si="7"/>
        <v>0.64000000000000012</v>
      </c>
      <c r="AA11">
        <f t="shared" si="7"/>
        <v>0.80999999999999983</v>
      </c>
      <c r="AB11">
        <f t="shared" si="7"/>
        <v>1</v>
      </c>
    </row>
    <row r="12" spans="1:28" x14ac:dyDescent="0.3">
      <c r="A12">
        <v>2</v>
      </c>
      <c r="B12">
        <v>3.5160629999999999</v>
      </c>
      <c r="C12">
        <v>3</v>
      </c>
      <c r="D12">
        <v>5.1780000000000003E-3</v>
      </c>
      <c r="E12">
        <f t="shared" si="8"/>
        <v>3.5160629999999999</v>
      </c>
      <c r="F12">
        <v>5.1780000000000003E-3</v>
      </c>
      <c r="H12">
        <f t="shared" si="6"/>
        <v>1</v>
      </c>
      <c r="I12">
        <f t="shared" si="6"/>
        <v>0.81</v>
      </c>
      <c r="J12">
        <f t="shared" si="6"/>
        <v>0.64000000000000012</v>
      </c>
      <c r="K12">
        <f t="shared" si="6"/>
        <v>0.48999999999999994</v>
      </c>
      <c r="L12">
        <f t="shared" si="6"/>
        <v>0.36</v>
      </c>
      <c r="M12">
        <f t="shared" si="6"/>
        <v>0.25</v>
      </c>
      <c r="N12">
        <f t="shared" si="6"/>
        <v>0.16000000000000003</v>
      </c>
      <c r="O12">
        <f t="shared" si="6"/>
        <v>9.0000000000000024E-2</v>
      </c>
      <c r="P12">
        <f t="shared" si="6"/>
        <v>3.999999999999998E-2</v>
      </c>
      <c r="Q12">
        <f t="shared" si="6"/>
        <v>9.999999999999995E-3</v>
      </c>
      <c r="R12">
        <f t="shared" si="7"/>
        <v>0</v>
      </c>
      <c r="S12">
        <f t="shared" si="7"/>
        <v>1.0000000000000018E-2</v>
      </c>
      <c r="T12">
        <f t="shared" si="7"/>
        <v>3.999999999999998E-2</v>
      </c>
      <c r="U12">
        <f t="shared" si="7"/>
        <v>9.0000000000000024E-2</v>
      </c>
      <c r="V12">
        <f t="shared" si="7"/>
        <v>0.15999999999999992</v>
      </c>
      <c r="W12">
        <f t="shared" si="7"/>
        <v>0.25</v>
      </c>
      <c r="X12">
        <f t="shared" si="7"/>
        <v>0.3600000000000001</v>
      </c>
      <c r="Y12">
        <f t="shared" si="7"/>
        <v>0.48999999999999994</v>
      </c>
      <c r="Z12">
        <f t="shared" si="7"/>
        <v>0.64000000000000012</v>
      </c>
      <c r="AA12">
        <f t="shared" si="7"/>
        <v>0.80999999999999983</v>
      </c>
      <c r="AB12">
        <f t="shared" si="7"/>
        <v>1</v>
      </c>
    </row>
    <row r="13" spans="1:28" x14ac:dyDescent="0.3">
      <c r="A13">
        <v>2</v>
      </c>
      <c r="B13">
        <v>4.9724640000000004</v>
      </c>
      <c r="C13">
        <v>6</v>
      </c>
      <c r="D13">
        <v>3.8670000000000002E-3</v>
      </c>
      <c r="E13">
        <f t="shared" si="8"/>
        <v>4.9724640000000004</v>
      </c>
      <c r="F13">
        <v>3.8670000000000002E-3</v>
      </c>
      <c r="H13">
        <f t="shared" si="6"/>
        <v>1</v>
      </c>
      <c r="I13">
        <f t="shared" si="6"/>
        <v>0.81</v>
      </c>
      <c r="J13">
        <f t="shared" si="6"/>
        <v>0.64000000000000012</v>
      </c>
      <c r="K13">
        <f t="shared" si="6"/>
        <v>0.48999999999999994</v>
      </c>
      <c r="L13">
        <f t="shared" si="6"/>
        <v>0.36</v>
      </c>
      <c r="M13">
        <f t="shared" si="6"/>
        <v>0.25</v>
      </c>
      <c r="N13">
        <f t="shared" si="6"/>
        <v>0.16000000000000003</v>
      </c>
      <c r="O13">
        <f t="shared" si="6"/>
        <v>9.0000000000000024E-2</v>
      </c>
      <c r="P13">
        <f t="shared" si="6"/>
        <v>3.999999999999998E-2</v>
      </c>
      <c r="Q13">
        <f t="shared" si="6"/>
        <v>9.999999999999995E-3</v>
      </c>
      <c r="R13">
        <f t="shared" si="7"/>
        <v>0</v>
      </c>
      <c r="S13">
        <f t="shared" si="7"/>
        <v>1.0000000000000018E-2</v>
      </c>
      <c r="T13">
        <f t="shared" si="7"/>
        <v>3.999999999999998E-2</v>
      </c>
      <c r="U13">
        <f t="shared" si="7"/>
        <v>9.0000000000000024E-2</v>
      </c>
      <c r="V13">
        <f t="shared" si="7"/>
        <v>0.15999999999999992</v>
      </c>
      <c r="W13">
        <f t="shared" si="7"/>
        <v>0.25</v>
      </c>
      <c r="X13">
        <f t="shared" si="7"/>
        <v>0.3600000000000001</v>
      </c>
      <c r="Y13">
        <f t="shared" si="7"/>
        <v>0.48999999999999994</v>
      </c>
      <c r="Z13">
        <f t="shared" si="7"/>
        <v>0.64000000000000012</v>
      </c>
      <c r="AA13">
        <f t="shared" si="7"/>
        <v>0.80999999999999983</v>
      </c>
      <c r="AB13">
        <f t="shared" si="7"/>
        <v>1</v>
      </c>
    </row>
    <row r="14" spans="1:28" x14ac:dyDescent="0.3">
      <c r="A14">
        <v>2</v>
      </c>
      <c r="B14">
        <v>5.8307310000000001</v>
      </c>
      <c r="C14">
        <v>12</v>
      </c>
      <c r="D14">
        <v>-7.0799999999999997E-4</v>
      </c>
      <c r="E14">
        <f t="shared" si="8"/>
        <v>5.8307310000000001</v>
      </c>
      <c r="F14">
        <v>-7.0799999999999997E-4</v>
      </c>
      <c r="H14">
        <f t="shared" si="6"/>
        <v>1</v>
      </c>
      <c r="I14">
        <f t="shared" si="6"/>
        <v>0.81</v>
      </c>
      <c r="J14">
        <f t="shared" si="6"/>
        <v>0.64000000000000012</v>
      </c>
      <c r="K14">
        <f t="shared" si="6"/>
        <v>0.48999999999999994</v>
      </c>
      <c r="L14">
        <f t="shared" si="6"/>
        <v>0.36</v>
      </c>
      <c r="M14">
        <f t="shared" si="6"/>
        <v>0.25</v>
      </c>
      <c r="N14">
        <f t="shared" si="6"/>
        <v>0.16000000000000003</v>
      </c>
      <c r="O14">
        <f t="shared" si="6"/>
        <v>9.0000000000000024E-2</v>
      </c>
      <c r="P14">
        <f t="shared" si="6"/>
        <v>3.999999999999998E-2</v>
      </c>
      <c r="Q14">
        <f t="shared" si="6"/>
        <v>9.999999999999995E-3</v>
      </c>
      <c r="R14">
        <f t="shared" si="7"/>
        <v>0</v>
      </c>
      <c r="S14">
        <f t="shared" si="7"/>
        <v>1.0000000000000018E-2</v>
      </c>
      <c r="T14">
        <f t="shared" si="7"/>
        <v>3.999999999999998E-2</v>
      </c>
      <c r="U14">
        <f t="shared" si="7"/>
        <v>9.0000000000000024E-2</v>
      </c>
      <c r="V14">
        <f t="shared" si="7"/>
        <v>0.15999999999999992</v>
      </c>
      <c r="W14">
        <f t="shared" si="7"/>
        <v>0.25</v>
      </c>
      <c r="X14">
        <f t="shared" si="7"/>
        <v>0.3600000000000001</v>
      </c>
      <c r="Y14">
        <f t="shared" si="7"/>
        <v>0.48999999999999994</v>
      </c>
      <c r="Z14">
        <f t="shared" si="7"/>
        <v>0.64000000000000012</v>
      </c>
      <c r="AA14">
        <f t="shared" si="7"/>
        <v>0.80999999999999983</v>
      </c>
      <c r="AB14">
        <f t="shared" si="7"/>
        <v>1</v>
      </c>
    </row>
    <row r="15" spans="1:28" x14ac:dyDescent="0.3">
      <c r="A15">
        <v>2</v>
      </c>
      <c r="B15">
        <v>6.09</v>
      </c>
      <c r="C15">
        <v>4</v>
      </c>
      <c r="D15">
        <v>-7.8899999999999999E-4</v>
      </c>
      <c r="E15">
        <f t="shared" si="8"/>
        <v>6.09</v>
      </c>
      <c r="F15">
        <v>-7.8899999999999999E-4</v>
      </c>
      <c r="H15">
        <f t="shared" si="6"/>
        <v>1</v>
      </c>
      <c r="I15">
        <f t="shared" si="6"/>
        <v>0.81</v>
      </c>
      <c r="J15">
        <f t="shared" si="6"/>
        <v>0.64000000000000012</v>
      </c>
      <c r="K15">
        <f t="shared" si="6"/>
        <v>0.48999999999999994</v>
      </c>
      <c r="L15">
        <f t="shared" si="6"/>
        <v>0.36</v>
      </c>
      <c r="M15">
        <f t="shared" si="6"/>
        <v>0.25</v>
      </c>
      <c r="N15">
        <f t="shared" si="6"/>
        <v>0.16000000000000003</v>
      </c>
      <c r="O15">
        <f t="shared" si="6"/>
        <v>9.0000000000000024E-2</v>
      </c>
      <c r="P15">
        <f t="shared" si="6"/>
        <v>3.999999999999998E-2</v>
      </c>
      <c r="Q15">
        <f t="shared" si="6"/>
        <v>9.999999999999995E-3</v>
      </c>
      <c r="R15">
        <f t="shared" si="7"/>
        <v>0</v>
      </c>
      <c r="S15">
        <f t="shared" si="7"/>
        <v>1.0000000000000018E-2</v>
      </c>
      <c r="T15">
        <f t="shared" si="7"/>
        <v>3.999999999999998E-2</v>
      </c>
      <c r="U15">
        <f t="shared" si="7"/>
        <v>9.0000000000000024E-2</v>
      </c>
      <c r="V15">
        <f t="shared" si="7"/>
        <v>0.15999999999999992</v>
      </c>
      <c r="W15">
        <f t="shared" si="7"/>
        <v>0.25</v>
      </c>
      <c r="X15">
        <f t="shared" si="7"/>
        <v>0.3600000000000001</v>
      </c>
      <c r="Y15">
        <f t="shared" si="7"/>
        <v>0.48999999999999994</v>
      </c>
      <c r="Z15">
        <f t="shared" si="7"/>
        <v>0.64000000000000012</v>
      </c>
      <c r="AA15">
        <f t="shared" si="7"/>
        <v>0.80999999999999983</v>
      </c>
      <c r="AB15">
        <f t="shared" si="7"/>
        <v>1</v>
      </c>
    </row>
    <row r="16" spans="1:28" x14ac:dyDescent="0.3">
      <c r="A16">
        <v>2</v>
      </c>
      <c r="B16">
        <v>7.0321259999999999</v>
      </c>
      <c r="C16">
        <v>3</v>
      </c>
      <c r="D16">
        <v>3.434E-3</v>
      </c>
      <c r="E16">
        <f t="shared" si="8"/>
        <v>7.0321259999999999</v>
      </c>
      <c r="F16">
        <v>3.434E-3</v>
      </c>
      <c r="H16">
        <f t="shared" si="6"/>
        <v>1</v>
      </c>
      <c r="I16">
        <f t="shared" si="6"/>
        <v>0.81</v>
      </c>
      <c r="J16">
        <f t="shared" si="6"/>
        <v>0.64000000000000012</v>
      </c>
      <c r="K16">
        <f t="shared" si="6"/>
        <v>0.48999999999999994</v>
      </c>
      <c r="L16">
        <f t="shared" si="6"/>
        <v>0.36</v>
      </c>
      <c r="M16">
        <f t="shared" si="6"/>
        <v>0.25</v>
      </c>
      <c r="N16">
        <f t="shared" si="6"/>
        <v>0.16000000000000003</v>
      </c>
      <c r="O16">
        <f t="shared" si="6"/>
        <v>9.0000000000000024E-2</v>
      </c>
      <c r="P16">
        <f t="shared" si="6"/>
        <v>3.999999999999998E-2</v>
      </c>
      <c r="Q16">
        <f t="shared" si="6"/>
        <v>9.999999999999995E-3</v>
      </c>
      <c r="R16">
        <f t="shared" si="7"/>
        <v>0</v>
      </c>
      <c r="S16">
        <f t="shared" si="7"/>
        <v>1.0000000000000018E-2</v>
      </c>
      <c r="T16">
        <f t="shared" si="7"/>
        <v>3.999999999999998E-2</v>
      </c>
      <c r="U16">
        <f t="shared" si="7"/>
        <v>9.0000000000000024E-2</v>
      </c>
      <c r="V16">
        <f t="shared" si="7"/>
        <v>0.15999999999999992</v>
      </c>
      <c r="W16">
        <f t="shared" si="7"/>
        <v>0.25</v>
      </c>
      <c r="X16">
        <f t="shared" si="7"/>
        <v>0.3600000000000001</v>
      </c>
      <c r="Y16">
        <f t="shared" si="7"/>
        <v>0.48999999999999994</v>
      </c>
      <c r="Z16">
        <f t="shared" si="7"/>
        <v>0.64000000000000012</v>
      </c>
      <c r="AA16">
        <f t="shared" si="7"/>
        <v>0.80999999999999983</v>
      </c>
      <c r="AB16">
        <f t="shared" si="7"/>
        <v>1</v>
      </c>
    </row>
    <row r="17" spans="1:28" x14ac:dyDescent="0.3">
      <c r="A17">
        <v>2</v>
      </c>
      <c r="B17">
        <v>7.6630820000000002</v>
      </c>
      <c r="C17">
        <v>12</v>
      </c>
      <c r="D17">
        <v>-1.0900000000000001E-4</v>
      </c>
      <c r="E17">
        <f t="shared" si="8"/>
        <v>7.6630820000000002</v>
      </c>
      <c r="F17">
        <v>-1.0900000000000001E-4</v>
      </c>
      <c r="H17">
        <f t="shared" si="6"/>
        <v>1</v>
      </c>
      <c r="I17">
        <f t="shared" si="6"/>
        <v>0.81</v>
      </c>
      <c r="J17">
        <f t="shared" si="6"/>
        <v>0.64000000000000012</v>
      </c>
      <c r="K17">
        <f t="shared" si="6"/>
        <v>0.48999999999999994</v>
      </c>
      <c r="L17">
        <f t="shared" si="6"/>
        <v>0.36</v>
      </c>
      <c r="M17">
        <f t="shared" si="6"/>
        <v>0.25</v>
      </c>
      <c r="N17">
        <f t="shared" si="6"/>
        <v>0.16000000000000003</v>
      </c>
      <c r="O17">
        <f t="shared" si="6"/>
        <v>9.0000000000000024E-2</v>
      </c>
      <c r="P17">
        <f t="shared" si="6"/>
        <v>3.999999999999998E-2</v>
      </c>
      <c r="Q17">
        <f t="shared" si="6"/>
        <v>9.999999999999995E-3</v>
      </c>
      <c r="R17">
        <f t="shared" si="7"/>
        <v>0</v>
      </c>
      <c r="S17">
        <f t="shared" si="7"/>
        <v>1.0000000000000018E-2</v>
      </c>
      <c r="T17">
        <f t="shared" si="7"/>
        <v>3.999999999999998E-2</v>
      </c>
      <c r="U17">
        <f t="shared" si="7"/>
        <v>9.0000000000000024E-2</v>
      </c>
      <c r="V17">
        <f t="shared" si="7"/>
        <v>0.15999999999999992</v>
      </c>
      <c r="W17">
        <f t="shared" si="7"/>
        <v>0.25</v>
      </c>
      <c r="X17">
        <f t="shared" si="7"/>
        <v>0.3600000000000001</v>
      </c>
      <c r="Y17">
        <f t="shared" si="7"/>
        <v>0.48999999999999994</v>
      </c>
      <c r="Z17">
        <f t="shared" si="7"/>
        <v>0.64000000000000012</v>
      </c>
      <c r="AA17">
        <f t="shared" si="7"/>
        <v>0.80999999999999983</v>
      </c>
      <c r="AB17">
        <f t="shared" si="7"/>
        <v>1</v>
      </c>
    </row>
    <row r="18" spans="1:28" x14ac:dyDescent="0.3">
      <c r="A18">
        <v>2</v>
      </c>
      <c r="B18">
        <v>7.8621559999999997</v>
      </c>
      <c r="C18">
        <v>12</v>
      </c>
      <c r="D18">
        <v>-6.2600000000000004E-4</v>
      </c>
      <c r="E18">
        <f t="shared" si="8"/>
        <v>7.8621559999999997</v>
      </c>
      <c r="F18">
        <v>-6.2600000000000004E-4</v>
      </c>
      <c r="H18">
        <f t="shared" si="6"/>
        <v>1</v>
      </c>
      <c r="I18">
        <f t="shared" si="6"/>
        <v>0.81</v>
      </c>
      <c r="J18">
        <f t="shared" si="6"/>
        <v>0.64000000000000012</v>
      </c>
      <c r="K18">
        <f t="shared" si="6"/>
        <v>0.48999999999999994</v>
      </c>
      <c r="L18">
        <f t="shared" si="6"/>
        <v>0.36</v>
      </c>
      <c r="M18">
        <f t="shared" si="6"/>
        <v>0.25</v>
      </c>
      <c r="N18">
        <f t="shared" si="6"/>
        <v>0.16000000000000003</v>
      </c>
      <c r="O18">
        <f t="shared" si="6"/>
        <v>9.0000000000000024E-2</v>
      </c>
      <c r="P18">
        <f t="shared" si="6"/>
        <v>3.999999999999998E-2</v>
      </c>
      <c r="Q18">
        <f t="shared" si="6"/>
        <v>9.999999999999995E-3</v>
      </c>
      <c r="R18">
        <f t="shared" si="7"/>
        <v>0</v>
      </c>
      <c r="S18">
        <f t="shared" si="7"/>
        <v>1.0000000000000018E-2</v>
      </c>
      <c r="T18">
        <f t="shared" si="7"/>
        <v>3.999999999999998E-2</v>
      </c>
      <c r="U18">
        <f t="shared" si="7"/>
        <v>9.0000000000000024E-2</v>
      </c>
      <c r="V18">
        <f t="shared" si="7"/>
        <v>0.15999999999999992</v>
      </c>
      <c r="W18">
        <f t="shared" si="7"/>
        <v>0.25</v>
      </c>
      <c r="X18">
        <f t="shared" si="7"/>
        <v>0.3600000000000001</v>
      </c>
      <c r="Y18">
        <f t="shared" si="7"/>
        <v>0.48999999999999994</v>
      </c>
      <c r="Z18">
        <f t="shared" si="7"/>
        <v>0.64000000000000012</v>
      </c>
      <c r="AA18">
        <f t="shared" si="7"/>
        <v>0.80999999999999983</v>
      </c>
      <c r="AB18">
        <f t="shared" si="7"/>
        <v>1</v>
      </c>
    </row>
    <row r="19" spans="1:28" x14ac:dyDescent="0.3">
      <c r="A19">
        <v>2</v>
      </c>
      <c r="B19">
        <v>8.6125600000000002</v>
      </c>
      <c r="C19">
        <v>12</v>
      </c>
      <c r="D19">
        <v>-9.3000000000000005E-4</v>
      </c>
      <c r="E19">
        <f t="shared" si="8"/>
        <v>8.6125600000000002</v>
      </c>
      <c r="F19">
        <v>-9.3000000000000005E-4</v>
      </c>
      <c r="H19">
        <f t="shared" ref="H19:Q28" si="9">IF($A19=0,1,(2*H$1-1)^$A19)</f>
        <v>1</v>
      </c>
      <c r="I19">
        <f t="shared" si="9"/>
        <v>0.81</v>
      </c>
      <c r="J19">
        <f t="shared" si="9"/>
        <v>0.64000000000000012</v>
      </c>
      <c r="K19">
        <f t="shared" si="9"/>
        <v>0.48999999999999994</v>
      </c>
      <c r="L19">
        <f t="shared" si="9"/>
        <v>0.36</v>
      </c>
      <c r="M19">
        <f t="shared" si="9"/>
        <v>0.25</v>
      </c>
      <c r="N19">
        <f t="shared" si="9"/>
        <v>0.16000000000000003</v>
      </c>
      <c r="O19">
        <f t="shared" si="9"/>
        <v>9.0000000000000024E-2</v>
      </c>
      <c r="P19">
        <f t="shared" si="9"/>
        <v>3.999999999999998E-2</v>
      </c>
      <c r="Q19">
        <f t="shared" si="9"/>
        <v>9.999999999999995E-3</v>
      </c>
      <c r="R19">
        <f t="shared" ref="R19:AB28" si="10">IF($A19=0,1,(2*R$1-1)^$A19)</f>
        <v>0</v>
      </c>
      <c r="S19">
        <f t="shared" si="10"/>
        <v>1.0000000000000018E-2</v>
      </c>
      <c r="T19">
        <f t="shared" si="10"/>
        <v>3.999999999999998E-2</v>
      </c>
      <c r="U19">
        <f t="shared" si="10"/>
        <v>9.0000000000000024E-2</v>
      </c>
      <c r="V19">
        <f t="shared" si="10"/>
        <v>0.15999999999999992</v>
      </c>
      <c r="W19">
        <f t="shared" si="10"/>
        <v>0.25</v>
      </c>
      <c r="X19">
        <f t="shared" si="10"/>
        <v>0.3600000000000001</v>
      </c>
      <c r="Y19">
        <f t="shared" si="10"/>
        <v>0.48999999999999994</v>
      </c>
      <c r="Z19">
        <f t="shared" si="10"/>
        <v>0.64000000000000012</v>
      </c>
      <c r="AA19">
        <f t="shared" si="10"/>
        <v>0.80999999999999983</v>
      </c>
      <c r="AB19">
        <f t="shared" si="10"/>
        <v>1</v>
      </c>
    </row>
    <row r="20" spans="1:28" x14ac:dyDescent="0.3">
      <c r="A20">
        <v>3</v>
      </c>
      <c r="B20">
        <v>3.5160629999999999</v>
      </c>
      <c r="C20">
        <v>12</v>
      </c>
      <c r="D20">
        <v>1.9369999999999999E-3</v>
      </c>
      <c r="E20">
        <f t="shared" si="8"/>
        <v>18.516062999999999</v>
      </c>
      <c r="F20">
        <v>1.9369999999999999E-3</v>
      </c>
      <c r="H20">
        <f t="shared" si="9"/>
        <v>-1</v>
      </c>
      <c r="I20">
        <f t="shared" si="9"/>
        <v>-0.72900000000000009</v>
      </c>
      <c r="J20">
        <f t="shared" si="9"/>
        <v>-0.51200000000000012</v>
      </c>
      <c r="K20">
        <f t="shared" si="9"/>
        <v>-0.34299999999999992</v>
      </c>
      <c r="L20">
        <f t="shared" si="9"/>
        <v>-0.216</v>
      </c>
      <c r="M20">
        <f t="shared" si="9"/>
        <v>-0.125</v>
      </c>
      <c r="N20">
        <f t="shared" si="9"/>
        <v>-6.4000000000000015E-2</v>
      </c>
      <c r="O20">
        <f t="shared" si="9"/>
        <v>-2.700000000000001E-2</v>
      </c>
      <c r="P20">
        <f t="shared" si="9"/>
        <v>-7.999999999999995E-3</v>
      </c>
      <c r="Q20">
        <f t="shared" si="9"/>
        <v>-9.9999999999999937E-4</v>
      </c>
      <c r="R20">
        <f t="shared" si="10"/>
        <v>0</v>
      </c>
      <c r="S20">
        <f t="shared" si="10"/>
        <v>1.0000000000000026E-3</v>
      </c>
      <c r="T20">
        <f t="shared" si="10"/>
        <v>7.999999999999995E-3</v>
      </c>
      <c r="U20">
        <f t="shared" si="10"/>
        <v>2.700000000000001E-2</v>
      </c>
      <c r="V20">
        <f t="shared" si="10"/>
        <v>6.399999999999996E-2</v>
      </c>
      <c r="W20">
        <f t="shared" si="10"/>
        <v>0.125</v>
      </c>
      <c r="X20">
        <f t="shared" si="10"/>
        <v>0.21600000000000008</v>
      </c>
      <c r="Y20">
        <f t="shared" si="10"/>
        <v>0.34299999999999992</v>
      </c>
      <c r="Z20">
        <f t="shared" si="10"/>
        <v>0.51200000000000012</v>
      </c>
      <c r="AA20">
        <f t="shared" si="10"/>
        <v>0.72899999999999976</v>
      </c>
      <c r="AB20">
        <f t="shared" si="10"/>
        <v>1</v>
      </c>
    </row>
    <row r="21" spans="1:28" x14ac:dyDescent="0.3">
      <c r="A21">
        <v>3</v>
      </c>
      <c r="B21">
        <v>4.9724640000000004</v>
      </c>
      <c r="C21">
        <v>12</v>
      </c>
      <c r="D21">
        <v>-9.6400000000000001E-4</v>
      </c>
      <c r="E21">
        <f t="shared" si="8"/>
        <v>19.972464000000002</v>
      </c>
      <c r="F21">
        <v>-9.6400000000000001E-4</v>
      </c>
      <c r="H21">
        <f t="shared" si="9"/>
        <v>-1</v>
      </c>
      <c r="I21">
        <f t="shared" si="9"/>
        <v>-0.72900000000000009</v>
      </c>
      <c r="J21">
        <f t="shared" si="9"/>
        <v>-0.51200000000000012</v>
      </c>
      <c r="K21">
        <f t="shared" si="9"/>
        <v>-0.34299999999999992</v>
      </c>
      <c r="L21">
        <f t="shared" si="9"/>
        <v>-0.216</v>
      </c>
      <c r="M21">
        <f t="shared" si="9"/>
        <v>-0.125</v>
      </c>
      <c r="N21">
        <f t="shared" si="9"/>
        <v>-6.4000000000000015E-2</v>
      </c>
      <c r="O21">
        <f t="shared" si="9"/>
        <v>-2.700000000000001E-2</v>
      </c>
      <c r="P21">
        <f t="shared" si="9"/>
        <v>-7.999999999999995E-3</v>
      </c>
      <c r="Q21">
        <f t="shared" si="9"/>
        <v>-9.9999999999999937E-4</v>
      </c>
      <c r="R21">
        <f t="shared" si="10"/>
        <v>0</v>
      </c>
      <c r="S21">
        <f t="shared" si="10"/>
        <v>1.0000000000000026E-3</v>
      </c>
      <c r="T21">
        <f t="shared" si="10"/>
        <v>7.999999999999995E-3</v>
      </c>
      <c r="U21">
        <f t="shared" si="10"/>
        <v>2.700000000000001E-2</v>
      </c>
      <c r="V21">
        <f t="shared" si="10"/>
        <v>6.399999999999996E-2</v>
      </c>
      <c r="W21">
        <f t="shared" si="10"/>
        <v>0.125</v>
      </c>
      <c r="X21">
        <f t="shared" si="10"/>
        <v>0.21600000000000008</v>
      </c>
      <c r="Y21">
        <f t="shared" si="10"/>
        <v>0.34299999999999992</v>
      </c>
      <c r="Z21">
        <f t="shared" si="10"/>
        <v>0.51200000000000012</v>
      </c>
      <c r="AA21">
        <f t="shared" si="10"/>
        <v>0.72899999999999976</v>
      </c>
      <c r="AB21">
        <f t="shared" si="10"/>
        <v>1</v>
      </c>
    </row>
    <row r="22" spans="1:28" x14ac:dyDescent="0.3">
      <c r="A22">
        <v>3</v>
      </c>
      <c r="B22">
        <v>4.9724640000000004</v>
      </c>
      <c r="C22">
        <v>12</v>
      </c>
      <c r="D22">
        <v>-1.0529999999999999E-3</v>
      </c>
      <c r="E22">
        <f t="shared" si="8"/>
        <v>19.972464000000002</v>
      </c>
      <c r="F22">
        <v>-1.0529999999999999E-3</v>
      </c>
      <c r="H22">
        <f t="shared" si="9"/>
        <v>-1</v>
      </c>
      <c r="I22">
        <f t="shared" si="9"/>
        <v>-0.72900000000000009</v>
      </c>
      <c r="J22">
        <f t="shared" si="9"/>
        <v>-0.51200000000000012</v>
      </c>
      <c r="K22">
        <f t="shared" si="9"/>
        <v>-0.34299999999999992</v>
      </c>
      <c r="L22">
        <f t="shared" si="9"/>
        <v>-0.216</v>
      </c>
      <c r="M22">
        <f t="shared" si="9"/>
        <v>-0.125</v>
      </c>
      <c r="N22">
        <f t="shared" si="9"/>
        <v>-6.4000000000000015E-2</v>
      </c>
      <c r="O22">
        <f t="shared" si="9"/>
        <v>-2.700000000000001E-2</v>
      </c>
      <c r="P22">
        <f t="shared" si="9"/>
        <v>-7.999999999999995E-3</v>
      </c>
      <c r="Q22">
        <f t="shared" si="9"/>
        <v>-9.9999999999999937E-4</v>
      </c>
      <c r="R22">
        <f t="shared" si="10"/>
        <v>0</v>
      </c>
      <c r="S22">
        <f t="shared" si="10"/>
        <v>1.0000000000000026E-3</v>
      </c>
      <c r="T22">
        <f t="shared" si="10"/>
        <v>7.999999999999995E-3</v>
      </c>
      <c r="U22">
        <f t="shared" si="10"/>
        <v>2.700000000000001E-2</v>
      </c>
      <c r="V22">
        <f t="shared" si="10"/>
        <v>6.399999999999996E-2</v>
      </c>
      <c r="W22">
        <f t="shared" si="10"/>
        <v>0.125</v>
      </c>
      <c r="X22">
        <f t="shared" si="10"/>
        <v>0.21600000000000008</v>
      </c>
      <c r="Y22">
        <f t="shared" si="10"/>
        <v>0.34299999999999992</v>
      </c>
      <c r="Z22">
        <f t="shared" si="10"/>
        <v>0.51200000000000012</v>
      </c>
      <c r="AA22">
        <f t="shared" si="10"/>
        <v>0.72899999999999976</v>
      </c>
      <c r="AB22">
        <f t="shared" si="10"/>
        <v>1</v>
      </c>
    </row>
    <row r="23" spans="1:28" x14ac:dyDescent="0.3">
      <c r="A23">
        <v>3</v>
      </c>
      <c r="B23">
        <v>4.9724640000000004</v>
      </c>
      <c r="C23">
        <v>8</v>
      </c>
      <c r="D23">
        <v>1.7110000000000001E-3</v>
      </c>
      <c r="E23">
        <f t="shared" si="8"/>
        <v>19.972464000000002</v>
      </c>
      <c r="F23">
        <v>1.7110000000000001E-3</v>
      </c>
      <c r="H23">
        <f t="shared" si="9"/>
        <v>-1</v>
      </c>
      <c r="I23">
        <f t="shared" si="9"/>
        <v>-0.72900000000000009</v>
      </c>
      <c r="J23">
        <f t="shared" si="9"/>
        <v>-0.51200000000000012</v>
      </c>
      <c r="K23">
        <f t="shared" si="9"/>
        <v>-0.34299999999999992</v>
      </c>
      <c r="L23">
        <f t="shared" si="9"/>
        <v>-0.216</v>
      </c>
      <c r="M23">
        <f t="shared" si="9"/>
        <v>-0.125</v>
      </c>
      <c r="N23">
        <f t="shared" si="9"/>
        <v>-6.4000000000000015E-2</v>
      </c>
      <c r="O23">
        <f t="shared" si="9"/>
        <v>-2.700000000000001E-2</v>
      </c>
      <c r="P23">
        <f t="shared" si="9"/>
        <v>-7.999999999999995E-3</v>
      </c>
      <c r="Q23">
        <f t="shared" si="9"/>
        <v>-9.9999999999999937E-4</v>
      </c>
      <c r="R23">
        <f t="shared" si="10"/>
        <v>0</v>
      </c>
      <c r="S23">
        <f t="shared" si="10"/>
        <v>1.0000000000000026E-3</v>
      </c>
      <c r="T23">
        <f t="shared" si="10"/>
        <v>7.999999999999995E-3</v>
      </c>
      <c r="U23">
        <f t="shared" si="10"/>
        <v>2.700000000000001E-2</v>
      </c>
      <c r="V23">
        <f t="shared" si="10"/>
        <v>6.399999999999996E-2</v>
      </c>
      <c r="W23">
        <f t="shared" si="10"/>
        <v>0.125</v>
      </c>
      <c r="X23">
        <f t="shared" si="10"/>
        <v>0.21600000000000008</v>
      </c>
      <c r="Y23">
        <f t="shared" si="10"/>
        <v>0.34299999999999992</v>
      </c>
      <c r="Z23">
        <f t="shared" si="10"/>
        <v>0.51200000000000012</v>
      </c>
      <c r="AA23">
        <f t="shared" si="10"/>
        <v>0.72899999999999976</v>
      </c>
      <c r="AB23">
        <f t="shared" si="10"/>
        <v>1</v>
      </c>
    </row>
    <row r="24" spans="1:28" x14ac:dyDescent="0.3">
      <c r="A24">
        <v>3</v>
      </c>
      <c r="B24">
        <v>5.8307310000000001</v>
      </c>
      <c r="C24">
        <v>24</v>
      </c>
      <c r="D24">
        <v>-4.2099999999999999E-4</v>
      </c>
      <c r="E24">
        <f t="shared" si="8"/>
        <v>20.830731</v>
      </c>
      <c r="F24">
        <v>-4.2099999999999999E-4</v>
      </c>
      <c r="H24">
        <f t="shared" si="9"/>
        <v>-1</v>
      </c>
      <c r="I24">
        <f t="shared" si="9"/>
        <v>-0.72900000000000009</v>
      </c>
      <c r="J24">
        <f t="shared" si="9"/>
        <v>-0.51200000000000012</v>
      </c>
      <c r="K24">
        <f t="shared" si="9"/>
        <v>-0.34299999999999992</v>
      </c>
      <c r="L24">
        <f t="shared" si="9"/>
        <v>-0.216</v>
      </c>
      <c r="M24">
        <f t="shared" si="9"/>
        <v>-0.125</v>
      </c>
      <c r="N24">
        <f t="shared" si="9"/>
        <v>-6.4000000000000015E-2</v>
      </c>
      <c r="O24">
        <f t="shared" si="9"/>
        <v>-2.700000000000001E-2</v>
      </c>
      <c r="P24">
        <f t="shared" si="9"/>
        <v>-7.999999999999995E-3</v>
      </c>
      <c r="Q24">
        <f t="shared" si="9"/>
        <v>-9.9999999999999937E-4</v>
      </c>
      <c r="R24">
        <f t="shared" si="10"/>
        <v>0</v>
      </c>
      <c r="S24">
        <f t="shared" si="10"/>
        <v>1.0000000000000026E-3</v>
      </c>
      <c r="T24">
        <f t="shared" si="10"/>
        <v>7.999999999999995E-3</v>
      </c>
      <c r="U24">
        <f t="shared" si="10"/>
        <v>2.700000000000001E-2</v>
      </c>
      <c r="V24">
        <f t="shared" si="10"/>
        <v>6.399999999999996E-2</v>
      </c>
      <c r="W24">
        <f t="shared" si="10"/>
        <v>0.125</v>
      </c>
      <c r="X24">
        <f t="shared" si="10"/>
        <v>0.21600000000000008</v>
      </c>
      <c r="Y24">
        <f t="shared" si="10"/>
        <v>0.34299999999999992</v>
      </c>
      <c r="Z24">
        <f t="shared" si="10"/>
        <v>0.51200000000000012</v>
      </c>
      <c r="AA24">
        <f t="shared" si="10"/>
        <v>0.72899999999999976</v>
      </c>
      <c r="AB24">
        <f t="shared" si="10"/>
        <v>1</v>
      </c>
    </row>
    <row r="25" spans="1:28" x14ac:dyDescent="0.3">
      <c r="A25">
        <v>3</v>
      </c>
      <c r="B25">
        <v>5.8307310000000001</v>
      </c>
      <c r="C25">
        <v>48</v>
      </c>
      <c r="D25">
        <v>1.1329999999999999E-3</v>
      </c>
      <c r="E25">
        <f t="shared" si="8"/>
        <v>20.830731</v>
      </c>
      <c r="F25">
        <v>1.1329999999999999E-3</v>
      </c>
      <c r="H25">
        <f t="shared" si="9"/>
        <v>-1</v>
      </c>
      <c r="I25">
        <f t="shared" si="9"/>
        <v>-0.72900000000000009</v>
      </c>
      <c r="J25">
        <f t="shared" si="9"/>
        <v>-0.51200000000000012</v>
      </c>
      <c r="K25">
        <f t="shared" si="9"/>
        <v>-0.34299999999999992</v>
      </c>
      <c r="L25">
        <f t="shared" si="9"/>
        <v>-0.216</v>
      </c>
      <c r="M25">
        <f t="shared" si="9"/>
        <v>-0.125</v>
      </c>
      <c r="N25">
        <f t="shared" si="9"/>
        <v>-6.4000000000000015E-2</v>
      </c>
      <c r="O25">
        <f t="shared" si="9"/>
        <v>-2.700000000000001E-2</v>
      </c>
      <c r="P25">
        <f t="shared" si="9"/>
        <v>-7.999999999999995E-3</v>
      </c>
      <c r="Q25">
        <f t="shared" si="9"/>
        <v>-9.9999999999999937E-4</v>
      </c>
      <c r="R25">
        <f t="shared" si="10"/>
        <v>0</v>
      </c>
      <c r="S25">
        <f t="shared" si="10"/>
        <v>1.0000000000000026E-3</v>
      </c>
      <c r="T25">
        <f t="shared" si="10"/>
        <v>7.999999999999995E-3</v>
      </c>
      <c r="U25">
        <f t="shared" si="10"/>
        <v>2.700000000000001E-2</v>
      </c>
      <c r="V25">
        <f t="shared" si="10"/>
        <v>6.399999999999996E-2</v>
      </c>
      <c r="W25">
        <f t="shared" si="10"/>
        <v>0.125</v>
      </c>
      <c r="X25">
        <f t="shared" si="10"/>
        <v>0.21600000000000008</v>
      </c>
      <c r="Y25">
        <f t="shared" si="10"/>
        <v>0.34299999999999992</v>
      </c>
      <c r="Z25">
        <f t="shared" si="10"/>
        <v>0.51200000000000012</v>
      </c>
      <c r="AA25">
        <f t="shared" si="10"/>
        <v>0.72899999999999976</v>
      </c>
      <c r="AB25">
        <f t="shared" si="10"/>
        <v>1</v>
      </c>
    </row>
    <row r="26" spans="1:28" x14ac:dyDescent="0.3">
      <c r="A26">
        <v>3</v>
      </c>
      <c r="B26">
        <v>5.8307310000000001</v>
      </c>
      <c r="C26">
        <v>24</v>
      </c>
      <c r="D26">
        <v>-5.6800000000000004E-4</v>
      </c>
      <c r="E26">
        <f t="shared" si="8"/>
        <v>20.830731</v>
      </c>
      <c r="F26">
        <v>-5.6800000000000004E-4</v>
      </c>
      <c r="H26">
        <f t="shared" si="9"/>
        <v>-1</v>
      </c>
      <c r="I26">
        <f t="shared" si="9"/>
        <v>-0.72900000000000009</v>
      </c>
      <c r="J26">
        <f t="shared" si="9"/>
        <v>-0.51200000000000012</v>
      </c>
      <c r="K26">
        <f t="shared" si="9"/>
        <v>-0.34299999999999992</v>
      </c>
      <c r="L26">
        <f t="shared" si="9"/>
        <v>-0.216</v>
      </c>
      <c r="M26">
        <f t="shared" si="9"/>
        <v>-0.125</v>
      </c>
      <c r="N26">
        <f t="shared" si="9"/>
        <v>-6.4000000000000015E-2</v>
      </c>
      <c r="O26">
        <f t="shared" si="9"/>
        <v>-2.700000000000001E-2</v>
      </c>
      <c r="P26">
        <f t="shared" si="9"/>
        <v>-7.999999999999995E-3</v>
      </c>
      <c r="Q26">
        <f t="shared" si="9"/>
        <v>-9.9999999999999937E-4</v>
      </c>
      <c r="R26">
        <f t="shared" si="10"/>
        <v>0</v>
      </c>
      <c r="S26">
        <f t="shared" si="10"/>
        <v>1.0000000000000026E-3</v>
      </c>
      <c r="T26">
        <f t="shared" si="10"/>
        <v>7.999999999999995E-3</v>
      </c>
      <c r="U26">
        <f t="shared" si="10"/>
        <v>2.700000000000001E-2</v>
      </c>
      <c r="V26">
        <f t="shared" si="10"/>
        <v>6.399999999999996E-2</v>
      </c>
      <c r="W26">
        <f t="shared" si="10"/>
        <v>0.125</v>
      </c>
      <c r="X26">
        <f t="shared" si="10"/>
        <v>0.21600000000000008</v>
      </c>
      <c r="Y26">
        <f t="shared" si="10"/>
        <v>0.34299999999999992</v>
      </c>
      <c r="Z26">
        <f t="shared" si="10"/>
        <v>0.51200000000000012</v>
      </c>
      <c r="AA26">
        <f t="shared" si="10"/>
        <v>0.72899999999999976</v>
      </c>
      <c r="AB26">
        <f t="shared" si="10"/>
        <v>1</v>
      </c>
    </row>
    <row r="27" spans="1:28" x14ac:dyDescent="0.3">
      <c r="A27">
        <v>3</v>
      </c>
      <c r="B27">
        <v>5.8307310000000001</v>
      </c>
      <c r="C27">
        <v>12</v>
      </c>
      <c r="D27">
        <v>-1.39E-3</v>
      </c>
      <c r="E27">
        <f t="shared" si="8"/>
        <v>20.830731</v>
      </c>
      <c r="F27">
        <v>-1.39E-3</v>
      </c>
      <c r="H27">
        <f t="shared" si="9"/>
        <v>-1</v>
      </c>
      <c r="I27">
        <f t="shared" si="9"/>
        <v>-0.72900000000000009</v>
      </c>
      <c r="J27">
        <f t="shared" si="9"/>
        <v>-0.51200000000000012</v>
      </c>
      <c r="K27">
        <f t="shared" si="9"/>
        <v>-0.34299999999999992</v>
      </c>
      <c r="L27">
        <f t="shared" si="9"/>
        <v>-0.216</v>
      </c>
      <c r="M27">
        <f t="shared" si="9"/>
        <v>-0.125</v>
      </c>
      <c r="N27">
        <f t="shared" si="9"/>
        <v>-6.4000000000000015E-2</v>
      </c>
      <c r="O27">
        <f t="shared" si="9"/>
        <v>-2.700000000000001E-2</v>
      </c>
      <c r="P27">
        <f t="shared" si="9"/>
        <v>-7.999999999999995E-3</v>
      </c>
      <c r="Q27">
        <f t="shared" si="9"/>
        <v>-9.9999999999999937E-4</v>
      </c>
      <c r="R27">
        <f t="shared" si="10"/>
        <v>0</v>
      </c>
      <c r="S27">
        <f t="shared" si="10"/>
        <v>1.0000000000000026E-3</v>
      </c>
      <c r="T27">
        <f t="shared" si="10"/>
        <v>7.999999999999995E-3</v>
      </c>
      <c r="U27">
        <f t="shared" si="10"/>
        <v>2.700000000000001E-2</v>
      </c>
      <c r="V27">
        <f t="shared" si="10"/>
        <v>6.399999999999996E-2</v>
      </c>
      <c r="W27">
        <f t="shared" si="10"/>
        <v>0.125</v>
      </c>
      <c r="X27">
        <f t="shared" si="10"/>
        <v>0.21600000000000008</v>
      </c>
      <c r="Y27">
        <f t="shared" si="10"/>
        <v>0.34299999999999992</v>
      </c>
      <c r="Z27">
        <f t="shared" si="10"/>
        <v>0.51200000000000012</v>
      </c>
      <c r="AA27">
        <f t="shared" si="10"/>
        <v>0.72899999999999976</v>
      </c>
      <c r="AB27">
        <f t="shared" si="10"/>
        <v>1</v>
      </c>
    </row>
    <row r="28" spans="1:28" x14ac:dyDescent="0.3">
      <c r="A28">
        <v>3</v>
      </c>
      <c r="B28">
        <v>5.8307310000000001</v>
      </c>
      <c r="C28">
        <v>24</v>
      </c>
      <c r="D28">
        <v>-3.2699999999999998E-4</v>
      </c>
      <c r="E28">
        <f t="shared" si="8"/>
        <v>20.830731</v>
      </c>
      <c r="F28">
        <v>-3.2699999999999998E-4</v>
      </c>
      <c r="H28">
        <f t="shared" si="9"/>
        <v>-1</v>
      </c>
      <c r="I28">
        <f t="shared" si="9"/>
        <v>-0.72900000000000009</v>
      </c>
      <c r="J28">
        <f t="shared" si="9"/>
        <v>-0.51200000000000012</v>
      </c>
      <c r="K28">
        <f t="shared" si="9"/>
        <v>-0.34299999999999992</v>
      </c>
      <c r="L28">
        <f t="shared" si="9"/>
        <v>-0.216</v>
      </c>
      <c r="M28">
        <f t="shared" si="9"/>
        <v>-0.125</v>
      </c>
      <c r="N28">
        <f t="shared" si="9"/>
        <v>-6.4000000000000015E-2</v>
      </c>
      <c r="O28">
        <f t="shared" si="9"/>
        <v>-2.700000000000001E-2</v>
      </c>
      <c r="P28">
        <f t="shared" si="9"/>
        <v>-7.999999999999995E-3</v>
      </c>
      <c r="Q28">
        <f t="shared" si="9"/>
        <v>-9.9999999999999937E-4</v>
      </c>
      <c r="R28">
        <f t="shared" si="10"/>
        <v>0</v>
      </c>
      <c r="S28">
        <f t="shared" si="10"/>
        <v>1.0000000000000026E-3</v>
      </c>
      <c r="T28">
        <f t="shared" si="10"/>
        <v>7.999999999999995E-3</v>
      </c>
      <c r="U28">
        <f t="shared" si="10"/>
        <v>2.700000000000001E-2</v>
      </c>
      <c r="V28">
        <f t="shared" si="10"/>
        <v>6.399999999999996E-2</v>
      </c>
      <c r="W28">
        <f t="shared" si="10"/>
        <v>0.125</v>
      </c>
      <c r="X28">
        <f t="shared" si="10"/>
        <v>0.21600000000000008</v>
      </c>
      <c r="Y28">
        <f t="shared" si="10"/>
        <v>0.34299999999999992</v>
      </c>
      <c r="Z28">
        <f t="shared" si="10"/>
        <v>0.51200000000000012</v>
      </c>
      <c r="AA28">
        <f t="shared" si="10"/>
        <v>0.72899999999999976</v>
      </c>
      <c r="AB28">
        <f t="shared" si="10"/>
        <v>1</v>
      </c>
    </row>
    <row r="29" spans="1:28" x14ac:dyDescent="0.3">
      <c r="A29">
        <v>3</v>
      </c>
      <c r="B29">
        <v>6.09</v>
      </c>
      <c r="C29">
        <v>4</v>
      </c>
      <c r="D29">
        <v>-8.3309999999999999E-3</v>
      </c>
      <c r="E29">
        <f t="shared" si="8"/>
        <v>21.09</v>
      </c>
      <c r="F29">
        <v>-8.3309999999999999E-3</v>
      </c>
      <c r="H29">
        <f t="shared" ref="H29:Q38" si="11">IF($A29=0,1,(2*H$1-1)^$A29)</f>
        <v>-1</v>
      </c>
      <c r="I29">
        <f t="shared" si="11"/>
        <v>-0.72900000000000009</v>
      </c>
      <c r="J29">
        <f t="shared" si="11"/>
        <v>-0.51200000000000012</v>
      </c>
      <c r="K29">
        <f t="shared" si="11"/>
        <v>-0.34299999999999992</v>
      </c>
      <c r="L29">
        <f t="shared" si="11"/>
        <v>-0.216</v>
      </c>
      <c r="M29">
        <f t="shared" si="11"/>
        <v>-0.125</v>
      </c>
      <c r="N29">
        <f t="shared" si="11"/>
        <v>-6.4000000000000015E-2</v>
      </c>
      <c r="O29">
        <f t="shared" si="11"/>
        <v>-2.700000000000001E-2</v>
      </c>
      <c r="P29">
        <f t="shared" si="11"/>
        <v>-7.999999999999995E-3</v>
      </c>
      <c r="Q29">
        <f t="shared" si="11"/>
        <v>-9.9999999999999937E-4</v>
      </c>
      <c r="R29">
        <f t="shared" ref="R29:AB38" si="12">IF($A29=0,1,(2*R$1-1)^$A29)</f>
        <v>0</v>
      </c>
      <c r="S29">
        <f t="shared" si="12"/>
        <v>1.0000000000000026E-3</v>
      </c>
      <c r="T29">
        <f t="shared" si="12"/>
        <v>7.999999999999995E-3</v>
      </c>
      <c r="U29">
        <f t="shared" si="12"/>
        <v>2.700000000000001E-2</v>
      </c>
      <c r="V29">
        <f t="shared" si="12"/>
        <v>6.399999999999996E-2</v>
      </c>
      <c r="W29">
        <f t="shared" si="12"/>
        <v>0.125</v>
      </c>
      <c r="X29">
        <f t="shared" si="12"/>
        <v>0.21600000000000008</v>
      </c>
      <c r="Y29">
        <f t="shared" si="12"/>
        <v>0.34299999999999992</v>
      </c>
      <c r="Z29">
        <f t="shared" si="12"/>
        <v>0.51200000000000012</v>
      </c>
      <c r="AA29">
        <f t="shared" si="12"/>
        <v>0.72899999999999976</v>
      </c>
      <c r="AB29">
        <f t="shared" si="12"/>
        <v>1</v>
      </c>
    </row>
    <row r="30" spans="1:28" x14ac:dyDescent="0.3">
      <c r="A30">
        <v>3</v>
      </c>
      <c r="B30">
        <v>6.09</v>
      </c>
      <c r="C30">
        <v>24</v>
      </c>
      <c r="D30">
        <v>9.4799999999999995E-4</v>
      </c>
      <c r="E30">
        <f t="shared" si="8"/>
        <v>21.09</v>
      </c>
      <c r="F30">
        <v>9.4799999999999995E-4</v>
      </c>
      <c r="H30">
        <f t="shared" si="11"/>
        <v>-1</v>
      </c>
      <c r="I30">
        <f t="shared" si="11"/>
        <v>-0.72900000000000009</v>
      </c>
      <c r="J30">
        <f t="shared" si="11"/>
        <v>-0.51200000000000012</v>
      </c>
      <c r="K30">
        <f t="shared" si="11"/>
        <v>-0.34299999999999992</v>
      </c>
      <c r="L30">
        <f t="shared" si="11"/>
        <v>-0.216</v>
      </c>
      <c r="M30">
        <f t="shared" si="11"/>
        <v>-0.125</v>
      </c>
      <c r="N30">
        <f t="shared" si="11"/>
        <v>-6.4000000000000015E-2</v>
      </c>
      <c r="O30">
        <f t="shared" si="11"/>
        <v>-2.700000000000001E-2</v>
      </c>
      <c r="P30">
        <f t="shared" si="11"/>
        <v>-7.999999999999995E-3</v>
      </c>
      <c r="Q30">
        <f t="shared" si="11"/>
        <v>-9.9999999999999937E-4</v>
      </c>
      <c r="R30">
        <f t="shared" si="12"/>
        <v>0</v>
      </c>
      <c r="S30">
        <f t="shared" si="12"/>
        <v>1.0000000000000026E-3</v>
      </c>
      <c r="T30">
        <f t="shared" si="12"/>
        <v>7.999999999999995E-3</v>
      </c>
      <c r="U30">
        <f t="shared" si="12"/>
        <v>2.700000000000001E-2</v>
      </c>
      <c r="V30">
        <f t="shared" si="12"/>
        <v>6.399999999999996E-2</v>
      </c>
      <c r="W30">
        <f t="shared" si="12"/>
        <v>0.125</v>
      </c>
      <c r="X30">
        <f t="shared" si="12"/>
        <v>0.21600000000000008</v>
      </c>
      <c r="Y30">
        <f t="shared" si="12"/>
        <v>0.34299999999999992</v>
      </c>
      <c r="Z30">
        <f t="shared" si="12"/>
        <v>0.51200000000000012</v>
      </c>
      <c r="AA30">
        <f t="shared" si="12"/>
        <v>0.72899999999999976</v>
      </c>
      <c r="AB30">
        <f t="shared" si="12"/>
        <v>1</v>
      </c>
    </row>
    <row r="31" spans="1:28" x14ac:dyDescent="0.3">
      <c r="A31">
        <v>3</v>
      </c>
      <c r="B31">
        <v>6.09</v>
      </c>
      <c r="C31">
        <v>24</v>
      </c>
      <c r="D31">
        <v>9.5E-4</v>
      </c>
      <c r="E31">
        <f t="shared" si="8"/>
        <v>21.09</v>
      </c>
      <c r="F31">
        <v>9.5E-4</v>
      </c>
      <c r="H31">
        <f t="shared" si="11"/>
        <v>-1</v>
      </c>
      <c r="I31">
        <f t="shared" si="11"/>
        <v>-0.72900000000000009</v>
      </c>
      <c r="J31">
        <f t="shared" si="11"/>
        <v>-0.51200000000000012</v>
      </c>
      <c r="K31">
        <f t="shared" si="11"/>
        <v>-0.34299999999999992</v>
      </c>
      <c r="L31">
        <f t="shared" si="11"/>
        <v>-0.216</v>
      </c>
      <c r="M31">
        <f t="shared" si="11"/>
        <v>-0.125</v>
      </c>
      <c r="N31">
        <f t="shared" si="11"/>
        <v>-6.4000000000000015E-2</v>
      </c>
      <c r="O31">
        <f t="shared" si="11"/>
        <v>-2.700000000000001E-2</v>
      </c>
      <c r="P31">
        <f t="shared" si="11"/>
        <v>-7.999999999999995E-3</v>
      </c>
      <c r="Q31">
        <f t="shared" si="11"/>
        <v>-9.9999999999999937E-4</v>
      </c>
      <c r="R31">
        <f t="shared" si="12"/>
        <v>0</v>
      </c>
      <c r="S31">
        <f t="shared" si="12"/>
        <v>1.0000000000000026E-3</v>
      </c>
      <c r="T31">
        <f t="shared" si="12"/>
        <v>7.999999999999995E-3</v>
      </c>
      <c r="U31">
        <f t="shared" si="12"/>
        <v>2.700000000000001E-2</v>
      </c>
      <c r="V31">
        <f t="shared" si="12"/>
        <v>6.399999999999996E-2</v>
      </c>
      <c r="W31">
        <f t="shared" si="12"/>
        <v>0.125</v>
      </c>
      <c r="X31">
        <f t="shared" si="12"/>
        <v>0.21600000000000008</v>
      </c>
      <c r="Y31">
        <f t="shared" si="12"/>
        <v>0.34299999999999992</v>
      </c>
      <c r="Z31">
        <f t="shared" si="12"/>
        <v>0.51200000000000012</v>
      </c>
      <c r="AA31">
        <f t="shared" si="12"/>
        <v>0.72899999999999976</v>
      </c>
      <c r="AB31">
        <f t="shared" si="12"/>
        <v>1</v>
      </c>
    </row>
    <row r="32" spans="1:28" x14ac:dyDescent="0.3">
      <c r="A32">
        <v>3</v>
      </c>
      <c r="B32">
        <v>6.09</v>
      </c>
      <c r="C32">
        <v>24</v>
      </c>
      <c r="D32">
        <v>1.2880000000000001E-3</v>
      </c>
      <c r="E32">
        <f t="shared" si="8"/>
        <v>21.09</v>
      </c>
      <c r="F32">
        <v>1.2880000000000001E-3</v>
      </c>
      <c r="H32">
        <f t="shared" si="11"/>
        <v>-1</v>
      </c>
      <c r="I32">
        <f t="shared" si="11"/>
        <v>-0.72900000000000009</v>
      </c>
      <c r="J32">
        <f t="shared" si="11"/>
        <v>-0.51200000000000012</v>
      </c>
      <c r="K32">
        <f t="shared" si="11"/>
        <v>-0.34299999999999992</v>
      </c>
      <c r="L32">
        <f t="shared" si="11"/>
        <v>-0.216</v>
      </c>
      <c r="M32">
        <f t="shared" si="11"/>
        <v>-0.125</v>
      </c>
      <c r="N32">
        <f t="shared" si="11"/>
        <v>-6.4000000000000015E-2</v>
      </c>
      <c r="O32">
        <f t="shared" si="11"/>
        <v>-2.700000000000001E-2</v>
      </c>
      <c r="P32">
        <f t="shared" si="11"/>
        <v>-7.999999999999995E-3</v>
      </c>
      <c r="Q32">
        <f t="shared" si="11"/>
        <v>-9.9999999999999937E-4</v>
      </c>
      <c r="R32">
        <f t="shared" si="12"/>
        <v>0</v>
      </c>
      <c r="S32">
        <f t="shared" si="12"/>
        <v>1.0000000000000026E-3</v>
      </c>
      <c r="T32">
        <f t="shared" si="12"/>
        <v>7.999999999999995E-3</v>
      </c>
      <c r="U32">
        <f t="shared" si="12"/>
        <v>2.700000000000001E-2</v>
      </c>
      <c r="V32">
        <f t="shared" si="12"/>
        <v>6.399999999999996E-2</v>
      </c>
      <c r="W32">
        <f t="shared" si="12"/>
        <v>0.125</v>
      </c>
      <c r="X32">
        <f t="shared" si="12"/>
        <v>0.21600000000000008</v>
      </c>
      <c r="Y32">
        <f t="shared" si="12"/>
        <v>0.34299999999999992</v>
      </c>
      <c r="Z32">
        <f t="shared" si="12"/>
        <v>0.51200000000000012</v>
      </c>
      <c r="AA32">
        <f t="shared" si="12"/>
        <v>0.72899999999999976</v>
      </c>
      <c r="AB32">
        <f t="shared" si="12"/>
        <v>1</v>
      </c>
    </row>
    <row r="33" spans="1:28" x14ac:dyDescent="0.3">
      <c r="A33">
        <v>3</v>
      </c>
      <c r="B33">
        <v>7.0321259999999999</v>
      </c>
      <c r="C33">
        <v>24</v>
      </c>
      <c r="D33">
        <v>3.6400000000000001E-4</v>
      </c>
      <c r="E33">
        <f t="shared" si="8"/>
        <v>22.032125999999998</v>
      </c>
      <c r="F33">
        <v>3.6400000000000001E-4</v>
      </c>
      <c r="H33">
        <f t="shared" si="11"/>
        <v>-1</v>
      </c>
      <c r="I33">
        <f t="shared" si="11"/>
        <v>-0.72900000000000009</v>
      </c>
      <c r="J33">
        <f t="shared" si="11"/>
        <v>-0.51200000000000012</v>
      </c>
      <c r="K33">
        <f t="shared" si="11"/>
        <v>-0.34299999999999992</v>
      </c>
      <c r="L33">
        <f t="shared" si="11"/>
        <v>-0.216</v>
      </c>
      <c r="M33">
        <f t="shared" si="11"/>
        <v>-0.125</v>
      </c>
      <c r="N33">
        <f t="shared" si="11"/>
        <v>-6.4000000000000015E-2</v>
      </c>
      <c r="O33">
        <f t="shared" si="11"/>
        <v>-2.700000000000001E-2</v>
      </c>
      <c r="P33">
        <f t="shared" si="11"/>
        <v>-7.999999999999995E-3</v>
      </c>
      <c r="Q33">
        <f t="shared" si="11"/>
        <v>-9.9999999999999937E-4</v>
      </c>
      <c r="R33">
        <f t="shared" si="12"/>
        <v>0</v>
      </c>
      <c r="S33">
        <f t="shared" si="12"/>
        <v>1.0000000000000026E-3</v>
      </c>
      <c r="T33">
        <f t="shared" si="12"/>
        <v>7.999999999999995E-3</v>
      </c>
      <c r="U33">
        <f t="shared" si="12"/>
        <v>2.700000000000001E-2</v>
      </c>
      <c r="V33">
        <f t="shared" si="12"/>
        <v>6.399999999999996E-2</v>
      </c>
      <c r="W33">
        <f t="shared" si="12"/>
        <v>0.125</v>
      </c>
      <c r="X33">
        <f t="shared" si="12"/>
        <v>0.21600000000000008</v>
      </c>
      <c r="Y33">
        <f t="shared" si="12"/>
        <v>0.34299999999999992</v>
      </c>
      <c r="Z33">
        <f t="shared" si="12"/>
        <v>0.51200000000000012</v>
      </c>
      <c r="AA33">
        <f t="shared" si="12"/>
        <v>0.72899999999999976</v>
      </c>
      <c r="AB33">
        <f t="shared" si="12"/>
        <v>1</v>
      </c>
    </row>
    <row r="34" spans="1:28" x14ac:dyDescent="0.3">
      <c r="A34">
        <v>3</v>
      </c>
      <c r="B34">
        <v>7.0321259999999999</v>
      </c>
      <c r="C34">
        <v>3</v>
      </c>
      <c r="D34">
        <v>5.2700000000000002E-4</v>
      </c>
      <c r="E34">
        <f t="shared" si="8"/>
        <v>22.032125999999998</v>
      </c>
      <c r="F34">
        <v>5.2700000000000002E-4</v>
      </c>
      <c r="H34">
        <f t="shared" si="11"/>
        <v>-1</v>
      </c>
      <c r="I34">
        <f t="shared" si="11"/>
        <v>-0.72900000000000009</v>
      </c>
      <c r="J34">
        <f t="shared" si="11"/>
        <v>-0.51200000000000012</v>
      </c>
      <c r="K34">
        <f t="shared" si="11"/>
        <v>-0.34299999999999992</v>
      </c>
      <c r="L34">
        <f t="shared" si="11"/>
        <v>-0.216</v>
      </c>
      <c r="M34">
        <f t="shared" si="11"/>
        <v>-0.125</v>
      </c>
      <c r="N34">
        <f t="shared" si="11"/>
        <v>-6.4000000000000015E-2</v>
      </c>
      <c r="O34">
        <f t="shared" si="11"/>
        <v>-2.700000000000001E-2</v>
      </c>
      <c r="P34">
        <f t="shared" si="11"/>
        <v>-7.999999999999995E-3</v>
      </c>
      <c r="Q34">
        <f t="shared" si="11"/>
        <v>-9.9999999999999937E-4</v>
      </c>
      <c r="R34">
        <f t="shared" si="12"/>
        <v>0</v>
      </c>
      <c r="S34">
        <f t="shared" si="12"/>
        <v>1.0000000000000026E-3</v>
      </c>
      <c r="T34">
        <f t="shared" si="12"/>
        <v>7.999999999999995E-3</v>
      </c>
      <c r="U34">
        <f t="shared" si="12"/>
        <v>2.700000000000001E-2</v>
      </c>
      <c r="V34">
        <f t="shared" si="12"/>
        <v>6.399999999999996E-2</v>
      </c>
      <c r="W34">
        <f t="shared" si="12"/>
        <v>0.125</v>
      </c>
      <c r="X34">
        <f t="shared" si="12"/>
        <v>0.21600000000000008</v>
      </c>
      <c r="Y34">
        <f t="shared" si="12"/>
        <v>0.34299999999999992</v>
      </c>
      <c r="Z34">
        <f t="shared" si="12"/>
        <v>0.51200000000000012</v>
      </c>
      <c r="AA34">
        <f t="shared" si="12"/>
        <v>0.72899999999999976</v>
      </c>
      <c r="AB34">
        <f t="shared" si="12"/>
        <v>1</v>
      </c>
    </row>
    <row r="35" spans="1:28" x14ac:dyDescent="0.3">
      <c r="A35">
        <v>3</v>
      </c>
      <c r="B35">
        <v>7.0321259999999999</v>
      </c>
      <c r="C35">
        <v>12</v>
      </c>
      <c r="D35">
        <v>3.9800000000000002E-4</v>
      </c>
      <c r="E35">
        <f t="shared" si="8"/>
        <v>22.032125999999998</v>
      </c>
      <c r="F35">
        <v>3.9800000000000002E-4</v>
      </c>
      <c r="H35">
        <f t="shared" si="11"/>
        <v>-1</v>
      </c>
      <c r="I35">
        <f t="shared" si="11"/>
        <v>-0.72900000000000009</v>
      </c>
      <c r="J35">
        <f t="shared" si="11"/>
        <v>-0.51200000000000012</v>
      </c>
      <c r="K35">
        <f t="shared" si="11"/>
        <v>-0.34299999999999992</v>
      </c>
      <c r="L35">
        <f t="shared" si="11"/>
        <v>-0.216</v>
      </c>
      <c r="M35">
        <f t="shared" si="11"/>
        <v>-0.125</v>
      </c>
      <c r="N35">
        <f t="shared" si="11"/>
        <v>-6.4000000000000015E-2</v>
      </c>
      <c r="O35">
        <f t="shared" si="11"/>
        <v>-2.700000000000001E-2</v>
      </c>
      <c r="P35">
        <f t="shared" si="11"/>
        <v>-7.999999999999995E-3</v>
      </c>
      <c r="Q35">
        <f t="shared" si="11"/>
        <v>-9.9999999999999937E-4</v>
      </c>
      <c r="R35">
        <f t="shared" si="12"/>
        <v>0</v>
      </c>
      <c r="S35">
        <f t="shared" si="12"/>
        <v>1.0000000000000026E-3</v>
      </c>
      <c r="T35">
        <f t="shared" si="12"/>
        <v>7.999999999999995E-3</v>
      </c>
      <c r="U35">
        <f t="shared" si="12"/>
        <v>2.700000000000001E-2</v>
      </c>
      <c r="V35">
        <f t="shared" si="12"/>
        <v>6.399999999999996E-2</v>
      </c>
      <c r="W35">
        <f t="shared" si="12"/>
        <v>0.125</v>
      </c>
      <c r="X35">
        <f t="shared" si="12"/>
        <v>0.21600000000000008</v>
      </c>
      <c r="Y35">
        <f t="shared" si="12"/>
        <v>0.34299999999999992</v>
      </c>
      <c r="Z35">
        <f t="shared" si="12"/>
        <v>0.51200000000000012</v>
      </c>
      <c r="AA35">
        <f t="shared" si="12"/>
        <v>0.72899999999999976</v>
      </c>
      <c r="AB35">
        <f t="shared" si="12"/>
        <v>1</v>
      </c>
    </row>
    <row r="36" spans="1:28" x14ac:dyDescent="0.3">
      <c r="A36">
        <v>3</v>
      </c>
      <c r="B36">
        <v>7.0321259999999999</v>
      </c>
      <c r="C36">
        <v>12</v>
      </c>
      <c r="D36">
        <v>-4.2700000000000002E-4</v>
      </c>
      <c r="E36">
        <f t="shared" si="8"/>
        <v>22.032125999999998</v>
      </c>
      <c r="F36">
        <v>-4.2700000000000002E-4</v>
      </c>
      <c r="H36">
        <f t="shared" si="11"/>
        <v>-1</v>
      </c>
      <c r="I36">
        <f t="shared" si="11"/>
        <v>-0.72900000000000009</v>
      </c>
      <c r="J36">
        <f t="shared" si="11"/>
        <v>-0.51200000000000012</v>
      </c>
      <c r="K36">
        <f t="shared" si="11"/>
        <v>-0.34299999999999992</v>
      </c>
      <c r="L36">
        <f t="shared" si="11"/>
        <v>-0.216</v>
      </c>
      <c r="M36">
        <f t="shared" si="11"/>
        <v>-0.125</v>
      </c>
      <c r="N36">
        <f t="shared" si="11"/>
        <v>-6.4000000000000015E-2</v>
      </c>
      <c r="O36">
        <f t="shared" si="11"/>
        <v>-2.700000000000001E-2</v>
      </c>
      <c r="P36">
        <f t="shared" si="11"/>
        <v>-7.999999999999995E-3</v>
      </c>
      <c r="Q36">
        <f t="shared" si="11"/>
        <v>-9.9999999999999937E-4</v>
      </c>
      <c r="R36">
        <f t="shared" si="12"/>
        <v>0</v>
      </c>
      <c r="S36">
        <f t="shared" si="12"/>
        <v>1.0000000000000026E-3</v>
      </c>
      <c r="T36">
        <f t="shared" si="12"/>
        <v>7.999999999999995E-3</v>
      </c>
      <c r="U36">
        <f t="shared" si="12"/>
        <v>2.700000000000001E-2</v>
      </c>
      <c r="V36">
        <f t="shared" si="12"/>
        <v>6.399999999999996E-2</v>
      </c>
      <c r="W36">
        <f t="shared" si="12"/>
        <v>0.125</v>
      </c>
      <c r="X36">
        <f t="shared" si="12"/>
        <v>0.21600000000000008</v>
      </c>
      <c r="Y36">
        <f t="shared" si="12"/>
        <v>0.34299999999999992</v>
      </c>
      <c r="Z36">
        <f t="shared" si="12"/>
        <v>0.51200000000000012</v>
      </c>
      <c r="AA36">
        <f t="shared" si="12"/>
        <v>0.72899999999999976</v>
      </c>
      <c r="AB36">
        <f t="shared" si="12"/>
        <v>1</v>
      </c>
    </row>
    <row r="37" spans="1:28" x14ac:dyDescent="0.3">
      <c r="A37">
        <v>3</v>
      </c>
      <c r="B37">
        <v>7.6630820000000002</v>
      </c>
      <c r="C37">
        <v>24</v>
      </c>
      <c r="D37">
        <v>-1.5349999999999999E-3</v>
      </c>
      <c r="E37">
        <f t="shared" si="8"/>
        <v>22.663081999999999</v>
      </c>
      <c r="F37">
        <v>-1.5349999999999999E-3</v>
      </c>
      <c r="H37">
        <f t="shared" si="11"/>
        <v>-1</v>
      </c>
      <c r="I37">
        <f t="shared" si="11"/>
        <v>-0.72900000000000009</v>
      </c>
      <c r="J37">
        <f t="shared" si="11"/>
        <v>-0.51200000000000012</v>
      </c>
      <c r="K37">
        <f t="shared" si="11"/>
        <v>-0.34299999999999992</v>
      </c>
      <c r="L37">
        <f t="shared" si="11"/>
        <v>-0.216</v>
      </c>
      <c r="M37">
        <f t="shared" si="11"/>
        <v>-0.125</v>
      </c>
      <c r="N37">
        <f t="shared" si="11"/>
        <v>-6.4000000000000015E-2</v>
      </c>
      <c r="O37">
        <f t="shared" si="11"/>
        <v>-2.700000000000001E-2</v>
      </c>
      <c r="P37">
        <f t="shared" si="11"/>
        <v>-7.999999999999995E-3</v>
      </c>
      <c r="Q37">
        <f t="shared" si="11"/>
        <v>-9.9999999999999937E-4</v>
      </c>
      <c r="R37">
        <f t="shared" si="12"/>
        <v>0</v>
      </c>
      <c r="S37">
        <f t="shared" si="12"/>
        <v>1.0000000000000026E-3</v>
      </c>
      <c r="T37">
        <f t="shared" si="12"/>
        <v>7.999999999999995E-3</v>
      </c>
      <c r="U37">
        <f t="shared" si="12"/>
        <v>2.700000000000001E-2</v>
      </c>
      <c r="V37">
        <f t="shared" si="12"/>
        <v>6.399999999999996E-2</v>
      </c>
      <c r="W37">
        <f t="shared" si="12"/>
        <v>0.125</v>
      </c>
      <c r="X37">
        <f t="shared" si="12"/>
        <v>0.21600000000000008</v>
      </c>
      <c r="Y37">
        <f t="shared" si="12"/>
        <v>0.34299999999999992</v>
      </c>
      <c r="Z37">
        <f t="shared" si="12"/>
        <v>0.51200000000000012</v>
      </c>
      <c r="AA37">
        <f t="shared" si="12"/>
        <v>0.72899999999999976</v>
      </c>
      <c r="AB37">
        <f t="shared" si="12"/>
        <v>1</v>
      </c>
    </row>
    <row r="38" spans="1:28" x14ac:dyDescent="0.3">
      <c r="A38">
        <v>3</v>
      </c>
      <c r="B38">
        <v>7.6630820000000002</v>
      </c>
      <c r="C38">
        <v>24</v>
      </c>
      <c r="D38">
        <v>-6.3100000000000005E-4</v>
      </c>
      <c r="E38">
        <f t="shared" si="8"/>
        <v>22.663081999999999</v>
      </c>
      <c r="F38">
        <v>-6.3100000000000005E-4</v>
      </c>
      <c r="H38">
        <f t="shared" si="11"/>
        <v>-1</v>
      </c>
      <c r="I38">
        <f t="shared" si="11"/>
        <v>-0.72900000000000009</v>
      </c>
      <c r="J38">
        <f t="shared" si="11"/>
        <v>-0.51200000000000012</v>
      </c>
      <c r="K38">
        <f t="shared" si="11"/>
        <v>-0.34299999999999992</v>
      </c>
      <c r="L38">
        <f t="shared" si="11"/>
        <v>-0.216</v>
      </c>
      <c r="M38">
        <f t="shared" si="11"/>
        <v>-0.125</v>
      </c>
      <c r="N38">
        <f t="shared" si="11"/>
        <v>-6.4000000000000015E-2</v>
      </c>
      <c r="O38">
        <f t="shared" si="11"/>
        <v>-2.700000000000001E-2</v>
      </c>
      <c r="P38">
        <f t="shared" si="11"/>
        <v>-7.999999999999995E-3</v>
      </c>
      <c r="Q38">
        <f t="shared" si="11"/>
        <v>-9.9999999999999937E-4</v>
      </c>
      <c r="R38">
        <f t="shared" si="12"/>
        <v>0</v>
      </c>
      <c r="S38">
        <f t="shared" si="12"/>
        <v>1.0000000000000026E-3</v>
      </c>
      <c r="T38">
        <f t="shared" si="12"/>
        <v>7.999999999999995E-3</v>
      </c>
      <c r="U38">
        <f t="shared" si="12"/>
        <v>2.700000000000001E-2</v>
      </c>
      <c r="V38">
        <f t="shared" si="12"/>
        <v>6.399999999999996E-2</v>
      </c>
      <c r="W38">
        <f t="shared" si="12"/>
        <v>0.125</v>
      </c>
      <c r="X38">
        <f t="shared" si="12"/>
        <v>0.21600000000000008</v>
      </c>
      <c r="Y38">
        <f t="shared" si="12"/>
        <v>0.34299999999999992</v>
      </c>
      <c r="Z38">
        <f t="shared" si="12"/>
        <v>0.51200000000000012</v>
      </c>
      <c r="AA38">
        <f t="shared" si="12"/>
        <v>0.72899999999999976</v>
      </c>
      <c r="AB38">
        <f t="shared" si="12"/>
        <v>1</v>
      </c>
    </row>
    <row r="39" spans="1:28" x14ac:dyDescent="0.3">
      <c r="A39">
        <v>3</v>
      </c>
      <c r="B39">
        <v>7.6630820000000002</v>
      </c>
      <c r="C39">
        <v>48</v>
      </c>
      <c r="D39">
        <v>-6.87E-4</v>
      </c>
      <c r="E39">
        <f t="shared" si="8"/>
        <v>22.663081999999999</v>
      </c>
      <c r="F39">
        <v>-6.87E-4</v>
      </c>
      <c r="H39">
        <f t="shared" ref="H39:Q48" si="13">IF($A39=0,1,(2*H$1-1)^$A39)</f>
        <v>-1</v>
      </c>
      <c r="I39">
        <f t="shared" si="13"/>
        <v>-0.72900000000000009</v>
      </c>
      <c r="J39">
        <f t="shared" si="13"/>
        <v>-0.51200000000000012</v>
      </c>
      <c r="K39">
        <f t="shared" si="13"/>
        <v>-0.34299999999999992</v>
      </c>
      <c r="L39">
        <f t="shared" si="13"/>
        <v>-0.216</v>
      </c>
      <c r="M39">
        <f t="shared" si="13"/>
        <v>-0.125</v>
      </c>
      <c r="N39">
        <f t="shared" si="13"/>
        <v>-6.4000000000000015E-2</v>
      </c>
      <c r="O39">
        <f t="shared" si="13"/>
        <v>-2.700000000000001E-2</v>
      </c>
      <c r="P39">
        <f t="shared" si="13"/>
        <v>-7.999999999999995E-3</v>
      </c>
      <c r="Q39">
        <f t="shared" si="13"/>
        <v>-9.9999999999999937E-4</v>
      </c>
      <c r="R39">
        <f t="shared" ref="R39:AB48" si="14">IF($A39=0,1,(2*R$1-1)^$A39)</f>
        <v>0</v>
      </c>
      <c r="S39">
        <f t="shared" si="14"/>
        <v>1.0000000000000026E-3</v>
      </c>
      <c r="T39">
        <f t="shared" si="14"/>
        <v>7.999999999999995E-3</v>
      </c>
      <c r="U39">
        <f t="shared" si="14"/>
        <v>2.700000000000001E-2</v>
      </c>
      <c r="V39">
        <f t="shared" si="14"/>
        <v>6.399999999999996E-2</v>
      </c>
      <c r="W39">
        <f t="shared" si="14"/>
        <v>0.125</v>
      </c>
      <c r="X39">
        <f t="shared" si="14"/>
        <v>0.21600000000000008</v>
      </c>
      <c r="Y39">
        <f t="shared" si="14"/>
        <v>0.34299999999999992</v>
      </c>
      <c r="Z39">
        <f t="shared" si="14"/>
        <v>0.51200000000000012</v>
      </c>
      <c r="AA39">
        <f t="shared" si="14"/>
        <v>0.72899999999999976</v>
      </c>
      <c r="AB39">
        <f t="shared" si="14"/>
        <v>1</v>
      </c>
    </row>
    <row r="40" spans="1:28" x14ac:dyDescent="0.3">
      <c r="A40">
        <v>3</v>
      </c>
      <c r="B40">
        <v>7.6630820000000002</v>
      </c>
      <c r="C40">
        <v>12</v>
      </c>
      <c r="D40">
        <v>2.81E-3</v>
      </c>
      <c r="E40">
        <f t="shared" si="8"/>
        <v>22.663081999999999</v>
      </c>
      <c r="F40">
        <v>2.81E-3</v>
      </c>
      <c r="H40">
        <f t="shared" si="13"/>
        <v>-1</v>
      </c>
      <c r="I40">
        <f t="shared" si="13"/>
        <v>-0.72900000000000009</v>
      </c>
      <c r="J40">
        <f t="shared" si="13"/>
        <v>-0.51200000000000012</v>
      </c>
      <c r="K40">
        <f t="shared" si="13"/>
        <v>-0.34299999999999992</v>
      </c>
      <c r="L40">
        <f t="shared" si="13"/>
        <v>-0.216</v>
      </c>
      <c r="M40">
        <f t="shared" si="13"/>
        <v>-0.125</v>
      </c>
      <c r="N40">
        <f t="shared" si="13"/>
        <v>-6.4000000000000015E-2</v>
      </c>
      <c r="O40">
        <f t="shared" si="13"/>
        <v>-2.700000000000001E-2</v>
      </c>
      <c r="P40">
        <f t="shared" si="13"/>
        <v>-7.999999999999995E-3</v>
      </c>
      <c r="Q40">
        <f t="shared" si="13"/>
        <v>-9.9999999999999937E-4</v>
      </c>
      <c r="R40">
        <f t="shared" si="14"/>
        <v>0</v>
      </c>
      <c r="S40">
        <f t="shared" si="14"/>
        <v>1.0000000000000026E-3</v>
      </c>
      <c r="T40">
        <f t="shared" si="14"/>
        <v>7.999999999999995E-3</v>
      </c>
      <c r="U40">
        <f t="shared" si="14"/>
        <v>2.700000000000001E-2</v>
      </c>
      <c r="V40">
        <f t="shared" si="14"/>
        <v>6.399999999999996E-2</v>
      </c>
      <c r="W40">
        <f t="shared" si="14"/>
        <v>0.125</v>
      </c>
      <c r="X40">
        <f t="shared" si="14"/>
        <v>0.21600000000000008</v>
      </c>
      <c r="Y40">
        <f t="shared" si="14"/>
        <v>0.34299999999999992</v>
      </c>
      <c r="Z40">
        <f t="shared" si="14"/>
        <v>0.51200000000000012</v>
      </c>
      <c r="AA40">
        <f t="shared" si="14"/>
        <v>0.72899999999999976</v>
      </c>
      <c r="AB40">
        <f t="shared" si="14"/>
        <v>1</v>
      </c>
    </row>
    <row r="41" spans="1:28" x14ac:dyDescent="0.3">
      <c r="A41">
        <v>3</v>
      </c>
      <c r="B41">
        <v>7.6630820000000002</v>
      </c>
      <c r="C41">
        <v>48</v>
      </c>
      <c r="D41">
        <v>2.0599999999999999E-4</v>
      </c>
      <c r="E41">
        <f t="shared" si="8"/>
        <v>22.663081999999999</v>
      </c>
      <c r="F41">
        <v>2.0599999999999999E-4</v>
      </c>
      <c r="H41">
        <f t="shared" si="13"/>
        <v>-1</v>
      </c>
      <c r="I41">
        <f t="shared" si="13"/>
        <v>-0.72900000000000009</v>
      </c>
      <c r="J41">
        <f t="shared" si="13"/>
        <v>-0.51200000000000012</v>
      </c>
      <c r="K41">
        <f t="shared" si="13"/>
        <v>-0.34299999999999992</v>
      </c>
      <c r="L41">
        <f t="shared" si="13"/>
        <v>-0.216</v>
      </c>
      <c r="M41">
        <f t="shared" si="13"/>
        <v>-0.125</v>
      </c>
      <c r="N41">
        <f t="shared" si="13"/>
        <v>-6.4000000000000015E-2</v>
      </c>
      <c r="O41">
        <f t="shared" si="13"/>
        <v>-2.700000000000001E-2</v>
      </c>
      <c r="P41">
        <f t="shared" si="13"/>
        <v>-7.999999999999995E-3</v>
      </c>
      <c r="Q41">
        <f t="shared" si="13"/>
        <v>-9.9999999999999937E-4</v>
      </c>
      <c r="R41">
        <f t="shared" si="14"/>
        <v>0</v>
      </c>
      <c r="S41">
        <f t="shared" si="14"/>
        <v>1.0000000000000026E-3</v>
      </c>
      <c r="T41">
        <f t="shared" si="14"/>
        <v>7.999999999999995E-3</v>
      </c>
      <c r="U41">
        <f t="shared" si="14"/>
        <v>2.700000000000001E-2</v>
      </c>
      <c r="V41">
        <f t="shared" si="14"/>
        <v>6.399999999999996E-2</v>
      </c>
      <c r="W41">
        <f t="shared" si="14"/>
        <v>0.125</v>
      </c>
      <c r="X41">
        <f t="shared" si="14"/>
        <v>0.21600000000000008</v>
      </c>
      <c r="Y41">
        <f t="shared" si="14"/>
        <v>0.34299999999999992</v>
      </c>
      <c r="Z41">
        <f t="shared" si="14"/>
        <v>0.51200000000000012</v>
      </c>
      <c r="AA41">
        <f t="shared" si="14"/>
        <v>0.72899999999999976</v>
      </c>
      <c r="AB41">
        <f t="shared" si="14"/>
        <v>1</v>
      </c>
    </row>
    <row r="42" spans="1:28" x14ac:dyDescent="0.3">
      <c r="A42">
        <v>3</v>
      </c>
      <c r="B42">
        <v>7.6630820000000002</v>
      </c>
      <c r="C42">
        <v>24</v>
      </c>
      <c r="D42">
        <v>4.1599999999999997E-4</v>
      </c>
      <c r="E42">
        <f t="shared" si="8"/>
        <v>22.663081999999999</v>
      </c>
      <c r="F42">
        <v>4.1599999999999997E-4</v>
      </c>
      <c r="H42">
        <f t="shared" si="13"/>
        <v>-1</v>
      </c>
      <c r="I42">
        <f t="shared" si="13"/>
        <v>-0.72900000000000009</v>
      </c>
      <c r="J42">
        <f t="shared" si="13"/>
        <v>-0.51200000000000012</v>
      </c>
      <c r="K42">
        <f t="shared" si="13"/>
        <v>-0.34299999999999992</v>
      </c>
      <c r="L42">
        <f t="shared" si="13"/>
        <v>-0.216</v>
      </c>
      <c r="M42">
        <f t="shared" si="13"/>
        <v>-0.125</v>
      </c>
      <c r="N42">
        <f t="shared" si="13"/>
        <v>-6.4000000000000015E-2</v>
      </c>
      <c r="O42">
        <f t="shared" si="13"/>
        <v>-2.700000000000001E-2</v>
      </c>
      <c r="P42">
        <f t="shared" si="13"/>
        <v>-7.999999999999995E-3</v>
      </c>
      <c r="Q42">
        <f t="shared" si="13"/>
        <v>-9.9999999999999937E-4</v>
      </c>
      <c r="R42">
        <f t="shared" si="14"/>
        <v>0</v>
      </c>
      <c r="S42">
        <f t="shared" si="14"/>
        <v>1.0000000000000026E-3</v>
      </c>
      <c r="T42">
        <f t="shared" si="14"/>
        <v>7.999999999999995E-3</v>
      </c>
      <c r="U42">
        <f t="shared" si="14"/>
        <v>2.700000000000001E-2</v>
      </c>
      <c r="V42">
        <f t="shared" si="14"/>
        <v>6.399999999999996E-2</v>
      </c>
      <c r="W42">
        <f t="shared" si="14"/>
        <v>0.125</v>
      </c>
      <c r="X42">
        <f t="shared" si="14"/>
        <v>0.21600000000000008</v>
      </c>
      <c r="Y42">
        <f t="shared" si="14"/>
        <v>0.34299999999999992</v>
      </c>
      <c r="Z42">
        <f t="shared" si="14"/>
        <v>0.51200000000000012</v>
      </c>
      <c r="AA42">
        <f t="shared" si="14"/>
        <v>0.72899999999999976</v>
      </c>
      <c r="AB42">
        <f t="shared" si="14"/>
        <v>1</v>
      </c>
    </row>
    <row r="43" spans="1:28" x14ac:dyDescent="0.3">
      <c r="A43">
        <v>3</v>
      </c>
      <c r="B43">
        <v>7.6630820000000002</v>
      </c>
      <c r="C43">
        <v>24</v>
      </c>
      <c r="D43">
        <v>4.3000000000000002E-5</v>
      </c>
      <c r="E43">
        <f t="shared" ref="E43:E74" si="15">(A43-2)*15+B43</f>
        <v>22.663081999999999</v>
      </c>
      <c r="F43">
        <v>4.3000000000000002E-5</v>
      </c>
      <c r="H43">
        <f t="shared" si="13"/>
        <v>-1</v>
      </c>
      <c r="I43">
        <f t="shared" si="13"/>
        <v>-0.72900000000000009</v>
      </c>
      <c r="J43">
        <f t="shared" si="13"/>
        <v>-0.51200000000000012</v>
      </c>
      <c r="K43">
        <f t="shared" si="13"/>
        <v>-0.34299999999999992</v>
      </c>
      <c r="L43">
        <f t="shared" si="13"/>
        <v>-0.216</v>
      </c>
      <c r="M43">
        <f t="shared" si="13"/>
        <v>-0.125</v>
      </c>
      <c r="N43">
        <f t="shared" si="13"/>
        <v>-6.4000000000000015E-2</v>
      </c>
      <c r="O43">
        <f t="shared" si="13"/>
        <v>-2.700000000000001E-2</v>
      </c>
      <c r="P43">
        <f t="shared" si="13"/>
        <v>-7.999999999999995E-3</v>
      </c>
      <c r="Q43">
        <f t="shared" si="13"/>
        <v>-9.9999999999999937E-4</v>
      </c>
      <c r="R43">
        <f t="shared" si="14"/>
        <v>0</v>
      </c>
      <c r="S43">
        <f t="shared" si="14"/>
        <v>1.0000000000000026E-3</v>
      </c>
      <c r="T43">
        <f t="shared" si="14"/>
        <v>7.999999999999995E-3</v>
      </c>
      <c r="U43">
        <f t="shared" si="14"/>
        <v>2.700000000000001E-2</v>
      </c>
      <c r="V43">
        <f t="shared" si="14"/>
        <v>6.399999999999996E-2</v>
      </c>
      <c r="W43">
        <f t="shared" si="14"/>
        <v>0.125</v>
      </c>
      <c r="X43">
        <f t="shared" si="14"/>
        <v>0.21600000000000008</v>
      </c>
      <c r="Y43">
        <f t="shared" si="14"/>
        <v>0.34299999999999992</v>
      </c>
      <c r="Z43">
        <f t="shared" si="14"/>
        <v>0.51200000000000012</v>
      </c>
      <c r="AA43">
        <f t="shared" si="14"/>
        <v>0.72899999999999976</v>
      </c>
      <c r="AB43">
        <f t="shared" si="14"/>
        <v>1</v>
      </c>
    </row>
    <row r="44" spans="1:28" x14ac:dyDescent="0.3">
      <c r="A44">
        <v>3</v>
      </c>
      <c r="B44">
        <v>7.6630820000000002</v>
      </c>
      <c r="C44">
        <v>48</v>
      </c>
      <c r="D44">
        <v>-2.4499999999999999E-4</v>
      </c>
      <c r="E44">
        <f t="shared" si="15"/>
        <v>22.663081999999999</v>
      </c>
      <c r="F44">
        <v>-2.4499999999999999E-4</v>
      </c>
      <c r="H44">
        <f t="shared" si="13"/>
        <v>-1</v>
      </c>
      <c r="I44">
        <f t="shared" si="13"/>
        <v>-0.72900000000000009</v>
      </c>
      <c r="J44">
        <f t="shared" si="13"/>
        <v>-0.51200000000000012</v>
      </c>
      <c r="K44">
        <f t="shared" si="13"/>
        <v>-0.34299999999999992</v>
      </c>
      <c r="L44">
        <f t="shared" si="13"/>
        <v>-0.216</v>
      </c>
      <c r="M44">
        <f t="shared" si="13"/>
        <v>-0.125</v>
      </c>
      <c r="N44">
        <f t="shared" si="13"/>
        <v>-6.4000000000000015E-2</v>
      </c>
      <c r="O44">
        <f t="shared" si="13"/>
        <v>-2.700000000000001E-2</v>
      </c>
      <c r="P44">
        <f t="shared" si="13"/>
        <v>-7.999999999999995E-3</v>
      </c>
      <c r="Q44">
        <f t="shared" si="13"/>
        <v>-9.9999999999999937E-4</v>
      </c>
      <c r="R44">
        <f t="shared" si="14"/>
        <v>0</v>
      </c>
      <c r="S44">
        <f t="shared" si="14"/>
        <v>1.0000000000000026E-3</v>
      </c>
      <c r="T44">
        <f t="shared" si="14"/>
        <v>7.999999999999995E-3</v>
      </c>
      <c r="U44">
        <f t="shared" si="14"/>
        <v>2.700000000000001E-2</v>
      </c>
      <c r="V44">
        <f t="shared" si="14"/>
        <v>6.399999999999996E-2</v>
      </c>
      <c r="W44">
        <f t="shared" si="14"/>
        <v>0.125</v>
      </c>
      <c r="X44">
        <f t="shared" si="14"/>
        <v>0.21600000000000008</v>
      </c>
      <c r="Y44">
        <f t="shared" si="14"/>
        <v>0.34299999999999992</v>
      </c>
      <c r="Z44">
        <f t="shared" si="14"/>
        <v>0.51200000000000012</v>
      </c>
      <c r="AA44">
        <f t="shared" si="14"/>
        <v>0.72899999999999976</v>
      </c>
      <c r="AB44">
        <f t="shared" si="14"/>
        <v>1</v>
      </c>
    </row>
    <row r="45" spans="1:28" x14ac:dyDescent="0.3">
      <c r="A45">
        <v>4</v>
      </c>
      <c r="B45">
        <v>3.5160629999999999</v>
      </c>
      <c r="C45">
        <v>6</v>
      </c>
      <c r="D45">
        <v>-2.8699999999999998E-4</v>
      </c>
      <c r="E45">
        <f t="shared" si="15"/>
        <v>33.516063000000003</v>
      </c>
      <c r="F45">
        <v>-2.8699999999999998E-4</v>
      </c>
      <c r="H45">
        <f t="shared" si="13"/>
        <v>1</v>
      </c>
      <c r="I45">
        <f t="shared" si="13"/>
        <v>0.65610000000000013</v>
      </c>
      <c r="J45">
        <f t="shared" si="13"/>
        <v>0.40960000000000019</v>
      </c>
      <c r="K45">
        <f t="shared" si="13"/>
        <v>0.24009999999999992</v>
      </c>
      <c r="L45">
        <f t="shared" si="13"/>
        <v>0.12959999999999999</v>
      </c>
      <c r="M45">
        <f t="shared" si="13"/>
        <v>6.25E-2</v>
      </c>
      <c r="N45">
        <f t="shared" si="13"/>
        <v>2.5600000000000012E-2</v>
      </c>
      <c r="O45">
        <f t="shared" si="13"/>
        <v>8.1000000000000048E-3</v>
      </c>
      <c r="P45">
        <f t="shared" si="13"/>
        <v>1.5999999999999983E-3</v>
      </c>
      <c r="Q45">
        <f t="shared" si="13"/>
        <v>9.9999999999999896E-5</v>
      </c>
      <c r="R45">
        <f t="shared" si="14"/>
        <v>0</v>
      </c>
      <c r="S45">
        <f t="shared" si="14"/>
        <v>1.0000000000000036E-4</v>
      </c>
      <c r="T45">
        <f t="shared" si="14"/>
        <v>1.5999999999999983E-3</v>
      </c>
      <c r="U45">
        <f t="shared" si="14"/>
        <v>8.1000000000000048E-3</v>
      </c>
      <c r="V45">
        <f t="shared" si="14"/>
        <v>2.5599999999999973E-2</v>
      </c>
      <c r="W45">
        <f t="shared" si="14"/>
        <v>6.25E-2</v>
      </c>
      <c r="X45">
        <f t="shared" si="14"/>
        <v>0.12960000000000008</v>
      </c>
      <c r="Y45">
        <f t="shared" si="14"/>
        <v>0.24009999999999992</v>
      </c>
      <c r="Z45">
        <f t="shared" si="14"/>
        <v>0.40960000000000019</v>
      </c>
      <c r="AA45">
        <f t="shared" si="14"/>
        <v>0.65609999999999968</v>
      </c>
      <c r="AB45">
        <f t="shared" si="14"/>
        <v>1</v>
      </c>
    </row>
    <row r="46" spans="1:28" x14ac:dyDescent="0.3">
      <c r="A46">
        <v>4</v>
      </c>
      <c r="B46">
        <v>4.9724640000000004</v>
      </c>
      <c r="C46">
        <v>6</v>
      </c>
      <c r="D46">
        <v>6.7000000000000002E-5</v>
      </c>
      <c r="E46">
        <f t="shared" si="15"/>
        <v>34.972464000000002</v>
      </c>
      <c r="F46">
        <v>6.7000000000000002E-5</v>
      </c>
      <c r="H46">
        <f t="shared" si="13"/>
        <v>1</v>
      </c>
      <c r="I46">
        <f t="shared" si="13"/>
        <v>0.65610000000000013</v>
      </c>
      <c r="J46">
        <f t="shared" si="13"/>
        <v>0.40960000000000019</v>
      </c>
      <c r="K46">
        <f t="shared" si="13"/>
        <v>0.24009999999999992</v>
      </c>
      <c r="L46">
        <f t="shared" si="13"/>
        <v>0.12959999999999999</v>
      </c>
      <c r="M46">
        <f t="shared" si="13"/>
        <v>6.25E-2</v>
      </c>
      <c r="N46">
        <f t="shared" si="13"/>
        <v>2.5600000000000012E-2</v>
      </c>
      <c r="O46">
        <f t="shared" si="13"/>
        <v>8.1000000000000048E-3</v>
      </c>
      <c r="P46">
        <f t="shared" si="13"/>
        <v>1.5999999999999983E-3</v>
      </c>
      <c r="Q46">
        <f t="shared" si="13"/>
        <v>9.9999999999999896E-5</v>
      </c>
      <c r="R46">
        <f t="shared" si="14"/>
        <v>0</v>
      </c>
      <c r="S46">
        <f t="shared" si="14"/>
        <v>1.0000000000000036E-4</v>
      </c>
      <c r="T46">
        <f t="shared" si="14"/>
        <v>1.5999999999999983E-3</v>
      </c>
      <c r="U46">
        <f t="shared" si="14"/>
        <v>8.1000000000000048E-3</v>
      </c>
      <c r="V46">
        <f t="shared" si="14"/>
        <v>2.5599999999999973E-2</v>
      </c>
      <c r="W46">
        <f t="shared" si="14"/>
        <v>6.25E-2</v>
      </c>
      <c r="X46">
        <f t="shared" si="14"/>
        <v>0.12960000000000008</v>
      </c>
      <c r="Y46">
        <f t="shared" si="14"/>
        <v>0.24009999999999992</v>
      </c>
      <c r="Z46">
        <f t="shared" si="14"/>
        <v>0.40960000000000019</v>
      </c>
      <c r="AA46">
        <f t="shared" si="14"/>
        <v>0.65609999999999968</v>
      </c>
      <c r="AB46">
        <f t="shared" si="14"/>
        <v>1</v>
      </c>
    </row>
    <row r="47" spans="1:28" x14ac:dyDescent="0.3">
      <c r="A47">
        <v>4</v>
      </c>
      <c r="B47">
        <v>4.9724640000000004</v>
      </c>
      <c r="C47">
        <v>24</v>
      </c>
      <c r="D47">
        <v>1.1E-5</v>
      </c>
      <c r="E47">
        <f t="shared" si="15"/>
        <v>34.972464000000002</v>
      </c>
      <c r="F47">
        <v>1.1E-5</v>
      </c>
      <c r="H47">
        <f t="shared" si="13"/>
        <v>1</v>
      </c>
      <c r="I47">
        <f t="shared" si="13"/>
        <v>0.65610000000000013</v>
      </c>
      <c r="J47">
        <f t="shared" si="13"/>
        <v>0.40960000000000019</v>
      </c>
      <c r="K47">
        <f t="shared" si="13"/>
        <v>0.24009999999999992</v>
      </c>
      <c r="L47">
        <f t="shared" si="13"/>
        <v>0.12959999999999999</v>
      </c>
      <c r="M47">
        <f t="shared" si="13"/>
        <v>6.25E-2</v>
      </c>
      <c r="N47">
        <f t="shared" si="13"/>
        <v>2.5600000000000012E-2</v>
      </c>
      <c r="O47">
        <f t="shared" si="13"/>
        <v>8.1000000000000048E-3</v>
      </c>
      <c r="P47">
        <f t="shared" si="13"/>
        <v>1.5999999999999983E-3</v>
      </c>
      <c r="Q47">
        <f t="shared" si="13"/>
        <v>9.9999999999999896E-5</v>
      </c>
      <c r="R47">
        <f t="shared" si="14"/>
        <v>0</v>
      </c>
      <c r="S47">
        <f t="shared" si="14"/>
        <v>1.0000000000000036E-4</v>
      </c>
      <c r="T47">
        <f t="shared" si="14"/>
        <v>1.5999999999999983E-3</v>
      </c>
      <c r="U47">
        <f t="shared" si="14"/>
        <v>8.1000000000000048E-3</v>
      </c>
      <c r="V47">
        <f t="shared" si="14"/>
        <v>2.5599999999999973E-2</v>
      </c>
      <c r="W47">
        <f t="shared" si="14"/>
        <v>6.25E-2</v>
      </c>
      <c r="X47">
        <f t="shared" si="14"/>
        <v>0.12960000000000008</v>
      </c>
      <c r="Y47">
        <f t="shared" si="14"/>
        <v>0.24009999999999992</v>
      </c>
      <c r="Z47">
        <f t="shared" si="14"/>
        <v>0.40960000000000019</v>
      </c>
      <c r="AA47">
        <f t="shared" si="14"/>
        <v>0.65609999999999968</v>
      </c>
      <c r="AB47">
        <f t="shared" si="14"/>
        <v>1</v>
      </c>
    </row>
    <row r="48" spans="1:28" x14ac:dyDescent="0.3">
      <c r="A48">
        <v>4</v>
      </c>
      <c r="B48">
        <v>4.9724640000000004</v>
      </c>
      <c r="C48">
        <v>3</v>
      </c>
      <c r="D48">
        <v>1.37E-4</v>
      </c>
      <c r="E48">
        <f t="shared" si="15"/>
        <v>34.972464000000002</v>
      </c>
      <c r="F48">
        <v>1.37E-4</v>
      </c>
      <c r="H48">
        <f t="shared" si="13"/>
        <v>1</v>
      </c>
      <c r="I48">
        <f t="shared" si="13"/>
        <v>0.65610000000000013</v>
      </c>
      <c r="J48">
        <f t="shared" si="13"/>
        <v>0.40960000000000019</v>
      </c>
      <c r="K48">
        <f t="shared" si="13"/>
        <v>0.24009999999999992</v>
      </c>
      <c r="L48">
        <f t="shared" si="13"/>
        <v>0.12959999999999999</v>
      </c>
      <c r="M48">
        <f t="shared" si="13"/>
        <v>6.25E-2</v>
      </c>
      <c r="N48">
        <f t="shared" si="13"/>
        <v>2.5600000000000012E-2</v>
      </c>
      <c r="O48">
        <f t="shared" si="13"/>
        <v>8.1000000000000048E-3</v>
      </c>
      <c r="P48">
        <f t="shared" si="13"/>
        <v>1.5999999999999983E-3</v>
      </c>
      <c r="Q48">
        <f t="shared" si="13"/>
        <v>9.9999999999999896E-5</v>
      </c>
      <c r="R48">
        <f t="shared" si="14"/>
        <v>0</v>
      </c>
      <c r="S48">
        <f t="shared" si="14"/>
        <v>1.0000000000000036E-4</v>
      </c>
      <c r="T48">
        <f t="shared" si="14"/>
        <v>1.5999999999999983E-3</v>
      </c>
      <c r="U48">
        <f t="shared" si="14"/>
        <v>8.1000000000000048E-3</v>
      </c>
      <c r="V48">
        <f t="shared" si="14"/>
        <v>2.5599999999999973E-2</v>
      </c>
      <c r="W48">
        <f t="shared" si="14"/>
        <v>6.25E-2</v>
      </c>
      <c r="X48">
        <f t="shared" si="14"/>
        <v>0.12960000000000008</v>
      </c>
      <c r="Y48">
        <f t="shared" si="14"/>
        <v>0.24009999999999992</v>
      </c>
      <c r="Z48">
        <f t="shared" si="14"/>
        <v>0.40960000000000019</v>
      </c>
      <c r="AA48">
        <f t="shared" si="14"/>
        <v>0.65609999999999968</v>
      </c>
      <c r="AB48">
        <f t="shared" si="14"/>
        <v>1</v>
      </c>
    </row>
    <row r="49" spans="1:28" x14ac:dyDescent="0.3">
      <c r="A49">
        <v>4</v>
      </c>
      <c r="B49">
        <v>4.9724640000000004</v>
      </c>
      <c r="C49">
        <v>8</v>
      </c>
      <c r="D49">
        <v>-3.5799999999999997E-4</v>
      </c>
      <c r="E49">
        <f t="shared" si="15"/>
        <v>34.972464000000002</v>
      </c>
      <c r="F49">
        <v>-3.5799999999999997E-4</v>
      </c>
      <c r="H49">
        <f t="shared" ref="H49:Q58" si="16">IF($A49=0,1,(2*H$1-1)^$A49)</f>
        <v>1</v>
      </c>
      <c r="I49">
        <f t="shared" si="16"/>
        <v>0.65610000000000013</v>
      </c>
      <c r="J49">
        <f t="shared" si="16"/>
        <v>0.40960000000000019</v>
      </c>
      <c r="K49">
        <f t="shared" si="16"/>
        <v>0.24009999999999992</v>
      </c>
      <c r="L49">
        <f t="shared" si="16"/>
        <v>0.12959999999999999</v>
      </c>
      <c r="M49">
        <f t="shared" si="16"/>
        <v>6.25E-2</v>
      </c>
      <c r="N49">
        <f t="shared" si="16"/>
        <v>2.5600000000000012E-2</v>
      </c>
      <c r="O49">
        <f t="shared" si="16"/>
        <v>8.1000000000000048E-3</v>
      </c>
      <c r="P49">
        <f t="shared" si="16"/>
        <v>1.5999999999999983E-3</v>
      </c>
      <c r="Q49">
        <f t="shared" si="16"/>
        <v>9.9999999999999896E-5</v>
      </c>
      <c r="R49">
        <f t="shared" ref="R49:AB58" si="17">IF($A49=0,1,(2*R$1-1)^$A49)</f>
        <v>0</v>
      </c>
      <c r="S49">
        <f t="shared" si="17"/>
        <v>1.0000000000000036E-4</v>
      </c>
      <c r="T49">
        <f t="shared" si="17"/>
        <v>1.5999999999999983E-3</v>
      </c>
      <c r="U49">
        <f t="shared" si="17"/>
        <v>8.1000000000000048E-3</v>
      </c>
      <c r="V49">
        <f t="shared" si="17"/>
        <v>2.5599999999999973E-2</v>
      </c>
      <c r="W49">
        <f t="shared" si="17"/>
        <v>6.25E-2</v>
      </c>
      <c r="X49">
        <f t="shared" si="17"/>
        <v>0.12960000000000008</v>
      </c>
      <c r="Y49">
        <f t="shared" si="17"/>
        <v>0.24009999999999992</v>
      </c>
      <c r="Z49">
        <f t="shared" si="17"/>
        <v>0.40960000000000019</v>
      </c>
      <c r="AA49">
        <f t="shared" si="17"/>
        <v>0.65609999999999968</v>
      </c>
      <c r="AB49">
        <f t="shared" si="17"/>
        <v>1</v>
      </c>
    </row>
    <row r="50" spans="1:28" x14ac:dyDescent="0.3">
      <c r="A50">
        <v>4</v>
      </c>
      <c r="B50">
        <v>4.9724640000000004</v>
      </c>
      <c r="C50">
        <v>8</v>
      </c>
      <c r="D50">
        <v>8.0500000000000005E-4</v>
      </c>
      <c r="E50">
        <f t="shared" si="15"/>
        <v>34.972464000000002</v>
      </c>
      <c r="F50">
        <v>8.0500000000000005E-4</v>
      </c>
      <c r="H50">
        <f t="shared" si="16"/>
        <v>1</v>
      </c>
      <c r="I50">
        <f t="shared" si="16"/>
        <v>0.65610000000000013</v>
      </c>
      <c r="J50">
        <f t="shared" si="16"/>
        <v>0.40960000000000019</v>
      </c>
      <c r="K50">
        <f t="shared" si="16"/>
        <v>0.24009999999999992</v>
      </c>
      <c r="L50">
        <f t="shared" si="16"/>
        <v>0.12959999999999999</v>
      </c>
      <c r="M50">
        <f t="shared" si="16"/>
        <v>6.25E-2</v>
      </c>
      <c r="N50">
        <f t="shared" si="16"/>
        <v>2.5600000000000012E-2</v>
      </c>
      <c r="O50">
        <f t="shared" si="16"/>
        <v>8.1000000000000048E-3</v>
      </c>
      <c r="P50">
        <f t="shared" si="16"/>
        <v>1.5999999999999983E-3</v>
      </c>
      <c r="Q50">
        <f t="shared" si="16"/>
        <v>9.9999999999999896E-5</v>
      </c>
      <c r="R50">
        <f t="shared" si="17"/>
        <v>0</v>
      </c>
      <c r="S50">
        <f t="shared" si="17"/>
        <v>1.0000000000000036E-4</v>
      </c>
      <c r="T50">
        <f t="shared" si="17"/>
        <v>1.5999999999999983E-3</v>
      </c>
      <c r="U50">
        <f t="shared" si="17"/>
        <v>8.1000000000000048E-3</v>
      </c>
      <c r="V50">
        <f t="shared" si="17"/>
        <v>2.5599999999999973E-2</v>
      </c>
      <c r="W50">
        <f t="shared" si="17"/>
        <v>6.25E-2</v>
      </c>
      <c r="X50">
        <f t="shared" si="17"/>
        <v>0.12960000000000008</v>
      </c>
      <c r="Y50">
        <f t="shared" si="17"/>
        <v>0.24009999999999992</v>
      </c>
      <c r="Z50">
        <f t="shared" si="17"/>
        <v>0.40960000000000019</v>
      </c>
      <c r="AA50">
        <f t="shared" si="17"/>
        <v>0.65609999999999968</v>
      </c>
      <c r="AB50">
        <f t="shared" si="17"/>
        <v>1</v>
      </c>
    </row>
    <row r="51" spans="1:28" x14ac:dyDescent="0.3">
      <c r="A51">
        <v>4</v>
      </c>
      <c r="B51">
        <v>4.9724640000000004</v>
      </c>
      <c r="C51">
        <v>2</v>
      </c>
      <c r="D51">
        <v>-1.9680000000000001E-3</v>
      </c>
      <c r="E51">
        <f t="shared" si="15"/>
        <v>34.972464000000002</v>
      </c>
      <c r="F51">
        <v>-1.9680000000000001E-3</v>
      </c>
      <c r="H51">
        <f t="shared" si="16"/>
        <v>1</v>
      </c>
      <c r="I51">
        <f t="shared" si="16"/>
        <v>0.65610000000000013</v>
      </c>
      <c r="J51">
        <f t="shared" si="16"/>
        <v>0.40960000000000019</v>
      </c>
      <c r="K51">
        <f t="shared" si="16"/>
        <v>0.24009999999999992</v>
      </c>
      <c r="L51">
        <f t="shared" si="16"/>
        <v>0.12959999999999999</v>
      </c>
      <c r="M51">
        <f t="shared" si="16"/>
        <v>6.25E-2</v>
      </c>
      <c r="N51">
        <f t="shared" si="16"/>
        <v>2.5600000000000012E-2</v>
      </c>
      <c r="O51">
        <f t="shared" si="16"/>
        <v>8.1000000000000048E-3</v>
      </c>
      <c r="P51">
        <f t="shared" si="16"/>
        <v>1.5999999999999983E-3</v>
      </c>
      <c r="Q51">
        <f t="shared" si="16"/>
        <v>9.9999999999999896E-5</v>
      </c>
      <c r="R51">
        <f t="shared" si="17"/>
        <v>0</v>
      </c>
      <c r="S51">
        <f t="shared" si="17"/>
        <v>1.0000000000000036E-4</v>
      </c>
      <c r="T51">
        <f t="shared" si="17"/>
        <v>1.5999999999999983E-3</v>
      </c>
      <c r="U51">
        <f t="shared" si="17"/>
        <v>8.1000000000000048E-3</v>
      </c>
      <c r="V51">
        <f t="shared" si="17"/>
        <v>2.5599999999999973E-2</v>
      </c>
      <c r="W51">
        <f t="shared" si="17"/>
        <v>6.25E-2</v>
      </c>
      <c r="X51">
        <f t="shared" si="17"/>
        <v>0.12960000000000008</v>
      </c>
      <c r="Y51">
        <f t="shared" si="17"/>
        <v>0.24009999999999992</v>
      </c>
      <c r="Z51">
        <f t="shared" si="17"/>
        <v>0.40960000000000019</v>
      </c>
      <c r="AA51">
        <f t="shared" si="17"/>
        <v>0.65609999999999968</v>
      </c>
      <c r="AB51">
        <f t="shared" si="17"/>
        <v>1</v>
      </c>
    </row>
    <row r="52" spans="1:28" x14ac:dyDescent="0.3">
      <c r="E52">
        <f t="shared" si="15"/>
        <v>-30</v>
      </c>
      <c r="H52">
        <f t="shared" si="16"/>
        <v>1</v>
      </c>
      <c r="I52">
        <f t="shared" si="16"/>
        <v>1</v>
      </c>
      <c r="J52">
        <f t="shared" si="16"/>
        <v>1</v>
      </c>
      <c r="K52">
        <f t="shared" si="16"/>
        <v>1</v>
      </c>
      <c r="L52">
        <f t="shared" si="16"/>
        <v>1</v>
      </c>
      <c r="M52">
        <f t="shared" si="16"/>
        <v>1</v>
      </c>
      <c r="N52">
        <f t="shared" si="16"/>
        <v>1</v>
      </c>
      <c r="O52">
        <f t="shared" si="16"/>
        <v>1</v>
      </c>
      <c r="P52">
        <f t="shared" si="16"/>
        <v>1</v>
      </c>
      <c r="Q52">
        <f t="shared" si="16"/>
        <v>1</v>
      </c>
      <c r="R52">
        <f t="shared" si="17"/>
        <v>1</v>
      </c>
      <c r="S52">
        <f t="shared" si="17"/>
        <v>1</v>
      </c>
      <c r="T52">
        <f t="shared" si="17"/>
        <v>1</v>
      </c>
      <c r="U52">
        <f t="shared" si="17"/>
        <v>1</v>
      </c>
      <c r="V52">
        <f t="shared" si="17"/>
        <v>1</v>
      </c>
      <c r="W52">
        <f t="shared" si="17"/>
        <v>1</v>
      </c>
      <c r="X52">
        <f t="shared" si="17"/>
        <v>1</v>
      </c>
      <c r="Y52">
        <f t="shared" si="17"/>
        <v>1</v>
      </c>
      <c r="Z52">
        <f t="shared" si="17"/>
        <v>1</v>
      </c>
      <c r="AA52">
        <f t="shared" si="17"/>
        <v>1</v>
      </c>
      <c r="AB52">
        <f t="shared" si="17"/>
        <v>1</v>
      </c>
    </row>
    <row r="53" spans="1:28" x14ac:dyDescent="0.3">
      <c r="E53">
        <f t="shared" si="15"/>
        <v>-30</v>
      </c>
      <c r="H53">
        <f t="shared" si="16"/>
        <v>1</v>
      </c>
      <c r="I53">
        <f t="shared" si="16"/>
        <v>1</v>
      </c>
      <c r="J53">
        <f t="shared" si="16"/>
        <v>1</v>
      </c>
      <c r="K53">
        <f t="shared" si="16"/>
        <v>1</v>
      </c>
      <c r="L53">
        <f t="shared" si="16"/>
        <v>1</v>
      </c>
      <c r="M53">
        <f t="shared" si="16"/>
        <v>1</v>
      </c>
      <c r="N53">
        <f t="shared" si="16"/>
        <v>1</v>
      </c>
      <c r="O53">
        <f t="shared" si="16"/>
        <v>1</v>
      </c>
      <c r="P53">
        <f t="shared" si="16"/>
        <v>1</v>
      </c>
      <c r="Q53">
        <f t="shared" si="16"/>
        <v>1</v>
      </c>
      <c r="R53">
        <f t="shared" si="17"/>
        <v>1</v>
      </c>
      <c r="S53">
        <f t="shared" si="17"/>
        <v>1</v>
      </c>
      <c r="T53">
        <f t="shared" si="17"/>
        <v>1</v>
      </c>
      <c r="U53">
        <f t="shared" si="17"/>
        <v>1</v>
      </c>
      <c r="V53">
        <f t="shared" si="17"/>
        <v>1</v>
      </c>
      <c r="W53">
        <f t="shared" si="17"/>
        <v>1</v>
      </c>
      <c r="X53">
        <f t="shared" si="17"/>
        <v>1</v>
      </c>
      <c r="Y53">
        <f t="shared" si="17"/>
        <v>1</v>
      </c>
      <c r="Z53">
        <f t="shared" si="17"/>
        <v>1</v>
      </c>
      <c r="AA53">
        <f t="shared" si="17"/>
        <v>1</v>
      </c>
      <c r="AB53">
        <f t="shared" si="17"/>
        <v>1</v>
      </c>
    </row>
    <row r="54" spans="1:28" x14ac:dyDescent="0.3">
      <c r="E54">
        <f t="shared" si="15"/>
        <v>-30</v>
      </c>
      <c r="H54">
        <f t="shared" si="16"/>
        <v>1</v>
      </c>
      <c r="I54">
        <f t="shared" si="16"/>
        <v>1</v>
      </c>
      <c r="J54">
        <f t="shared" si="16"/>
        <v>1</v>
      </c>
      <c r="K54">
        <f t="shared" si="16"/>
        <v>1</v>
      </c>
      <c r="L54">
        <f t="shared" si="16"/>
        <v>1</v>
      </c>
      <c r="M54">
        <f t="shared" si="16"/>
        <v>1</v>
      </c>
      <c r="N54">
        <f t="shared" si="16"/>
        <v>1</v>
      </c>
      <c r="O54">
        <f t="shared" si="16"/>
        <v>1</v>
      </c>
      <c r="P54">
        <f t="shared" si="16"/>
        <v>1</v>
      </c>
      <c r="Q54">
        <f t="shared" si="16"/>
        <v>1</v>
      </c>
      <c r="R54">
        <f t="shared" si="17"/>
        <v>1</v>
      </c>
      <c r="S54">
        <f t="shared" si="17"/>
        <v>1</v>
      </c>
      <c r="T54">
        <f t="shared" si="17"/>
        <v>1</v>
      </c>
      <c r="U54">
        <f t="shared" si="17"/>
        <v>1</v>
      </c>
      <c r="V54">
        <f t="shared" si="17"/>
        <v>1</v>
      </c>
      <c r="W54">
        <f t="shared" si="17"/>
        <v>1</v>
      </c>
      <c r="X54">
        <f t="shared" si="17"/>
        <v>1</v>
      </c>
      <c r="Y54">
        <f t="shared" si="17"/>
        <v>1</v>
      </c>
      <c r="Z54">
        <f t="shared" si="17"/>
        <v>1</v>
      </c>
      <c r="AA54">
        <f t="shared" si="17"/>
        <v>1</v>
      </c>
      <c r="AB54">
        <f t="shared" si="17"/>
        <v>1</v>
      </c>
    </row>
    <row r="55" spans="1:28" x14ac:dyDescent="0.3">
      <c r="E55">
        <f t="shared" si="15"/>
        <v>-30</v>
      </c>
      <c r="H55">
        <f t="shared" si="16"/>
        <v>1</v>
      </c>
      <c r="I55">
        <f t="shared" si="16"/>
        <v>1</v>
      </c>
      <c r="J55">
        <f t="shared" si="16"/>
        <v>1</v>
      </c>
      <c r="K55">
        <f t="shared" si="16"/>
        <v>1</v>
      </c>
      <c r="L55">
        <f t="shared" si="16"/>
        <v>1</v>
      </c>
      <c r="M55">
        <f t="shared" si="16"/>
        <v>1</v>
      </c>
      <c r="N55">
        <f t="shared" si="16"/>
        <v>1</v>
      </c>
      <c r="O55">
        <f t="shared" si="16"/>
        <v>1</v>
      </c>
      <c r="P55">
        <f t="shared" si="16"/>
        <v>1</v>
      </c>
      <c r="Q55">
        <f t="shared" si="16"/>
        <v>1</v>
      </c>
      <c r="R55">
        <f t="shared" si="17"/>
        <v>1</v>
      </c>
      <c r="S55">
        <f t="shared" si="17"/>
        <v>1</v>
      </c>
      <c r="T55">
        <f t="shared" si="17"/>
        <v>1</v>
      </c>
      <c r="U55">
        <f t="shared" si="17"/>
        <v>1</v>
      </c>
      <c r="V55">
        <f t="shared" si="17"/>
        <v>1</v>
      </c>
      <c r="W55">
        <f t="shared" si="17"/>
        <v>1</v>
      </c>
      <c r="X55">
        <f t="shared" si="17"/>
        <v>1</v>
      </c>
      <c r="Y55">
        <f t="shared" si="17"/>
        <v>1</v>
      </c>
      <c r="Z55">
        <f t="shared" si="17"/>
        <v>1</v>
      </c>
      <c r="AA55">
        <f t="shared" si="17"/>
        <v>1</v>
      </c>
      <c r="AB55">
        <f t="shared" si="17"/>
        <v>1</v>
      </c>
    </row>
    <row r="56" spans="1:28" x14ac:dyDescent="0.3">
      <c r="E56">
        <f t="shared" si="15"/>
        <v>-30</v>
      </c>
      <c r="H56">
        <f t="shared" si="16"/>
        <v>1</v>
      </c>
      <c r="I56">
        <f t="shared" si="16"/>
        <v>1</v>
      </c>
      <c r="J56">
        <f t="shared" si="16"/>
        <v>1</v>
      </c>
      <c r="K56">
        <f t="shared" si="16"/>
        <v>1</v>
      </c>
      <c r="L56">
        <f t="shared" si="16"/>
        <v>1</v>
      </c>
      <c r="M56">
        <f t="shared" si="16"/>
        <v>1</v>
      </c>
      <c r="N56">
        <f t="shared" si="16"/>
        <v>1</v>
      </c>
      <c r="O56">
        <f t="shared" si="16"/>
        <v>1</v>
      </c>
      <c r="P56">
        <f t="shared" si="16"/>
        <v>1</v>
      </c>
      <c r="Q56">
        <f t="shared" si="16"/>
        <v>1</v>
      </c>
      <c r="R56">
        <f t="shared" si="17"/>
        <v>1</v>
      </c>
      <c r="S56">
        <f t="shared" si="17"/>
        <v>1</v>
      </c>
      <c r="T56">
        <f t="shared" si="17"/>
        <v>1</v>
      </c>
      <c r="U56">
        <f t="shared" si="17"/>
        <v>1</v>
      </c>
      <c r="V56">
        <f t="shared" si="17"/>
        <v>1</v>
      </c>
      <c r="W56">
        <f t="shared" si="17"/>
        <v>1</v>
      </c>
      <c r="X56">
        <f t="shared" si="17"/>
        <v>1</v>
      </c>
      <c r="Y56">
        <f t="shared" si="17"/>
        <v>1</v>
      </c>
      <c r="Z56">
        <f t="shared" si="17"/>
        <v>1</v>
      </c>
      <c r="AA56">
        <f t="shared" si="17"/>
        <v>1</v>
      </c>
      <c r="AB56">
        <f t="shared" si="17"/>
        <v>1</v>
      </c>
    </row>
    <row r="57" spans="1:28" x14ac:dyDescent="0.3">
      <c r="E57">
        <f t="shared" si="15"/>
        <v>-30</v>
      </c>
      <c r="H57">
        <f t="shared" si="16"/>
        <v>1</v>
      </c>
      <c r="I57">
        <f t="shared" si="16"/>
        <v>1</v>
      </c>
      <c r="J57">
        <f t="shared" si="16"/>
        <v>1</v>
      </c>
      <c r="K57">
        <f t="shared" si="16"/>
        <v>1</v>
      </c>
      <c r="L57">
        <f t="shared" si="16"/>
        <v>1</v>
      </c>
      <c r="M57">
        <f t="shared" si="16"/>
        <v>1</v>
      </c>
      <c r="N57">
        <f t="shared" si="16"/>
        <v>1</v>
      </c>
      <c r="O57">
        <f t="shared" si="16"/>
        <v>1</v>
      </c>
      <c r="P57">
        <f t="shared" si="16"/>
        <v>1</v>
      </c>
      <c r="Q57">
        <f t="shared" si="16"/>
        <v>1</v>
      </c>
      <c r="R57">
        <f t="shared" si="17"/>
        <v>1</v>
      </c>
      <c r="S57">
        <f t="shared" si="17"/>
        <v>1</v>
      </c>
      <c r="T57">
        <f t="shared" si="17"/>
        <v>1</v>
      </c>
      <c r="U57">
        <f t="shared" si="17"/>
        <v>1</v>
      </c>
      <c r="V57">
        <f t="shared" si="17"/>
        <v>1</v>
      </c>
      <c r="W57">
        <f t="shared" si="17"/>
        <v>1</v>
      </c>
      <c r="X57">
        <f t="shared" si="17"/>
        <v>1</v>
      </c>
      <c r="Y57">
        <f t="shared" si="17"/>
        <v>1</v>
      </c>
      <c r="Z57">
        <f t="shared" si="17"/>
        <v>1</v>
      </c>
      <c r="AA57">
        <f t="shared" si="17"/>
        <v>1</v>
      </c>
      <c r="AB57">
        <f t="shared" si="17"/>
        <v>1</v>
      </c>
    </row>
    <row r="58" spans="1:28" x14ac:dyDescent="0.3">
      <c r="E58">
        <f t="shared" si="15"/>
        <v>-30</v>
      </c>
      <c r="H58">
        <f t="shared" si="16"/>
        <v>1</v>
      </c>
      <c r="I58">
        <f t="shared" si="16"/>
        <v>1</v>
      </c>
      <c r="J58">
        <f t="shared" si="16"/>
        <v>1</v>
      </c>
      <c r="K58">
        <f t="shared" si="16"/>
        <v>1</v>
      </c>
      <c r="L58">
        <f t="shared" si="16"/>
        <v>1</v>
      </c>
      <c r="M58">
        <f t="shared" si="16"/>
        <v>1</v>
      </c>
      <c r="N58">
        <f t="shared" si="16"/>
        <v>1</v>
      </c>
      <c r="O58">
        <f t="shared" si="16"/>
        <v>1</v>
      </c>
      <c r="P58">
        <f t="shared" si="16"/>
        <v>1</v>
      </c>
      <c r="Q58">
        <f t="shared" si="16"/>
        <v>1</v>
      </c>
      <c r="R58">
        <f t="shared" si="17"/>
        <v>1</v>
      </c>
      <c r="S58">
        <f t="shared" si="17"/>
        <v>1</v>
      </c>
      <c r="T58">
        <f t="shared" si="17"/>
        <v>1</v>
      </c>
      <c r="U58">
        <f t="shared" si="17"/>
        <v>1</v>
      </c>
      <c r="V58">
        <f t="shared" si="17"/>
        <v>1</v>
      </c>
      <c r="W58">
        <f t="shared" si="17"/>
        <v>1</v>
      </c>
      <c r="X58">
        <f t="shared" si="17"/>
        <v>1</v>
      </c>
      <c r="Y58">
        <f t="shared" si="17"/>
        <v>1</v>
      </c>
      <c r="Z58">
        <f t="shared" si="17"/>
        <v>1</v>
      </c>
      <c r="AA58">
        <f t="shared" si="17"/>
        <v>1</v>
      </c>
      <c r="AB58">
        <f t="shared" si="17"/>
        <v>1</v>
      </c>
    </row>
    <row r="59" spans="1:28" x14ac:dyDescent="0.3">
      <c r="E59">
        <f t="shared" si="15"/>
        <v>-30</v>
      </c>
      <c r="H59">
        <f t="shared" ref="H59:Q68" si="18">IF($A59=0,1,(2*H$1-1)^$A59)</f>
        <v>1</v>
      </c>
      <c r="I59">
        <f t="shared" si="18"/>
        <v>1</v>
      </c>
      <c r="J59">
        <f t="shared" si="18"/>
        <v>1</v>
      </c>
      <c r="K59">
        <f t="shared" si="18"/>
        <v>1</v>
      </c>
      <c r="L59">
        <f t="shared" si="18"/>
        <v>1</v>
      </c>
      <c r="M59">
        <f t="shared" si="18"/>
        <v>1</v>
      </c>
      <c r="N59">
        <f t="shared" si="18"/>
        <v>1</v>
      </c>
      <c r="O59">
        <f t="shared" si="18"/>
        <v>1</v>
      </c>
      <c r="P59">
        <f t="shared" si="18"/>
        <v>1</v>
      </c>
      <c r="Q59">
        <f t="shared" si="18"/>
        <v>1</v>
      </c>
      <c r="R59">
        <f t="shared" ref="R59:AB68" si="19">IF($A59=0,1,(2*R$1-1)^$A59)</f>
        <v>1</v>
      </c>
      <c r="S59">
        <f t="shared" si="19"/>
        <v>1</v>
      </c>
      <c r="T59">
        <f t="shared" si="19"/>
        <v>1</v>
      </c>
      <c r="U59">
        <f t="shared" si="19"/>
        <v>1</v>
      </c>
      <c r="V59">
        <f t="shared" si="19"/>
        <v>1</v>
      </c>
      <c r="W59">
        <f t="shared" si="19"/>
        <v>1</v>
      </c>
      <c r="X59">
        <f t="shared" si="19"/>
        <v>1</v>
      </c>
      <c r="Y59">
        <f t="shared" si="19"/>
        <v>1</v>
      </c>
      <c r="Z59">
        <f t="shared" si="19"/>
        <v>1</v>
      </c>
      <c r="AA59">
        <f t="shared" si="19"/>
        <v>1</v>
      </c>
      <c r="AB59">
        <f t="shared" si="19"/>
        <v>1</v>
      </c>
    </row>
    <row r="60" spans="1:28" x14ac:dyDescent="0.3">
      <c r="E60">
        <f t="shared" si="15"/>
        <v>-30</v>
      </c>
      <c r="H60">
        <f t="shared" si="18"/>
        <v>1</v>
      </c>
      <c r="I60">
        <f t="shared" si="18"/>
        <v>1</v>
      </c>
      <c r="J60">
        <f t="shared" si="18"/>
        <v>1</v>
      </c>
      <c r="K60">
        <f t="shared" si="18"/>
        <v>1</v>
      </c>
      <c r="L60">
        <f t="shared" si="18"/>
        <v>1</v>
      </c>
      <c r="M60">
        <f t="shared" si="18"/>
        <v>1</v>
      </c>
      <c r="N60">
        <f t="shared" si="18"/>
        <v>1</v>
      </c>
      <c r="O60">
        <f t="shared" si="18"/>
        <v>1</v>
      </c>
      <c r="P60">
        <f t="shared" si="18"/>
        <v>1</v>
      </c>
      <c r="Q60">
        <f t="shared" si="18"/>
        <v>1</v>
      </c>
      <c r="R60">
        <f t="shared" si="19"/>
        <v>1</v>
      </c>
      <c r="S60">
        <f t="shared" si="19"/>
        <v>1</v>
      </c>
      <c r="T60">
        <f t="shared" si="19"/>
        <v>1</v>
      </c>
      <c r="U60">
        <f t="shared" si="19"/>
        <v>1</v>
      </c>
      <c r="V60">
        <f t="shared" si="19"/>
        <v>1</v>
      </c>
      <c r="W60">
        <f t="shared" si="19"/>
        <v>1</v>
      </c>
      <c r="X60">
        <f t="shared" si="19"/>
        <v>1</v>
      </c>
      <c r="Y60">
        <f t="shared" si="19"/>
        <v>1</v>
      </c>
      <c r="Z60">
        <f t="shared" si="19"/>
        <v>1</v>
      </c>
      <c r="AA60">
        <f t="shared" si="19"/>
        <v>1</v>
      </c>
      <c r="AB60">
        <f t="shared" si="19"/>
        <v>1</v>
      </c>
    </row>
    <row r="61" spans="1:28" x14ac:dyDescent="0.3">
      <c r="E61">
        <f t="shared" si="15"/>
        <v>-30</v>
      </c>
      <c r="H61">
        <f t="shared" si="18"/>
        <v>1</v>
      </c>
      <c r="I61">
        <f t="shared" si="18"/>
        <v>1</v>
      </c>
      <c r="J61">
        <f t="shared" si="18"/>
        <v>1</v>
      </c>
      <c r="K61">
        <f t="shared" si="18"/>
        <v>1</v>
      </c>
      <c r="L61">
        <f t="shared" si="18"/>
        <v>1</v>
      </c>
      <c r="M61">
        <f t="shared" si="18"/>
        <v>1</v>
      </c>
      <c r="N61">
        <f t="shared" si="18"/>
        <v>1</v>
      </c>
      <c r="O61">
        <f t="shared" si="18"/>
        <v>1</v>
      </c>
      <c r="P61">
        <f t="shared" si="18"/>
        <v>1</v>
      </c>
      <c r="Q61">
        <f t="shared" si="18"/>
        <v>1</v>
      </c>
      <c r="R61">
        <f t="shared" si="19"/>
        <v>1</v>
      </c>
      <c r="S61">
        <f t="shared" si="19"/>
        <v>1</v>
      </c>
      <c r="T61">
        <f t="shared" si="19"/>
        <v>1</v>
      </c>
      <c r="U61">
        <f t="shared" si="19"/>
        <v>1</v>
      </c>
      <c r="V61">
        <f t="shared" si="19"/>
        <v>1</v>
      </c>
      <c r="W61">
        <f t="shared" si="19"/>
        <v>1</v>
      </c>
      <c r="X61">
        <f t="shared" si="19"/>
        <v>1</v>
      </c>
      <c r="Y61">
        <f t="shared" si="19"/>
        <v>1</v>
      </c>
      <c r="Z61">
        <f t="shared" si="19"/>
        <v>1</v>
      </c>
      <c r="AA61">
        <f t="shared" si="19"/>
        <v>1</v>
      </c>
      <c r="AB61">
        <f t="shared" si="19"/>
        <v>1</v>
      </c>
    </row>
    <row r="62" spans="1:28" x14ac:dyDescent="0.3">
      <c r="E62">
        <f t="shared" si="15"/>
        <v>-30</v>
      </c>
      <c r="H62">
        <f t="shared" si="18"/>
        <v>1</v>
      </c>
      <c r="I62">
        <f t="shared" si="18"/>
        <v>1</v>
      </c>
      <c r="J62">
        <f t="shared" si="18"/>
        <v>1</v>
      </c>
      <c r="K62">
        <f t="shared" si="18"/>
        <v>1</v>
      </c>
      <c r="L62">
        <f t="shared" si="18"/>
        <v>1</v>
      </c>
      <c r="M62">
        <f t="shared" si="18"/>
        <v>1</v>
      </c>
      <c r="N62">
        <f t="shared" si="18"/>
        <v>1</v>
      </c>
      <c r="O62">
        <f t="shared" si="18"/>
        <v>1</v>
      </c>
      <c r="P62">
        <f t="shared" si="18"/>
        <v>1</v>
      </c>
      <c r="Q62">
        <f t="shared" si="18"/>
        <v>1</v>
      </c>
      <c r="R62">
        <f t="shared" si="19"/>
        <v>1</v>
      </c>
      <c r="S62">
        <f t="shared" si="19"/>
        <v>1</v>
      </c>
      <c r="T62">
        <f t="shared" si="19"/>
        <v>1</v>
      </c>
      <c r="U62">
        <f t="shared" si="19"/>
        <v>1</v>
      </c>
      <c r="V62">
        <f t="shared" si="19"/>
        <v>1</v>
      </c>
      <c r="W62">
        <f t="shared" si="19"/>
        <v>1</v>
      </c>
      <c r="X62">
        <f t="shared" si="19"/>
        <v>1</v>
      </c>
      <c r="Y62">
        <f t="shared" si="19"/>
        <v>1</v>
      </c>
      <c r="Z62">
        <f t="shared" si="19"/>
        <v>1</v>
      </c>
      <c r="AA62">
        <f t="shared" si="19"/>
        <v>1</v>
      </c>
      <c r="AB62">
        <f t="shared" si="19"/>
        <v>1</v>
      </c>
    </row>
    <row r="63" spans="1:28" x14ac:dyDescent="0.3">
      <c r="E63">
        <f t="shared" si="15"/>
        <v>-30</v>
      </c>
      <c r="H63">
        <f t="shared" si="18"/>
        <v>1</v>
      </c>
      <c r="I63">
        <f t="shared" si="18"/>
        <v>1</v>
      </c>
      <c r="J63">
        <f t="shared" si="18"/>
        <v>1</v>
      </c>
      <c r="K63">
        <f t="shared" si="18"/>
        <v>1</v>
      </c>
      <c r="L63">
        <f t="shared" si="18"/>
        <v>1</v>
      </c>
      <c r="M63">
        <f t="shared" si="18"/>
        <v>1</v>
      </c>
      <c r="N63">
        <f t="shared" si="18"/>
        <v>1</v>
      </c>
      <c r="O63">
        <f t="shared" si="18"/>
        <v>1</v>
      </c>
      <c r="P63">
        <f t="shared" si="18"/>
        <v>1</v>
      </c>
      <c r="Q63">
        <f t="shared" si="18"/>
        <v>1</v>
      </c>
      <c r="R63">
        <f t="shared" si="19"/>
        <v>1</v>
      </c>
      <c r="S63">
        <f t="shared" si="19"/>
        <v>1</v>
      </c>
      <c r="T63">
        <f t="shared" si="19"/>
        <v>1</v>
      </c>
      <c r="U63">
        <f t="shared" si="19"/>
        <v>1</v>
      </c>
      <c r="V63">
        <f t="shared" si="19"/>
        <v>1</v>
      </c>
      <c r="W63">
        <f t="shared" si="19"/>
        <v>1</v>
      </c>
      <c r="X63">
        <f t="shared" si="19"/>
        <v>1</v>
      </c>
      <c r="Y63">
        <f t="shared" si="19"/>
        <v>1</v>
      </c>
      <c r="Z63">
        <f t="shared" si="19"/>
        <v>1</v>
      </c>
      <c r="AA63">
        <f t="shared" si="19"/>
        <v>1</v>
      </c>
      <c r="AB63">
        <f t="shared" si="19"/>
        <v>1</v>
      </c>
    </row>
    <row r="64" spans="1:28" x14ac:dyDescent="0.3">
      <c r="E64">
        <f t="shared" si="15"/>
        <v>-30</v>
      </c>
      <c r="H64">
        <f t="shared" si="18"/>
        <v>1</v>
      </c>
      <c r="I64">
        <f t="shared" si="18"/>
        <v>1</v>
      </c>
      <c r="J64">
        <f t="shared" si="18"/>
        <v>1</v>
      </c>
      <c r="K64">
        <f t="shared" si="18"/>
        <v>1</v>
      </c>
      <c r="L64">
        <f t="shared" si="18"/>
        <v>1</v>
      </c>
      <c r="M64">
        <f t="shared" si="18"/>
        <v>1</v>
      </c>
      <c r="N64">
        <f t="shared" si="18"/>
        <v>1</v>
      </c>
      <c r="O64">
        <f t="shared" si="18"/>
        <v>1</v>
      </c>
      <c r="P64">
        <f t="shared" si="18"/>
        <v>1</v>
      </c>
      <c r="Q64">
        <f t="shared" si="18"/>
        <v>1</v>
      </c>
      <c r="R64">
        <f t="shared" si="19"/>
        <v>1</v>
      </c>
      <c r="S64">
        <f t="shared" si="19"/>
        <v>1</v>
      </c>
      <c r="T64">
        <f t="shared" si="19"/>
        <v>1</v>
      </c>
      <c r="U64">
        <f t="shared" si="19"/>
        <v>1</v>
      </c>
      <c r="V64">
        <f t="shared" si="19"/>
        <v>1</v>
      </c>
      <c r="W64">
        <f t="shared" si="19"/>
        <v>1</v>
      </c>
      <c r="X64">
        <f t="shared" si="19"/>
        <v>1</v>
      </c>
      <c r="Y64">
        <f t="shared" si="19"/>
        <v>1</v>
      </c>
      <c r="Z64">
        <f t="shared" si="19"/>
        <v>1</v>
      </c>
      <c r="AA64">
        <f t="shared" si="19"/>
        <v>1</v>
      </c>
      <c r="AB64">
        <f t="shared" si="19"/>
        <v>1</v>
      </c>
    </row>
    <row r="65" spans="5:28" x14ac:dyDescent="0.3">
      <c r="E65">
        <f t="shared" si="15"/>
        <v>-30</v>
      </c>
      <c r="H65">
        <f t="shared" si="18"/>
        <v>1</v>
      </c>
      <c r="I65">
        <f t="shared" si="18"/>
        <v>1</v>
      </c>
      <c r="J65">
        <f t="shared" si="18"/>
        <v>1</v>
      </c>
      <c r="K65">
        <f t="shared" si="18"/>
        <v>1</v>
      </c>
      <c r="L65">
        <f t="shared" si="18"/>
        <v>1</v>
      </c>
      <c r="M65">
        <f t="shared" si="18"/>
        <v>1</v>
      </c>
      <c r="N65">
        <f t="shared" si="18"/>
        <v>1</v>
      </c>
      <c r="O65">
        <f t="shared" si="18"/>
        <v>1</v>
      </c>
      <c r="P65">
        <f t="shared" si="18"/>
        <v>1</v>
      </c>
      <c r="Q65">
        <f t="shared" si="18"/>
        <v>1</v>
      </c>
      <c r="R65">
        <f t="shared" si="19"/>
        <v>1</v>
      </c>
      <c r="S65">
        <f t="shared" si="19"/>
        <v>1</v>
      </c>
      <c r="T65">
        <f t="shared" si="19"/>
        <v>1</v>
      </c>
      <c r="U65">
        <f t="shared" si="19"/>
        <v>1</v>
      </c>
      <c r="V65">
        <f t="shared" si="19"/>
        <v>1</v>
      </c>
      <c r="W65">
        <f t="shared" si="19"/>
        <v>1</v>
      </c>
      <c r="X65">
        <f t="shared" si="19"/>
        <v>1</v>
      </c>
      <c r="Y65">
        <f t="shared" si="19"/>
        <v>1</v>
      </c>
      <c r="Z65">
        <f t="shared" si="19"/>
        <v>1</v>
      </c>
      <c r="AA65">
        <f t="shared" si="19"/>
        <v>1</v>
      </c>
      <c r="AB65">
        <f t="shared" si="19"/>
        <v>1</v>
      </c>
    </row>
    <row r="66" spans="5:28" x14ac:dyDescent="0.3">
      <c r="E66">
        <f t="shared" si="15"/>
        <v>-30</v>
      </c>
      <c r="H66">
        <f t="shared" si="18"/>
        <v>1</v>
      </c>
      <c r="I66">
        <f t="shared" si="18"/>
        <v>1</v>
      </c>
      <c r="J66">
        <f t="shared" si="18"/>
        <v>1</v>
      </c>
      <c r="K66">
        <f t="shared" si="18"/>
        <v>1</v>
      </c>
      <c r="L66">
        <f t="shared" si="18"/>
        <v>1</v>
      </c>
      <c r="M66">
        <f t="shared" si="18"/>
        <v>1</v>
      </c>
      <c r="N66">
        <f t="shared" si="18"/>
        <v>1</v>
      </c>
      <c r="O66">
        <f t="shared" si="18"/>
        <v>1</v>
      </c>
      <c r="P66">
        <f t="shared" si="18"/>
        <v>1</v>
      </c>
      <c r="Q66">
        <f t="shared" si="18"/>
        <v>1</v>
      </c>
      <c r="R66">
        <f t="shared" si="19"/>
        <v>1</v>
      </c>
      <c r="S66">
        <f t="shared" si="19"/>
        <v>1</v>
      </c>
      <c r="T66">
        <f t="shared" si="19"/>
        <v>1</v>
      </c>
      <c r="U66">
        <f t="shared" si="19"/>
        <v>1</v>
      </c>
      <c r="V66">
        <f t="shared" si="19"/>
        <v>1</v>
      </c>
      <c r="W66">
        <f t="shared" si="19"/>
        <v>1</v>
      </c>
      <c r="X66">
        <f t="shared" si="19"/>
        <v>1</v>
      </c>
      <c r="Y66">
        <f t="shared" si="19"/>
        <v>1</v>
      </c>
      <c r="Z66">
        <f t="shared" si="19"/>
        <v>1</v>
      </c>
      <c r="AA66">
        <f t="shared" si="19"/>
        <v>1</v>
      </c>
      <c r="AB66">
        <f t="shared" si="19"/>
        <v>1</v>
      </c>
    </row>
    <row r="67" spans="5:28" x14ac:dyDescent="0.3">
      <c r="E67">
        <f t="shared" si="15"/>
        <v>-30</v>
      </c>
      <c r="H67">
        <f t="shared" si="18"/>
        <v>1</v>
      </c>
      <c r="I67">
        <f t="shared" si="18"/>
        <v>1</v>
      </c>
      <c r="J67">
        <f t="shared" si="18"/>
        <v>1</v>
      </c>
      <c r="K67">
        <f t="shared" si="18"/>
        <v>1</v>
      </c>
      <c r="L67">
        <f t="shared" si="18"/>
        <v>1</v>
      </c>
      <c r="M67">
        <f t="shared" si="18"/>
        <v>1</v>
      </c>
      <c r="N67">
        <f t="shared" si="18"/>
        <v>1</v>
      </c>
      <c r="O67">
        <f t="shared" si="18"/>
        <v>1</v>
      </c>
      <c r="P67">
        <f t="shared" si="18"/>
        <v>1</v>
      </c>
      <c r="Q67">
        <f t="shared" si="18"/>
        <v>1</v>
      </c>
      <c r="R67">
        <f t="shared" si="19"/>
        <v>1</v>
      </c>
      <c r="S67">
        <f t="shared" si="19"/>
        <v>1</v>
      </c>
      <c r="T67">
        <f t="shared" si="19"/>
        <v>1</v>
      </c>
      <c r="U67">
        <f t="shared" si="19"/>
        <v>1</v>
      </c>
      <c r="V67">
        <f t="shared" si="19"/>
        <v>1</v>
      </c>
      <c r="W67">
        <f t="shared" si="19"/>
        <v>1</v>
      </c>
      <c r="X67">
        <f t="shared" si="19"/>
        <v>1</v>
      </c>
      <c r="Y67">
        <f t="shared" si="19"/>
        <v>1</v>
      </c>
      <c r="Z67">
        <f t="shared" si="19"/>
        <v>1</v>
      </c>
      <c r="AA67">
        <f t="shared" si="19"/>
        <v>1</v>
      </c>
      <c r="AB67">
        <f t="shared" si="19"/>
        <v>1</v>
      </c>
    </row>
    <row r="68" spans="5:28" x14ac:dyDescent="0.3">
      <c r="E68">
        <f t="shared" si="15"/>
        <v>-30</v>
      </c>
      <c r="H68">
        <f t="shared" si="18"/>
        <v>1</v>
      </c>
      <c r="I68">
        <f t="shared" si="18"/>
        <v>1</v>
      </c>
      <c r="J68">
        <f t="shared" si="18"/>
        <v>1</v>
      </c>
      <c r="K68">
        <f t="shared" si="18"/>
        <v>1</v>
      </c>
      <c r="L68">
        <f t="shared" si="18"/>
        <v>1</v>
      </c>
      <c r="M68">
        <f t="shared" si="18"/>
        <v>1</v>
      </c>
      <c r="N68">
        <f t="shared" si="18"/>
        <v>1</v>
      </c>
      <c r="O68">
        <f t="shared" si="18"/>
        <v>1</v>
      </c>
      <c r="P68">
        <f t="shared" si="18"/>
        <v>1</v>
      </c>
      <c r="Q68">
        <f t="shared" si="18"/>
        <v>1</v>
      </c>
      <c r="R68">
        <f t="shared" si="19"/>
        <v>1</v>
      </c>
      <c r="S68">
        <f t="shared" si="19"/>
        <v>1</v>
      </c>
      <c r="T68">
        <f t="shared" si="19"/>
        <v>1</v>
      </c>
      <c r="U68">
        <f t="shared" si="19"/>
        <v>1</v>
      </c>
      <c r="V68">
        <f t="shared" si="19"/>
        <v>1</v>
      </c>
      <c r="W68">
        <f t="shared" si="19"/>
        <v>1</v>
      </c>
      <c r="X68">
        <f t="shared" si="19"/>
        <v>1</v>
      </c>
      <c r="Y68">
        <f t="shared" si="19"/>
        <v>1</v>
      </c>
      <c r="Z68">
        <f t="shared" si="19"/>
        <v>1</v>
      </c>
      <c r="AA68">
        <f t="shared" si="19"/>
        <v>1</v>
      </c>
      <c r="AB68">
        <f t="shared" si="19"/>
        <v>1</v>
      </c>
    </row>
    <row r="69" spans="5:28" x14ac:dyDescent="0.3">
      <c r="E69">
        <f t="shared" si="15"/>
        <v>-30</v>
      </c>
      <c r="H69">
        <f t="shared" ref="H69:Q78" si="20">IF($A69=0,1,(2*H$1-1)^$A69)</f>
        <v>1</v>
      </c>
      <c r="I69">
        <f t="shared" si="20"/>
        <v>1</v>
      </c>
      <c r="J69">
        <f t="shared" si="20"/>
        <v>1</v>
      </c>
      <c r="K69">
        <f t="shared" si="20"/>
        <v>1</v>
      </c>
      <c r="L69">
        <f t="shared" si="20"/>
        <v>1</v>
      </c>
      <c r="M69">
        <f t="shared" si="20"/>
        <v>1</v>
      </c>
      <c r="N69">
        <f t="shared" si="20"/>
        <v>1</v>
      </c>
      <c r="O69">
        <f t="shared" si="20"/>
        <v>1</v>
      </c>
      <c r="P69">
        <f t="shared" si="20"/>
        <v>1</v>
      </c>
      <c r="Q69">
        <f t="shared" si="20"/>
        <v>1</v>
      </c>
      <c r="R69">
        <f t="shared" ref="R69:AB78" si="21">IF($A69=0,1,(2*R$1-1)^$A69)</f>
        <v>1</v>
      </c>
      <c r="S69">
        <f t="shared" si="21"/>
        <v>1</v>
      </c>
      <c r="T69">
        <f t="shared" si="21"/>
        <v>1</v>
      </c>
      <c r="U69">
        <f t="shared" si="21"/>
        <v>1</v>
      </c>
      <c r="V69">
        <f t="shared" si="21"/>
        <v>1</v>
      </c>
      <c r="W69">
        <f t="shared" si="21"/>
        <v>1</v>
      </c>
      <c r="X69">
        <f t="shared" si="21"/>
        <v>1</v>
      </c>
      <c r="Y69">
        <f t="shared" si="21"/>
        <v>1</v>
      </c>
      <c r="Z69">
        <f t="shared" si="21"/>
        <v>1</v>
      </c>
      <c r="AA69">
        <f t="shared" si="21"/>
        <v>1</v>
      </c>
      <c r="AB69">
        <f t="shared" si="21"/>
        <v>1</v>
      </c>
    </row>
    <row r="70" spans="5:28" x14ac:dyDescent="0.3">
      <c r="E70">
        <f t="shared" si="15"/>
        <v>-30</v>
      </c>
      <c r="H70">
        <f t="shared" si="20"/>
        <v>1</v>
      </c>
      <c r="I70">
        <f t="shared" si="20"/>
        <v>1</v>
      </c>
      <c r="J70">
        <f t="shared" si="20"/>
        <v>1</v>
      </c>
      <c r="K70">
        <f t="shared" si="20"/>
        <v>1</v>
      </c>
      <c r="L70">
        <f t="shared" si="20"/>
        <v>1</v>
      </c>
      <c r="M70">
        <f t="shared" si="20"/>
        <v>1</v>
      </c>
      <c r="N70">
        <f t="shared" si="20"/>
        <v>1</v>
      </c>
      <c r="O70">
        <f t="shared" si="20"/>
        <v>1</v>
      </c>
      <c r="P70">
        <f t="shared" si="20"/>
        <v>1</v>
      </c>
      <c r="Q70">
        <f t="shared" si="20"/>
        <v>1</v>
      </c>
      <c r="R70">
        <f t="shared" si="21"/>
        <v>1</v>
      </c>
      <c r="S70">
        <f t="shared" si="21"/>
        <v>1</v>
      </c>
      <c r="T70">
        <f t="shared" si="21"/>
        <v>1</v>
      </c>
      <c r="U70">
        <f t="shared" si="21"/>
        <v>1</v>
      </c>
      <c r="V70">
        <f t="shared" si="21"/>
        <v>1</v>
      </c>
      <c r="W70">
        <f t="shared" si="21"/>
        <v>1</v>
      </c>
      <c r="X70">
        <f t="shared" si="21"/>
        <v>1</v>
      </c>
      <c r="Y70">
        <f t="shared" si="21"/>
        <v>1</v>
      </c>
      <c r="Z70">
        <f t="shared" si="21"/>
        <v>1</v>
      </c>
      <c r="AA70">
        <f t="shared" si="21"/>
        <v>1</v>
      </c>
      <c r="AB70">
        <f t="shared" si="21"/>
        <v>1</v>
      </c>
    </row>
    <row r="71" spans="5:28" x14ac:dyDescent="0.3">
      <c r="E71">
        <f t="shared" si="15"/>
        <v>-30</v>
      </c>
      <c r="H71">
        <f t="shared" si="20"/>
        <v>1</v>
      </c>
      <c r="I71">
        <f t="shared" si="20"/>
        <v>1</v>
      </c>
      <c r="J71">
        <f t="shared" si="20"/>
        <v>1</v>
      </c>
      <c r="K71">
        <f t="shared" si="20"/>
        <v>1</v>
      </c>
      <c r="L71">
        <f t="shared" si="20"/>
        <v>1</v>
      </c>
      <c r="M71">
        <f t="shared" si="20"/>
        <v>1</v>
      </c>
      <c r="N71">
        <f t="shared" si="20"/>
        <v>1</v>
      </c>
      <c r="O71">
        <f t="shared" si="20"/>
        <v>1</v>
      </c>
      <c r="P71">
        <f t="shared" si="20"/>
        <v>1</v>
      </c>
      <c r="Q71">
        <f t="shared" si="20"/>
        <v>1</v>
      </c>
      <c r="R71">
        <f t="shared" si="21"/>
        <v>1</v>
      </c>
      <c r="S71">
        <f t="shared" si="21"/>
        <v>1</v>
      </c>
      <c r="T71">
        <f t="shared" si="21"/>
        <v>1</v>
      </c>
      <c r="U71">
        <f t="shared" si="21"/>
        <v>1</v>
      </c>
      <c r="V71">
        <f t="shared" si="21"/>
        <v>1</v>
      </c>
      <c r="W71">
        <f t="shared" si="21"/>
        <v>1</v>
      </c>
      <c r="X71">
        <f t="shared" si="21"/>
        <v>1</v>
      </c>
      <c r="Y71">
        <f t="shared" si="21"/>
        <v>1</v>
      </c>
      <c r="Z71">
        <f t="shared" si="21"/>
        <v>1</v>
      </c>
      <c r="AA71">
        <f t="shared" si="21"/>
        <v>1</v>
      </c>
      <c r="AB71">
        <f t="shared" si="21"/>
        <v>1</v>
      </c>
    </row>
    <row r="72" spans="5:28" x14ac:dyDescent="0.3">
      <c r="E72">
        <f t="shared" si="15"/>
        <v>-30</v>
      </c>
      <c r="H72">
        <f t="shared" si="20"/>
        <v>1</v>
      </c>
      <c r="I72">
        <f t="shared" si="20"/>
        <v>1</v>
      </c>
      <c r="J72">
        <f t="shared" si="20"/>
        <v>1</v>
      </c>
      <c r="K72">
        <f t="shared" si="20"/>
        <v>1</v>
      </c>
      <c r="L72">
        <f t="shared" si="20"/>
        <v>1</v>
      </c>
      <c r="M72">
        <f t="shared" si="20"/>
        <v>1</v>
      </c>
      <c r="N72">
        <f t="shared" si="20"/>
        <v>1</v>
      </c>
      <c r="O72">
        <f t="shared" si="20"/>
        <v>1</v>
      </c>
      <c r="P72">
        <f t="shared" si="20"/>
        <v>1</v>
      </c>
      <c r="Q72">
        <f t="shared" si="20"/>
        <v>1</v>
      </c>
      <c r="R72">
        <f t="shared" si="21"/>
        <v>1</v>
      </c>
      <c r="S72">
        <f t="shared" si="21"/>
        <v>1</v>
      </c>
      <c r="T72">
        <f t="shared" si="21"/>
        <v>1</v>
      </c>
      <c r="U72">
        <f t="shared" si="21"/>
        <v>1</v>
      </c>
      <c r="V72">
        <f t="shared" si="21"/>
        <v>1</v>
      </c>
      <c r="W72">
        <f t="shared" si="21"/>
        <v>1</v>
      </c>
      <c r="X72">
        <f t="shared" si="21"/>
        <v>1</v>
      </c>
      <c r="Y72">
        <f t="shared" si="21"/>
        <v>1</v>
      </c>
      <c r="Z72">
        <f t="shared" si="21"/>
        <v>1</v>
      </c>
      <c r="AA72">
        <f t="shared" si="21"/>
        <v>1</v>
      </c>
      <c r="AB72">
        <f t="shared" si="21"/>
        <v>1</v>
      </c>
    </row>
    <row r="73" spans="5:28" x14ac:dyDescent="0.3">
      <c r="E73">
        <f t="shared" si="15"/>
        <v>-30</v>
      </c>
      <c r="H73">
        <f t="shared" si="20"/>
        <v>1</v>
      </c>
      <c r="I73">
        <f t="shared" si="20"/>
        <v>1</v>
      </c>
      <c r="J73">
        <f t="shared" si="20"/>
        <v>1</v>
      </c>
      <c r="K73">
        <f t="shared" si="20"/>
        <v>1</v>
      </c>
      <c r="L73">
        <f t="shared" si="20"/>
        <v>1</v>
      </c>
      <c r="M73">
        <f t="shared" si="20"/>
        <v>1</v>
      </c>
      <c r="N73">
        <f t="shared" si="20"/>
        <v>1</v>
      </c>
      <c r="O73">
        <f t="shared" si="20"/>
        <v>1</v>
      </c>
      <c r="P73">
        <f t="shared" si="20"/>
        <v>1</v>
      </c>
      <c r="Q73">
        <f t="shared" si="20"/>
        <v>1</v>
      </c>
      <c r="R73">
        <f t="shared" si="21"/>
        <v>1</v>
      </c>
      <c r="S73">
        <f t="shared" si="21"/>
        <v>1</v>
      </c>
      <c r="T73">
        <f t="shared" si="21"/>
        <v>1</v>
      </c>
      <c r="U73">
        <f t="shared" si="21"/>
        <v>1</v>
      </c>
      <c r="V73">
        <f t="shared" si="21"/>
        <v>1</v>
      </c>
      <c r="W73">
        <f t="shared" si="21"/>
        <v>1</v>
      </c>
      <c r="X73">
        <f t="shared" si="21"/>
        <v>1</v>
      </c>
      <c r="Y73">
        <f t="shared" si="21"/>
        <v>1</v>
      </c>
      <c r="Z73">
        <f t="shared" si="21"/>
        <v>1</v>
      </c>
      <c r="AA73">
        <f t="shared" si="21"/>
        <v>1</v>
      </c>
      <c r="AB73">
        <f t="shared" si="21"/>
        <v>1</v>
      </c>
    </row>
    <row r="74" spans="5:28" x14ac:dyDescent="0.3">
      <c r="E74">
        <f t="shared" si="15"/>
        <v>-30</v>
      </c>
      <c r="H74">
        <f t="shared" si="20"/>
        <v>1</v>
      </c>
      <c r="I74">
        <f t="shared" si="20"/>
        <v>1</v>
      </c>
      <c r="J74">
        <f t="shared" si="20"/>
        <v>1</v>
      </c>
      <c r="K74">
        <f t="shared" si="20"/>
        <v>1</v>
      </c>
      <c r="L74">
        <f t="shared" si="20"/>
        <v>1</v>
      </c>
      <c r="M74">
        <f t="shared" si="20"/>
        <v>1</v>
      </c>
      <c r="N74">
        <f t="shared" si="20"/>
        <v>1</v>
      </c>
      <c r="O74">
        <f t="shared" si="20"/>
        <v>1</v>
      </c>
      <c r="P74">
        <f t="shared" si="20"/>
        <v>1</v>
      </c>
      <c r="Q74">
        <f t="shared" si="20"/>
        <v>1</v>
      </c>
      <c r="R74">
        <f t="shared" si="21"/>
        <v>1</v>
      </c>
      <c r="S74">
        <f t="shared" si="21"/>
        <v>1</v>
      </c>
      <c r="T74">
        <f t="shared" si="21"/>
        <v>1</v>
      </c>
      <c r="U74">
        <f t="shared" si="21"/>
        <v>1</v>
      </c>
      <c r="V74">
        <f t="shared" si="21"/>
        <v>1</v>
      </c>
      <c r="W74">
        <f t="shared" si="21"/>
        <v>1</v>
      </c>
      <c r="X74">
        <f t="shared" si="21"/>
        <v>1</v>
      </c>
      <c r="Y74">
        <f t="shared" si="21"/>
        <v>1</v>
      </c>
      <c r="Z74">
        <f t="shared" si="21"/>
        <v>1</v>
      </c>
      <c r="AA74">
        <f t="shared" si="21"/>
        <v>1</v>
      </c>
      <c r="AB74">
        <f t="shared" si="21"/>
        <v>1</v>
      </c>
    </row>
    <row r="75" spans="5:28" x14ac:dyDescent="0.3">
      <c r="E75">
        <f t="shared" ref="E75:E100" si="22">(A75-2)*15+B75</f>
        <v>-30</v>
      </c>
      <c r="H75">
        <f t="shared" si="20"/>
        <v>1</v>
      </c>
      <c r="I75">
        <f t="shared" si="20"/>
        <v>1</v>
      </c>
      <c r="J75">
        <f t="shared" si="20"/>
        <v>1</v>
      </c>
      <c r="K75">
        <f t="shared" si="20"/>
        <v>1</v>
      </c>
      <c r="L75">
        <f t="shared" si="20"/>
        <v>1</v>
      </c>
      <c r="M75">
        <f t="shared" si="20"/>
        <v>1</v>
      </c>
      <c r="N75">
        <f t="shared" si="20"/>
        <v>1</v>
      </c>
      <c r="O75">
        <f t="shared" si="20"/>
        <v>1</v>
      </c>
      <c r="P75">
        <f t="shared" si="20"/>
        <v>1</v>
      </c>
      <c r="Q75">
        <f t="shared" si="20"/>
        <v>1</v>
      </c>
      <c r="R75">
        <f t="shared" si="21"/>
        <v>1</v>
      </c>
      <c r="S75">
        <f t="shared" si="21"/>
        <v>1</v>
      </c>
      <c r="T75">
        <f t="shared" si="21"/>
        <v>1</v>
      </c>
      <c r="U75">
        <f t="shared" si="21"/>
        <v>1</v>
      </c>
      <c r="V75">
        <f t="shared" si="21"/>
        <v>1</v>
      </c>
      <c r="W75">
        <f t="shared" si="21"/>
        <v>1</v>
      </c>
      <c r="X75">
        <f t="shared" si="21"/>
        <v>1</v>
      </c>
      <c r="Y75">
        <f t="shared" si="21"/>
        <v>1</v>
      </c>
      <c r="Z75">
        <f t="shared" si="21"/>
        <v>1</v>
      </c>
      <c r="AA75">
        <f t="shared" si="21"/>
        <v>1</v>
      </c>
      <c r="AB75">
        <f t="shared" si="21"/>
        <v>1</v>
      </c>
    </row>
    <row r="76" spans="5:28" x14ac:dyDescent="0.3">
      <c r="E76">
        <f t="shared" si="22"/>
        <v>-30</v>
      </c>
      <c r="H76">
        <f t="shared" si="20"/>
        <v>1</v>
      </c>
      <c r="I76">
        <f t="shared" si="20"/>
        <v>1</v>
      </c>
      <c r="J76">
        <f t="shared" si="20"/>
        <v>1</v>
      </c>
      <c r="K76">
        <f t="shared" si="20"/>
        <v>1</v>
      </c>
      <c r="L76">
        <f t="shared" si="20"/>
        <v>1</v>
      </c>
      <c r="M76">
        <f t="shared" si="20"/>
        <v>1</v>
      </c>
      <c r="N76">
        <f t="shared" si="20"/>
        <v>1</v>
      </c>
      <c r="O76">
        <f t="shared" si="20"/>
        <v>1</v>
      </c>
      <c r="P76">
        <f t="shared" si="20"/>
        <v>1</v>
      </c>
      <c r="Q76">
        <f t="shared" si="20"/>
        <v>1</v>
      </c>
      <c r="R76">
        <f t="shared" si="21"/>
        <v>1</v>
      </c>
      <c r="S76">
        <f t="shared" si="21"/>
        <v>1</v>
      </c>
      <c r="T76">
        <f t="shared" si="21"/>
        <v>1</v>
      </c>
      <c r="U76">
        <f t="shared" si="21"/>
        <v>1</v>
      </c>
      <c r="V76">
        <f t="shared" si="21"/>
        <v>1</v>
      </c>
      <c r="W76">
        <f t="shared" si="21"/>
        <v>1</v>
      </c>
      <c r="X76">
        <f t="shared" si="21"/>
        <v>1</v>
      </c>
      <c r="Y76">
        <f t="shared" si="21"/>
        <v>1</v>
      </c>
      <c r="Z76">
        <f t="shared" si="21"/>
        <v>1</v>
      </c>
      <c r="AA76">
        <f t="shared" si="21"/>
        <v>1</v>
      </c>
      <c r="AB76">
        <f t="shared" si="21"/>
        <v>1</v>
      </c>
    </row>
    <row r="77" spans="5:28" x14ac:dyDescent="0.3">
      <c r="E77">
        <f t="shared" si="22"/>
        <v>-30</v>
      </c>
      <c r="H77">
        <f t="shared" si="20"/>
        <v>1</v>
      </c>
      <c r="I77">
        <f t="shared" si="20"/>
        <v>1</v>
      </c>
      <c r="J77">
        <f t="shared" si="20"/>
        <v>1</v>
      </c>
      <c r="K77">
        <f t="shared" si="20"/>
        <v>1</v>
      </c>
      <c r="L77">
        <f t="shared" si="20"/>
        <v>1</v>
      </c>
      <c r="M77">
        <f t="shared" si="20"/>
        <v>1</v>
      </c>
      <c r="N77">
        <f t="shared" si="20"/>
        <v>1</v>
      </c>
      <c r="O77">
        <f t="shared" si="20"/>
        <v>1</v>
      </c>
      <c r="P77">
        <f t="shared" si="20"/>
        <v>1</v>
      </c>
      <c r="Q77">
        <f t="shared" si="20"/>
        <v>1</v>
      </c>
      <c r="R77">
        <f t="shared" si="21"/>
        <v>1</v>
      </c>
      <c r="S77">
        <f t="shared" si="21"/>
        <v>1</v>
      </c>
      <c r="T77">
        <f t="shared" si="21"/>
        <v>1</v>
      </c>
      <c r="U77">
        <f t="shared" si="21"/>
        <v>1</v>
      </c>
      <c r="V77">
        <f t="shared" si="21"/>
        <v>1</v>
      </c>
      <c r="W77">
        <f t="shared" si="21"/>
        <v>1</v>
      </c>
      <c r="X77">
        <f t="shared" si="21"/>
        <v>1</v>
      </c>
      <c r="Y77">
        <f t="shared" si="21"/>
        <v>1</v>
      </c>
      <c r="Z77">
        <f t="shared" si="21"/>
        <v>1</v>
      </c>
      <c r="AA77">
        <f t="shared" si="21"/>
        <v>1</v>
      </c>
      <c r="AB77">
        <f t="shared" si="21"/>
        <v>1</v>
      </c>
    </row>
    <row r="78" spans="5:28" x14ac:dyDescent="0.3">
      <c r="E78">
        <f t="shared" si="22"/>
        <v>-30</v>
      </c>
      <c r="H78">
        <f t="shared" si="20"/>
        <v>1</v>
      </c>
      <c r="I78">
        <f t="shared" si="20"/>
        <v>1</v>
      </c>
      <c r="J78">
        <f t="shared" si="20"/>
        <v>1</v>
      </c>
      <c r="K78">
        <f t="shared" si="20"/>
        <v>1</v>
      </c>
      <c r="L78">
        <f t="shared" si="20"/>
        <v>1</v>
      </c>
      <c r="M78">
        <f t="shared" si="20"/>
        <v>1</v>
      </c>
      <c r="N78">
        <f t="shared" si="20"/>
        <v>1</v>
      </c>
      <c r="O78">
        <f t="shared" si="20"/>
        <v>1</v>
      </c>
      <c r="P78">
        <f t="shared" si="20"/>
        <v>1</v>
      </c>
      <c r="Q78">
        <f t="shared" si="20"/>
        <v>1</v>
      </c>
      <c r="R78">
        <f t="shared" si="21"/>
        <v>1</v>
      </c>
      <c r="S78">
        <f t="shared" si="21"/>
        <v>1</v>
      </c>
      <c r="T78">
        <f t="shared" si="21"/>
        <v>1</v>
      </c>
      <c r="U78">
        <f t="shared" si="21"/>
        <v>1</v>
      </c>
      <c r="V78">
        <f t="shared" si="21"/>
        <v>1</v>
      </c>
      <c r="W78">
        <f t="shared" si="21"/>
        <v>1</v>
      </c>
      <c r="X78">
        <f t="shared" si="21"/>
        <v>1</v>
      </c>
      <c r="Y78">
        <f t="shared" si="21"/>
        <v>1</v>
      </c>
      <c r="Z78">
        <f t="shared" si="21"/>
        <v>1</v>
      </c>
      <c r="AA78">
        <f t="shared" si="21"/>
        <v>1</v>
      </c>
      <c r="AB78">
        <f t="shared" si="21"/>
        <v>1</v>
      </c>
    </row>
    <row r="79" spans="5:28" x14ac:dyDescent="0.3">
      <c r="E79">
        <f t="shared" si="22"/>
        <v>-30</v>
      </c>
      <c r="H79">
        <f t="shared" ref="H79:Q88" si="23">IF($A79=0,1,(2*H$1-1)^$A79)</f>
        <v>1</v>
      </c>
      <c r="I79">
        <f t="shared" si="23"/>
        <v>1</v>
      </c>
      <c r="J79">
        <f t="shared" si="23"/>
        <v>1</v>
      </c>
      <c r="K79">
        <f t="shared" si="23"/>
        <v>1</v>
      </c>
      <c r="L79">
        <f t="shared" si="23"/>
        <v>1</v>
      </c>
      <c r="M79">
        <f t="shared" si="23"/>
        <v>1</v>
      </c>
      <c r="N79">
        <f t="shared" si="23"/>
        <v>1</v>
      </c>
      <c r="O79">
        <f t="shared" si="23"/>
        <v>1</v>
      </c>
      <c r="P79">
        <f t="shared" si="23"/>
        <v>1</v>
      </c>
      <c r="Q79">
        <f t="shared" si="23"/>
        <v>1</v>
      </c>
      <c r="R79">
        <f t="shared" ref="R79:AB88" si="24">IF($A79=0,1,(2*R$1-1)^$A79)</f>
        <v>1</v>
      </c>
      <c r="S79">
        <f t="shared" si="24"/>
        <v>1</v>
      </c>
      <c r="T79">
        <f t="shared" si="24"/>
        <v>1</v>
      </c>
      <c r="U79">
        <f t="shared" si="24"/>
        <v>1</v>
      </c>
      <c r="V79">
        <f t="shared" si="24"/>
        <v>1</v>
      </c>
      <c r="W79">
        <f t="shared" si="24"/>
        <v>1</v>
      </c>
      <c r="X79">
        <f t="shared" si="24"/>
        <v>1</v>
      </c>
      <c r="Y79">
        <f t="shared" si="24"/>
        <v>1</v>
      </c>
      <c r="Z79">
        <f t="shared" si="24"/>
        <v>1</v>
      </c>
      <c r="AA79">
        <f t="shared" si="24"/>
        <v>1</v>
      </c>
      <c r="AB79">
        <f t="shared" si="24"/>
        <v>1</v>
      </c>
    </row>
    <row r="80" spans="5:28" x14ac:dyDescent="0.3">
      <c r="E80">
        <f t="shared" si="22"/>
        <v>-30</v>
      </c>
      <c r="H80">
        <f t="shared" si="23"/>
        <v>1</v>
      </c>
      <c r="I80">
        <f t="shared" si="23"/>
        <v>1</v>
      </c>
      <c r="J80">
        <f t="shared" si="23"/>
        <v>1</v>
      </c>
      <c r="K80">
        <f t="shared" si="23"/>
        <v>1</v>
      </c>
      <c r="L80">
        <f t="shared" si="23"/>
        <v>1</v>
      </c>
      <c r="M80">
        <f t="shared" si="23"/>
        <v>1</v>
      </c>
      <c r="N80">
        <f t="shared" si="23"/>
        <v>1</v>
      </c>
      <c r="O80">
        <f t="shared" si="23"/>
        <v>1</v>
      </c>
      <c r="P80">
        <f t="shared" si="23"/>
        <v>1</v>
      </c>
      <c r="Q80">
        <f t="shared" si="23"/>
        <v>1</v>
      </c>
      <c r="R80">
        <f t="shared" si="24"/>
        <v>1</v>
      </c>
      <c r="S80">
        <f t="shared" si="24"/>
        <v>1</v>
      </c>
      <c r="T80">
        <f t="shared" si="24"/>
        <v>1</v>
      </c>
      <c r="U80">
        <f t="shared" si="24"/>
        <v>1</v>
      </c>
      <c r="V80">
        <f t="shared" si="24"/>
        <v>1</v>
      </c>
      <c r="W80">
        <f t="shared" si="24"/>
        <v>1</v>
      </c>
      <c r="X80">
        <f t="shared" si="24"/>
        <v>1</v>
      </c>
      <c r="Y80">
        <f t="shared" si="24"/>
        <v>1</v>
      </c>
      <c r="Z80">
        <f t="shared" si="24"/>
        <v>1</v>
      </c>
      <c r="AA80">
        <f t="shared" si="24"/>
        <v>1</v>
      </c>
      <c r="AB80">
        <f t="shared" si="24"/>
        <v>1</v>
      </c>
    </row>
    <row r="81" spans="5:28" x14ac:dyDescent="0.3">
      <c r="E81">
        <f t="shared" si="22"/>
        <v>-30</v>
      </c>
      <c r="H81">
        <f t="shared" si="23"/>
        <v>1</v>
      </c>
      <c r="I81">
        <f t="shared" si="23"/>
        <v>1</v>
      </c>
      <c r="J81">
        <f t="shared" si="23"/>
        <v>1</v>
      </c>
      <c r="K81">
        <f t="shared" si="23"/>
        <v>1</v>
      </c>
      <c r="L81">
        <f t="shared" si="23"/>
        <v>1</v>
      </c>
      <c r="M81">
        <f t="shared" si="23"/>
        <v>1</v>
      </c>
      <c r="N81">
        <f t="shared" si="23"/>
        <v>1</v>
      </c>
      <c r="O81">
        <f t="shared" si="23"/>
        <v>1</v>
      </c>
      <c r="P81">
        <f t="shared" si="23"/>
        <v>1</v>
      </c>
      <c r="Q81">
        <f t="shared" si="23"/>
        <v>1</v>
      </c>
      <c r="R81">
        <f t="shared" si="24"/>
        <v>1</v>
      </c>
      <c r="S81">
        <f t="shared" si="24"/>
        <v>1</v>
      </c>
      <c r="T81">
        <f t="shared" si="24"/>
        <v>1</v>
      </c>
      <c r="U81">
        <f t="shared" si="24"/>
        <v>1</v>
      </c>
      <c r="V81">
        <f t="shared" si="24"/>
        <v>1</v>
      </c>
      <c r="W81">
        <f t="shared" si="24"/>
        <v>1</v>
      </c>
      <c r="X81">
        <f t="shared" si="24"/>
        <v>1</v>
      </c>
      <c r="Y81">
        <f t="shared" si="24"/>
        <v>1</v>
      </c>
      <c r="Z81">
        <f t="shared" si="24"/>
        <v>1</v>
      </c>
      <c r="AA81">
        <f t="shared" si="24"/>
        <v>1</v>
      </c>
      <c r="AB81">
        <f t="shared" si="24"/>
        <v>1</v>
      </c>
    </row>
    <row r="82" spans="5:28" x14ac:dyDescent="0.3">
      <c r="E82">
        <f t="shared" si="22"/>
        <v>-30</v>
      </c>
      <c r="H82">
        <f t="shared" si="23"/>
        <v>1</v>
      </c>
      <c r="I82">
        <f t="shared" si="23"/>
        <v>1</v>
      </c>
      <c r="J82">
        <f t="shared" si="23"/>
        <v>1</v>
      </c>
      <c r="K82">
        <f t="shared" si="23"/>
        <v>1</v>
      </c>
      <c r="L82">
        <f t="shared" si="23"/>
        <v>1</v>
      </c>
      <c r="M82">
        <f t="shared" si="23"/>
        <v>1</v>
      </c>
      <c r="N82">
        <f t="shared" si="23"/>
        <v>1</v>
      </c>
      <c r="O82">
        <f t="shared" si="23"/>
        <v>1</v>
      </c>
      <c r="P82">
        <f t="shared" si="23"/>
        <v>1</v>
      </c>
      <c r="Q82">
        <f t="shared" si="23"/>
        <v>1</v>
      </c>
      <c r="R82">
        <f t="shared" si="24"/>
        <v>1</v>
      </c>
      <c r="S82">
        <f t="shared" si="24"/>
        <v>1</v>
      </c>
      <c r="T82">
        <f t="shared" si="24"/>
        <v>1</v>
      </c>
      <c r="U82">
        <f t="shared" si="24"/>
        <v>1</v>
      </c>
      <c r="V82">
        <f t="shared" si="24"/>
        <v>1</v>
      </c>
      <c r="W82">
        <f t="shared" si="24"/>
        <v>1</v>
      </c>
      <c r="X82">
        <f t="shared" si="24"/>
        <v>1</v>
      </c>
      <c r="Y82">
        <f t="shared" si="24"/>
        <v>1</v>
      </c>
      <c r="Z82">
        <f t="shared" si="24"/>
        <v>1</v>
      </c>
      <c r="AA82">
        <f t="shared" si="24"/>
        <v>1</v>
      </c>
      <c r="AB82">
        <f t="shared" si="24"/>
        <v>1</v>
      </c>
    </row>
    <row r="83" spans="5:28" x14ac:dyDescent="0.3">
      <c r="E83">
        <f t="shared" si="22"/>
        <v>-30</v>
      </c>
      <c r="H83">
        <f t="shared" si="23"/>
        <v>1</v>
      </c>
      <c r="I83">
        <f t="shared" si="23"/>
        <v>1</v>
      </c>
      <c r="J83">
        <f t="shared" si="23"/>
        <v>1</v>
      </c>
      <c r="K83">
        <f t="shared" si="23"/>
        <v>1</v>
      </c>
      <c r="L83">
        <f t="shared" si="23"/>
        <v>1</v>
      </c>
      <c r="M83">
        <f t="shared" si="23"/>
        <v>1</v>
      </c>
      <c r="N83">
        <f t="shared" si="23"/>
        <v>1</v>
      </c>
      <c r="O83">
        <f t="shared" si="23"/>
        <v>1</v>
      </c>
      <c r="P83">
        <f t="shared" si="23"/>
        <v>1</v>
      </c>
      <c r="Q83">
        <f t="shared" si="23"/>
        <v>1</v>
      </c>
      <c r="R83">
        <f t="shared" si="24"/>
        <v>1</v>
      </c>
      <c r="S83">
        <f t="shared" si="24"/>
        <v>1</v>
      </c>
      <c r="T83">
        <f t="shared" si="24"/>
        <v>1</v>
      </c>
      <c r="U83">
        <f t="shared" si="24"/>
        <v>1</v>
      </c>
      <c r="V83">
        <f t="shared" si="24"/>
        <v>1</v>
      </c>
      <c r="W83">
        <f t="shared" si="24"/>
        <v>1</v>
      </c>
      <c r="X83">
        <f t="shared" si="24"/>
        <v>1</v>
      </c>
      <c r="Y83">
        <f t="shared" si="24"/>
        <v>1</v>
      </c>
      <c r="Z83">
        <f t="shared" si="24"/>
        <v>1</v>
      </c>
      <c r="AA83">
        <f t="shared" si="24"/>
        <v>1</v>
      </c>
      <c r="AB83">
        <f t="shared" si="24"/>
        <v>1</v>
      </c>
    </row>
    <row r="84" spans="5:28" x14ac:dyDescent="0.3">
      <c r="E84">
        <f t="shared" si="22"/>
        <v>-30</v>
      </c>
      <c r="H84">
        <f t="shared" si="23"/>
        <v>1</v>
      </c>
      <c r="I84">
        <f t="shared" si="23"/>
        <v>1</v>
      </c>
      <c r="J84">
        <f t="shared" si="23"/>
        <v>1</v>
      </c>
      <c r="K84">
        <f t="shared" si="23"/>
        <v>1</v>
      </c>
      <c r="L84">
        <f t="shared" si="23"/>
        <v>1</v>
      </c>
      <c r="M84">
        <f t="shared" si="23"/>
        <v>1</v>
      </c>
      <c r="N84">
        <f t="shared" si="23"/>
        <v>1</v>
      </c>
      <c r="O84">
        <f t="shared" si="23"/>
        <v>1</v>
      </c>
      <c r="P84">
        <f t="shared" si="23"/>
        <v>1</v>
      </c>
      <c r="Q84">
        <f t="shared" si="23"/>
        <v>1</v>
      </c>
      <c r="R84">
        <f t="shared" si="24"/>
        <v>1</v>
      </c>
      <c r="S84">
        <f t="shared" si="24"/>
        <v>1</v>
      </c>
      <c r="T84">
        <f t="shared" si="24"/>
        <v>1</v>
      </c>
      <c r="U84">
        <f t="shared" si="24"/>
        <v>1</v>
      </c>
      <c r="V84">
        <f t="shared" si="24"/>
        <v>1</v>
      </c>
      <c r="W84">
        <f t="shared" si="24"/>
        <v>1</v>
      </c>
      <c r="X84">
        <f t="shared" si="24"/>
        <v>1</v>
      </c>
      <c r="Y84">
        <f t="shared" si="24"/>
        <v>1</v>
      </c>
      <c r="Z84">
        <f t="shared" si="24"/>
        <v>1</v>
      </c>
      <c r="AA84">
        <f t="shared" si="24"/>
        <v>1</v>
      </c>
      <c r="AB84">
        <f t="shared" si="24"/>
        <v>1</v>
      </c>
    </row>
    <row r="85" spans="5:28" x14ac:dyDescent="0.3">
      <c r="E85">
        <f t="shared" si="22"/>
        <v>-30</v>
      </c>
      <c r="H85">
        <f t="shared" si="23"/>
        <v>1</v>
      </c>
      <c r="I85">
        <f t="shared" si="23"/>
        <v>1</v>
      </c>
      <c r="J85">
        <f t="shared" si="23"/>
        <v>1</v>
      </c>
      <c r="K85">
        <f t="shared" si="23"/>
        <v>1</v>
      </c>
      <c r="L85">
        <f t="shared" si="23"/>
        <v>1</v>
      </c>
      <c r="M85">
        <f t="shared" si="23"/>
        <v>1</v>
      </c>
      <c r="N85">
        <f t="shared" si="23"/>
        <v>1</v>
      </c>
      <c r="O85">
        <f t="shared" si="23"/>
        <v>1</v>
      </c>
      <c r="P85">
        <f t="shared" si="23"/>
        <v>1</v>
      </c>
      <c r="Q85">
        <f t="shared" si="23"/>
        <v>1</v>
      </c>
      <c r="R85">
        <f t="shared" si="24"/>
        <v>1</v>
      </c>
      <c r="S85">
        <f t="shared" si="24"/>
        <v>1</v>
      </c>
      <c r="T85">
        <f t="shared" si="24"/>
        <v>1</v>
      </c>
      <c r="U85">
        <f t="shared" si="24"/>
        <v>1</v>
      </c>
      <c r="V85">
        <f t="shared" si="24"/>
        <v>1</v>
      </c>
      <c r="W85">
        <f t="shared" si="24"/>
        <v>1</v>
      </c>
      <c r="X85">
        <f t="shared" si="24"/>
        <v>1</v>
      </c>
      <c r="Y85">
        <f t="shared" si="24"/>
        <v>1</v>
      </c>
      <c r="Z85">
        <f t="shared" si="24"/>
        <v>1</v>
      </c>
      <c r="AA85">
        <f t="shared" si="24"/>
        <v>1</v>
      </c>
      <c r="AB85">
        <f t="shared" si="24"/>
        <v>1</v>
      </c>
    </row>
    <row r="86" spans="5:28" x14ac:dyDescent="0.3">
      <c r="E86">
        <f t="shared" si="22"/>
        <v>-30</v>
      </c>
      <c r="H86">
        <f t="shared" si="23"/>
        <v>1</v>
      </c>
      <c r="I86">
        <f t="shared" si="23"/>
        <v>1</v>
      </c>
      <c r="J86">
        <f t="shared" si="23"/>
        <v>1</v>
      </c>
      <c r="K86">
        <f t="shared" si="23"/>
        <v>1</v>
      </c>
      <c r="L86">
        <f t="shared" si="23"/>
        <v>1</v>
      </c>
      <c r="M86">
        <f t="shared" si="23"/>
        <v>1</v>
      </c>
      <c r="N86">
        <f t="shared" si="23"/>
        <v>1</v>
      </c>
      <c r="O86">
        <f t="shared" si="23"/>
        <v>1</v>
      </c>
      <c r="P86">
        <f t="shared" si="23"/>
        <v>1</v>
      </c>
      <c r="Q86">
        <f t="shared" si="23"/>
        <v>1</v>
      </c>
      <c r="R86">
        <f t="shared" si="24"/>
        <v>1</v>
      </c>
      <c r="S86">
        <f t="shared" si="24"/>
        <v>1</v>
      </c>
      <c r="T86">
        <f t="shared" si="24"/>
        <v>1</v>
      </c>
      <c r="U86">
        <f t="shared" si="24"/>
        <v>1</v>
      </c>
      <c r="V86">
        <f t="shared" si="24"/>
        <v>1</v>
      </c>
      <c r="W86">
        <f t="shared" si="24"/>
        <v>1</v>
      </c>
      <c r="X86">
        <f t="shared" si="24"/>
        <v>1</v>
      </c>
      <c r="Y86">
        <f t="shared" si="24"/>
        <v>1</v>
      </c>
      <c r="Z86">
        <f t="shared" si="24"/>
        <v>1</v>
      </c>
      <c r="AA86">
        <f t="shared" si="24"/>
        <v>1</v>
      </c>
      <c r="AB86">
        <f t="shared" si="24"/>
        <v>1</v>
      </c>
    </row>
    <row r="87" spans="5:28" x14ac:dyDescent="0.3">
      <c r="E87">
        <f t="shared" si="22"/>
        <v>-30</v>
      </c>
      <c r="H87">
        <f t="shared" si="23"/>
        <v>1</v>
      </c>
      <c r="I87">
        <f t="shared" si="23"/>
        <v>1</v>
      </c>
      <c r="J87">
        <f t="shared" si="23"/>
        <v>1</v>
      </c>
      <c r="K87">
        <f t="shared" si="23"/>
        <v>1</v>
      </c>
      <c r="L87">
        <f t="shared" si="23"/>
        <v>1</v>
      </c>
      <c r="M87">
        <f t="shared" si="23"/>
        <v>1</v>
      </c>
      <c r="N87">
        <f t="shared" si="23"/>
        <v>1</v>
      </c>
      <c r="O87">
        <f t="shared" si="23"/>
        <v>1</v>
      </c>
      <c r="P87">
        <f t="shared" si="23"/>
        <v>1</v>
      </c>
      <c r="Q87">
        <f t="shared" si="23"/>
        <v>1</v>
      </c>
      <c r="R87">
        <f t="shared" si="24"/>
        <v>1</v>
      </c>
      <c r="S87">
        <f t="shared" si="24"/>
        <v>1</v>
      </c>
      <c r="T87">
        <f t="shared" si="24"/>
        <v>1</v>
      </c>
      <c r="U87">
        <f t="shared" si="24"/>
        <v>1</v>
      </c>
      <c r="V87">
        <f t="shared" si="24"/>
        <v>1</v>
      </c>
      <c r="W87">
        <f t="shared" si="24"/>
        <v>1</v>
      </c>
      <c r="X87">
        <f t="shared" si="24"/>
        <v>1</v>
      </c>
      <c r="Y87">
        <f t="shared" si="24"/>
        <v>1</v>
      </c>
      <c r="Z87">
        <f t="shared" si="24"/>
        <v>1</v>
      </c>
      <c r="AA87">
        <f t="shared" si="24"/>
        <v>1</v>
      </c>
      <c r="AB87">
        <f t="shared" si="24"/>
        <v>1</v>
      </c>
    </row>
    <row r="88" spans="5:28" x14ac:dyDescent="0.3">
      <c r="E88">
        <f t="shared" si="22"/>
        <v>-30</v>
      </c>
      <c r="H88">
        <f t="shared" si="23"/>
        <v>1</v>
      </c>
      <c r="I88">
        <f t="shared" si="23"/>
        <v>1</v>
      </c>
      <c r="J88">
        <f t="shared" si="23"/>
        <v>1</v>
      </c>
      <c r="K88">
        <f t="shared" si="23"/>
        <v>1</v>
      </c>
      <c r="L88">
        <f t="shared" si="23"/>
        <v>1</v>
      </c>
      <c r="M88">
        <f t="shared" si="23"/>
        <v>1</v>
      </c>
      <c r="N88">
        <f t="shared" si="23"/>
        <v>1</v>
      </c>
      <c r="O88">
        <f t="shared" si="23"/>
        <v>1</v>
      </c>
      <c r="P88">
        <f t="shared" si="23"/>
        <v>1</v>
      </c>
      <c r="Q88">
        <f t="shared" si="23"/>
        <v>1</v>
      </c>
      <c r="R88">
        <f t="shared" si="24"/>
        <v>1</v>
      </c>
      <c r="S88">
        <f t="shared" si="24"/>
        <v>1</v>
      </c>
      <c r="T88">
        <f t="shared" si="24"/>
        <v>1</v>
      </c>
      <c r="U88">
        <f t="shared" si="24"/>
        <v>1</v>
      </c>
      <c r="V88">
        <f t="shared" si="24"/>
        <v>1</v>
      </c>
      <c r="W88">
        <f t="shared" si="24"/>
        <v>1</v>
      </c>
      <c r="X88">
        <f t="shared" si="24"/>
        <v>1</v>
      </c>
      <c r="Y88">
        <f t="shared" si="24"/>
        <v>1</v>
      </c>
      <c r="Z88">
        <f t="shared" si="24"/>
        <v>1</v>
      </c>
      <c r="AA88">
        <f t="shared" si="24"/>
        <v>1</v>
      </c>
      <c r="AB88">
        <f t="shared" si="24"/>
        <v>1</v>
      </c>
    </row>
    <row r="89" spans="5:28" x14ac:dyDescent="0.3">
      <c r="E89">
        <f t="shared" si="22"/>
        <v>-30</v>
      </c>
      <c r="H89">
        <f t="shared" ref="H89:Q100" si="25">IF($A89=0,1,(2*H$1-1)^$A89)</f>
        <v>1</v>
      </c>
      <c r="I89">
        <f t="shared" si="25"/>
        <v>1</v>
      </c>
      <c r="J89">
        <f t="shared" si="25"/>
        <v>1</v>
      </c>
      <c r="K89">
        <f t="shared" si="25"/>
        <v>1</v>
      </c>
      <c r="L89">
        <f t="shared" si="25"/>
        <v>1</v>
      </c>
      <c r="M89">
        <f t="shared" si="25"/>
        <v>1</v>
      </c>
      <c r="N89">
        <f t="shared" si="25"/>
        <v>1</v>
      </c>
      <c r="O89">
        <f t="shared" si="25"/>
        <v>1</v>
      </c>
      <c r="P89">
        <f t="shared" si="25"/>
        <v>1</v>
      </c>
      <c r="Q89">
        <f t="shared" si="25"/>
        <v>1</v>
      </c>
      <c r="R89">
        <f t="shared" ref="R89:AB100" si="26">IF($A89=0,1,(2*R$1-1)^$A89)</f>
        <v>1</v>
      </c>
      <c r="S89">
        <f t="shared" si="26"/>
        <v>1</v>
      </c>
      <c r="T89">
        <f t="shared" si="26"/>
        <v>1</v>
      </c>
      <c r="U89">
        <f t="shared" si="26"/>
        <v>1</v>
      </c>
      <c r="V89">
        <f t="shared" si="26"/>
        <v>1</v>
      </c>
      <c r="W89">
        <f t="shared" si="26"/>
        <v>1</v>
      </c>
      <c r="X89">
        <f t="shared" si="26"/>
        <v>1</v>
      </c>
      <c r="Y89">
        <f t="shared" si="26"/>
        <v>1</v>
      </c>
      <c r="Z89">
        <f t="shared" si="26"/>
        <v>1</v>
      </c>
      <c r="AA89">
        <f t="shared" si="26"/>
        <v>1</v>
      </c>
      <c r="AB89">
        <f t="shared" si="26"/>
        <v>1</v>
      </c>
    </row>
    <row r="90" spans="5:28" x14ac:dyDescent="0.3">
      <c r="E90">
        <f t="shared" si="22"/>
        <v>-30</v>
      </c>
      <c r="H90">
        <f t="shared" si="25"/>
        <v>1</v>
      </c>
      <c r="I90">
        <f t="shared" si="25"/>
        <v>1</v>
      </c>
      <c r="J90">
        <f t="shared" si="25"/>
        <v>1</v>
      </c>
      <c r="K90">
        <f t="shared" si="25"/>
        <v>1</v>
      </c>
      <c r="L90">
        <f t="shared" si="25"/>
        <v>1</v>
      </c>
      <c r="M90">
        <f t="shared" si="25"/>
        <v>1</v>
      </c>
      <c r="N90">
        <f t="shared" si="25"/>
        <v>1</v>
      </c>
      <c r="O90">
        <f t="shared" si="25"/>
        <v>1</v>
      </c>
      <c r="P90">
        <f t="shared" si="25"/>
        <v>1</v>
      </c>
      <c r="Q90">
        <f t="shared" si="25"/>
        <v>1</v>
      </c>
      <c r="R90">
        <f t="shared" si="26"/>
        <v>1</v>
      </c>
      <c r="S90">
        <f t="shared" si="26"/>
        <v>1</v>
      </c>
      <c r="T90">
        <f t="shared" si="26"/>
        <v>1</v>
      </c>
      <c r="U90">
        <f t="shared" si="26"/>
        <v>1</v>
      </c>
      <c r="V90">
        <f t="shared" si="26"/>
        <v>1</v>
      </c>
      <c r="W90">
        <f t="shared" si="26"/>
        <v>1</v>
      </c>
      <c r="X90">
        <f t="shared" si="26"/>
        <v>1</v>
      </c>
      <c r="Y90">
        <f t="shared" si="26"/>
        <v>1</v>
      </c>
      <c r="Z90">
        <f t="shared" si="26"/>
        <v>1</v>
      </c>
      <c r="AA90">
        <f t="shared" si="26"/>
        <v>1</v>
      </c>
      <c r="AB90">
        <f t="shared" si="26"/>
        <v>1</v>
      </c>
    </row>
    <row r="91" spans="5:28" x14ac:dyDescent="0.3">
      <c r="E91">
        <f t="shared" si="22"/>
        <v>-30</v>
      </c>
      <c r="H91">
        <f t="shared" si="25"/>
        <v>1</v>
      </c>
      <c r="I91">
        <f t="shared" si="25"/>
        <v>1</v>
      </c>
      <c r="J91">
        <f t="shared" si="25"/>
        <v>1</v>
      </c>
      <c r="K91">
        <f t="shared" si="25"/>
        <v>1</v>
      </c>
      <c r="L91">
        <f t="shared" si="25"/>
        <v>1</v>
      </c>
      <c r="M91">
        <f t="shared" si="25"/>
        <v>1</v>
      </c>
      <c r="N91">
        <f t="shared" si="25"/>
        <v>1</v>
      </c>
      <c r="O91">
        <f t="shared" si="25"/>
        <v>1</v>
      </c>
      <c r="P91">
        <f t="shared" si="25"/>
        <v>1</v>
      </c>
      <c r="Q91">
        <f t="shared" si="25"/>
        <v>1</v>
      </c>
      <c r="R91">
        <f t="shared" si="26"/>
        <v>1</v>
      </c>
      <c r="S91">
        <f t="shared" si="26"/>
        <v>1</v>
      </c>
      <c r="T91">
        <f t="shared" si="26"/>
        <v>1</v>
      </c>
      <c r="U91">
        <f t="shared" si="26"/>
        <v>1</v>
      </c>
      <c r="V91">
        <f t="shared" si="26"/>
        <v>1</v>
      </c>
      <c r="W91">
        <f t="shared" si="26"/>
        <v>1</v>
      </c>
      <c r="X91">
        <f t="shared" si="26"/>
        <v>1</v>
      </c>
      <c r="Y91">
        <f t="shared" si="26"/>
        <v>1</v>
      </c>
      <c r="Z91">
        <f t="shared" si="26"/>
        <v>1</v>
      </c>
      <c r="AA91">
        <f t="shared" si="26"/>
        <v>1</v>
      </c>
      <c r="AB91">
        <f t="shared" si="26"/>
        <v>1</v>
      </c>
    </row>
    <row r="92" spans="5:28" x14ac:dyDescent="0.3">
      <c r="E92">
        <f t="shared" si="22"/>
        <v>-30</v>
      </c>
      <c r="H92">
        <f t="shared" si="25"/>
        <v>1</v>
      </c>
      <c r="I92">
        <f t="shared" si="25"/>
        <v>1</v>
      </c>
      <c r="J92">
        <f t="shared" si="25"/>
        <v>1</v>
      </c>
      <c r="K92">
        <f t="shared" si="25"/>
        <v>1</v>
      </c>
      <c r="L92">
        <f t="shared" si="25"/>
        <v>1</v>
      </c>
      <c r="M92">
        <f t="shared" si="25"/>
        <v>1</v>
      </c>
      <c r="N92">
        <f t="shared" si="25"/>
        <v>1</v>
      </c>
      <c r="O92">
        <f t="shared" si="25"/>
        <v>1</v>
      </c>
      <c r="P92">
        <f t="shared" si="25"/>
        <v>1</v>
      </c>
      <c r="Q92">
        <f t="shared" si="25"/>
        <v>1</v>
      </c>
      <c r="R92">
        <f t="shared" si="26"/>
        <v>1</v>
      </c>
      <c r="S92">
        <f t="shared" si="26"/>
        <v>1</v>
      </c>
      <c r="T92">
        <f t="shared" si="26"/>
        <v>1</v>
      </c>
      <c r="U92">
        <f t="shared" si="26"/>
        <v>1</v>
      </c>
      <c r="V92">
        <f t="shared" si="26"/>
        <v>1</v>
      </c>
      <c r="W92">
        <f t="shared" si="26"/>
        <v>1</v>
      </c>
      <c r="X92">
        <f t="shared" si="26"/>
        <v>1</v>
      </c>
      <c r="Y92">
        <f t="shared" si="26"/>
        <v>1</v>
      </c>
      <c r="Z92">
        <f t="shared" si="26"/>
        <v>1</v>
      </c>
      <c r="AA92">
        <f t="shared" si="26"/>
        <v>1</v>
      </c>
      <c r="AB92">
        <f t="shared" si="26"/>
        <v>1</v>
      </c>
    </row>
    <row r="93" spans="5:28" x14ac:dyDescent="0.3">
      <c r="E93">
        <f t="shared" si="22"/>
        <v>-30</v>
      </c>
      <c r="H93">
        <f t="shared" si="25"/>
        <v>1</v>
      </c>
      <c r="I93">
        <f t="shared" si="25"/>
        <v>1</v>
      </c>
      <c r="J93">
        <f t="shared" si="25"/>
        <v>1</v>
      </c>
      <c r="K93">
        <f t="shared" si="25"/>
        <v>1</v>
      </c>
      <c r="L93">
        <f t="shared" si="25"/>
        <v>1</v>
      </c>
      <c r="M93">
        <f t="shared" si="25"/>
        <v>1</v>
      </c>
      <c r="N93">
        <f t="shared" si="25"/>
        <v>1</v>
      </c>
      <c r="O93">
        <f t="shared" si="25"/>
        <v>1</v>
      </c>
      <c r="P93">
        <f t="shared" si="25"/>
        <v>1</v>
      </c>
      <c r="Q93">
        <f t="shared" si="25"/>
        <v>1</v>
      </c>
      <c r="R93">
        <f t="shared" si="26"/>
        <v>1</v>
      </c>
      <c r="S93">
        <f t="shared" si="26"/>
        <v>1</v>
      </c>
      <c r="T93">
        <f t="shared" si="26"/>
        <v>1</v>
      </c>
      <c r="U93">
        <f t="shared" si="26"/>
        <v>1</v>
      </c>
      <c r="V93">
        <f t="shared" si="26"/>
        <v>1</v>
      </c>
      <c r="W93">
        <f t="shared" si="26"/>
        <v>1</v>
      </c>
      <c r="X93">
        <f t="shared" si="26"/>
        <v>1</v>
      </c>
      <c r="Y93">
        <f t="shared" si="26"/>
        <v>1</v>
      </c>
      <c r="Z93">
        <f t="shared" si="26"/>
        <v>1</v>
      </c>
      <c r="AA93">
        <f t="shared" si="26"/>
        <v>1</v>
      </c>
      <c r="AB93">
        <f t="shared" si="26"/>
        <v>1</v>
      </c>
    </row>
    <row r="94" spans="5:28" x14ac:dyDescent="0.3">
      <c r="E94">
        <f t="shared" si="22"/>
        <v>-30</v>
      </c>
      <c r="H94">
        <f t="shared" si="25"/>
        <v>1</v>
      </c>
      <c r="I94">
        <f t="shared" si="25"/>
        <v>1</v>
      </c>
      <c r="J94">
        <f t="shared" si="25"/>
        <v>1</v>
      </c>
      <c r="K94">
        <f t="shared" si="25"/>
        <v>1</v>
      </c>
      <c r="L94">
        <f t="shared" si="25"/>
        <v>1</v>
      </c>
      <c r="M94">
        <f t="shared" si="25"/>
        <v>1</v>
      </c>
      <c r="N94">
        <f t="shared" si="25"/>
        <v>1</v>
      </c>
      <c r="O94">
        <f t="shared" si="25"/>
        <v>1</v>
      </c>
      <c r="P94">
        <f t="shared" si="25"/>
        <v>1</v>
      </c>
      <c r="Q94">
        <f t="shared" si="25"/>
        <v>1</v>
      </c>
      <c r="R94">
        <f t="shared" si="26"/>
        <v>1</v>
      </c>
      <c r="S94">
        <f t="shared" si="26"/>
        <v>1</v>
      </c>
      <c r="T94">
        <f t="shared" si="26"/>
        <v>1</v>
      </c>
      <c r="U94">
        <f t="shared" si="26"/>
        <v>1</v>
      </c>
      <c r="V94">
        <f t="shared" si="26"/>
        <v>1</v>
      </c>
      <c r="W94">
        <f t="shared" si="26"/>
        <v>1</v>
      </c>
      <c r="X94">
        <f t="shared" si="26"/>
        <v>1</v>
      </c>
      <c r="Y94">
        <f t="shared" si="26"/>
        <v>1</v>
      </c>
      <c r="Z94">
        <f t="shared" si="26"/>
        <v>1</v>
      </c>
      <c r="AA94">
        <f t="shared" si="26"/>
        <v>1</v>
      </c>
      <c r="AB94">
        <f t="shared" si="26"/>
        <v>1</v>
      </c>
    </row>
    <row r="95" spans="5:28" x14ac:dyDescent="0.3">
      <c r="E95">
        <f t="shared" si="22"/>
        <v>-30</v>
      </c>
      <c r="H95">
        <f t="shared" si="25"/>
        <v>1</v>
      </c>
      <c r="I95">
        <f t="shared" si="25"/>
        <v>1</v>
      </c>
      <c r="J95">
        <f t="shared" si="25"/>
        <v>1</v>
      </c>
      <c r="K95">
        <f t="shared" si="25"/>
        <v>1</v>
      </c>
      <c r="L95">
        <f t="shared" si="25"/>
        <v>1</v>
      </c>
      <c r="M95">
        <f t="shared" si="25"/>
        <v>1</v>
      </c>
      <c r="N95">
        <f t="shared" si="25"/>
        <v>1</v>
      </c>
      <c r="O95">
        <f t="shared" si="25"/>
        <v>1</v>
      </c>
      <c r="P95">
        <f t="shared" si="25"/>
        <v>1</v>
      </c>
      <c r="Q95">
        <f t="shared" si="25"/>
        <v>1</v>
      </c>
      <c r="R95">
        <f t="shared" si="26"/>
        <v>1</v>
      </c>
      <c r="S95">
        <f t="shared" si="26"/>
        <v>1</v>
      </c>
      <c r="T95">
        <f t="shared" si="26"/>
        <v>1</v>
      </c>
      <c r="U95">
        <f t="shared" si="26"/>
        <v>1</v>
      </c>
      <c r="V95">
        <f t="shared" si="26"/>
        <v>1</v>
      </c>
      <c r="W95">
        <f t="shared" si="26"/>
        <v>1</v>
      </c>
      <c r="X95">
        <f t="shared" si="26"/>
        <v>1</v>
      </c>
      <c r="Y95">
        <f t="shared" si="26"/>
        <v>1</v>
      </c>
      <c r="Z95">
        <f t="shared" si="26"/>
        <v>1</v>
      </c>
      <c r="AA95">
        <f t="shared" si="26"/>
        <v>1</v>
      </c>
      <c r="AB95">
        <f t="shared" si="26"/>
        <v>1</v>
      </c>
    </row>
    <row r="96" spans="5:28" x14ac:dyDescent="0.3">
      <c r="E96">
        <f t="shared" si="22"/>
        <v>-30</v>
      </c>
      <c r="H96">
        <f t="shared" si="25"/>
        <v>1</v>
      </c>
      <c r="I96">
        <f t="shared" si="25"/>
        <v>1</v>
      </c>
      <c r="J96">
        <f t="shared" si="25"/>
        <v>1</v>
      </c>
      <c r="K96">
        <f t="shared" si="25"/>
        <v>1</v>
      </c>
      <c r="L96">
        <f t="shared" si="25"/>
        <v>1</v>
      </c>
      <c r="M96">
        <f t="shared" si="25"/>
        <v>1</v>
      </c>
      <c r="N96">
        <f t="shared" si="25"/>
        <v>1</v>
      </c>
      <c r="O96">
        <f t="shared" si="25"/>
        <v>1</v>
      </c>
      <c r="P96">
        <f t="shared" si="25"/>
        <v>1</v>
      </c>
      <c r="Q96">
        <f t="shared" si="25"/>
        <v>1</v>
      </c>
      <c r="R96">
        <f t="shared" si="26"/>
        <v>1</v>
      </c>
      <c r="S96">
        <f t="shared" si="26"/>
        <v>1</v>
      </c>
      <c r="T96">
        <f t="shared" si="26"/>
        <v>1</v>
      </c>
      <c r="U96">
        <f t="shared" si="26"/>
        <v>1</v>
      </c>
      <c r="V96">
        <f t="shared" si="26"/>
        <v>1</v>
      </c>
      <c r="W96">
        <f t="shared" si="26"/>
        <v>1</v>
      </c>
      <c r="X96">
        <f t="shared" si="26"/>
        <v>1</v>
      </c>
      <c r="Y96">
        <f t="shared" si="26"/>
        <v>1</v>
      </c>
      <c r="Z96">
        <f t="shared" si="26"/>
        <v>1</v>
      </c>
      <c r="AA96">
        <f t="shared" si="26"/>
        <v>1</v>
      </c>
      <c r="AB96">
        <f t="shared" si="26"/>
        <v>1</v>
      </c>
    </row>
    <row r="97" spans="5:28" x14ac:dyDescent="0.3">
      <c r="E97">
        <f t="shared" si="22"/>
        <v>-30</v>
      </c>
      <c r="H97">
        <f t="shared" si="25"/>
        <v>1</v>
      </c>
      <c r="I97">
        <f t="shared" si="25"/>
        <v>1</v>
      </c>
      <c r="J97">
        <f t="shared" si="25"/>
        <v>1</v>
      </c>
      <c r="K97">
        <f t="shared" si="25"/>
        <v>1</v>
      </c>
      <c r="L97">
        <f t="shared" si="25"/>
        <v>1</v>
      </c>
      <c r="M97">
        <f t="shared" si="25"/>
        <v>1</v>
      </c>
      <c r="N97">
        <f t="shared" si="25"/>
        <v>1</v>
      </c>
      <c r="O97">
        <f t="shared" si="25"/>
        <v>1</v>
      </c>
      <c r="P97">
        <f t="shared" si="25"/>
        <v>1</v>
      </c>
      <c r="Q97">
        <f t="shared" si="25"/>
        <v>1</v>
      </c>
      <c r="R97">
        <f t="shared" si="26"/>
        <v>1</v>
      </c>
      <c r="S97">
        <f t="shared" si="26"/>
        <v>1</v>
      </c>
      <c r="T97">
        <f t="shared" si="26"/>
        <v>1</v>
      </c>
      <c r="U97">
        <f t="shared" si="26"/>
        <v>1</v>
      </c>
      <c r="V97">
        <f t="shared" si="26"/>
        <v>1</v>
      </c>
      <c r="W97">
        <f t="shared" si="26"/>
        <v>1</v>
      </c>
      <c r="X97">
        <f t="shared" si="26"/>
        <v>1</v>
      </c>
      <c r="Y97">
        <f t="shared" si="26"/>
        <v>1</v>
      </c>
      <c r="Z97">
        <f t="shared" si="26"/>
        <v>1</v>
      </c>
      <c r="AA97">
        <f t="shared" si="26"/>
        <v>1</v>
      </c>
      <c r="AB97">
        <f t="shared" si="26"/>
        <v>1</v>
      </c>
    </row>
    <row r="98" spans="5:28" x14ac:dyDescent="0.3">
      <c r="E98">
        <f t="shared" si="22"/>
        <v>-30</v>
      </c>
      <c r="H98">
        <f t="shared" si="25"/>
        <v>1</v>
      </c>
      <c r="I98">
        <f t="shared" si="25"/>
        <v>1</v>
      </c>
      <c r="J98">
        <f t="shared" si="25"/>
        <v>1</v>
      </c>
      <c r="K98">
        <f t="shared" si="25"/>
        <v>1</v>
      </c>
      <c r="L98">
        <f t="shared" si="25"/>
        <v>1</v>
      </c>
      <c r="M98">
        <f t="shared" si="25"/>
        <v>1</v>
      </c>
      <c r="N98">
        <f t="shared" si="25"/>
        <v>1</v>
      </c>
      <c r="O98">
        <f t="shared" si="25"/>
        <v>1</v>
      </c>
      <c r="P98">
        <f t="shared" si="25"/>
        <v>1</v>
      </c>
      <c r="Q98">
        <f t="shared" si="25"/>
        <v>1</v>
      </c>
      <c r="R98">
        <f t="shared" si="26"/>
        <v>1</v>
      </c>
      <c r="S98">
        <f t="shared" si="26"/>
        <v>1</v>
      </c>
      <c r="T98">
        <f t="shared" si="26"/>
        <v>1</v>
      </c>
      <c r="U98">
        <f t="shared" si="26"/>
        <v>1</v>
      </c>
      <c r="V98">
        <f t="shared" si="26"/>
        <v>1</v>
      </c>
      <c r="W98">
        <f t="shared" si="26"/>
        <v>1</v>
      </c>
      <c r="X98">
        <f t="shared" si="26"/>
        <v>1</v>
      </c>
      <c r="Y98">
        <f t="shared" si="26"/>
        <v>1</v>
      </c>
      <c r="Z98">
        <f t="shared" si="26"/>
        <v>1</v>
      </c>
      <c r="AA98">
        <f t="shared" si="26"/>
        <v>1</v>
      </c>
      <c r="AB98">
        <f t="shared" si="26"/>
        <v>1</v>
      </c>
    </row>
    <row r="99" spans="5:28" x14ac:dyDescent="0.3">
      <c r="E99">
        <f t="shared" si="22"/>
        <v>-30</v>
      </c>
      <c r="H99">
        <f t="shared" si="25"/>
        <v>1</v>
      </c>
      <c r="I99">
        <f t="shared" si="25"/>
        <v>1</v>
      </c>
      <c r="J99">
        <f t="shared" si="25"/>
        <v>1</v>
      </c>
      <c r="K99">
        <f t="shared" si="25"/>
        <v>1</v>
      </c>
      <c r="L99">
        <f t="shared" si="25"/>
        <v>1</v>
      </c>
      <c r="M99">
        <f t="shared" si="25"/>
        <v>1</v>
      </c>
      <c r="N99">
        <f t="shared" si="25"/>
        <v>1</v>
      </c>
      <c r="O99">
        <f t="shared" si="25"/>
        <v>1</v>
      </c>
      <c r="P99">
        <f t="shared" si="25"/>
        <v>1</v>
      </c>
      <c r="Q99">
        <f t="shared" si="25"/>
        <v>1</v>
      </c>
      <c r="R99">
        <f t="shared" si="26"/>
        <v>1</v>
      </c>
      <c r="S99">
        <f t="shared" si="26"/>
        <v>1</v>
      </c>
      <c r="T99">
        <f t="shared" si="26"/>
        <v>1</v>
      </c>
      <c r="U99">
        <f t="shared" si="26"/>
        <v>1</v>
      </c>
      <c r="V99">
        <f t="shared" si="26"/>
        <v>1</v>
      </c>
      <c r="W99">
        <f t="shared" si="26"/>
        <v>1</v>
      </c>
      <c r="X99">
        <f t="shared" si="26"/>
        <v>1</v>
      </c>
      <c r="Y99">
        <f t="shared" si="26"/>
        <v>1</v>
      </c>
      <c r="Z99">
        <f t="shared" si="26"/>
        <v>1</v>
      </c>
      <c r="AA99">
        <f t="shared" si="26"/>
        <v>1</v>
      </c>
      <c r="AB99">
        <f t="shared" si="26"/>
        <v>1</v>
      </c>
    </row>
    <row r="100" spans="5:28" x14ac:dyDescent="0.3">
      <c r="E100">
        <f t="shared" si="22"/>
        <v>-30</v>
      </c>
      <c r="H100">
        <f t="shared" si="25"/>
        <v>1</v>
      </c>
      <c r="I100">
        <f t="shared" si="25"/>
        <v>1</v>
      </c>
      <c r="J100">
        <f t="shared" si="25"/>
        <v>1</v>
      </c>
      <c r="K100">
        <f t="shared" si="25"/>
        <v>1</v>
      </c>
      <c r="L100">
        <f t="shared" si="25"/>
        <v>1</v>
      </c>
      <c r="M100">
        <f t="shared" si="25"/>
        <v>1</v>
      </c>
      <c r="N100">
        <f t="shared" si="25"/>
        <v>1</v>
      </c>
      <c r="O100">
        <f t="shared" si="25"/>
        <v>1</v>
      </c>
      <c r="P100">
        <f t="shared" si="25"/>
        <v>1</v>
      </c>
      <c r="Q100">
        <f t="shared" si="25"/>
        <v>1</v>
      </c>
      <c r="R100">
        <f t="shared" si="26"/>
        <v>1</v>
      </c>
      <c r="S100">
        <f t="shared" si="26"/>
        <v>1</v>
      </c>
      <c r="T100">
        <f t="shared" si="26"/>
        <v>1</v>
      </c>
      <c r="U100">
        <f t="shared" si="26"/>
        <v>1</v>
      </c>
      <c r="V100">
        <f t="shared" si="26"/>
        <v>1</v>
      </c>
      <c r="W100">
        <f t="shared" si="26"/>
        <v>1</v>
      </c>
      <c r="X100">
        <f t="shared" si="26"/>
        <v>1</v>
      </c>
      <c r="Y100">
        <f t="shared" si="26"/>
        <v>1</v>
      </c>
      <c r="Z100">
        <f t="shared" si="26"/>
        <v>1</v>
      </c>
      <c r="AA100">
        <f t="shared" si="26"/>
        <v>1</v>
      </c>
      <c r="AB100">
        <f t="shared" si="26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workbookViewId="0">
      <selection activeCell="A2" sqref="A2:F60"/>
    </sheetView>
  </sheetViews>
  <sheetFormatPr defaultRowHeight="14.4" x14ac:dyDescent="0.3"/>
  <cols>
    <col min="1" max="1" width="12.109375" bestFit="1" customWidth="1"/>
    <col min="2" max="2" width="9.6640625" customWidth="1"/>
    <col min="3" max="3" width="11.5546875" bestFit="1" customWidth="1"/>
    <col min="4" max="4" width="21.88671875" bestFit="1" customWidth="1"/>
  </cols>
  <sheetData>
    <row r="1" spans="1:14" ht="30" customHeight="1" x14ac:dyDescent="0.3">
      <c r="A1" s="9" t="s">
        <v>17</v>
      </c>
      <c r="B1" t="s">
        <v>30</v>
      </c>
      <c r="C1" s="9" t="s">
        <v>31</v>
      </c>
      <c r="D1" t="s">
        <v>32</v>
      </c>
      <c r="E1" t="s">
        <v>33</v>
      </c>
      <c r="F1" s="9" t="s">
        <v>34</v>
      </c>
      <c r="I1" s="13" t="s">
        <v>35</v>
      </c>
      <c r="J1" s="13"/>
      <c r="K1" s="13" t="s">
        <v>36</v>
      </c>
      <c r="L1" s="13"/>
      <c r="M1" s="13"/>
      <c r="N1" s="13"/>
    </row>
    <row r="2" spans="1:14" x14ac:dyDescent="0.3">
      <c r="A2">
        <v>0</v>
      </c>
      <c r="B2">
        <v>0</v>
      </c>
      <c r="C2">
        <v>-1.4890000000000001E-3</v>
      </c>
      <c r="D2">
        <v>1.4890000000000001E-3</v>
      </c>
      <c r="E2">
        <v>1</v>
      </c>
      <c r="F2">
        <v>0</v>
      </c>
      <c r="I2" s="13">
        <f>K2</f>
        <v>-0.1</v>
      </c>
      <c r="J2" s="13">
        <v>0</v>
      </c>
      <c r="K2" s="13">
        <v>-0.1</v>
      </c>
      <c r="L2" s="13">
        <f>K2</f>
        <v>-0.1</v>
      </c>
      <c r="M2" s="13">
        <v>0</v>
      </c>
      <c r="N2" s="13">
        <v>0</v>
      </c>
    </row>
    <row r="3" spans="1:14" x14ac:dyDescent="0.3">
      <c r="A3">
        <v>1</v>
      </c>
      <c r="B3">
        <v>0</v>
      </c>
      <c r="C3">
        <v>-6.0169999999999998E-3</v>
      </c>
      <c r="D3">
        <v>6.0169999999999998E-3</v>
      </c>
      <c r="E3">
        <v>1</v>
      </c>
      <c r="F3">
        <v>1</v>
      </c>
      <c r="I3" s="13">
        <f>K3</f>
        <v>0.1</v>
      </c>
      <c r="J3" s="13">
        <v>0</v>
      </c>
      <c r="K3" s="13">
        <v>0.1</v>
      </c>
      <c r="L3" s="13">
        <f>K3</f>
        <v>0.1</v>
      </c>
      <c r="M3" s="13">
        <v>1</v>
      </c>
      <c r="N3" s="13">
        <v>0</v>
      </c>
    </row>
    <row r="4" spans="1:14" x14ac:dyDescent="0.3">
      <c r="A4">
        <v>0.5</v>
      </c>
      <c r="B4">
        <v>-1.7929E-2</v>
      </c>
      <c r="C4">
        <v>-1.3618999999999999E-2</v>
      </c>
      <c r="D4">
        <v>-4.3090000000000003E-3</v>
      </c>
      <c r="E4">
        <v>1</v>
      </c>
      <c r="F4">
        <v>2</v>
      </c>
    </row>
    <row r="5" spans="1:14" x14ac:dyDescent="0.3">
      <c r="A5">
        <v>0.5</v>
      </c>
      <c r="B5">
        <v>2.4368999999999998E-2</v>
      </c>
      <c r="C5">
        <v>2.5406999999999999E-2</v>
      </c>
      <c r="D5">
        <v>-1.0380000000000001E-3</v>
      </c>
      <c r="E5">
        <v>1</v>
      </c>
      <c r="F5">
        <v>3</v>
      </c>
    </row>
    <row r="6" spans="1:14" x14ac:dyDescent="0.3">
      <c r="A6">
        <v>0.33333299999999999</v>
      </c>
      <c r="B6">
        <v>-1.5295E-2</v>
      </c>
      <c r="C6">
        <v>-1.6514999999999998E-2</v>
      </c>
      <c r="D6">
        <v>1.2210000000000001E-3</v>
      </c>
      <c r="E6">
        <v>1</v>
      </c>
      <c r="F6">
        <v>4</v>
      </c>
    </row>
    <row r="7" spans="1:14" x14ac:dyDescent="0.3">
      <c r="A7">
        <v>0.66666700000000001</v>
      </c>
      <c r="B7">
        <v>-1.5724999999999999E-2</v>
      </c>
      <c r="C7">
        <v>-1.6993999999999999E-2</v>
      </c>
      <c r="D7">
        <v>1.2689999999999999E-3</v>
      </c>
      <c r="E7">
        <v>1</v>
      </c>
      <c r="F7">
        <v>5</v>
      </c>
    </row>
    <row r="8" spans="1:14" x14ac:dyDescent="0.3">
      <c r="A8">
        <v>0.33333299999999999</v>
      </c>
      <c r="B8">
        <v>3.4489999999999998E-3</v>
      </c>
      <c r="C8">
        <v>3.6329999999999999E-3</v>
      </c>
      <c r="D8">
        <v>-1.84E-4</v>
      </c>
      <c r="E8">
        <v>1</v>
      </c>
      <c r="F8">
        <v>6</v>
      </c>
    </row>
    <row r="9" spans="1:14" x14ac:dyDescent="0.3">
      <c r="A9">
        <v>0.66666700000000001</v>
      </c>
      <c r="B9">
        <v>-1.0652E-2</v>
      </c>
      <c r="C9">
        <v>-9.9900000000000006E-3</v>
      </c>
      <c r="D9">
        <v>-6.6200000000000005E-4</v>
      </c>
      <c r="E9">
        <v>1</v>
      </c>
      <c r="F9">
        <v>7</v>
      </c>
    </row>
    <row r="10" spans="1:14" x14ac:dyDescent="0.3">
      <c r="A10">
        <v>0.33333299999999999</v>
      </c>
      <c r="B10">
        <v>-2.8465000000000001E-2</v>
      </c>
      <c r="C10">
        <v>-2.8531999999999998E-2</v>
      </c>
      <c r="D10">
        <v>6.7000000000000002E-5</v>
      </c>
      <c r="E10">
        <v>5</v>
      </c>
      <c r="F10">
        <v>8</v>
      </c>
    </row>
    <row r="11" spans="1:14" x14ac:dyDescent="0.3">
      <c r="A11">
        <v>0.66666700000000001</v>
      </c>
      <c r="B11">
        <v>-2.1367000000000001E-2</v>
      </c>
      <c r="C11">
        <v>-2.3327000000000001E-2</v>
      </c>
      <c r="D11">
        <v>1.9599999999999999E-3</v>
      </c>
      <c r="E11">
        <v>1</v>
      </c>
      <c r="F11">
        <v>9</v>
      </c>
    </row>
    <row r="12" spans="1:14" x14ac:dyDescent="0.3">
      <c r="A12">
        <v>0.5</v>
      </c>
      <c r="B12">
        <v>-1.3263E-2</v>
      </c>
      <c r="C12">
        <v>-7.9399999999999991E-3</v>
      </c>
      <c r="D12">
        <v>-5.3229999999999996E-3</v>
      </c>
      <c r="E12">
        <v>1</v>
      </c>
      <c r="F12">
        <v>11</v>
      </c>
    </row>
    <row r="13" spans="1:14" x14ac:dyDescent="0.3">
      <c r="A13">
        <v>0.5</v>
      </c>
      <c r="B13">
        <v>-1.7194000000000001E-2</v>
      </c>
      <c r="C13">
        <v>-1.5651999999999999E-2</v>
      </c>
      <c r="D13">
        <v>-1.542E-3</v>
      </c>
      <c r="E13">
        <v>1</v>
      </c>
      <c r="F13">
        <v>14</v>
      </c>
    </row>
    <row r="14" spans="1:14" x14ac:dyDescent="0.3">
      <c r="A14">
        <v>0.5</v>
      </c>
      <c r="B14">
        <v>-1.3586000000000001E-2</v>
      </c>
      <c r="C14">
        <v>-1.1979E-2</v>
      </c>
      <c r="D14">
        <v>-1.6069999999999999E-3</v>
      </c>
      <c r="E14">
        <v>1</v>
      </c>
      <c r="F14">
        <v>17</v>
      </c>
    </row>
    <row r="15" spans="1:14" x14ac:dyDescent="0.3">
      <c r="A15">
        <v>0.75</v>
      </c>
      <c r="B15">
        <v>-8.4510000000000002E-3</v>
      </c>
      <c r="C15">
        <v>-7.9710000000000007E-3</v>
      </c>
      <c r="D15">
        <v>-4.8000000000000001E-4</v>
      </c>
      <c r="E15">
        <v>1</v>
      </c>
      <c r="F15">
        <v>18</v>
      </c>
    </row>
    <row r="16" spans="1:14" x14ac:dyDescent="0.3">
      <c r="A16">
        <v>0.75</v>
      </c>
      <c r="B16">
        <v>-3.055E-3</v>
      </c>
      <c r="C16">
        <v>-2.9350000000000001E-3</v>
      </c>
      <c r="D16">
        <v>-1.2E-4</v>
      </c>
      <c r="E16">
        <v>1</v>
      </c>
      <c r="F16">
        <v>20</v>
      </c>
    </row>
    <row r="17" spans="1:6" x14ac:dyDescent="0.3">
      <c r="A17">
        <v>0.25</v>
      </c>
      <c r="B17">
        <v>-1.4003E-2</v>
      </c>
      <c r="C17">
        <v>-1.5566E-2</v>
      </c>
      <c r="D17">
        <v>1.5629999999999999E-3</v>
      </c>
      <c r="E17">
        <v>1</v>
      </c>
      <c r="F17">
        <v>21</v>
      </c>
    </row>
    <row r="18" spans="1:6" x14ac:dyDescent="0.3">
      <c r="A18">
        <v>0.5</v>
      </c>
      <c r="B18">
        <v>-2.6865E-2</v>
      </c>
      <c r="C18">
        <v>-2.4174999999999999E-2</v>
      </c>
      <c r="D18">
        <v>-2.6900000000000001E-3</v>
      </c>
      <c r="E18">
        <v>2</v>
      </c>
      <c r="F18">
        <v>22</v>
      </c>
    </row>
    <row r="19" spans="1:6" x14ac:dyDescent="0.3">
      <c r="A19">
        <v>0.75</v>
      </c>
      <c r="B19">
        <v>-3.1975999999999997E-2</v>
      </c>
      <c r="C19">
        <v>-3.1994000000000002E-2</v>
      </c>
      <c r="D19">
        <v>1.8E-5</v>
      </c>
      <c r="E19">
        <v>5</v>
      </c>
      <c r="F19">
        <v>23</v>
      </c>
    </row>
    <row r="20" spans="1:6" x14ac:dyDescent="0.3">
      <c r="A20">
        <v>0.25</v>
      </c>
      <c r="B20">
        <v>-1.0152E-2</v>
      </c>
      <c r="C20">
        <v>-1.3143999999999999E-2</v>
      </c>
      <c r="D20">
        <v>2.9919999999999999E-3</v>
      </c>
      <c r="E20">
        <v>1</v>
      </c>
      <c r="F20">
        <v>24</v>
      </c>
    </row>
    <row r="21" spans="1:6" x14ac:dyDescent="0.3">
      <c r="A21">
        <v>0.75</v>
      </c>
      <c r="B21">
        <v>-1.6046000000000001E-2</v>
      </c>
      <c r="C21">
        <v>-1.9042E-2</v>
      </c>
      <c r="D21">
        <v>2.996E-3</v>
      </c>
      <c r="E21">
        <v>1</v>
      </c>
      <c r="F21">
        <v>25</v>
      </c>
    </row>
    <row r="22" spans="1:6" x14ac:dyDescent="0.3">
      <c r="A22">
        <v>0.25</v>
      </c>
      <c r="B22">
        <v>8.8929999999999999E-3</v>
      </c>
      <c r="C22">
        <v>1.0182999999999999E-2</v>
      </c>
      <c r="D22">
        <v>-1.2899999999999999E-3</v>
      </c>
      <c r="E22">
        <v>1</v>
      </c>
      <c r="F22">
        <v>26</v>
      </c>
    </row>
    <row r="23" spans="1:6" x14ac:dyDescent="0.3">
      <c r="A23">
        <v>0.5</v>
      </c>
      <c r="B23">
        <v>-1.1948E-2</v>
      </c>
      <c r="C23">
        <v>-1.2599000000000001E-2</v>
      </c>
      <c r="D23">
        <v>6.5099999999999999E-4</v>
      </c>
      <c r="E23">
        <v>1</v>
      </c>
      <c r="F23">
        <v>27</v>
      </c>
    </row>
    <row r="24" spans="1:6" x14ac:dyDescent="0.3">
      <c r="A24">
        <v>0.75</v>
      </c>
      <c r="B24">
        <v>-5.9249999999999997E-3</v>
      </c>
      <c r="C24">
        <v>-5.0569999999999999E-3</v>
      </c>
      <c r="D24">
        <v>-8.6799999999999996E-4</v>
      </c>
      <c r="E24">
        <v>1</v>
      </c>
      <c r="F24">
        <v>28</v>
      </c>
    </row>
    <row r="25" spans="1:6" x14ac:dyDescent="0.3">
      <c r="A25">
        <v>0.25</v>
      </c>
      <c r="B25">
        <v>6.3879999999999996E-3</v>
      </c>
      <c r="C25">
        <v>5.8979999999999996E-3</v>
      </c>
      <c r="D25">
        <v>4.8999999999999998E-4</v>
      </c>
      <c r="E25">
        <v>1</v>
      </c>
      <c r="F25">
        <v>13</v>
      </c>
    </row>
    <row r="26" spans="1:6" x14ac:dyDescent="0.3">
      <c r="A26">
        <v>0.25</v>
      </c>
      <c r="B26">
        <v>-6.5360000000000001E-3</v>
      </c>
      <c r="C26">
        <v>-5.9189999999999998E-3</v>
      </c>
      <c r="D26">
        <v>-6.1700000000000004E-4</v>
      </c>
      <c r="E26">
        <v>1</v>
      </c>
      <c r="F26">
        <v>16</v>
      </c>
    </row>
    <row r="27" spans="1:6" x14ac:dyDescent="0.3">
      <c r="A27">
        <v>0.25</v>
      </c>
      <c r="B27">
        <v>7.9900000000000001E-4</v>
      </c>
      <c r="C27">
        <v>1.3669999999999999E-3</v>
      </c>
      <c r="D27">
        <v>-5.6800000000000004E-4</v>
      </c>
      <c r="E27">
        <v>1</v>
      </c>
      <c r="F27">
        <v>19</v>
      </c>
    </row>
    <row r="28" spans="1:6" x14ac:dyDescent="0.3">
      <c r="A28">
        <v>0.4</v>
      </c>
      <c r="B28">
        <v>-3.954E-3</v>
      </c>
      <c r="C28">
        <v>-4.8589999999999996E-3</v>
      </c>
      <c r="D28">
        <v>9.0499999999999999E-4</v>
      </c>
      <c r="E28">
        <v>1</v>
      </c>
      <c r="F28">
        <v>37</v>
      </c>
    </row>
    <row r="29" spans="1:6" x14ac:dyDescent="0.3">
      <c r="A29">
        <v>0.6</v>
      </c>
      <c r="B29">
        <v>-9.5209999999999999E-3</v>
      </c>
      <c r="C29">
        <v>-1.1296E-2</v>
      </c>
      <c r="D29">
        <v>1.7750000000000001E-3</v>
      </c>
      <c r="E29">
        <v>1</v>
      </c>
      <c r="F29">
        <v>39</v>
      </c>
    </row>
    <row r="30" spans="1:6" x14ac:dyDescent="0.3">
      <c r="A30">
        <v>0.8</v>
      </c>
      <c r="B30">
        <v>-1.2891E-2</v>
      </c>
      <c r="C30">
        <v>-1.2096000000000001E-2</v>
      </c>
      <c r="D30">
        <v>-7.9500000000000003E-4</v>
      </c>
      <c r="E30">
        <v>1</v>
      </c>
      <c r="F30">
        <v>44</v>
      </c>
    </row>
    <row r="31" spans="1:6" x14ac:dyDescent="0.3">
      <c r="A31">
        <v>0.2</v>
      </c>
      <c r="B31">
        <v>-1.3605000000000001E-2</v>
      </c>
      <c r="C31">
        <v>-8.6409999999999994E-3</v>
      </c>
      <c r="D31">
        <v>-4.9639999999999997E-3</v>
      </c>
      <c r="E31">
        <v>1</v>
      </c>
      <c r="F31">
        <v>45</v>
      </c>
    </row>
    <row r="32" spans="1:6" x14ac:dyDescent="0.3">
      <c r="A32">
        <v>0.4</v>
      </c>
      <c r="B32">
        <v>-2.3494999999999999E-2</v>
      </c>
      <c r="C32">
        <v>-1.7760000000000001E-2</v>
      </c>
      <c r="D32">
        <v>-5.7349999999999996E-3</v>
      </c>
      <c r="E32">
        <v>1</v>
      </c>
      <c r="F32">
        <v>46</v>
      </c>
    </row>
    <row r="33" spans="1:6" x14ac:dyDescent="0.3">
      <c r="A33">
        <v>0.4</v>
      </c>
      <c r="B33">
        <v>-2.0660999999999999E-2</v>
      </c>
      <c r="C33">
        <v>-1.8297000000000001E-2</v>
      </c>
      <c r="D33">
        <v>-2.3630000000000001E-3</v>
      </c>
      <c r="E33">
        <v>1</v>
      </c>
      <c r="F33">
        <v>47</v>
      </c>
    </row>
    <row r="34" spans="1:6" x14ac:dyDescent="0.3">
      <c r="A34">
        <v>0.6</v>
      </c>
      <c r="B34">
        <v>-2.5883E-2</v>
      </c>
      <c r="C34">
        <v>-2.9527999999999999E-2</v>
      </c>
      <c r="D34">
        <v>3.6449999999999998E-3</v>
      </c>
      <c r="E34">
        <v>2</v>
      </c>
      <c r="F34">
        <v>48</v>
      </c>
    </row>
    <row r="35" spans="1:6" x14ac:dyDescent="0.3">
      <c r="A35">
        <v>0.6</v>
      </c>
      <c r="B35">
        <v>-3.0061999999999998E-2</v>
      </c>
      <c r="C35">
        <v>-3.0816E-2</v>
      </c>
      <c r="D35">
        <v>7.54E-4</v>
      </c>
      <c r="E35">
        <v>5</v>
      </c>
      <c r="F35">
        <v>49</v>
      </c>
    </row>
    <row r="36" spans="1:6" x14ac:dyDescent="0.3">
      <c r="A36">
        <v>0.8</v>
      </c>
      <c r="B36">
        <v>-3.4929000000000002E-2</v>
      </c>
      <c r="C36">
        <v>-3.3834000000000003E-2</v>
      </c>
      <c r="D36">
        <v>-1.0950000000000001E-3</v>
      </c>
      <c r="E36">
        <v>5</v>
      </c>
      <c r="F36">
        <v>50</v>
      </c>
    </row>
    <row r="37" spans="1:6" x14ac:dyDescent="0.3">
      <c r="A37">
        <v>0.4</v>
      </c>
      <c r="B37">
        <v>-9.1739999999999999E-3</v>
      </c>
      <c r="C37">
        <v>-1.0395E-2</v>
      </c>
      <c r="D37">
        <v>1.2210000000000001E-3</v>
      </c>
      <c r="E37">
        <v>1</v>
      </c>
      <c r="F37">
        <v>52</v>
      </c>
    </row>
    <row r="38" spans="1:6" x14ac:dyDescent="0.3">
      <c r="A38">
        <v>0.6</v>
      </c>
      <c r="B38">
        <v>-1.4008E-2</v>
      </c>
      <c r="C38">
        <v>-1.3119E-2</v>
      </c>
      <c r="D38">
        <v>-8.8900000000000003E-4</v>
      </c>
      <c r="E38">
        <v>1</v>
      </c>
      <c r="F38">
        <v>55</v>
      </c>
    </row>
    <row r="39" spans="1:6" x14ac:dyDescent="0.3">
      <c r="A39">
        <v>0.4</v>
      </c>
      <c r="B39">
        <v>-1.022E-2</v>
      </c>
      <c r="C39">
        <v>-1.1278E-2</v>
      </c>
      <c r="D39">
        <v>1.0579999999999999E-3</v>
      </c>
      <c r="E39">
        <v>1</v>
      </c>
      <c r="F39">
        <v>31</v>
      </c>
    </row>
    <row r="40" spans="1:6" x14ac:dyDescent="0.3">
      <c r="A40">
        <v>0.6</v>
      </c>
      <c r="B40">
        <v>9.8200000000000006E-3</v>
      </c>
      <c r="C40">
        <v>7.5380000000000004E-3</v>
      </c>
      <c r="D40">
        <v>2.2820000000000002E-3</v>
      </c>
      <c r="E40">
        <v>1</v>
      </c>
      <c r="F40">
        <v>38</v>
      </c>
    </row>
    <row r="41" spans="1:6" x14ac:dyDescent="0.3">
      <c r="A41">
        <v>0.2</v>
      </c>
      <c r="B41">
        <v>-6.4419999999999998E-3</v>
      </c>
      <c r="C41">
        <v>-6.1250000000000002E-3</v>
      </c>
      <c r="D41">
        <v>-3.1700000000000001E-4</v>
      </c>
      <c r="E41">
        <v>1</v>
      </c>
      <c r="F41">
        <v>41</v>
      </c>
    </row>
    <row r="42" spans="1:6" x14ac:dyDescent="0.3">
      <c r="A42">
        <v>0.4</v>
      </c>
      <c r="B42">
        <v>-1.6497999999999999E-2</v>
      </c>
      <c r="C42">
        <v>-1.6671999999999999E-2</v>
      </c>
      <c r="D42">
        <v>1.74E-4</v>
      </c>
      <c r="E42">
        <v>1</v>
      </c>
      <c r="F42">
        <v>53</v>
      </c>
    </row>
    <row r="43" spans="1:6" x14ac:dyDescent="0.3">
      <c r="A43">
        <v>0.6</v>
      </c>
      <c r="B43">
        <v>-1.5488E-2</v>
      </c>
      <c r="C43">
        <v>-1.4798E-2</v>
      </c>
      <c r="D43">
        <v>-6.8999999999999997E-4</v>
      </c>
      <c r="E43">
        <v>1</v>
      </c>
      <c r="F43">
        <v>54</v>
      </c>
    </row>
    <row r="44" spans="1:6" x14ac:dyDescent="0.3">
      <c r="A44">
        <v>0.8</v>
      </c>
      <c r="B44">
        <v>-7.1120000000000003E-3</v>
      </c>
      <c r="C44">
        <v>-9.809E-3</v>
      </c>
      <c r="D44">
        <v>2.6970000000000002E-3</v>
      </c>
      <c r="E44">
        <v>1</v>
      </c>
      <c r="F44">
        <v>56</v>
      </c>
    </row>
    <row r="45" spans="1:6" x14ac:dyDescent="0.3">
      <c r="A45">
        <v>0.16666700000000001</v>
      </c>
      <c r="B45">
        <v>5.9400000000000002E-4</v>
      </c>
      <c r="C45">
        <v>-1.3799999999999999E-3</v>
      </c>
      <c r="D45">
        <v>1.9740000000000001E-3</v>
      </c>
      <c r="E45">
        <v>1</v>
      </c>
      <c r="F45">
        <v>129</v>
      </c>
    </row>
    <row r="46" spans="1:6" x14ac:dyDescent="0.3">
      <c r="A46">
        <v>0.16666700000000001</v>
      </c>
      <c r="B46">
        <v>-7.9570000000000005E-3</v>
      </c>
      <c r="C46">
        <v>-7.5630000000000003E-3</v>
      </c>
      <c r="D46">
        <v>-3.9399999999999998E-4</v>
      </c>
      <c r="E46">
        <v>1</v>
      </c>
      <c r="F46">
        <v>73</v>
      </c>
    </row>
    <row r="47" spans="1:6" x14ac:dyDescent="0.3">
      <c r="A47">
        <v>0.66666700000000001</v>
      </c>
      <c r="B47">
        <v>-3.1718999999999997E-2</v>
      </c>
      <c r="C47">
        <v>-3.1848000000000001E-2</v>
      </c>
      <c r="D47">
        <v>1.2999999999999999E-4</v>
      </c>
      <c r="E47">
        <v>5</v>
      </c>
      <c r="F47">
        <v>86</v>
      </c>
    </row>
    <row r="48" spans="1:6" x14ac:dyDescent="0.3">
      <c r="A48">
        <v>0.33333299999999999</v>
      </c>
      <c r="B48">
        <v>-2.1815000000000001E-2</v>
      </c>
      <c r="C48">
        <v>-2.2474000000000001E-2</v>
      </c>
      <c r="D48">
        <v>6.6E-4</v>
      </c>
      <c r="E48">
        <v>1</v>
      </c>
      <c r="F48">
        <v>91</v>
      </c>
    </row>
    <row r="49" spans="1:6" x14ac:dyDescent="0.3">
      <c r="A49">
        <v>0.66666700000000001</v>
      </c>
      <c r="B49">
        <v>-2.5255E-2</v>
      </c>
      <c r="C49">
        <v>-2.4337000000000001E-2</v>
      </c>
      <c r="D49">
        <v>-9.1799999999999998E-4</v>
      </c>
      <c r="E49">
        <v>1</v>
      </c>
      <c r="F49">
        <v>94</v>
      </c>
    </row>
    <row r="50" spans="1:6" x14ac:dyDescent="0.3">
      <c r="A50">
        <v>0.5</v>
      </c>
      <c r="B50">
        <v>-1.8364999999999999E-2</v>
      </c>
      <c r="C50">
        <v>-1.8867999999999999E-2</v>
      </c>
      <c r="D50">
        <v>5.0299999999999997E-4</v>
      </c>
      <c r="E50">
        <v>1</v>
      </c>
      <c r="F50">
        <v>60</v>
      </c>
    </row>
    <row r="51" spans="1:6" x14ac:dyDescent="0.3">
      <c r="A51">
        <v>0.33333299999999999</v>
      </c>
      <c r="B51">
        <v>5.0460000000000001E-3</v>
      </c>
      <c r="C51">
        <v>3.9459999999999999E-3</v>
      </c>
      <c r="D51">
        <v>1.1000000000000001E-3</v>
      </c>
      <c r="E51">
        <v>1</v>
      </c>
      <c r="F51">
        <v>90</v>
      </c>
    </row>
    <row r="52" spans="1:6" x14ac:dyDescent="0.3">
      <c r="A52">
        <v>0.33333299999999999</v>
      </c>
      <c r="B52">
        <v>-7.5360000000000002E-3</v>
      </c>
      <c r="C52">
        <v>-6.2969999999999996E-3</v>
      </c>
      <c r="D52">
        <v>-1.2390000000000001E-3</v>
      </c>
      <c r="E52">
        <v>1</v>
      </c>
      <c r="F52">
        <v>131</v>
      </c>
    </row>
    <row r="53" spans="1:6" x14ac:dyDescent="0.3">
      <c r="A53">
        <v>0.66666700000000001</v>
      </c>
      <c r="B53">
        <v>-1.6629000000000001E-2</v>
      </c>
      <c r="C53">
        <v>-1.6306000000000001E-2</v>
      </c>
      <c r="D53">
        <v>-3.2299999999999999E-4</v>
      </c>
      <c r="E53">
        <v>1</v>
      </c>
      <c r="F53">
        <v>135</v>
      </c>
    </row>
    <row r="54" spans="1:6" x14ac:dyDescent="0.3">
      <c r="A54">
        <v>0.57142899999999996</v>
      </c>
      <c r="B54">
        <v>-2.1988000000000001E-2</v>
      </c>
      <c r="C54">
        <v>-2.249E-2</v>
      </c>
      <c r="D54">
        <v>5.0199999999999995E-4</v>
      </c>
      <c r="E54">
        <v>1</v>
      </c>
      <c r="F54">
        <v>191</v>
      </c>
    </row>
    <row r="55" spans="1:6" x14ac:dyDescent="0.3">
      <c r="A55">
        <v>0.42857099999999998</v>
      </c>
      <c r="B55">
        <v>-1.3965E-2</v>
      </c>
      <c r="C55">
        <v>-1.3993999999999999E-2</v>
      </c>
      <c r="D55">
        <v>2.9E-5</v>
      </c>
      <c r="E55">
        <v>1</v>
      </c>
      <c r="F55">
        <v>145</v>
      </c>
    </row>
    <row r="56" spans="1:6" x14ac:dyDescent="0.3">
      <c r="A56">
        <v>0.42857099999999998</v>
      </c>
      <c r="B56">
        <v>-1.9954E-2</v>
      </c>
      <c r="C56">
        <v>-2.0052E-2</v>
      </c>
      <c r="D56">
        <v>9.7999999999999997E-5</v>
      </c>
      <c r="E56">
        <v>1</v>
      </c>
      <c r="F56">
        <v>220</v>
      </c>
    </row>
    <row r="57" spans="1:6" x14ac:dyDescent="0.3">
      <c r="A57">
        <v>0.71428599999999998</v>
      </c>
      <c r="B57">
        <v>-2.0801E-2</v>
      </c>
      <c r="C57">
        <v>-2.1585E-2</v>
      </c>
      <c r="D57">
        <v>7.8399999999999997E-4</v>
      </c>
      <c r="E57">
        <v>1</v>
      </c>
      <c r="F57">
        <v>238</v>
      </c>
    </row>
    <row r="58" spans="1:6" x14ac:dyDescent="0.3">
      <c r="A58">
        <v>0.5</v>
      </c>
      <c r="B58">
        <v>-2.3772999999999999E-2</v>
      </c>
      <c r="C58">
        <v>-2.4884E-2</v>
      </c>
      <c r="D58">
        <v>1.111E-3</v>
      </c>
      <c r="E58">
        <v>1</v>
      </c>
      <c r="F58">
        <v>366</v>
      </c>
    </row>
    <row r="59" spans="1:6" x14ac:dyDescent="0.3">
      <c r="A59">
        <v>0.5</v>
      </c>
      <c r="B59">
        <v>-1.2769999999999999E-3</v>
      </c>
      <c r="C59">
        <v>-4.17E-4</v>
      </c>
      <c r="D59">
        <v>-8.61E-4</v>
      </c>
      <c r="E59">
        <v>1</v>
      </c>
      <c r="F59">
        <v>542</v>
      </c>
    </row>
    <row r="60" spans="1:6" x14ac:dyDescent="0.3">
      <c r="A60">
        <v>0.66666700000000001</v>
      </c>
      <c r="B60">
        <v>-2.4421000000000002E-2</v>
      </c>
      <c r="C60">
        <v>-2.4400000000000002E-2</v>
      </c>
      <c r="D60">
        <v>-2.0999999999999999E-5</v>
      </c>
      <c r="E60">
        <v>2</v>
      </c>
      <c r="F60">
        <v>751</v>
      </c>
    </row>
  </sheetData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K6" sqref="K6"/>
    </sheetView>
  </sheetViews>
  <sheetFormatPr defaultRowHeight="14.4" x14ac:dyDescent="0.3"/>
  <cols>
    <col min="1" max="1" width="12.109375" bestFit="1" customWidth="1"/>
    <col min="2" max="2" width="9.6640625" bestFit="1" customWidth="1"/>
    <col min="3" max="3" width="11.5546875" bestFit="1" customWidth="1"/>
    <col min="4" max="4" width="6" bestFit="1" customWidth="1"/>
    <col min="5" max="5" width="13.77734375" bestFit="1" customWidth="1"/>
  </cols>
  <sheetData>
    <row r="1" spans="1:7" ht="30" customHeight="1" x14ac:dyDescent="0.3">
      <c r="A1" s="9" t="s">
        <v>17</v>
      </c>
      <c r="B1" t="s">
        <v>30</v>
      </c>
      <c r="C1" s="9" t="s">
        <v>31</v>
      </c>
      <c r="D1" t="s">
        <v>34</v>
      </c>
      <c r="E1" t="s">
        <v>37</v>
      </c>
      <c r="F1" s="9" t="s">
        <v>38</v>
      </c>
      <c r="G1" t="s">
        <v>39</v>
      </c>
    </row>
    <row r="2" spans="1:7" x14ac:dyDescent="0.3">
      <c r="A2">
        <v>0</v>
      </c>
      <c r="B2">
        <v>0</v>
      </c>
      <c r="C2">
        <v>-1.4890000000000001E-3</v>
      </c>
      <c r="D2">
        <v>0</v>
      </c>
      <c r="E2" s="12">
        <f t="shared" ref="E2:E20" si="0">96487*C2</f>
        <v>-143.66914300000002</v>
      </c>
      <c r="F2" s="12">
        <f>96487*(-A2*('ref_energy.out'!$B$3-'ref_energy.out'!$A$3)-(1-A2)*('ref_energy.out'!$B$2-'ref_energy.out'!$A$2))</f>
        <v>0</v>
      </c>
      <c r="G2" s="12">
        <f t="shared" ref="G2:G20" si="1">E2+F2</f>
        <v>-143.66914300000002</v>
      </c>
    </row>
    <row r="3" spans="1:7" x14ac:dyDescent="0.3">
      <c r="A3">
        <v>0.33333299999999999</v>
      </c>
      <c r="B3">
        <v>-2.8465000000000001E-2</v>
      </c>
      <c r="C3">
        <v>-2.8531999999999998E-2</v>
      </c>
      <c r="D3">
        <v>8</v>
      </c>
      <c r="E3" s="12">
        <f t="shared" si="0"/>
        <v>-2752.9670839999999</v>
      </c>
      <c r="F3" s="12">
        <f>96487*(-A3*('ref_energy.out'!$B$3-'ref_energy.out'!$A$3)-(1-A3)*('ref_energy.out'!$B$2-'ref_energy.out'!$A$2))</f>
        <v>3537.853128806782</v>
      </c>
      <c r="G3" s="12">
        <f t="shared" si="1"/>
        <v>784.88604480678214</v>
      </c>
    </row>
    <row r="4" spans="1:7" x14ac:dyDescent="0.3">
      <c r="A4">
        <v>0.8</v>
      </c>
      <c r="B4">
        <v>-3.4929000000000002E-2</v>
      </c>
      <c r="C4">
        <v>-3.3834000000000003E-2</v>
      </c>
      <c r="D4">
        <v>50</v>
      </c>
      <c r="E4" s="12">
        <f t="shared" si="0"/>
        <v>-3264.5411580000005</v>
      </c>
      <c r="F4" s="12">
        <f>96487*(-A4*('ref_energy.out'!$B$3-'ref_energy.out'!$A$3)-(1-A4)*('ref_energy.out'!$B$2-'ref_energy.out'!$A$2))</f>
        <v>8490.8559999922782</v>
      </c>
      <c r="G4" s="12">
        <f t="shared" si="1"/>
        <v>5226.3148419922782</v>
      </c>
    </row>
    <row r="5" spans="1:7" x14ac:dyDescent="0.3">
      <c r="A5">
        <v>1</v>
      </c>
      <c r="B5">
        <v>0</v>
      </c>
      <c r="C5">
        <v>-6.0169999999999998E-3</v>
      </c>
      <c r="D5">
        <v>1</v>
      </c>
      <c r="E5" s="12">
        <f t="shared" si="0"/>
        <v>-580.56227899999999</v>
      </c>
      <c r="F5" s="12">
        <f>96487*(-A5*('ref_energy.out'!$B$3-'ref_energy.out'!$A$3)-(1-A5)*('ref_energy.out'!$B$2-'ref_energy.out'!$A$2))</f>
        <v>10613.569999990346</v>
      </c>
      <c r="G5" s="12">
        <f t="shared" si="1"/>
        <v>10033.007720990347</v>
      </c>
    </row>
    <row r="6" spans="1:7" x14ac:dyDescent="0.3">
      <c r="E6" s="12">
        <f t="shared" si="0"/>
        <v>0</v>
      </c>
      <c r="F6" s="12">
        <f>96487*(-A6*('ref_energy.out'!$B$3-'ref_energy.out'!$A$3)-(1-A6)*('ref_energy.out'!$B$2-'ref_energy.out'!$A$2))</f>
        <v>0</v>
      </c>
      <c r="G6" s="12">
        <f t="shared" si="1"/>
        <v>0</v>
      </c>
    </row>
    <row r="7" spans="1:7" x14ac:dyDescent="0.3">
      <c r="E7" s="12">
        <f t="shared" si="0"/>
        <v>0</v>
      </c>
      <c r="F7" s="12">
        <f>96487*(-A7*('ref_energy.out'!$B$3-'ref_energy.out'!$A$3)-(1-A7)*('ref_energy.out'!$B$2-'ref_energy.out'!$A$2))</f>
        <v>0</v>
      </c>
      <c r="G7" s="12">
        <f t="shared" si="1"/>
        <v>0</v>
      </c>
    </row>
    <row r="8" spans="1:7" x14ac:dyDescent="0.3">
      <c r="E8" s="12">
        <f t="shared" si="0"/>
        <v>0</v>
      </c>
      <c r="F8" s="12">
        <f>96487*(-A8*('ref_energy.out'!$B$3-'ref_energy.out'!$A$3)-(1-A8)*('ref_energy.out'!$B$2-'ref_energy.out'!$A$2))</f>
        <v>0</v>
      </c>
      <c r="G8" s="12">
        <f t="shared" si="1"/>
        <v>0</v>
      </c>
    </row>
    <row r="9" spans="1:7" x14ac:dyDescent="0.3">
      <c r="E9" s="12">
        <f t="shared" si="0"/>
        <v>0</v>
      </c>
      <c r="F9" s="12">
        <f>96487*(-A9*('ref_energy.out'!$B$3-'ref_energy.out'!$A$3)-(1-A9)*('ref_energy.out'!$B$2-'ref_energy.out'!$A$2))</f>
        <v>0</v>
      </c>
      <c r="G9" s="12">
        <f t="shared" si="1"/>
        <v>0</v>
      </c>
    </row>
    <row r="10" spans="1:7" x14ac:dyDescent="0.3">
      <c r="E10" s="12">
        <f t="shared" si="0"/>
        <v>0</v>
      </c>
      <c r="F10" s="12">
        <f>96487*(-A10*('ref_energy.out'!$B$3-'ref_energy.out'!$A$3)-(1-A10)*('ref_energy.out'!$B$2-'ref_energy.out'!$A$2))</f>
        <v>0</v>
      </c>
      <c r="G10" s="12">
        <f t="shared" si="1"/>
        <v>0</v>
      </c>
    </row>
    <row r="11" spans="1:7" x14ac:dyDescent="0.3">
      <c r="E11" s="12">
        <f t="shared" si="0"/>
        <v>0</v>
      </c>
      <c r="F11" s="12">
        <f>96487*(-A11*('ref_energy.out'!$B$3-'ref_energy.out'!$A$3)-(1-A11)*('ref_energy.out'!$B$2-'ref_energy.out'!$A$2))</f>
        <v>0</v>
      </c>
      <c r="G11" s="12">
        <f t="shared" si="1"/>
        <v>0</v>
      </c>
    </row>
    <row r="12" spans="1:7" x14ac:dyDescent="0.3">
      <c r="E12" s="12">
        <f t="shared" si="0"/>
        <v>0</v>
      </c>
      <c r="F12" s="12">
        <f>96487*(-A12*('ref_energy.out'!$B$3-'ref_energy.out'!$A$3)-(1-A12)*('ref_energy.out'!$B$2-'ref_energy.out'!$A$2))</f>
        <v>0</v>
      </c>
      <c r="G12" s="12">
        <f t="shared" si="1"/>
        <v>0</v>
      </c>
    </row>
    <row r="13" spans="1:7" x14ac:dyDescent="0.3">
      <c r="E13" s="12">
        <f t="shared" si="0"/>
        <v>0</v>
      </c>
      <c r="F13" s="12">
        <f>96487*(-A13*('ref_energy.out'!$B$3-'ref_energy.out'!$A$3)-(1-A13)*('ref_energy.out'!$B$2-'ref_energy.out'!$A$2))</f>
        <v>0</v>
      </c>
      <c r="G13" s="12">
        <f t="shared" si="1"/>
        <v>0</v>
      </c>
    </row>
    <row r="14" spans="1:7" x14ac:dyDescent="0.3">
      <c r="E14" s="12">
        <f t="shared" si="0"/>
        <v>0</v>
      </c>
      <c r="F14" s="12">
        <f>96487*(-A14*('ref_energy.out'!$B$3-'ref_energy.out'!$A$3)-(1-A14)*('ref_energy.out'!$B$2-'ref_energy.out'!$A$2))</f>
        <v>0</v>
      </c>
      <c r="G14" s="12">
        <f t="shared" si="1"/>
        <v>0</v>
      </c>
    </row>
    <row r="15" spans="1:7" x14ac:dyDescent="0.3">
      <c r="E15" s="12">
        <f t="shared" si="0"/>
        <v>0</v>
      </c>
      <c r="F15" s="12">
        <f>96487*(-A15*('ref_energy.out'!$B$3-'ref_energy.out'!$A$3)-(1-A15)*('ref_energy.out'!$B$2-'ref_energy.out'!$A$2))</f>
        <v>0</v>
      </c>
      <c r="G15" s="12">
        <f t="shared" si="1"/>
        <v>0</v>
      </c>
    </row>
    <row r="16" spans="1:7" x14ac:dyDescent="0.3">
      <c r="E16" s="12">
        <f t="shared" si="0"/>
        <v>0</v>
      </c>
      <c r="F16" s="12">
        <f>96487*(-A16*('ref_energy.out'!$B$3-'ref_energy.out'!$A$3)-(1-A16)*('ref_energy.out'!$B$2-'ref_energy.out'!$A$2))</f>
        <v>0</v>
      </c>
      <c r="G16" s="12">
        <f t="shared" si="1"/>
        <v>0</v>
      </c>
    </row>
    <row r="17" spans="5:7" x14ac:dyDescent="0.3">
      <c r="E17" s="12">
        <f t="shared" si="0"/>
        <v>0</v>
      </c>
      <c r="F17" s="12">
        <f>96487*(-A17*('ref_energy.out'!$B$3-'ref_energy.out'!$A$3)-(1-A17)*('ref_energy.out'!$B$2-'ref_energy.out'!$A$2))</f>
        <v>0</v>
      </c>
      <c r="G17" s="12">
        <f t="shared" si="1"/>
        <v>0</v>
      </c>
    </row>
    <row r="18" spans="5:7" x14ac:dyDescent="0.3">
      <c r="E18" s="12">
        <f t="shared" si="0"/>
        <v>0</v>
      </c>
      <c r="F18" s="12">
        <f>96487*(-A18*('ref_energy.out'!$B$3-'ref_energy.out'!$A$3)-(1-A18)*('ref_energy.out'!$B$2-'ref_energy.out'!$A$2))</f>
        <v>0</v>
      </c>
      <c r="G18" s="12">
        <f t="shared" si="1"/>
        <v>0</v>
      </c>
    </row>
    <row r="19" spans="5:7" x14ac:dyDescent="0.3">
      <c r="E19" s="12">
        <f t="shared" si="0"/>
        <v>0</v>
      </c>
      <c r="F19" s="12">
        <f>96487*(-A19*('ref_energy.out'!$B$3-'ref_energy.out'!$A$3)-(1-A19)*('ref_energy.out'!$B$2-'ref_energy.out'!$A$2))</f>
        <v>0</v>
      </c>
      <c r="G19" s="12">
        <f t="shared" si="1"/>
        <v>0</v>
      </c>
    </row>
    <row r="20" spans="5:7" x14ac:dyDescent="0.3">
      <c r="E20" s="12">
        <f t="shared" si="0"/>
        <v>0</v>
      </c>
      <c r="F20" s="12">
        <f>96487*(-A20*('ref_energy.out'!$B$3-'ref_energy.out'!$A$3)-(1-A20)*('ref_energy.out'!$B$2-'ref_energy.out'!$A$2))</f>
        <v>0</v>
      </c>
      <c r="G20" s="12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4" sqref="B4"/>
    </sheetView>
  </sheetViews>
  <sheetFormatPr defaultRowHeight="14.4" x14ac:dyDescent="0.3"/>
  <sheetData>
    <row r="1" spans="1:2" x14ac:dyDescent="0.3">
      <c r="A1" t="s">
        <v>40</v>
      </c>
      <c r="B1" t="s">
        <v>41</v>
      </c>
    </row>
    <row r="2" spans="1:2" x14ac:dyDescent="0.3">
      <c r="A2">
        <v>-1604.57</v>
      </c>
      <c r="B2">
        <v>-1604.57</v>
      </c>
    </row>
    <row r="3" spans="1:2" x14ac:dyDescent="0.3">
      <c r="A3">
        <v>-1622.38</v>
      </c>
      <c r="B3">
        <v>-1622.49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10" sqref="E10"/>
    </sheetView>
  </sheetViews>
  <sheetFormatPr defaultRowHeight="14.4" x14ac:dyDescent="0.3"/>
  <cols>
    <col min="2" max="2" width="9.5546875" bestFit="1" customWidth="1"/>
  </cols>
  <sheetData>
    <row r="1" spans="1:4" x14ac:dyDescent="0.3">
      <c r="A1" t="s">
        <v>42</v>
      </c>
      <c r="C1" t="s">
        <v>43</v>
      </c>
    </row>
    <row r="2" spans="1:4" x14ac:dyDescent="0.3">
      <c r="A2" t="s">
        <v>44</v>
      </c>
      <c r="B2" t="s">
        <v>30</v>
      </c>
      <c r="C2" t="s">
        <v>44</v>
      </c>
      <c r="D2" t="s">
        <v>30</v>
      </c>
    </row>
    <row r="3" spans="1:4" x14ac:dyDescent="0.3">
      <c r="A3">
        <v>0.02</v>
      </c>
      <c r="B3">
        <v>200</v>
      </c>
      <c r="C3">
        <v>0.80425000000000002</v>
      </c>
      <c r="D3">
        <v>5924.3018000000002</v>
      </c>
    </row>
    <row r="4" spans="1:4" x14ac:dyDescent="0.3">
      <c r="A4">
        <v>0.06</v>
      </c>
      <c r="B4">
        <v>590</v>
      </c>
      <c r="C4">
        <v>0.66586000000000001</v>
      </c>
      <c r="D4">
        <v>3456.1643399999998</v>
      </c>
    </row>
    <row r="5" spans="1:4" x14ac:dyDescent="0.3">
      <c r="A5">
        <v>0.25</v>
      </c>
      <c r="B5">
        <v>1150</v>
      </c>
      <c r="C5">
        <v>0.49520999999999998</v>
      </c>
      <c r="D5">
        <v>1587.2111500000001</v>
      </c>
    </row>
    <row r="6" spans="1:4" x14ac:dyDescent="0.3">
      <c r="A6">
        <v>0.5</v>
      </c>
      <c r="B6">
        <v>8540</v>
      </c>
      <c r="C6">
        <v>0.32934999999999998</v>
      </c>
      <c r="D6">
        <v>313.58274999999998</v>
      </c>
    </row>
    <row r="7" spans="1:4" x14ac:dyDescent="0.3">
      <c r="A7">
        <v>0.75</v>
      </c>
      <c r="B7">
        <v>7570</v>
      </c>
    </row>
    <row r="8" spans="1:4" x14ac:dyDescent="0.3">
      <c r="A8">
        <v>0.88</v>
      </c>
      <c r="B8">
        <v>5880</v>
      </c>
    </row>
    <row r="9" spans="1:4" x14ac:dyDescent="0.3">
      <c r="A9">
        <v>0.98</v>
      </c>
      <c r="B9">
        <v>6920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Intro</vt:lpstr>
      <vt:lpstr>clusinfo.out</vt:lpstr>
      <vt:lpstr>fit.out</vt:lpstr>
      <vt:lpstr>gs.out</vt:lpstr>
      <vt:lpstr>ref_energy.out</vt:lpstr>
      <vt:lpstr>expt-data</vt:lpstr>
      <vt:lpstr>gs_plot(cal)</vt:lpstr>
      <vt:lpstr>gs_plot(fit)</vt:lpstr>
      <vt:lpstr>calVsFitConc</vt:lpstr>
      <vt:lpstr>form_E</vt:lpstr>
      <vt:lpstr>calVsFit</vt:lpstr>
      <vt:lpstr>residual</vt:lpstr>
      <vt:lpstr>epi</vt:lpstr>
      <vt:lpstr>eci</vt:lpstr>
      <vt:lpstr>fit.out!Extract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2015-06-05T18:17:20Z</dcterms:created>
  <dcterms:modified xsi:type="dcterms:W3CDTF">2021-07-31T08:12:35Z</dcterms:modified>
</cp:coreProperties>
</file>