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TTIBABU\Documents\Surya teja\Medium\"/>
    </mc:Choice>
  </mc:AlternateContent>
  <xr:revisionPtr revIDLastSave="0" documentId="13_ncr:1_{649E92A2-62CC-4685-B486-3343971A58C4}" xr6:coauthVersionLast="47" xr6:coauthVersionMax="47" xr10:uidLastSave="{00000000-0000-0000-0000-000000000000}"/>
  <bookViews>
    <workbookView xWindow="-120" yWindow="-120" windowWidth="29040" windowHeight="15840" xr2:uid="{16CA48AF-046E-4EFE-A528-7E19F20C38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72" i="1" l="1"/>
  <c r="X73" i="1"/>
  <c r="X74" i="1"/>
  <c r="X75" i="1"/>
  <c r="X71" i="1"/>
  <c r="V72" i="1"/>
  <c r="V73" i="1"/>
  <c r="V74" i="1"/>
  <c r="V75" i="1"/>
  <c r="V71" i="1"/>
  <c r="U72" i="1"/>
  <c r="U73" i="1"/>
  <c r="U74" i="1"/>
  <c r="U75" i="1"/>
  <c r="U71" i="1"/>
  <c r="T72" i="1"/>
  <c r="T73" i="1"/>
  <c r="T74" i="1"/>
  <c r="T75" i="1"/>
  <c r="T71" i="1"/>
  <c r="S72" i="1"/>
  <c r="S73" i="1"/>
  <c r="S74" i="1"/>
  <c r="S75" i="1"/>
  <c r="S71" i="1"/>
  <c r="R72" i="1"/>
  <c r="R73" i="1"/>
  <c r="R74" i="1"/>
  <c r="R75" i="1"/>
  <c r="R71" i="1"/>
  <c r="N73" i="1"/>
  <c r="N62" i="1"/>
  <c r="N51" i="1"/>
  <c r="N40" i="1"/>
  <c r="N29" i="1"/>
  <c r="K73" i="1"/>
  <c r="J73" i="1"/>
  <c r="I73" i="1"/>
  <c r="E73" i="1"/>
  <c r="F73" i="1"/>
  <c r="G73" i="1"/>
  <c r="H73" i="1"/>
  <c r="D73" i="1"/>
  <c r="W57" i="1"/>
  <c r="S57" i="1"/>
  <c r="T57" i="1"/>
  <c r="U57" i="1"/>
  <c r="V57" i="1"/>
  <c r="R57" i="1"/>
  <c r="K72" i="1"/>
  <c r="J72" i="1"/>
  <c r="I72" i="1"/>
  <c r="E72" i="1"/>
  <c r="F72" i="1"/>
  <c r="G72" i="1"/>
  <c r="H72" i="1"/>
  <c r="D72" i="1"/>
  <c r="W56" i="1"/>
  <c r="S56" i="1"/>
  <c r="T56" i="1"/>
  <c r="U56" i="1"/>
  <c r="V56" i="1"/>
  <c r="R56" i="1"/>
  <c r="K71" i="1"/>
  <c r="J71" i="1"/>
  <c r="I71" i="1"/>
  <c r="E71" i="1"/>
  <c r="F71" i="1"/>
  <c r="G71" i="1"/>
  <c r="H71" i="1"/>
  <c r="D71" i="1"/>
  <c r="W55" i="1"/>
  <c r="S55" i="1"/>
  <c r="T55" i="1"/>
  <c r="U55" i="1"/>
  <c r="V55" i="1"/>
  <c r="R55" i="1"/>
  <c r="K70" i="1"/>
  <c r="J70" i="1"/>
  <c r="I70" i="1"/>
  <c r="E70" i="1"/>
  <c r="F70" i="1"/>
  <c r="G70" i="1"/>
  <c r="H70" i="1"/>
  <c r="D70" i="1"/>
  <c r="W54" i="1"/>
  <c r="S54" i="1"/>
  <c r="T54" i="1"/>
  <c r="U54" i="1"/>
  <c r="V54" i="1"/>
  <c r="R54" i="1"/>
  <c r="K69" i="1"/>
  <c r="J69" i="1"/>
  <c r="I69" i="1"/>
  <c r="E69" i="1"/>
  <c r="F69" i="1"/>
  <c r="G69" i="1"/>
  <c r="H69" i="1"/>
  <c r="D69" i="1"/>
  <c r="W53" i="1"/>
  <c r="S53" i="1"/>
  <c r="T53" i="1"/>
  <c r="U53" i="1"/>
  <c r="V53" i="1"/>
  <c r="R53" i="1"/>
  <c r="K68" i="1"/>
  <c r="J68" i="1"/>
  <c r="I68" i="1"/>
  <c r="E68" i="1"/>
  <c r="F68" i="1"/>
  <c r="G68" i="1"/>
  <c r="H68" i="1"/>
  <c r="D68" i="1"/>
  <c r="R52" i="1"/>
  <c r="W52" i="1"/>
  <c r="S52" i="1"/>
  <c r="T52" i="1"/>
  <c r="U52" i="1"/>
  <c r="V52" i="1"/>
  <c r="K67" i="1"/>
  <c r="J67" i="1"/>
  <c r="I67" i="1"/>
  <c r="E67" i="1"/>
  <c r="F67" i="1"/>
  <c r="G67" i="1"/>
  <c r="H67" i="1"/>
  <c r="D67" i="1"/>
  <c r="D66" i="1"/>
  <c r="W51" i="1"/>
  <c r="S51" i="1"/>
  <c r="T51" i="1"/>
  <c r="U51" i="1"/>
  <c r="V51" i="1"/>
  <c r="R51" i="1"/>
  <c r="K66" i="1"/>
  <c r="J66" i="1"/>
  <c r="I66" i="1"/>
  <c r="E66" i="1"/>
  <c r="F66" i="1"/>
  <c r="G66" i="1"/>
  <c r="H66" i="1"/>
  <c r="R50" i="1"/>
  <c r="W50" i="1"/>
  <c r="S50" i="1"/>
  <c r="T50" i="1"/>
  <c r="U50" i="1"/>
  <c r="V50" i="1"/>
  <c r="D65" i="1"/>
  <c r="W49" i="1"/>
  <c r="S49" i="1"/>
  <c r="T49" i="1"/>
  <c r="U49" i="1"/>
  <c r="V49" i="1"/>
  <c r="R49" i="1"/>
  <c r="I65" i="1"/>
  <c r="E65" i="1"/>
  <c r="F65" i="1"/>
  <c r="G65" i="1"/>
  <c r="R47" i="1"/>
  <c r="D64" i="1"/>
  <c r="K64" i="1"/>
  <c r="J64" i="1"/>
  <c r="I64" i="1"/>
  <c r="E64" i="1"/>
  <c r="F64" i="1"/>
  <c r="G64" i="1"/>
  <c r="H64" i="1"/>
  <c r="W47" i="1"/>
  <c r="S47" i="1"/>
  <c r="T47" i="1"/>
  <c r="U47" i="1"/>
  <c r="V47" i="1"/>
  <c r="K62" i="1"/>
  <c r="J62" i="1"/>
  <c r="I62" i="1"/>
  <c r="E62" i="1"/>
  <c r="F62" i="1"/>
  <c r="G62" i="1"/>
  <c r="H62" i="1"/>
  <c r="D62" i="1"/>
  <c r="W46" i="1"/>
  <c r="S46" i="1"/>
  <c r="T46" i="1"/>
  <c r="U46" i="1"/>
  <c r="V46" i="1"/>
  <c r="R46" i="1"/>
  <c r="K61" i="1"/>
  <c r="J61" i="1"/>
  <c r="I61" i="1"/>
  <c r="E61" i="1"/>
  <c r="F61" i="1"/>
  <c r="G61" i="1"/>
  <c r="H61" i="1"/>
  <c r="D61" i="1"/>
  <c r="W45" i="1"/>
  <c r="S45" i="1"/>
  <c r="T45" i="1"/>
  <c r="U45" i="1"/>
  <c r="V45" i="1"/>
  <c r="R45" i="1"/>
  <c r="K60" i="1"/>
  <c r="J60" i="1"/>
  <c r="I60" i="1"/>
  <c r="E60" i="1"/>
  <c r="F60" i="1"/>
  <c r="G60" i="1"/>
  <c r="H60" i="1"/>
  <c r="D60" i="1"/>
  <c r="W44" i="1"/>
  <c r="S44" i="1"/>
  <c r="T44" i="1"/>
  <c r="U44" i="1"/>
  <c r="V44" i="1"/>
  <c r="R44" i="1"/>
  <c r="K59" i="1"/>
  <c r="J59" i="1"/>
  <c r="I59" i="1"/>
  <c r="E59" i="1"/>
  <c r="F59" i="1"/>
  <c r="G59" i="1"/>
  <c r="H59" i="1"/>
  <c r="D59" i="1"/>
  <c r="W43" i="1"/>
  <c r="S43" i="1"/>
  <c r="T43" i="1"/>
  <c r="U43" i="1"/>
  <c r="V43" i="1"/>
  <c r="R43" i="1"/>
  <c r="K58" i="1"/>
  <c r="J58" i="1"/>
  <c r="I58" i="1"/>
  <c r="E58" i="1"/>
  <c r="F58" i="1"/>
  <c r="G58" i="1"/>
  <c r="H58" i="1"/>
  <c r="D58" i="1"/>
  <c r="W42" i="1"/>
  <c r="S42" i="1"/>
  <c r="T42" i="1"/>
  <c r="U42" i="1"/>
  <c r="V42" i="1"/>
  <c r="R42" i="1"/>
  <c r="K57" i="1"/>
  <c r="J57" i="1"/>
  <c r="I57" i="1"/>
  <c r="E57" i="1"/>
  <c r="F57" i="1"/>
  <c r="G57" i="1"/>
  <c r="H57" i="1"/>
  <c r="D57" i="1"/>
  <c r="W41" i="1"/>
  <c r="S41" i="1"/>
  <c r="T41" i="1"/>
  <c r="U41" i="1"/>
  <c r="V41" i="1"/>
  <c r="R41" i="1"/>
  <c r="K56" i="1"/>
  <c r="J56" i="1"/>
  <c r="I56" i="1"/>
  <c r="E56" i="1"/>
  <c r="F56" i="1"/>
  <c r="G56" i="1"/>
  <c r="H56" i="1"/>
  <c r="D56" i="1"/>
  <c r="W40" i="1"/>
  <c r="S40" i="1"/>
  <c r="T40" i="1"/>
  <c r="U40" i="1"/>
  <c r="V40" i="1"/>
  <c r="R40" i="1"/>
  <c r="K55" i="1"/>
  <c r="J55" i="1"/>
  <c r="I55" i="1"/>
  <c r="E55" i="1"/>
  <c r="F55" i="1"/>
  <c r="G55" i="1"/>
  <c r="H55" i="1"/>
  <c r="D55" i="1"/>
  <c r="W39" i="1"/>
  <c r="S39" i="1"/>
  <c r="T39" i="1"/>
  <c r="U39" i="1"/>
  <c r="V39" i="1"/>
  <c r="R39" i="1"/>
  <c r="K54" i="1"/>
  <c r="J54" i="1"/>
  <c r="I54" i="1"/>
  <c r="E54" i="1"/>
  <c r="F54" i="1"/>
  <c r="G54" i="1"/>
  <c r="H54" i="1"/>
  <c r="D54" i="1"/>
  <c r="W38" i="1"/>
  <c r="S38" i="1"/>
  <c r="T38" i="1"/>
  <c r="U38" i="1"/>
  <c r="V38" i="1"/>
  <c r="R38" i="1"/>
  <c r="R36" i="1"/>
  <c r="K53" i="1"/>
  <c r="J53" i="1"/>
  <c r="I53" i="1"/>
  <c r="E53" i="1"/>
  <c r="F53" i="1"/>
  <c r="G53" i="1"/>
  <c r="H53" i="1"/>
  <c r="D53" i="1"/>
  <c r="D51" i="1"/>
  <c r="W36" i="1"/>
  <c r="S36" i="1"/>
  <c r="T36" i="1"/>
  <c r="U36" i="1"/>
  <c r="V36" i="1"/>
  <c r="K51" i="1"/>
  <c r="J51" i="1"/>
  <c r="I51" i="1"/>
  <c r="E51" i="1"/>
  <c r="F51" i="1"/>
  <c r="G51" i="1"/>
  <c r="H51" i="1"/>
  <c r="W35" i="1"/>
  <c r="S35" i="1"/>
  <c r="T35" i="1"/>
  <c r="U35" i="1"/>
  <c r="V35" i="1"/>
  <c r="R35" i="1"/>
  <c r="K50" i="1"/>
  <c r="J50" i="1"/>
  <c r="I50" i="1"/>
  <c r="E50" i="1"/>
  <c r="F50" i="1"/>
  <c r="G50" i="1"/>
  <c r="H50" i="1"/>
  <c r="D50" i="1"/>
  <c r="W34" i="1"/>
  <c r="S34" i="1"/>
  <c r="T34" i="1"/>
  <c r="U34" i="1"/>
  <c r="V34" i="1"/>
  <c r="R34" i="1"/>
  <c r="K49" i="1"/>
  <c r="J49" i="1"/>
  <c r="I49" i="1"/>
  <c r="E49" i="1"/>
  <c r="F49" i="1"/>
  <c r="G49" i="1"/>
  <c r="H49" i="1"/>
  <c r="D49" i="1"/>
  <c r="W33" i="1"/>
  <c r="S33" i="1"/>
  <c r="T33" i="1"/>
  <c r="U33" i="1"/>
  <c r="V33" i="1"/>
  <c r="R33" i="1"/>
  <c r="K48" i="1"/>
  <c r="J48" i="1"/>
  <c r="I48" i="1"/>
  <c r="E48" i="1"/>
  <c r="F48" i="1"/>
  <c r="G48" i="1"/>
  <c r="H48" i="1"/>
  <c r="D48" i="1"/>
  <c r="W32" i="1"/>
  <c r="S32" i="1"/>
  <c r="T32" i="1"/>
  <c r="U32" i="1"/>
  <c r="V32" i="1"/>
  <c r="R32" i="1"/>
  <c r="K47" i="1"/>
  <c r="J47" i="1"/>
  <c r="I47" i="1"/>
  <c r="E47" i="1"/>
  <c r="F47" i="1"/>
  <c r="G47" i="1"/>
  <c r="H47" i="1"/>
  <c r="D47" i="1"/>
  <c r="W31" i="1"/>
  <c r="S31" i="1"/>
  <c r="T31" i="1"/>
  <c r="U31" i="1"/>
  <c r="V31" i="1"/>
  <c r="R31" i="1"/>
  <c r="K46" i="1"/>
  <c r="J46" i="1"/>
  <c r="I46" i="1"/>
  <c r="E46" i="1"/>
  <c r="F46" i="1"/>
  <c r="G46" i="1"/>
  <c r="H46" i="1"/>
  <c r="D46" i="1"/>
  <c r="W30" i="1"/>
  <c r="S30" i="1"/>
  <c r="T30" i="1"/>
  <c r="U30" i="1"/>
  <c r="V30" i="1"/>
  <c r="R30" i="1"/>
  <c r="K45" i="1"/>
  <c r="J45" i="1"/>
  <c r="I45" i="1"/>
  <c r="E45" i="1"/>
  <c r="F45" i="1"/>
  <c r="G45" i="1"/>
  <c r="H45" i="1"/>
  <c r="D45" i="1"/>
  <c r="W29" i="1"/>
  <c r="S29" i="1"/>
  <c r="T29" i="1"/>
  <c r="U29" i="1"/>
  <c r="V29" i="1"/>
  <c r="R29" i="1"/>
  <c r="K43" i="1"/>
  <c r="K40" i="1"/>
  <c r="S25" i="1" s="1"/>
  <c r="W25" i="1"/>
  <c r="I42" i="1" s="1"/>
  <c r="U25" i="1"/>
  <c r="V25" i="1"/>
  <c r="H42" i="1" s="1"/>
  <c r="J40" i="1"/>
  <c r="I40" i="1"/>
  <c r="E40" i="1"/>
  <c r="F40" i="1"/>
  <c r="G40" i="1"/>
  <c r="H40" i="1"/>
  <c r="D40" i="1"/>
  <c r="W24" i="1"/>
  <c r="S24" i="1"/>
  <c r="T24" i="1"/>
  <c r="U24" i="1"/>
  <c r="V24" i="1"/>
  <c r="R24" i="1"/>
  <c r="K39" i="1"/>
  <c r="J39" i="1"/>
  <c r="I39" i="1"/>
  <c r="E39" i="1"/>
  <c r="F39" i="1"/>
  <c r="G39" i="1"/>
  <c r="H39" i="1"/>
  <c r="D39" i="1"/>
  <c r="W23" i="1"/>
  <c r="S23" i="1"/>
  <c r="T23" i="1"/>
  <c r="U23" i="1"/>
  <c r="V23" i="1"/>
  <c r="R23" i="1"/>
  <c r="K38" i="1"/>
  <c r="J38" i="1"/>
  <c r="I38" i="1"/>
  <c r="E38" i="1"/>
  <c r="F38" i="1"/>
  <c r="G38" i="1"/>
  <c r="H38" i="1"/>
  <c r="D38" i="1"/>
  <c r="W22" i="1"/>
  <c r="S22" i="1"/>
  <c r="T22" i="1"/>
  <c r="U22" i="1"/>
  <c r="V22" i="1"/>
  <c r="R22" i="1"/>
  <c r="K37" i="1"/>
  <c r="J37" i="1"/>
  <c r="I37" i="1"/>
  <c r="E37" i="1"/>
  <c r="F37" i="1"/>
  <c r="G37" i="1"/>
  <c r="H37" i="1"/>
  <c r="D37" i="1"/>
  <c r="W21" i="1"/>
  <c r="S21" i="1"/>
  <c r="T21" i="1"/>
  <c r="U21" i="1"/>
  <c r="V21" i="1"/>
  <c r="R21" i="1"/>
  <c r="K36" i="1"/>
  <c r="J36" i="1"/>
  <c r="I36" i="1"/>
  <c r="E36" i="1"/>
  <c r="F36" i="1"/>
  <c r="G36" i="1"/>
  <c r="H36" i="1"/>
  <c r="D36" i="1"/>
  <c r="W20" i="1"/>
  <c r="S20" i="1"/>
  <c r="T20" i="1"/>
  <c r="U20" i="1"/>
  <c r="V20" i="1"/>
  <c r="R20" i="1"/>
  <c r="K35" i="1"/>
  <c r="J35" i="1"/>
  <c r="I35" i="1"/>
  <c r="E35" i="1"/>
  <c r="F35" i="1"/>
  <c r="G35" i="1"/>
  <c r="H35" i="1"/>
  <c r="D35" i="1"/>
  <c r="W19" i="1"/>
  <c r="S19" i="1"/>
  <c r="T19" i="1"/>
  <c r="U19" i="1"/>
  <c r="V19" i="1"/>
  <c r="R19" i="1"/>
  <c r="D34" i="1"/>
  <c r="R18" i="1"/>
  <c r="K34" i="1"/>
  <c r="J34" i="1"/>
  <c r="I34" i="1"/>
  <c r="E34" i="1"/>
  <c r="F34" i="1"/>
  <c r="G34" i="1"/>
  <c r="H34" i="1"/>
  <c r="W18" i="1"/>
  <c r="S18" i="1"/>
  <c r="T18" i="1"/>
  <c r="U18" i="1"/>
  <c r="V18" i="1"/>
  <c r="K33" i="1"/>
  <c r="J33" i="1"/>
  <c r="I33" i="1"/>
  <c r="E33" i="1"/>
  <c r="F33" i="1"/>
  <c r="G33" i="1"/>
  <c r="H33" i="1"/>
  <c r="D33" i="1"/>
  <c r="W17" i="1"/>
  <c r="T17" i="1"/>
  <c r="S17" i="1"/>
  <c r="R17" i="1"/>
  <c r="K32" i="1"/>
  <c r="J32" i="1"/>
  <c r="I32" i="1"/>
  <c r="E32" i="1"/>
  <c r="F32" i="1"/>
  <c r="G32" i="1"/>
  <c r="H32" i="1"/>
  <c r="D32" i="1"/>
  <c r="D31" i="1"/>
  <c r="W16" i="1"/>
  <c r="S16" i="1"/>
  <c r="R16" i="1"/>
  <c r="U17" i="1"/>
  <c r="V17" i="1"/>
  <c r="V16" i="1"/>
  <c r="T16" i="1"/>
  <c r="U16" i="1"/>
  <c r="R14" i="1"/>
  <c r="K31" i="1"/>
  <c r="H31" i="1"/>
  <c r="G31" i="1"/>
  <c r="F31" i="1"/>
  <c r="E31" i="1"/>
  <c r="J31" i="1"/>
  <c r="I31" i="1"/>
  <c r="D21" i="1"/>
  <c r="D20" i="1"/>
  <c r="W14" i="1"/>
  <c r="S14" i="1"/>
  <c r="T14" i="1"/>
  <c r="U14" i="1"/>
  <c r="V14" i="1"/>
  <c r="K29" i="1"/>
  <c r="J29" i="1"/>
  <c r="I29" i="1"/>
  <c r="E29" i="1"/>
  <c r="F29" i="1"/>
  <c r="G29" i="1"/>
  <c r="H29" i="1"/>
  <c r="D29" i="1"/>
  <c r="W13" i="1"/>
  <c r="S13" i="1"/>
  <c r="T13" i="1"/>
  <c r="U13" i="1"/>
  <c r="V13" i="1"/>
  <c r="R13" i="1"/>
  <c r="K28" i="1"/>
  <c r="J28" i="1"/>
  <c r="I28" i="1"/>
  <c r="E28" i="1"/>
  <c r="F28" i="1"/>
  <c r="G28" i="1"/>
  <c r="H28" i="1"/>
  <c r="D28" i="1"/>
  <c r="W12" i="1"/>
  <c r="S12" i="1"/>
  <c r="T12" i="1"/>
  <c r="U12" i="1"/>
  <c r="V12" i="1"/>
  <c r="R12" i="1"/>
  <c r="K27" i="1"/>
  <c r="J27" i="1"/>
  <c r="I27" i="1"/>
  <c r="E27" i="1"/>
  <c r="F27" i="1"/>
  <c r="G27" i="1"/>
  <c r="H27" i="1"/>
  <c r="D27" i="1"/>
  <c r="W11" i="1"/>
  <c r="S11" i="1"/>
  <c r="T11" i="1"/>
  <c r="U11" i="1"/>
  <c r="V11" i="1"/>
  <c r="R11" i="1"/>
  <c r="K26" i="1"/>
  <c r="J26" i="1"/>
  <c r="I26" i="1"/>
  <c r="E26" i="1"/>
  <c r="F26" i="1"/>
  <c r="G26" i="1"/>
  <c r="H26" i="1"/>
  <c r="D26" i="1"/>
  <c r="W10" i="1"/>
  <c r="S10" i="1"/>
  <c r="T10" i="1"/>
  <c r="U10" i="1"/>
  <c r="V10" i="1"/>
  <c r="R10" i="1"/>
  <c r="K25" i="1"/>
  <c r="J25" i="1"/>
  <c r="I25" i="1"/>
  <c r="E25" i="1"/>
  <c r="F25" i="1"/>
  <c r="G25" i="1"/>
  <c r="H25" i="1"/>
  <c r="D25" i="1"/>
  <c r="W9" i="1"/>
  <c r="S9" i="1"/>
  <c r="T9" i="1"/>
  <c r="U9" i="1"/>
  <c r="V9" i="1"/>
  <c r="R9" i="1"/>
  <c r="K24" i="1"/>
  <c r="J24" i="1"/>
  <c r="I24" i="1"/>
  <c r="E24" i="1"/>
  <c r="F24" i="1"/>
  <c r="G24" i="1"/>
  <c r="H24" i="1"/>
  <c r="D24" i="1"/>
  <c r="W8" i="1"/>
  <c r="S8" i="1"/>
  <c r="T8" i="1"/>
  <c r="U8" i="1"/>
  <c r="V8" i="1"/>
  <c r="R8" i="1"/>
  <c r="R7" i="1"/>
  <c r="K23" i="1"/>
  <c r="J23" i="1"/>
  <c r="I23" i="1"/>
  <c r="E23" i="1"/>
  <c r="F23" i="1"/>
  <c r="G23" i="1"/>
  <c r="H23" i="1"/>
  <c r="D23" i="1"/>
  <c r="W7" i="1"/>
  <c r="S7" i="1"/>
  <c r="T7" i="1"/>
  <c r="U7" i="1"/>
  <c r="V7" i="1"/>
  <c r="W5" i="1"/>
  <c r="I21" i="1" s="1"/>
  <c r="K20" i="1"/>
  <c r="J20" i="1"/>
  <c r="I20" i="1"/>
  <c r="E20" i="1"/>
  <c r="F20" i="1"/>
  <c r="G20" i="1"/>
  <c r="H20" i="1"/>
  <c r="H16" i="1"/>
  <c r="G16" i="1"/>
  <c r="F16" i="1"/>
  <c r="E16" i="1"/>
  <c r="L13" i="1" s="1"/>
  <c r="D16" i="1"/>
  <c r="H15" i="1"/>
  <c r="O12" i="1" s="1"/>
  <c r="G15" i="1"/>
  <c r="N13" i="1" s="1"/>
  <c r="F15" i="1"/>
  <c r="E15" i="1"/>
  <c r="D15" i="1"/>
  <c r="K12" i="1" s="1"/>
  <c r="N14" i="1"/>
  <c r="M14" i="1"/>
  <c r="M13" i="1"/>
  <c r="N12" i="1"/>
  <c r="M12" i="1"/>
  <c r="L12" i="1"/>
  <c r="O11" i="1"/>
  <c r="N11" i="1"/>
  <c r="M11" i="1"/>
  <c r="K11" i="1"/>
  <c r="N10" i="1"/>
  <c r="M10" i="1"/>
  <c r="N9" i="1"/>
  <c r="M9" i="1"/>
  <c r="N8" i="1"/>
  <c r="M8" i="1"/>
  <c r="L8" i="1"/>
  <c r="O7" i="1"/>
  <c r="N7" i="1"/>
  <c r="M7" i="1"/>
  <c r="K7" i="1"/>
  <c r="N6" i="1"/>
  <c r="M6" i="1"/>
  <c r="N5" i="1"/>
  <c r="M5" i="1"/>
  <c r="H65" i="1" l="1"/>
  <c r="J65" i="1" s="1"/>
  <c r="K65" i="1" s="1"/>
  <c r="E42" i="1"/>
  <c r="T25" i="1"/>
  <c r="F42" i="1" s="1"/>
  <c r="G42" i="1"/>
  <c r="R25" i="1"/>
  <c r="K5" i="1"/>
  <c r="O5" i="1"/>
  <c r="L7" i="1"/>
  <c r="K10" i="1"/>
  <c r="O10" i="1"/>
  <c r="L11" i="1"/>
  <c r="K14" i="1"/>
  <c r="O14" i="1"/>
  <c r="L5" i="1"/>
  <c r="K6" i="1"/>
  <c r="O6" i="1"/>
  <c r="K9" i="1"/>
  <c r="O9" i="1"/>
  <c r="L10" i="1"/>
  <c r="K13" i="1"/>
  <c r="O13" i="1"/>
  <c r="L14" i="1"/>
  <c r="L6" i="1"/>
  <c r="K8" i="1"/>
  <c r="O8" i="1"/>
  <c r="L9" i="1"/>
  <c r="D42" i="1" l="1"/>
  <c r="J42" i="1" s="1"/>
  <c r="K42" i="1" s="1"/>
  <c r="T27" i="1" s="1"/>
  <c r="V5" i="1"/>
  <c r="T5" i="1"/>
  <c r="U5" i="1"/>
  <c r="S5" i="1"/>
  <c r="R5" i="1"/>
  <c r="F43" i="1" l="1"/>
  <c r="T28" i="1"/>
  <c r="F44" i="1" s="1"/>
  <c r="W27" i="1"/>
  <c r="U27" i="1"/>
  <c r="V27" i="1"/>
  <c r="S27" i="1"/>
  <c r="R27" i="1"/>
  <c r="E21" i="1"/>
  <c r="G21" i="1"/>
  <c r="F21" i="1"/>
  <c r="J21" i="1"/>
  <c r="K21" i="1" s="1"/>
  <c r="W6" i="1" s="1"/>
  <c r="I22" i="1" s="1"/>
  <c r="H21" i="1"/>
  <c r="W28" i="1" l="1"/>
  <c r="I44" i="1" s="1"/>
  <c r="I43" i="1"/>
  <c r="U28" i="1"/>
  <c r="G44" i="1" s="1"/>
  <c r="G43" i="1"/>
  <c r="R28" i="1"/>
  <c r="D44" i="1" s="1"/>
  <c r="D43" i="1"/>
  <c r="S28" i="1"/>
  <c r="E44" i="1" s="1"/>
  <c r="E43" i="1"/>
  <c r="H43" i="1"/>
  <c r="J43" i="1" s="1"/>
  <c r="V28" i="1"/>
  <c r="H44" i="1" s="1"/>
  <c r="U6" i="1"/>
  <c r="G22" i="1" s="1"/>
  <c r="R6" i="1"/>
  <c r="D22" i="1" s="1"/>
  <c r="V6" i="1"/>
  <c r="H22" i="1" s="1"/>
  <c r="T6" i="1"/>
  <c r="F22" i="1" s="1"/>
  <c r="S6" i="1"/>
  <c r="E22" i="1" s="1"/>
  <c r="J44" i="1" l="1"/>
  <c r="K44" i="1" s="1"/>
  <c r="J22" i="1"/>
  <c r="K22" i="1" s="1"/>
</calcChain>
</file>

<file path=xl/sharedStrings.xml><?xml version="1.0" encoding="utf-8"?>
<sst xmlns="http://schemas.openxmlformats.org/spreadsheetml/2006/main" count="64" uniqueCount="38">
  <si>
    <t>alpha</t>
  </si>
  <si>
    <t>w1</t>
  </si>
  <si>
    <t>w2</t>
  </si>
  <si>
    <t>w3</t>
  </si>
  <si>
    <t>w4</t>
  </si>
  <si>
    <t>w5</t>
  </si>
  <si>
    <t>b</t>
  </si>
  <si>
    <t>gender</t>
  </si>
  <si>
    <t>married</t>
  </si>
  <si>
    <t>creditscore</t>
  </si>
  <si>
    <t>income</t>
  </si>
  <si>
    <t>loanamt</t>
  </si>
  <si>
    <t>status</t>
  </si>
  <si>
    <t>Epoch 1</t>
  </si>
  <si>
    <t>Mean</t>
  </si>
  <si>
    <t>Std</t>
  </si>
  <si>
    <t>y</t>
  </si>
  <si>
    <t>w1.x1</t>
  </si>
  <si>
    <t>w2.x2</t>
  </si>
  <si>
    <t>w3.x3</t>
  </si>
  <si>
    <t>w4.x4</t>
  </si>
  <si>
    <t>w5.x5</t>
  </si>
  <si>
    <t>SUM</t>
  </si>
  <si>
    <t>Pred</t>
  </si>
  <si>
    <t>Real</t>
  </si>
  <si>
    <t>Epoch 2</t>
  </si>
  <si>
    <t>Epoch 2 starts here</t>
  </si>
  <si>
    <t>Epoch 3</t>
  </si>
  <si>
    <t>Epoch 3 starts here</t>
  </si>
  <si>
    <t>Epoch 4</t>
  </si>
  <si>
    <t>Epoch 4 starts here</t>
  </si>
  <si>
    <t>Epoch 5</t>
  </si>
  <si>
    <t>Epoch 5 starts here</t>
  </si>
  <si>
    <t>Accuracy</t>
  </si>
  <si>
    <t>Y</t>
  </si>
  <si>
    <t>N</t>
  </si>
  <si>
    <t>Predicted</t>
  </si>
  <si>
    <t>Summation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</si>
</sst>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6A233-5904-4EC8-87CD-745B491F2C85}">
  <dimension ref="C2:Y75"/>
  <sheetViews>
    <sheetView tabSelected="1" topLeftCell="A58" workbookViewId="0">
      <selection activeCell="X70" sqref="X70"/>
    </sheetView>
  </sheetViews>
  <sheetFormatPr defaultRowHeight="15"/>
  <cols>
    <col min="24" max="24" width="17.85546875" bestFit="1" customWidth="1"/>
  </cols>
  <sheetData>
    <row r="2" spans="3:24">
      <c r="C2" s="1"/>
      <c r="D2" s="1" t="s">
        <v>0</v>
      </c>
      <c r="E2" s="1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3:24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</v>
      </c>
      <c r="S3" s="1" t="s">
        <v>2</v>
      </c>
      <c r="T3" s="1" t="s">
        <v>3</v>
      </c>
      <c r="U3" s="1" t="s">
        <v>4</v>
      </c>
      <c r="V3" s="1" t="s">
        <v>5</v>
      </c>
      <c r="W3" s="1" t="s">
        <v>6</v>
      </c>
    </row>
    <row r="4" spans="3:24">
      <c r="C4" s="1"/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/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/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3:24">
      <c r="C5" s="1"/>
      <c r="D5" s="1">
        <v>1</v>
      </c>
      <c r="E5" s="1">
        <v>1</v>
      </c>
      <c r="F5" s="1">
        <v>1</v>
      </c>
      <c r="G5" s="1">
        <v>3000</v>
      </c>
      <c r="H5" s="1">
        <v>66</v>
      </c>
      <c r="I5" s="1">
        <v>1</v>
      </c>
      <c r="J5" s="1"/>
      <c r="K5" s="1">
        <f>STANDARDIZE(D5,$D$15,$D$16)</f>
        <v>1</v>
      </c>
      <c r="L5" s="1">
        <f>STANDARDIZE(E5,$E$15,$E$16)</f>
        <v>0.81649658092772615</v>
      </c>
      <c r="M5" s="1">
        <f>STANDARDIZE(F5,$F$15,$F$16)</f>
        <v>1</v>
      </c>
      <c r="N5" s="1">
        <f>STANDARDIZE(G5,$G$15,$G$16)</f>
        <v>-0.46652054310818708</v>
      </c>
      <c r="O5" s="1">
        <f>STANDARDIZE(H5,$H$15,$H$16)</f>
        <v>-1.8351677191133084</v>
      </c>
      <c r="P5" s="1">
        <v>1</v>
      </c>
      <c r="R5" s="1">
        <f t="shared" ref="R5:R14" si="0">R4+($E$2*K5*($L20-$K20))</f>
        <v>1</v>
      </c>
      <c r="S5" s="1">
        <f t="shared" ref="S5:V5" si="1">S4+($E$2*L5*($L20-$K20))</f>
        <v>0.81649658092772615</v>
      </c>
      <c r="T5" s="1">
        <f t="shared" si="1"/>
        <v>1</v>
      </c>
      <c r="U5" s="1">
        <f t="shared" si="1"/>
        <v>-0.46652054310818708</v>
      </c>
      <c r="V5" s="1">
        <f t="shared" si="1"/>
        <v>-1.8351677191133084</v>
      </c>
      <c r="W5" s="1">
        <f t="shared" ref="W5:W14" si="2">W4+($E$2*($L20-$K20))</f>
        <v>1</v>
      </c>
    </row>
    <row r="6" spans="3:24">
      <c r="C6" s="1"/>
      <c r="D6" s="1">
        <v>0</v>
      </c>
      <c r="E6" s="1">
        <v>1</v>
      </c>
      <c r="F6" s="1">
        <v>1</v>
      </c>
      <c r="G6" s="1">
        <v>3667</v>
      </c>
      <c r="H6" s="1">
        <v>144</v>
      </c>
      <c r="I6" s="1">
        <v>1</v>
      </c>
      <c r="J6" s="1"/>
      <c r="K6" s="1">
        <f t="shared" ref="K6:K14" si="3">STANDARDIZE(D6,$D$15,$D$16)</f>
        <v>-1</v>
      </c>
      <c r="L6" s="1">
        <f t="shared" ref="L6:L14" si="4">STANDARDIZE(E6,$E$15,$E$16)</f>
        <v>0.81649658092772615</v>
      </c>
      <c r="M6" s="1">
        <f t="shared" ref="M6:M14" si="5">STANDARDIZE(F6,$F$15,$F$16)</f>
        <v>1</v>
      </c>
      <c r="N6" s="1">
        <f t="shared" ref="N6:N14" si="6">STANDARDIZE(G6,$G$15,$G$16)</f>
        <v>-4.2965350078292865E-3</v>
      </c>
      <c r="O6" s="1">
        <f t="shared" ref="O6:O14" si="7">STANDARDIZE(H6,$H$15,$H$16)</f>
        <v>0.59098621462970946</v>
      </c>
      <c r="P6" s="1">
        <v>1</v>
      </c>
      <c r="Q6" s="1"/>
      <c r="R6" s="1">
        <f t="shared" si="0"/>
        <v>1</v>
      </c>
      <c r="S6" s="1">
        <f>S5+($E$2*L6*($L21-$K21))</f>
        <v>0.81649658092772615</v>
      </c>
      <c r="T6" s="1">
        <f t="shared" ref="T6:V6" si="8">T5+($E$2*M6*($L21-$K21))</f>
        <v>1</v>
      </c>
      <c r="U6" s="1">
        <f t="shared" si="8"/>
        <v>-0.46652054310818708</v>
      </c>
      <c r="V6" s="1">
        <f t="shared" si="8"/>
        <v>-1.8351677191133084</v>
      </c>
      <c r="W6" s="1">
        <f t="shared" si="2"/>
        <v>1</v>
      </c>
    </row>
    <row r="7" spans="3:24">
      <c r="C7" s="1"/>
      <c r="D7" s="1">
        <v>0</v>
      </c>
      <c r="E7" s="1">
        <v>0</v>
      </c>
      <c r="F7" s="1">
        <v>0</v>
      </c>
      <c r="G7" s="1">
        <v>3510</v>
      </c>
      <c r="H7" s="1">
        <v>76</v>
      </c>
      <c r="I7" s="1">
        <v>0</v>
      </c>
      <c r="J7" s="1"/>
      <c r="K7" s="1">
        <f t="shared" si="3"/>
        <v>-1</v>
      </c>
      <c r="L7" s="1">
        <f t="shared" si="4"/>
        <v>-1.2247448713915892</v>
      </c>
      <c r="M7" s="1">
        <f t="shared" si="5"/>
        <v>-1</v>
      </c>
      <c r="N7" s="1">
        <f t="shared" si="6"/>
        <v>-0.11309588923834829</v>
      </c>
      <c r="O7" s="1">
        <f t="shared" si="7"/>
        <v>-1.5241223429924087</v>
      </c>
      <c r="P7" s="1">
        <v>0</v>
      </c>
      <c r="Q7" s="1"/>
      <c r="R7" s="1">
        <f t="shared" si="0"/>
        <v>2</v>
      </c>
      <c r="S7" s="1">
        <f t="shared" ref="S7:V7" si="9">S6+($E$2*L7*($L22-$K22))</f>
        <v>2.0412414523193152</v>
      </c>
      <c r="T7" s="1">
        <f t="shared" si="9"/>
        <v>2</v>
      </c>
      <c r="U7" s="1">
        <f t="shared" si="9"/>
        <v>-0.35342465386983879</v>
      </c>
      <c r="V7" s="1">
        <f t="shared" si="9"/>
        <v>-0.31104537612089977</v>
      </c>
      <c r="W7" s="1">
        <f t="shared" si="2"/>
        <v>0</v>
      </c>
    </row>
    <row r="8" spans="3:24">
      <c r="C8" s="1"/>
      <c r="D8" s="1">
        <v>1</v>
      </c>
      <c r="E8" s="1">
        <v>1</v>
      </c>
      <c r="F8" s="1">
        <v>0</v>
      </c>
      <c r="G8" s="1">
        <v>3036</v>
      </c>
      <c r="H8" s="1">
        <v>158</v>
      </c>
      <c r="I8" s="1">
        <v>0</v>
      </c>
      <c r="J8" s="1"/>
      <c r="K8" s="1">
        <f t="shared" si="3"/>
        <v>1</v>
      </c>
      <c r="L8" s="1">
        <f t="shared" si="4"/>
        <v>0.81649658092772615</v>
      </c>
      <c r="M8" s="1">
        <f t="shared" si="5"/>
        <v>-1</v>
      </c>
      <c r="N8" s="1">
        <f t="shared" si="6"/>
        <v>-0.4415729204820808</v>
      </c>
      <c r="O8" s="1">
        <f t="shared" si="7"/>
        <v>1.026449741198969</v>
      </c>
      <c r="P8" s="1">
        <v>0</v>
      </c>
      <c r="Q8" s="1"/>
      <c r="R8" s="1">
        <f t="shared" si="0"/>
        <v>1</v>
      </c>
      <c r="S8" s="1">
        <f t="shared" ref="S8:V8" si="10">S7+($E$2*L8*($L23-$K23))</f>
        <v>1.2247448713915889</v>
      </c>
      <c r="T8" s="1">
        <f t="shared" si="10"/>
        <v>3</v>
      </c>
      <c r="U8" s="1">
        <f t="shared" si="10"/>
        <v>8.814826661224201E-2</v>
      </c>
      <c r="V8" s="1">
        <f t="shared" si="10"/>
        <v>-1.3374951173198688</v>
      </c>
      <c r="W8" s="1">
        <f t="shared" si="2"/>
        <v>-1</v>
      </c>
    </row>
    <row r="9" spans="3:24">
      <c r="C9" s="1"/>
      <c r="D9" s="1">
        <v>1</v>
      </c>
      <c r="E9" s="1">
        <v>1</v>
      </c>
      <c r="F9" s="1">
        <v>1</v>
      </c>
      <c r="G9" s="1">
        <v>4950</v>
      </c>
      <c r="H9" s="1">
        <v>125</v>
      </c>
      <c r="I9" s="1">
        <v>1</v>
      </c>
      <c r="J9" s="1"/>
      <c r="K9" s="1">
        <f t="shared" si="3"/>
        <v>1</v>
      </c>
      <c r="L9" s="1">
        <f t="shared" si="4"/>
        <v>0.81649658092772615</v>
      </c>
      <c r="M9" s="1">
        <f t="shared" si="5"/>
        <v>1</v>
      </c>
      <c r="N9" s="1">
        <f t="shared" si="6"/>
        <v>0.88480901580590243</v>
      </c>
      <c r="O9" s="1">
        <f t="shared" si="7"/>
        <v>0</v>
      </c>
      <c r="P9" s="1">
        <v>1</v>
      </c>
      <c r="Q9" s="1"/>
      <c r="R9" s="1">
        <f t="shared" si="0"/>
        <v>1</v>
      </c>
      <c r="S9" s="1">
        <f t="shared" ref="S9:V9" si="11">S8+($E$2*L9*($L24-$K24))</f>
        <v>1.2247448713915889</v>
      </c>
      <c r="T9" s="1">
        <f t="shared" si="11"/>
        <v>3</v>
      </c>
      <c r="U9" s="1">
        <f t="shared" si="11"/>
        <v>8.814826661224201E-2</v>
      </c>
      <c r="V9" s="1">
        <f t="shared" si="11"/>
        <v>-1.3374951173198688</v>
      </c>
      <c r="W9" s="1">
        <f t="shared" si="2"/>
        <v>-1</v>
      </c>
    </row>
    <row r="10" spans="3:24">
      <c r="C10" s="1"/>
      <c r="D10" s="1">
        <v>1</v>
      </c>
      <c r="E10" s="1">
        <v>1</v>
      </c>
      <c r="F10" s="1">
        <v>0</v>
      </c>
      <c r="G10" s="1">
        <v>3200</v>
      </c>
      <c r="H10" s="1">
        <v>126</v>
      </c>
      <c r="I10" s="1">
        <v>0</v>
      </c>
      <c r="J10" s="1"/>
      <c r="K10" s="1">
        <f t="shared" si="3"/>
        <v>1</v>
      </c>
      <c r="L10" s="1">
        <f t="shared" si="4"/>
        <v>0.81649658092772615</v>
      </c>
      <c r="M10" s="1">
        <f t="shared" si="5"/>
        <v>-1</v>
      </c>
      <c r="N10" s="1">
        <f t="shared" si="6"/>
        <v>-0.32792263962981893</v>
      </c>
      <c r="O10" s="1">
        <f t="shared" si="7"/>
        <v>3.1104537612089974E-2</v>
      </c>
      <c r="P10" s="1">
        <v>0</v>
      </c>
      <c r="Q10" s="1"/>
      <c r="R10" s="1">
        <f t="shared" si="0"/>
        <v>1</v>
      </c>
      <c r="S10" s="1">
        <f t="shared" ref="S10:V10" si="12">S9+($E$2*L10*($L25-$K25))</f>
        <v>1.2247448713915889</v>
      </c>
      <c r="T10" s="1">
        <f t="shared" si="12"/>
        <v>3</v>
      </c>
      <c r="U10" s="1">
        <f t="shared" si="12"/>
        <v>8.814826661224201E-2</v>
      </c>
      <c r="V10" s="1">
        <f t="shared" si="12"/>
        <v>-1.3374951173198688</v>
      </c>
      <c r="W10" s="1">
        <f t="shared" si="2"/>
        <v>-1</v>
      </c>
    </row>
    <row r="11" spans="3:24">
      <c r="C11" s="1"/>
      <c r="D11" s="1">
        <v>0</v>
      </c>
      <c r="E11" s="1">
        <v>0</v>
      </c>
      <c r="F11" s="1">
        <v>1</v>
      </c>
      <c r="G11" s="1">
        <v>3750</v>
      </c>
      <c r="H11" s="1">
        <v>120</v>
      </c>
      <c r="I11" s="1">
        <v>1</v>
      </c>
      <c r="J11" s="1"/>
      <c r="K11" s="1">
        <f t="shared" si="3"/>
        <v>-1</v>
      </c>
      <c r="L11" s="1">
        <f t="shared" si="4"/>
        <v>-1.2247448713915892</v>
      </c>
      <c r="M11" s="1">
        <f t="shared" si="5"/>
        <v>1</v>
      </c>
      <c r="N11" s="1">
        <f t="shared" si="6"/>
        <v>5.3221594935693499E-2</v>
      </c>
      <c r="O11" s="1">
        <f t="shared" si="7"/>
        <v>-0.15552268806044986</v>
      </c>
      <c r="P11" s="1">
        <v>1</v>
      </c>
      <c r="Q11" s="1"/>
      <c r="R11" s="1">
        <f t="shared" si="0"/>
        <v>0</v>
      </c>
      <c r="S11" s="1">
        <f t="shared" ref="S11:V11" si="13">S10+($E$2*L11*($L26-$K26))</f>
        <v>0</v>
      </c>
      <c r="T11" s="1">
        <f t="shared" si="13"/>
        <v>4</v>
      </c>
      <c r="U11" s="1">
        <f t="shared" si="13"/>
        <v>0.14136986154793552</v>
      </c>
      <c r="V11" s="1">
        <f t="shared" si="13"/>
        <v>-1.4930178053803187</v>
      </c>
      <c r="W11" s="1">
        <f t="shared" si="2"/>
        <v>0</v>
      </c>
    </row>
    <row r="12" spans="3:24">
      <c r="C12" s="1"/>
      <c r="D12" s="1">
        <v>0</v>
      </c>
      <c r="E12" s="1">
        <v>0</v>
      </c>
      <c r="F12" s="1">
        <v>0</v>
      </c>
      <c r="G12" s="1">
        <v>2137</v>
      </c>
      <c r="H12" s="1">
        <v>137</v>
      </c>
      <c r="I12" s="1">
        <v>1</v>
      </c>
      <c r="J12" s="1"/>
      <c r="K12" s="1">
        <f t="shared" si="3"/>
        <v>-1</v>
      </c>
      <c r="L12" s="1">
        <f t="shared" si="4"/>
        <v>-1.2247448713915892</v>
      </c>
      <c r="M12" s="1">
        <f t="shared" si="5"/>
        <v>-1</v>
      </c>
      <c r="N12" s="1">
        <f t="shared" si="6"/>
        <v>-1.0645704966173457</v>
      </c>
      <c r="O12" s="1">
        <f t="shared" si="7"/>
        <v>0.37325445134507967</v>
      </c>
      <c r="P12" s="1">
        <v>1</v>
      </c>
      <c r="Q12" s="1"/>
      <c r="R12" s="1">
        <f t="shared" si="0"/>
        <v>-1</v>
      </c>
      <c r="S12" s="1">
        <f t="shared" ref="S12:V12" si="14">S11+($E$2*L12*($L27-$K27))</f>
        <v>-1.2247448713915892</v>
      </c>
      <c r="T12" s="1">
        <f t="shared" si="14"/>
        <v>3</v>
      </c>
      <c r="U12" s="1">
        <f t="shared" si="14"/>
        <v>-0.92320063506941019</v>
      </c>
      <c r="V12" s="1">
        <f t="shared" si="14"/>
        <v>-1.119763354035239</v>
      </c>
      <c r="W12" s="1">
        <f t="shared" si="2"/>
        <v>1</v>
      </c>
    </row>
    <row r="13" spans="3:24">
      <c r="C13" s="1"/>
      <c r="D13" s="1">
        <v>1</v>
      </c>
      <c r="E13" s="1">
        <v>1</v>
      </c>
      <c r="F13" s="1">
        <v>1</v>
      </c>
      <c r="G13" s="1">
        <v>7333</v>
      </c>
      <c r="H13" s="1">
        <v>120</v>
      </c>
      <c r="I13" s="1">
        <v>0</v>
      </c>
      <c r="J13" s="1"/>
      <c r="K13" s="1">
        <f t="shared" si="3"/>
        <v>1</v>
      </c>
      <c r="L13" s="1">
        <f t="shared" si="4"/>
        <v>0.81649658092772615</v>
      </c>
      <c r="M13" s="1">
        <f t="shared" si="5"/>
        <v>1</v>
      </c>
      <c r="N13" s="1">
        <f t="shared" si="6"/>
        <v>2.5362030357506589</v>
      </c>
      <c r="O13" s="1">
        <f t="shared" si="7"/>
        <v>-0.15552268806044986</v>
      </c>
      <c r="P13" s="1">
        <v>0</v>
      </c>
      <c r="Q13" s="1"/>
      <c r="R13" s="1">
        <f t="shared" si="0"/>
        <v>-1</v>
      </c>
      <c r="S13" s="1">
        <f t="shared" ref="S13:V13" si="15">S12+($E$2*L13*($L28-$K28))</f>
        <v>-1.2247448713915892</v>
      </c>
      <c r="T13" s="1">
        <f t="shared" si="15"/>
        <v>3</v>
      </c>
      <c r="U13" s="1">
        <f t="shared" si="15"/>
        <v>-0.92320063506941019</v>
      </c>
      <c r="V13" s="1">
        <f t="shared" si="15"/>
        <v>-1.119763354035239</v>
      </c>
      <c r="W13" s="1">
        <f t="shared" si="2"/>
        <v>1</v>
      </c>
    </row>
    <row r="14" spans="3:24">
      <c r="C14" s="1"/>
      <c r="D14" s="1">
        <v>0</v>
      </c>
      <c r="E14" s="1">
        <v>0</v>
      </c>
      <c r="F14" s="1">
        <v>0</v>
      </c>
      <c r="G14" s="1">
        <v>2149</v>
      </c>
      <c r="H14" s="1">
        <v>178</v>
      </c>
      <c r="I14" s="1">
        <v>0</v>
      </c>
      <c r="J14" s="1"/>
      <c r="K14" s="1">
        <f t="shared" si="3"/>
        <v>-1</v>
      </c>
      <c r="L14" s="1">
        <f t="shared" si="4"/>
        <v>-1.2247448713915892</v>
      </c>
      <c r="M14" s="1">
        <f t="shared" si="5"/>
        <v>-1</v>
      </c>
      <c r="N14" s="1">
        <f t="shared" si="6"/>
        <v>-1.0562546224086435</v>
      </c>
      <c r="O14" s="1">
        <f t="shared" si="7"/>
        <v>1.6485404934407686</v>
      </c>
      <c r="P14" s="1">
        <v>0</v>
      </c>
      <c r="Q14" s="1"/>
      <c r="R14" s="1">
        <f t="shared" si="0"/>
        <v>-1</v>
      </c>
      <c r="S14" s="1">
        <f t="shared" ref="S14:V14" si="16">S13+($E$2*L14*($L29-$K29))</f>
        <v>-1.2247448713915892</v>
      </c>
      <c r="T14" s="1">
        <f t="shared" si="16"/>
        <v>3</v>
      </c>
      <c r="U14" s="1">
        <f t="shared" si="16"/>
        <v>-0.92320063506941019</v>
      </c>
      <c r="V14" s="1">
        <f t="shared" si="16"/>
        <v>-1.119763354035239</v>
      </c>
      <c r="W14" s="1">
        <f t="shared" si="2"/>
        <v>1</v>
      </c>
      <c r="X14" t="s">
        <v>26</v>
      </c>
    </row>
    <row r="15" spans="3:24">
      <c r="C15" s="1" t="s">
        <v>14</v>
      </c>
      <c r="D15" s="1">
        <f>AVERAGE(D5:D14)</f>
        <v>0.5</v>
      </c>
      <c r="E15" s="1">
        <f>AVERAGE(E5:E14)</f>
        <v>0.6</v>
      </c>
      <c r="F15" s="1">
        <f t="shared" ref="F15:H15" si="17">AVERAGE(F5:F14)</f>
        <v>0.5</v>
      </c>
      <c r="G15" s="1">
        <f t="shared" si="17"/>
        <v>3673.2</v>
      </c>
      <c r="H15" s="1">
        <f t="shared" si="17"/>
        <v>125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3:24">
      <c r="C16" s="1" t="s">
        <v>15</v>
      </c>
      <c r="D16" s="1">
        <f>_xlfn.STDEV.P(D5:D14)</f>
        <v>0.5</v>
      </c>
      <c r="E16" s="1">
        <f t="shared" ref="E16:H16" si="18">_xlfn.STDEV.P(E5:E14)</f>
        <v>0.4898979485566356</v>
      </c>
      <c r="F16" s="1">
        <f t="shared" si="18"/>
        <v>0.5</v>
      </c>
      <c r="G16" s="1">
        <f t="shared" si="18"/>
        <v>1443.0232707756309</v>
      </c>
      <c r="H16" s="1">
        <f t="shared" si="18"/>
        <v>32.149650075856187</v>
      </c>
      <c r="I16" s="1"/>
      <c r="J16" s="1"/>
      <c r="K16" s="1"/>
      <c r="L16" s="1"/>
      <c r="M16" s="1"/>
      <c r="N16" s="1"/>
      <c r="O16" s="1"/>
      <c r="P16" s="1"/>
      <c r="Q16" s="1"/>
      <c r="R16" s="1">
        <f>R14+($E$2*K5*($L31-$K31))</f>
        <v>-1</v>
      </c>
      <c r="S16" s="1">
        <f>S14+($E$2*L5*($L31-$K31))</f>
        <v>-1.2247448713915892</v>
      </c>
      <c r="T16" s="1">
        <f t="shared" ref="T16:U16" si="19">T14+($E$2*M5*($L31-$K31))</f>
        <v>3</v>
      </c>
      <c r="U16" s="1">
        <f t="shared" si="19"/>
        <v>-0.92320063506941019</v>
      </c>
      <c r="V16" s="1">
        <f>V14+($E$2*O5*($L31-$K31))</f>
        <v>-1.119763354035239</v>
      </c>
      <c r="W16" s="1">
        <f>W14+($E$2*($L31-$K31))</f>
        <v>1</v>
      </c>
    </row>
    <row r="17" spans="3:24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>
        <f>R16+($E$2*K6*($L32-$K32))</f>
        <v>-1</v>
      </c>
      <c r="S17" s="1">
        <f>S16+($E$2*L6*($L32-$K32))</f>
        <v>-1.2247448713915892</v>
      </c>
      <c r="T17" s="1">
        <f>T16+($E$2*M6*($L32-$K32))</f>
        <v>3</v>
      </c>
      <c r="U17" s="1">
        <f t="shared" ref="U17:V17" si="20">U16+($E$2*N6*($L32-$K32))</f>
        <v>-0.92320063506941019</v>
      </c>
      <c r="V17" s="1">
        <f t="shared" si="20"/>
        <v>-1.119763354035239</v>
      </c>
      <c r="W17" s="1">
        <f t="shared" ref="W17:W25" si="21">W16+($E$2*($L32-$K32))</f>
        <v>1</v>
      </c>
    </row>
    <row r="18" spans="3:24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>
        <f t="shared" ref="R18:R25" si="22">R17+($E$2*K7*($L33-$K33))</f>
        <v>0</v>
      </c>
      <c r="S18" s="1">
        <f t="shared" ref="S18:V18" si="23">S17+($E$2*L7*($L33-$K33))</f>
        <v>0</v>
      </c>
      <c r="T18" s="1">
        <f t="shared" si="23"/>
        <v>4</v>
      </c>
      <c r="U18" s="1">
        <f t="shared" si="23"/>
        <v>-0.81010474583106196</v>
      </c>
      <c r="V18" s="1">
        <f t="shared" si="23"/>
        <v>0.40435898895716971</v>
      </c>
      <c r="W18" s="1">
        <f t="shared" si="21"/>
        <v>0</v>
      </c>
    </row>
    <row r="19" spans="3:24"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21</v>
      </c>
      <c r="I19" s="1" t="s">
        <v>6</v>
      </c>
      <c r="J19" s="1" t="s">
        <v>22</v>
      </c>
      <c r="K19" s="1" t="s">
        <v>23</v>
      </c>
      <c r="L19" s="1" t="s">
        <v>24</v>
      </c>
      <c r="M19" s="1"/>
      <c r="N19" s="1"/>
      <c r="O19" s="1"/>
      <c r="P19" s="1"/>
      <c r="Q19" s="1"/>
      <c r="R19" s="1">
        <f t="shared" si="22"/>
        <v>0</v>
      </c>
      <c r="S19" s="1">
        <f t="shared" ref="S19:V19" si="24">S18+($E$2*L8*($L34-$K34))</f>
        <v>0</v>
      </c>
      <c r="T19" s="1">
        <f t="shared" si="24"/>
        <v>4</v>
      </c>
      <c r="U19" s="1">
        <f t="shared" si="24"/>
        <v>-0.81010474583106196</v>
      </c>
      <c r="V19" s="1">
        <f t="shared" si="24"/>
        <v>0.40435898895716971</v>
      </c>
      <c r="W19" s="1">
        <f t="shared" si="21"/>
        <v>0</v>
      </c>
    </row>
    <row r="20" spans="3:24">
      <c r="C20" s="1" t="s">
        <v>13</v>
      </c>
      <c r="D20" s="1">
        <f t="shared" ref="D20:D29" si="25">R4*K5</f>
        <v>0</v>
      </c>
      <c r="E20" s="1">
        <f t="shared" ref="E20:H20" si="26">S4*L5</f>
        <v>0</v>
      </c>
      <c r="F20" s="1">
        <f t="shared" si="26"/>
        <v>0</v>
      </c>
      <c r="G20" s="1">
        <f t="shared" si="26"/>
        <v>0</v>
      </c>
      <c r="H20" s="1">
        <f t="shared" si="26"/>
        <v>0</v>
      </c>
      <c r="I20" s="1">
        <f t="shared" ref="I20:I29" si="27">W4</f>
        <v>0</v>
      </c>
      <c r="J20" s="1">
        <f t="shared" ref="J20:J29" si="28">SUM(D20:I20)</f>
        <v>0</v>
      </c>
      <c r="K20" s="1">
        <f t="shared" ref="K20:K29" si="29">IF(J20&gt;0, 1,0)</f>
        <v>0</v>
      </c>
      <c r="L20" s="1">
        <v>1</v>
      </c>
      <c r="M20" s="1"/>
      <c r="N20" s="1"/>
      <c r="O20" s="1"/>
      <c r="P20" s="1"/>
      <c r="Q20" s="1"/>
      <c r="R20" s="1">
        <f t="shared" si="22"/>
        <v>0</v>
      </c>
      <c r="S20" s="1">
        <f t="shared" ref="S20:V20" si="30">S19+($E$2*L9*($L35-$K35))</f>
        <v>0</v>
      </c>
      <c r="T20" s="1">
        <f t="shared" si="30"/>
        <v>4</v>
      </c>
      <c r="U20" s="1">
        <f t="shared" si="30"/>
        <v>-0.81010474583106196</v>
      </c>
      <c r="V20" s="1">
        <f t="shared" si="30"/>
        <v>0.40435898895716971</v>
      </c>
      <c r="W20" s="1">
        <f t="shared" si="21"/>
        <v>0</v>
      </c>
    </row>
    <row r="21" spans="3:24">
      <c r="C21" s="1"/>
      <c r="D21" s="1">
        <f t="shared" si="25"/>
        <v>-1</v>
      </c>
      <c r="E21" s="1">
        <f t="shared" ref="E21:H21" si="31">S5*L6</f>
        <v>0.66666666666666685</v>
      </c>
      <c r="F21" s="1">
        <f t="shared" si="31"/>
        <v>1</v>
      </c>
      <c r="G21" s="1">
        <f t="shared" si="31"/>
        <v>2.0044218453358575E-3</v>
      </c>
      <c r="H21" s="1">
        <f t="shared" si="31"/>
        <v>-1.0845588235294121</v>
      </c>
      <c r="I21" s="1">
        <f t="shared" si="27"/>
        <v>1</v>
      </c>
      <c r="J21" s="1">
        <f t="shared" si="28"/>
        <v>0.58411226498259061</v>
      </c>
      <c r="K21" s="1">
        <f t="shared" si="29"/>
        <v>1</v>
      </c>
      <c r="L21" s="1">
        <v>1</v>
      </c>
      <c r="M21" s="1"/>
      <c r="N21" s="1"/>
      <c r="O21" s="1"/>
      <c r="P21" s="1"/>
      <c r="Q21" s="1"/>
      <c r="R21" s="1">
        <f t="shared" si="22"/>
        <v>0</v>
      </c>
      <c r="S21" s="1">
        <f t="shared" ref="S21:V21" si="32">S20+($E$2*L10*($L36-$K36))</f>
        <v>0</v>
      </c>
      <c r="T21" s="1">
        <f t="shared" si="32"/>
        <v>4</v>
      </c>
      <c r="U21" s="1">
        <f t="shared" si="32"/>
        <v>-0.81010474583106196</v>
      </c>
      <c r="V21" s="1">
        <f t="shared" si="32"/>
        <v>0.40435898895716971</v>
      </c>
      <c r="W21" s="1">
        <f t="shared" si="21"/>
        <v>0</v>
      </c>
    </row>
    <row r="22" spans="3:24">
      <c r="D22" s="1">
        <f t="shared" si="25"/>
        <v>-1</v>
      </c>
      <c r="E22" s="1">
        <f t="shared" ref="E22:H22" si="33">S6*L7</f>
        <v>-1.0000000000000002</v>
      </c>
      <c r="F22" s="1">
        <f t="shared" si="33"/>
        <v>-1</v>
      </c>
      <c r="G22" s="1">
        <f t="shared" si="33"/>
        <v>5.2761555670777616E-2</v>
      </c>
      <c r="H22" s="1">
        <f t="shared" si="33"/>
        <v>2.79702012383901</v>
      </c>
      <c r="I22" s="1">
        <f t="shared" si="27"/>
        <v>1</v>
      </c>
      <c r="J22" s="1">
        <f t="shared" si="28"/>
        <v>0.84978167950978767</v>
      </c>
      <c r="K22" s="1">
        <f t="shared" si="29"/>
        <v>1</v>
      </c>
      <c r="L22" s="1">
        <v>0</v>
      </c>
      <c r="R22" s="1">
        <f t="shared" si="22"/>
        <v>0</v>
      </c>
      <c r="S22" s="1">
        <f t="shared" ref="S22:V22" si="34">S21+($E$2*L11*($L37-$K37))</f>
        <v>0</v>
      </c>
      <c r="T22" s="1">
        <f t="shared" si="34"/>
        <v>4</v>
      </c>
      <c r="U22" s="1">
        <f t="shared" si="34"/>
        <v>-0.81010474583106196</v>
      </c>
      <c r="V22" s="1">
        <f t="shared" si="34"/>
        <v>0.40435898895716971</v>
      </c>
      <c r="W22" s="1">
        <f t="shared" si="21"/>
        <v>0</v>
      </c>
    </row>
    <row r="23" spans="3:24">
      <c r="D23" s="1">
        <f t="shared" si="25"/>
        <v>2</v>
      </c>
      <c r="E23" s="1">
        <f t="shared" ref="E23:H23" si="35">S7*L8</f>
        <v>1.666666666666667</v>
      </c>
      <c r="F23" s="1">
        <f t="shared" si="35"/>
        <v>-2</v>
      </c>
      <c r="G23" s="1">
        <f t="shared" si="35"/>
        <v>0.15606275657967325</v>
      </c>
      <c r="H23" s="1">
        <f t="shared" si="35"/>
        <v>-0.31927244582043357</v>
      </c>
      <c r="I23" s="1">
        <f t="shared" si="27"/>
        <v>0</v>
      </c>
      <c r="J23" s="1">
        <f t="shared" si="28"/>
        <v>1.5034569774259068</v>
      </c>
      <c r="K23" s="1">
        <f t="shared" si="29"/>
        <v>1</v>
      </c>
      <c r="L23" s="1">
        <v>0</v>
      </c>
      <c r="R23" s="1">
        <f t="shared" si="22"/>
        <v>-1</v>
      </c>
      <c r="S23" s="1">
        <f t="shared" ref="S23:V23" si="36">S22+($E$2*L12*($L38-$K38))</f>
        <v>-1.2247448713915892</v>
      </c>
      <c r="T23" s="1">
        <f t="shared" si="36"/>
        <v>3</v>
      </c>
      <c r="U23" s="1">
        <f t="shared" si="36"/>
        <v>-1.8746752424484077</v>
      </c>
      <c r="V23" s="1">
        <f t="shared" si="36"/>
        <v>0.77761344030224944</v>
      </c>
      <c r="W23" s="1">
        <f t="shared" si="21"/>
        <v>1</v>
      </c>
    </row>
    <row r="24" spans="3:24">
      <c r="D24" s="1">
        <f t="shared" si="25"/>
        <v>1</v>
      </c>
      <c r="E24" s="1">
        <f t="shared" ref="E24:H24" si="37">S8*L9</f>
        <v>1</v>
      </c>
      <c r="F24" s="1">
        <f t="shared" si="37"/>
        <v>3</v>
      </c>
      <c r="G24" s="1">
        <f t="shared" si="37"/>
        <v>7.7994381026174148E-2</v>
      </c>
      <c r="H24" s="1">
        <f t="shared" si="37"/>
        <v>0</v>
      </c>
      <c r="I24" s="1">
        <f t="shared" si="27"/>
        <v>-1</v>
      </c>
      <c r="J24" s="1">
        <f t="shared" si="28"/>
        <v>4.0779943810261745</v>
      </c>
      <c r="K24" s="1">
        <f t="shared" si="29"/>
        <v>1</v>
      </c>
      <c r="L24" s="1">
        <v>1</v>
      </c>
      <c r="R24" s="1">
        <f t="shared" si="22"/>
        <v>-1</v>
      </c>
      <c r="S24" s="1">
        <f t="shared" ref="S24:V24" si="38">S23+($E$2*L13*($L39-$K39))</f>
        <v>-1.2247448713915892</v>
      </c>
      <c r="T24" s="1">
        <f t="shared" si="38"/>
        <v>3</v>
      </c>
      <c r="U24" s="1">
        <f t="shared" si="38"/>
        <v>-1.8746752424484077</v>
      </c>
      <c r="V24" s="1">
        <f t="shared" si="38"/>
        <v>0.77761344030224944</v>
      </c>
      <c r="W24" s="1">
        <f t="shared" si="21"/>
        <v>1</v>
      </c>
    </row>
    <row r="25" spans="3:24">
      <c r="D25" s="1">
        <f t="shared" si="25"/>
        <v>1</v>
      </c>
      <c r="E25" s="1">
        <f t="shared" ref="E25:H25" si="39">S9*L10</f>
        <v>1</v>
      </c>
      <c r="F25" s="1">
        <f t="shared" si="39"/>
        <v>-3</v>
      </c>
      <c r="G25" s="1">
        <f t="shared" si="39"/>
        <v>-2.8905812266279435E-2</v>
      </c>
      <c r="H25" s="1">
        <f t="shared" si="39"/>
        <v>-4.1602167182662554E-2</v>
      </c>
      <c r="I25" s="1">
        <f t="shared" si="27"/>
        <v>-1</v>
      </c>
      <c r="J25" s="1">
        <f t="shared" si="28"/>
        <v>-2.070507979448942</v>
      </c>
      <c r="K25" s="1">
        <f t="shared" si="29"/>
        <v>0</v>
      </c>
      <c r="L25" s="1">
        <v>0</v>
      </c>
      <c r="R25" s="1">
        <f t="shared" si="22"/>
        <v>0</v>
      </c>
      <c r="S25" s="1">
        <f t="shared" ref="S25:V25" si="40">S24+($E$2*L14*($L40-$K40))</f>
        <v>0</v>
      </c>
      <c r="T25" s="1">
        <f t="shared" si="40"/>
        <v>4</v>
      </c>
      <c r="U25" s="1">
        <f t="shared" si="40"/>
        <v>-0.81842062003976412</v>
      </c>
      <c r="V25" s="1">
        <f t="shared" si="40"/>
        <v>-0.87092705313851915</v>
      </c>
      <c r="W25" s="1">
        <f t="shared" si="21"/>
        <v>0</v>
      </c>
      <c r="X25" t="s">
        <v>28</v>
      </c>
    </row>
    <row r="26" spans="3:24">
      <c r="D26" s="1">
        <f t="shared" si="25"/>
        <v>-1</v>
      </c>
      <c r="E26" s="1">
        <f t="shared" ref="E26:H26" si="41">S10*L11</f>
        <v>-1.5</v>
      </c>
      <c r="F26" s="1">
        <f t="shared" si="41"/>
        <v>3</v>
      </c>
      <c r="G26" s="1">
        <f t="shared" si="41"/>
        <v>4.69139133992026E-3</v>
      </c>
      <c r="H26" s="1">
        <f t="shared" si="41"/>
        <v>0.20801083591331274</v>
      </c>
      <c r="I26" s="1">
        <f t="shared" si="27"/>
        <v>-1</v>
      </c>
      <c r="J26" s="1">
        <f t="shared" si="28"/>
        <v>-0.28729777274676704</v>
      </c>
      <c r="K26" s="1">
        <f t="shared" si="29"/>
        <v>0</v>
      </c>
      <c r="L26" s="1">
        <v>1</v>
      </c>
    </row>
    <row r="27" spans="3:24">
      <c r="D27" s="1">
        <f t="shared" si="25"/>
        <v>0</v>
      </c>
      <c r="E27" s="1">
        <f t="shared" ref="E27:H27" si="42">S11*L12</f>
        <v>0</v>
      </c>
      <c r="F27" s="1">
        <f t="shared" si="42"/>
        <v>-4</v>
      </c>
      <c r="G27" s="1">
        <f t="shared" si="42"/>
        <v>-0.15049818371481111</v>
      </c>
      <c r="H27" s="1">
        <f t="shared" si="42"/>
        <v>-0.55727554179566585</v>
      </c>
      <c r="I27" s="1">
        <f t="shared" si="27"/>
        <v>0</v>
      </c>
      <c r="J27" s="1">
        <f t="shared" si="28"/>
        <v>-4.707773725510477</v>
      </c>
      <c r="K27" s="1">
        <f t="shared" si="29"/>
        <v>0</v>
      </c>
      <c r="L27" s="1">
        <v>1</v>
      </c>
      <c r="R27" s="1">
        <f>R25+($E$2*K5*($L42-$K42))</f>
        <v>0</v>
      </c>
      <c r="S27" s="1">
        <f t="shared" ref="S27:V27" si="43">S25+($E$2*L5*($L42-$K42))</f>
        <v>0</v>
      </c>
      <c r="T27" s="1">
        <f t="shared" si="43"/>
        <v>4</v>
      </c>
      <c r="U27" s="1">
        <f t="shared" si="43"/>
        <v>-0.81842062003976412</v>
      </c>
      <c r="V27" s="1">
        <f t="shared" si="43"/>
        <v>-0.87092705313851915</v>
      </c>
      <c r="W27" s="1">
        <f>W25+($E$2*($L42-$K42))</f>
        <v>0</v>
      </c>
    </row>
    <row r="28" spans="3:24">
      <c r="D28" s="1">
        <f t="shared" si="25"/>
        <v>-1</v>
      </c>
      <c r="E28" s="1">
        <f t="shared" ref="E28:H28" si="44">S12*L13</f>
        <v>-1.0000000000000002</v>
      </c>
      <c r="F28" s="1">
        <f t="shared" si="44"/>
        <v>3</v>
      </c>
      <c r="G28" s="1">
        <f t="shared" si="44"/>
        <v>-2.3414242532699743</v>
      </c>
      <c r="H28" s="1">
        <f t="shared" si="44"/>
        <v>0.17414860681114555</v>
      </c>
      <c r="I28" s="1">
        <f t="shared" si="27"/>
        <v>1</v>
      </c>
      <c r="J28" s="1">
        <f t="shared" si="28"/>
        <v>-0.16727564645882875</v>
      </c>
      <c r="K28" s="1">
        <f t="shared" si="29"/>
        <v>0</v>
      </c>
      <c r="L28" s="1">
        <v>0</v>
      </c>
      <c r="R28" s="1">
        <f t="shared" ref="R28:R36" si="45">R27+($E$2*K6*($L43-$K43))</f>
        <v>0</v>
      </c>
      <c r="S28" s="1">
        <f t="shared" ref="S28:V28" si="46">S27+($E$2*L6*($L43-$K43))</f>
        <v>0</v>
      </c>
      <c r="T28" s="1">
        <f t="shared" si="46"/>
        <v>4</v>
      </c>
      <c r="U28" s="1">
        <f t="shared" si="46"/>
        <v>-0.81842062003976412</v>
      </c>
      <c r="V28" s="1">
        <f t="shared" si="46"/>
        <v>-0.87092705313851915</v>
      </c>
      <c r="W28" s="1">
        <f t="shared" ref="W28:W36" si="47">W27+($E$2*($L43-$K43))</f>
        <v>0</v>
      </c>
    </row>
    <row r="29" spans="3:24">
      <c r="D29" s="1">
        <f t="shared" si="25"/>
        <v>1</v>
      </c>
      <c r="E29" s="1">
        <f t="shared" ref="E29:H29" si="48">S13*L14</f>
        <v>1.5000000000000002</v>
      </c>
      <c r="F29" s="1">
        <f t="shared" si="48"/>
        <v>-3</v>
      </c>
      <c r="G29" s="1">
        <f t="shared" si="48"/>
        <v>0.97513493820265973</v>
      </c>
      <c r="H29" s="1">
        <f t="shared" si="48"/>
        <v>-1.8459752321981429</v>
      </c>
      <c r="I29" s="1">
        <f t="shared" si="27"/>
        <v>1</v>
      </c>
      <c r="J29" s="1">
        <f t="shared" si="28"/>
        <v>-0.37084029399548313</v>
      </c>
      <c r="K29" s="1">
        <f t="shared" si="29"/>
        <v>0</v>
      </c>
      <c r="L29" s="1">
        <v>0</v>
      </c>
      <c r="M29" t="s">
        <v>33</v>
      </c>
      <c r="N29">
        <f>5/10</f>
        <v>0.5</v>
      </c>
      <c r="R29" s="1">
        <f t="shared" si="45"/>
        <v>0</v>
      </c>
      <c r="S29" s="1">
        <f t="shared" ref="S29:V29" si="49">S28+($E$2*L7*($L44-$K44))</f>
        <v>0</v>
      </c>
      <c r="T29" s="1">
        <f t="shared" si="49"/>
        <v>4</v>
      </c>
      <c r="U29" s="1">
        <f t="shared" si="49"/>
        <v>-0.81842062003976412</v>
      </c>
      <c r="V29" s="1">
        <f t="shared" si="49"/>
        <v>-0.87092705313851915</v>
      </c>
      <c r="W29" s="1">
        <f t="shared" si="47"/>
        <v>0</v>
      </c>
    </row>
    <row r="30" spans="3:24">
      <c r="R30" s="1">
        <f t="shared" si="45"/>
        <v>0</v>
      </c>
      <c r="S30" s="1">
        <f t="shared" ref="S30:V30" si="50">S29+($E$2*L8*($L45-$K45))</f>
        <v>0</v>
      </c>
      <c r="T30" s="1">
        <f t="shared" si="50"/>
        <v>4</v>
      </c>
      <c r="U30" s="1">
        <f t="shared" si="50"/>
        <v>-0.81842062003976412</v>
      </c>
      <c r="V30" s="1">
        <f t="shared" si="50"/>
        <v>-0.87092705313851915</v>
      </c>
      <c r="W30" s="1">
        <f t="shared" si="47"/>
        <v>0</v>
      </c>
    </row>
    <row r="31" spans="3:24">
      <c r="C31" t="s">
        <v>25</v>
      </c>
      <c r="D31" s="1">
        <f>R14*K5</f>
        <v>-1</v>
      </c>
      <c r="E31" s="1">
        <f>S14*L5</f>
        <v>-1.0000000000000002</v>
      </c>
      <c r="F31" s="1">
        <f>T14*M5</f>
        <v>3</v>
      </c>
      <c r="G31" s="1">
        <f>U14*N5</f>
        <v>0.43069206167040447</v>
      </c>
      <c r="H31" s="1">
        <f>V14*O5</f>
        <v>2.0549535603715174</v>
      </c>
      <c r="I31" s="1">
        <f>W14</f>
        <v>1</v>
      </c>
      <c r="J31" s="1">
        <f t="shared" ref="J31:J40" si="51">SUM(D31:I31)</f>
        <v>4.4856456220419219</v>
      </c>
      <c r="K31" s="1">
        <f t="shared" ref="K31:K40" si="52">IF(J31&gt;0,1,0)</f>
        <v>1</v>
      </c>
      <c r="L31" s="1">
        <v>1</v>
      </c>
      <c r="R31" s="1">
        <f t="shared" si="45"/>
        <v>0</v>
      </c>
      <c r="S31" s="1">
        <f t="shared" ref="S31:V31" si="53">S30+($E$2*L9*($L46-$K46))</f>
        <v>0</v>
      </c>
      <c r="T31" s="1">
        <f t="shared" si="53"/>
        <v>4</v>
      </c>
      <c r="U31" s="1">
        <f t="shared" si="53"/>
        <v>-0.81842062003976412</v>
      </c>
      <c r="V31" s="1">
        <f t="shared" si="53"/>
        <v>-0.87092705313851915</v>
      </c>
      <c r="W31" s="1">
        <f t="shared" si="47"/>
        <v>0</v>
      </c>
    </row>
    <row r="32" spans="3:24">
      <c r="D32" s="1">
        <f t="shared" ref="D32:D40" si="54">R16*K6</f>
        <v>1</v>
      </c>
      <c r="E32" s="1">
        <f t="shared" ref="E32:H32" si="55">S16*L6</f>
        <v>-1.0000000000000002</v>
      </c>
      <c r="F32" s="1">
        <f t="shared" si="55"/>
        <v>3</v>
      </c>
      <c r="G32" s="1">
        <f t="shared" si="55"/>
        <v>3.9665638478259503E-3</v>
      </c>
      <c r="H32" s="1">
        <f t="shared" si="55"/>
        <v>-0.66176470588235303</v>
      </c>
      <c r="I32" s="1">
        <f t="shared" ref="I32:I40" si="56">W16</f>
        <v>1</v>
      </c>
      <c r="J32" s="1">
        <f t="shared" si="51"/>
        <v>3.3422018579654731</v>
      </c>
      <c r="K32" s="1">
        <f t="shared" si="52"/>
        <v>1</v>
      </c>
      <c r="L32" s="1">
        <v>1</v>
      </c>
      <c r="R32" s="1">
        <f t="shared" si="45"/>
        <v>0</v>
      </c>
      <c r="S32" s="1">
        <f t="shared" ref="S32:V32" si="57">S31+($E$2*L10*($L47-$K47))</f>
        <v>0</v>
      </c>
      <c r="T32" s="1">
        <f t="shared" si="57"/>
        <v>4</v>
      </c>
      <c r="U32" s="1">
        <f t="shared" si="57"/>
        <v>-0.81842062003976412</v>
      </c>
      <c r="V32" s="1">
        <f t="shared" si="57"/>
        <v>-0.87092705313851915</v>
      </c>
      <c r="W32" s="1">
        <f t="shared" si="47"/>
        <v>0</v>
      </c>
    </row>
    <row r="33" spans="3:24">
      <c r="D33" s="1">
        <f t="shared" si="54"/>
        <v>1</v>
      </c>
      <c r="E33" s="1">
        <f t="shared" ref="E33:H33" si="58">S17*L7</f>
        <v>1.5000000000000002</v>
      </c>
      <c r="F33" s="1">
        <f t="shared" si="58"/>
        <v>-3</v>
      </c>
      <c r="G33" s="1">
        <f t="shared" si="58"/>
        <v>0.10441019676858282</v>
      </c>
      <c r="H33" s="1">
        <f t="shared" si="58"/>
        <v>1.7066563467492264</v>
      </c>
      <c r="I33" s="1">
        <f t="shared" si="56"/>
        <v>1</v>
      </c>
      <c r="J33" s="1">
        <f t="shared" si="51"/>
        <v>2.3110665435178093</v>
      </c>
      <c r="K33" s="1">
        <f t="shared" si="52"/>
        <v>1</v>
      </c>
      <c r="L33" s="1">
        <v>0</v>
      </c>
      <c r="R33" s="1">
        <f t="shared" si="45"/>
        <v>0</v>
      </c>
      <c r="S33" s="1">
        <f t="shared" ref="S33:V33" si="59">S32+($E$2*L11*($L48-$K48))</f>
        <v>0</v>
      </c>
      <c r="T33" s="1">
        <f t="shared" si="59"/>
        <v>4</v>
      </c>
      <c r="U33" s="1">
        <f t="shared" si="59"/>
        <v>-0.81842062003976412</v>
      </c>
      <c r="V33" s="1">
        <f t="shared" si="59"/>
        <v>-0.87092705313851915</v>
      </c>
      <c r="W33" s="1">
        <f t="shared" si="47"/>
        <v>0</v>
      </c>
    </row>
    <row r="34" spans="3:24">
      <c r="D34" s="1">
        <f t="shared" si="54"/>
        <v>0</v>
      </c>
      <c r="E34" s="1">
        <f t="shared" ref="E34:H34" si="60">S18*L8</f>
        <v>0</v>
      </c>
      <c r="F34" s="1">
        <f t="shared" si="60"/>
        <v>-4</v>
      </c>
      <c r="G34" s="1">
        <f t="shared" si="60"/>
        <v>0.35772031851301578</v>
      </c>
      <c r="H34" s="1">
        <f t="shared" si="60"/>
        <v>0.4150541795665636</v>
      </c>
      <c r="I34" s="1">
        <f t="shared" si="56"/>
        <v>0</v>
      </c>
      <c r="J34" s="1">
        <f t="shared" si="51"/>
        <v>-3.227225501920421</v>
      </c>
      <c r="K34" s="1">
        <f t="shared" si="52"/>
        <v>0</v>
      </c>
      <c r="L34" s="1">
        <v>0</v>
      </c>
      <c r="R34" s="1">
        <f t="shared" si="45"/>
        <v>-1</v>
      </c>
      <c r="S34" s="1">
        <f t="shared" ref="S34:V34" si="61">S33+($E$2*L12*($L49-$K49))</f>
        <v>-1.2247448713915892</v>
      </c>
      <c r="T34" s="1">
        <f t="shared" si="61"/>
        <v>3</v>
      </c>
      <c r="U34" s="1">
        <f t="shared" si="61"/>
        <v>-1.8829911166571098</v>
      </c>
      <c r="V34" s="1">
        <f t="shared" si="61"/>
        <v>-0.49767260179343947</v>
      </c>
      <c r="W34" s="1">
        <f t="shared" si="47"/>
        <v>1</v>
      </c>
    </row>
    <row r="35" spans="3:24">
      <c r="D35" s="1">
        <f t="shared" si="54"/>
        <v>0</v>
      </c>
      <c r="E35" s="1">
        <f t="shared" ref="E35:H35" si="62">S19*L9</f>
        <v>0</v>
      </c>
      <c r="F35" s="1">
        <f t="shared" si="62"/>
        <v>4</v>
      </c>
      <c r="G35" s="1">
        <f t="shared" si="62"/>
        <v>-0.71678798285847267</v>
      </c>
      <c r="H35" s="1">
        <f t="shared" si="62"/>
        <v>0</v>
      </c>
      <c r="I35" s="1">
        <f t="shared" si="56"/>
        <v>0</v>
      </c>
      <c r="J35" s="1">
        <f t="shared" si="51"/>
        <v>3.2832120171415271</v>
      </c>
      <c r="K35" s="1">
        <f t="shared" si="52"/>
        <v>1</v>
      </c>
      <c r="L35" s="1">
        <v>1</v>
      </c>
      <c r="R35" s="1">
        <f t="shared" si="45"/>
        <v>-1</v>
      </c>
      <c r="S35" s="1">
        <f t="shared" ref="S35:V35" si="63">S34+($E$2*L13*($L50-$K50))</f>
        <v>-1.2247448713915892</v>
      </c>
      <c r="T35" s="1">
        <f t="shared" si="63"/>
        <v>3</v>
      </c>
      <c r="U35" s="1">
        <f t="shared" si="63"/>
        <v>-1.8829911166571098</v>
      </c>
      <c r="V35" s="1">
        <f t="shared" si="63"/>
        <v>-0.49767260179343947</v>
      </c>
      <c r="W35" s="1">
        <f t="shared" si="47"/>
        <v>1</v>
      </c>
    </row>
    <row r="36" spans="3:24">
      <c r="D36" s="1">
        <f t="shared" si="54"/>
        <v>0</v>
      </c>
      <c r="E36" s="1">
        <f t="shared" ref="E36:H36" si="64">S20*L10</f>
        <v>0</v>
      </c>
      <c r="F36" s="1">
        <f t="shared" si="64"/>
        <v>-4</v>
      </c>
      <c r="G36" s="1">
        <f t="shared" si="64"/>
        <v>0.2656516866295654</v>
      </c>
      <c r="H36" s="1">
        <f t="shared" si="64"/>
        <v>1.257739938080496E-2</v>
      </c>
      <c r="I36" s="1">
        <f t="shared" si="56"/>
        <v>0</v>
      </c>
      <c r="J36" s="1">
        <f t="shared" si="51"/>
        <v>-3.7217709139896296</v>
      </c>
      <c r="K36" s="1">
        <f t="shared" si="52"/>
        <v>0</v>
      </c>
      <c r="L36" s="1">
        <v>0</v>
      </c>
      <c r="R36" s="1">
        <f t="shared" si="45"/>
        <v>0</v>
      </c>
      <c r="S36" s="1">
        <f t="shared" ref="S36:V36" si="65">S35+($E$2*L14*($L51-$K51))</f>
        <v>0</v>
      </c>
      <c r="T36" s="1">
        <f t="shared" si="65"/>
        <v>4</v>
      </c>
      <c r="U36" s="1">
        <f t="shared" si="65"/>
        <v>-0.82673649424846629</v>
      </c>
      <c r="V36" s="1">
        <f t="shared" si="65"/>
        <v>-2.146213095234208</v>
      </c>
      <c r="W36" s="1">
        <f t="shared" si="47"/>
        <v>0</v>
      </c>
      <c r="X36" t="s">
        <v>30</v>
      </c>
    </row>
    <row r="37" spans="3:24">
      <c r="D37" s="1">
        <f t="shared" si="54"/>
        <v>0</v>
      </c>
      <c r="E37" s="1">
        <f t="shared" ref="E37:H37" si="66">S21*L11</f>
        <v>0</v>
      </c>
      <c r="F37" s="1">
        <f t="shared" si="66"/>
        <v>4</v>
      </c>
      <c r="G37" s="1">
        <f t="shared" si="66"/>
        <v>-4.3115066638103716E-2</v>
      </c>
      <c r="H37" s="1">
        <f t="shared" si="66"/>
        <v>-6.28869969040248E-2</v>
      </c>
      <c r="I37" s="1">
        <f t="shared" si="56"/>
        <v>0</v>
      </c>
      <c r="J37" s="1">
        <f t="shared" si="51"/>
        <v>3.8939979364578714</v>
      </c>
      <c r="K37" s="1">
        <f t="shared" si="52"/>
        <v>1</v>
      </c>
      <c r="L37" s="1">
        <v>1</v>
      </c>
    </row>
    <row r="38" spans="3:24">
      <c r="D38" s="1">
        <f t="shared" si="54"/>
        <v>0</v>
      </c>
      <c r="E38" s="1">
        <f t="shared" ref="E38:H38" si="67">S22*L12</f>
        <v>0</v>
      </c>
      <c r="F38" s="1">
        <f t="shared" si="67"/>
        <v>-4</v>
      </c>
      <c r="G38" s="1">
        <f t="shared" si="67"/>
        <v>0.86241361158144225</v>
      </c>
      <c r="H38" s="1">
        <f t="shared" si="67"/>
        <v>0.15092879256965952</v>
      </c>
      <c r="I38" s="1">
        <f t="shared" si="56"/>
        <v>0</v>
      </c>
      <c r="J38" s="1">
        <f t="shared" si="51"/>
        <v>-2.9866575958488979</v>
      </c>
      <c r="K38" s="1">
        <f t="shared" si="52"/>
        <v>0</v>
      </c>
      <c r="L38" s="1">
        <v>1</v>
      </c>
      <c r="R38" s="1">
        <f>R36+($E$2*K5*($L53-$K53))</f>
        <v>0</v>
      </c>
      <c r="S38" s="1">
        <f t="shared" ref="S38:V38" si="68">S36+($E$2*L5*($L53-$K53))</f>
        <v>0</v>
      </c>
      <c r="T38" s="1">
        <f t="shared" si="68"/>
        <v>4</v>
      </c>
      <c r="U38" s="1">
        <f t="shared" si="68"/>
        <v>-0.82673649424846629</v>
      </c>
      <c r="V38" s="1">
        <f t="shared" si="68"/>
        <v>-2.146213095234208</v>
      </c>
      <c r="W38" s="1">
        <f>W36+($E$2*($L53-$K53))</f>
        <v>0</v>
      </c>
    </row>
    <row r="39" spans="3:24">
      <c r="D39" s="1">
        <f t="shared" si="54"/>
        <v>-1</v>
      </c>
      <c r="E39" s="1">
        <f t="shared" ref="E39:H39" si="69">S23*L13</f>
        <v>-1.0000000000000002</v>
      </c>
      <c r="F39" s="1">
        <f t="shared" si="69"/>
        <v>3</v>
      </c>
      <c r="G39" s="1">
        <f t="shared" si="69"/>
        <v>-4.7545570409442544</v>
      </c>
      <c r="H39" s="1">
        <f t="shared" si="69"/>
        <v>-0.12093653250773999</v>
      </c>
      <c r="I39" s="1">
        <f t="shared" si="56"/>
        <v>1</v>
      </c>
      <c r="J39" s="1">
        <f t="shared" si="51"/>
        <v>-2.8754935734519944</v>
      </c>
      <c r="K39" s="1">
        <f t="shared" si="52"/>
        <v>0</v>
      </c>
      <c r="L39" s="1">
        <v>0</v>
      </c>
      <c r="R39" s="1">
        <f t="shared" ref="R39:R47" si="70">R38+($E$2*K6*($L54-$K54))</f>
        <v>0</v>
      </c>
      <c r="S39" s="1">
        <f t="shared" ref="S39:V39" si="71">S38+($E$2*L6*($L54-$K54))</f>
        <v>0</v>
      </c>
      <c r="T39" s="1">
        <f t="shared" si="71"/>
        <v>4</v>
      </c>
      <c r="U39" s="1">
        <f t="shared" si="71"/>
        <v>-0.82673649424846629</v>
      </c>
      <c r="V39" s="1">
        <f t="shared" si="71"/>
        <v>-2.146213095234208</v>
      </c>
      <c r="W39" s="1">
        <f t="shared" ref="W39:W47" si="72">W38+($E$2*($L54-$K54))</f>
        <v>0</v>
      </c>
    </row>
    <row r="40" spans="3:24">
      <c r="D40" s="1">
        <f t="shared" si="54"/>
        <v>1</v>
      </c>
      <c r="E40" s="1">
        <f t="shared" ref="E40:H40" si="73">S24*L14</f>
        <v>1.5000000000000002</v>
      </c>
      <c r="F40" s="1">
        <f t="shared" si="73"/>
        <v>-3</v>
      </c>
      <c r="G40" s="1">
        <f t="shared" si="73"/>
        <v>1.9801343903511752</v>
      </c>
      <c r="H40" s="1">
        <f t="shared" si="73"/>
        <v>1.281927244582044</v>
      </c>
      <c r="I40" s="1">
        <f t="shared" si="56"/>
        <v>1</v>
      </c>
      <c r="J40" s="1">
        <f t="shared" si="51"/>
        <v>3.762061634933219</v>
      </c>
      <c r="K40" s="1">
        <f t="shared" si="52"/>
        <v>1</v>
      </c>
      <c r="L40" s="1">
        <v>0</v>
      </c>
      <c r="M40" t="s">
        <v>33</v>
      </c>
      <c r="N40">
        <f>7/10</f>
        <v>0.7</v>
      </c>
      <c r="R40" s="1">
        <f t="shared" si="70"/>
        <v>0</v>
      </c>
      <c r="S40" s="1">
        <f t="shared" ref="S40:V40" si="74">S39+($E$2*L7*($L55-$K55))</f>
        <v>0</v>
      </c>
      <c r="T40" s="1">
        <f t="shared" si="74"/>
        <v>4</v>
      </c>
      <c r="U40" s="1">
        <f t="shared" si="74"/>
        <v>-0.82673649424846629</v>
      </c>
      <c r="V40" s="1">
        <f t="shared" si="74"/>
        <v>-2.146213095234208</v>
      </c>
      <c r="W40" s="1">
        <f t="shared" si="72"/>
        <v>0</v>
      </c>
    </row>
    <row r="41" spans="3:24">
      <c r="R41" s="1">
        <f t="shared" si="70"/>
        <v>0</v>
      </c>
      <c r="S41" s="1">
        <f t="shared" ref="S41:V41" si="75">S40+($E$2*L8*($L56-$K56))</f>
        <v>0</v>
      </c>
      <c r="T41" s="1">
        <f t="shared" si="75"/>
        <v>4</v>
      </c>
      <c r="U41" s="1">
        <f t="shared" si="75"/>
        <v>-0.82673649424846629</v>
      </c>
      <c r="V41" s="1">
        <f t="shared" si="75"/>
        <v>-2.146213095234208</v>
      </c>
      <c r="W41" s="1">
        <f t="shared" si="72"/>
        <v>0</v>
      </c>
    </row>
    <row r="42" spans="3:24">
      <c r="C42" t="s">
        <v>27</v>
      </c>
      <c r="D42" s="1">
        <f>R25*K5</f>
        <v>0</v>
      </c>
      <c r="E42" s="1">
        <f t="shared" ref="E42:H42" si="76">S25*L5</f>
        <v>0</v>
      </c>
      <c r="F42" s="1">
        <f t="shared" si="76"/>
        <v>4</v>
      </c>
      <c r="G42" s="1">
        <f t="shared" si="76"/>
        <v>0.38181003215188997</v>
      </c>
      <c r="H42" s="1">
        <f t="shared" si="76"/>
        <v>1.5982972136222913</v>
      </c>
      <c r="I42" s="1">
        <f>W25</f>
        <v>0</v>
      </c>
      <c r="J42" s="1">
        <f t="shared" ref="J42:J51" si="77">SUM(D42:I42)</f>
        <v>5.9801072457741808</v>
      </c>
      <c r="K42">
        <f>IF(J42&gt;0,1,0)</f>
        <v>1</v>
      </c>
      <c r="L42" s="1">
        <v>1</v>
      </c>
      <c r="R42" s="1">
        <f t="shared" si="70"/>
        <v>0</v>
      </c>
      <c r="S42" s="1">
        <f t="shared" ref="S42:V42" si="78">S41+($E$2*L9*($L57-$K57))</f>
        <v>0</v>
      </c>
      <c r="T42" s="1">
        <f t="shared" si="78"/>
        <v>4</v>
      </c>
      <c r="U42" s="1">
        <f t="shared" si="78"/>
        <v>-0.82673649424846629</v>
      </c>
      <c r="V42" s="1">
        <f t="shared" si="78"/>
        <v>-2.146213095234208</v>
      </c>
      <c r="W42" s="1">
        <f t="shared" si="72"/>
        <v>0</v>
      </c>
    </row>
    <row r="43" spans="3:24">
      <c r="D43">
        <f t="shared" ref="D43:D51" si="79">R27*K6</f>
        <v>0</v>
      </c>
      <c r="E43">
        <f t="shared" ref="E43:H43" si="80">S27*L6</f>
        <v>0</v>
      </c>
      <c r="F43">
        <f t="shared" si="80"/>
        <v>4</v>
      </c>
      <c r="G43">
        <f t="shared" si="80"/>
        <v>3.5163728451301974E-3</v>
      </c>
      <c r="H43">
        <f t="shared" si="80"/>
        <v>-0.51470588235294124</v>
      </c>
      <c r="I43">
        <f t="shared" ref="I43:I51" si="81">W27</f>
        <v>0</v>
      </c>
      <c r="J43" s="1">
        <f t="shared" si="77"/>
        <v>3.4888104904921891</v>
      </c>
      <c r="K43">
        <f t="shared" ref="K43:K51" si="82">IF(J43&gt;0,1,0)</f>
        <v>1</v>
      </c>
      <c r="L43" s="1">
        <v>1</v>
      </c>
      <c r="R43" s="1">
        <f t="shared" si="70"/>
        <v>0</v>
      </c>
      <c r="S43" s="1">
        <f t="shared" ref="S43:V43" si="83">S42+($E$2*L10*($L58-$K58))</f>
        <v>0</v>
      </c>
      <c r="T43" s="1">
        <f t="shared" si="83"/>
        <v>4</v>
      </c>
      <c r="U43" s="1">
        <f t="shared" si="83"/>
        <v>-0.82673649424846629</v>
      </c>
      <c r="V43" s="1">
        <f t="shared" si="83"/>
        <v>-2.146213095234208</v>
      </c>
      <c r="W43" s="1">
        <f t="shared" si="72"/>
        <v>0</v>
      </c>
    </row>
    <row r="44" spans="3:24">
      <c r="D44">
        <f t="shared" si="79"/>
        <v>0</v>
      </c>
      <c r="E44">
        <f t="shared" ref="E44:H44" si="84">S28*L7</f>
        <v>0</v>
      </c>
      <c r="F44">
        <f t="shared" si="84"/>
        <v>-4</v>
      </c>
      <c r="G44">
        <f t="shared" si="84"/>
        <v>9.2560007794397492E-2</v>
      </c>
      <c r="H44">
        <f t="shared" si="84"/>
        <v>1.3273993808049538</v>
      </c>
      <c r="I44">
        <f t="shared" si="81"/>
        <v>0</v>
      </c>
      <c r="J44" s="1">
        <f t="shared" si="77"/>
        <v>-2.5800406114006487</v>
      </c>
      <c r="K44">
        <f t="shared" si="82"/>
        <v>0</v>
      </c>
      <c r="L44" s="1">
        <v>0</v>
      </c>
      <c r="R44" s="1">
        <f t="shared" si="70"/>
        <v>0</v>
      </c>
      <c r="S44" s="1">
        <f t="shared" ref="S44:V44" si="85">S43+($E$2*L11*($L59-$K59))</f>
        <v>0</v>
      </c>
      <c r="T44" s="1">
        <f t="shared" si="85"/>
        <v>4</v>
      </c>
      <c r="U44" s="1">
        <f t="shared" si="85"/>
        <v>-0.82673649424846629</v>
      </c>
      <c r="V44" s="1">
        <f t="shared" si="85"/>
        <v>-2.146213095234208</v>
      </c>
      <c r="W44" s="1">
        <f t="shared" si="72"/>
        <v>0</v>
      </c>
    </row>
    <row r="45" spans="3:24">
      <c r="D45">
        <f t="shared" si="79"/>
        <v>0</v>
      </c>
      <c r="E45">
        <f t="shared" ref="E45:H45" si="86">S29*L8</f>
        <v>0</v>
      </c>
      <c r="F45">
        <f t="shared" si="86"/>
        <v>-4</v>
      </c>
      <c r="G45">
        <f t="shared" si="86"/>
        <v>0.36139238337371404</v>
      </c>
      <c r="H45">
        <f t="shared" si="86"/>
        <v>-0.89396284829721373</v>
      </c>
      <c r="I45">
        <f t="shared" si="81"/>
        <v>0</v>
      </c>
      <c r="J45" s="1">
        <f t="shared" si="77"/>
        <v>-4.5325704649234995</v>
      </c>
      <c r="K45">
        <f t="shared" si="82"/>
        <v>0</v>
      </c>
      <c r="L45" s="1">
        <v>0</v>
      </c>
      <c r="R45" s="1">
        <f t="shared" si="70"/>
        <v>-1</v>
      </c>
      <c r="S45" s="1">
        <f t="shared" ref="S45:V45" si="87">S44+($E$2*L12*($L60-$K60))</f>
        <v>-1.2247448713915892</v>
      </c>
      <c r="T45" s="1">
        <f t="shared" si="87"/>
        <v>3</v>
      </c>
      <c r="U45" s="1">
        <f t="shared" si="87"/>
        <v>-1.891306990865812</v>
      </c>
      <c r="V45" s="1">
        <f t="shared" si="87"/>
        <v>-1.7729586438891283</v>
      </c>
      <c r="W45" s="1">
        <f t="shared" si="72"/>
        <v>1</v>
      </c>
    </row>
    <row r="46" spans="3:24">
      <c r="D46">
        <f t="shared" si="79"/>
        <v>0</v>
      </c>
      <c r="E46">
        <f t="shared" ref="E46:H46" si="88">S30*L9</f>
        <v>0</v>
      </c>
      <c r="F46">
        <f t="shared" si="88"/>
        <v>4</v>
      </c>
      <c r="G46">
        <f t="shared" si="88"/>
        <v>-0.72414594333264015</v>
      </c>
      <c r="H46">
        <f t="shared" si="88"/>
        <v>0</v>
      </c>
      <c r="I46">
        <f t="shared" si="81"/>
        <v>0</v>
      </c>
      <c r="J46" s="1">
        <f t="shared" si="77"/>
        <v>3.27585405666736</v>
      </c>
      <c r="K46">
        <f t="shared" si="82"/>
        <v>1</v>
      </c>
      <c r="L46" s="1">
        <v>1</v>
      </c>
      <c r="R46" s="1">
        <f t="shared" si="70"/>
        <v>-1</v>
      </c>
      <c r="S46" s="1">
        <f t="shared" ref="S46:V46" si="89">S45+($E$2*L13*($L61-$K61))</f>
        <v>-1.2247448713915892</v>
      </c>
      <c r="T46" s="1">
        <f t="shared" si="89"/>
        <v>3</v>
      </c>
      <c r="U46" s="1">
        <f t="shared" si="89"/>
        <v>-1.891306990865812</v>
      </c>
      <c r="V46" s="1">
        <f t="shared" si="89"/>
        <v>-1.7729586438891283</v>
      </c>
      <c r="W46" s="1">
        <f t="shared" si="72"/>
        <v>1</v>
      </c>
    </row>
    <row r="47" spans="3:24">
      <c r="D47">
        <f t="shared" si="79"/>
        <v>0</v>
      </c>
      <c r="E47">
        <f t="shared" ref="E47:H47" si="90">S31*L10</f>
        <v>0</v>
      </c>
      <c r="F47">
        <f t="shared" si="90"/>
        <v>-4</v>
      </c>
      <c r="G47">
        <f t="shared" si="90"/>
        <v>0.26837865005091255</v>
      </c>
      <c r="H47">
        <f t="shared" si="90"/>
        <v>-2.7089783281733754E-2</v>
      </c>
      <c r="I47">
        <f t="shared" si="81"/>
        <v>0</v>
      </c>
      <c r="J47" s="1">
        <f t="shared" si="77"/>
        <v>-3.7587111332308214</v>
      </c>
      <c r="K47">
        <f t="shared" si="82"/>
        <v>0</v>
      </c>
      <c r="L47" s="1">
        <v>0</v>
      </c>
      <c r="R47" s="1">
        <f t="shared" si="70"/>
        <v>-1</v>
      </c>
      <c r="S47" s="1">
        <f t="shared" ref="S47:V47" si="91">S46+($E$2*L14*($L62-$K62))</f>
        <v>-1.2247448713915892</v>
      </c>
      <c r="T47" s="1">
        <f t="shared" si="91"/>
        <v>3</v>
      </c>
      <c r="U47" s="1">
        <f t="shared" si="91"/>
        <v>-1.891306990865812</v>
      </c>
      <c r="V47" s="1">
        <f t="shared" si="91"/>
        <v>-1.7729586438891283</v>
      </c>
      <c r="W47" s="1">
        <f t="shared" si="72"/>
        <v>1</v>
      </c>
      <c r="X47" t="s">
        <v>32</v>
      </c>
    </row>
    <row r="48" spans="3:24">
      <c r="D48">
        <f t="shared" si="79"/>
        <v>0</v>
      </c>
      <c r="E48">
        <f t="shared" ref="E48:H48" si="92">S32*L11</f>
        <v>0</v>
      </c>
      <c r="F48">
        <f t="shared" si="92"/>
        <v>4</v>
      </c>
      <c r="G48">
        <f t="shared" si="92"/>
        <v>-4.3557650726775442E-2</v>
      </c>
      <c r="H48">
        <f t="shared" si="92"/>
        <v>0.13544891640866874</v>
      </c>
      <c r="I48">
        <f t="shared" si="81"/>
        <v>0</v>
      </c>
      <c r="J48" s="1">
        <f t="shared" si="77"/>
        <v>4.0918912656818929</v>
      </c>
      <c r="K48">
        <f t="shared" si="82"/>
        <v>1</v>
      </c>
      <c r="L48" s="1">
        <v>1</v>
      </c>
    </row>
    <row r="49" spans="3:23">
      <c r="D49">
        <f t="shared" si="79"/>
        <v>0</v>
      </c>
      <c r="E49">
        <f t="shared" ref="E49:H49" si="93">S33*L12</f>
        <v>0</v>
      </c>
      <c r="F49">
        <f t="shared" si="93"/>
        <v>-4</v>
      </c>
      <c r="G49">
        <f t="shared" si="93"/>
        <v>0.87126644591760771</v>
      </c>
      <c r="H49">
        <f t="shared" si="93"/>
        <v>-0.32507739938080499</v>
      </c>
      <c r="I49">
        <f t="shared" si="81"/>
        <v>0</v>
      </c>
      <c r="J49" s="1">
        <f t="shared" si="77"/>
        <v>-3.4538109534631976</v>
      </c>
      <c r="K49">
        <f t="shared" si="82"/>
        <v>0</v>
      </c>
      <c r="L49" s="1">
        <v>1</v>
      </c>
      <c r="R49" s="1">
        <f>R47+($E$2*K5*($L64-$K64))</f>
        <v>-1</v>
      </c>
      <c r="S49" s="1">
        <f t="shared" ref="S49:V49" si="94">S47+($E$2*L5*($L64-$K64))</f>
        <v>-1.2247448713915892</v>
      </c>
      <c r="T49" s="1">
        <f t="shared" si="94"/>
        <v>3</v>
      </c>
      <c r="U49" s="1">
        <f t="shared" si="94"/>
        <v>-1.891306990865812</v>
      </c>
      <c r="V49" s="1">
        <f t="shared" si="94"/>
        <v>-1.7729586438891283</v>
      </c>
      <c r="W49" s="1">
        <f>W47+($E$2*($L64-$K64))</f>
        <v>1</v>
      </c>
    </row>
    <row r="50" spans="3:23">
      <c r="D50">
        <f t="shared" si="79"/>
        <v>-1</v>
      </c>
      <c r="E50">
        <f t="shared" ref="E50:H50" si="95">S34*L13</f>
        <v>-1.0000000000000002</v>
      </c>
      <c r="F50">
        <f t="shared" si="95"/>
        <v>3</v>
      </c>
      <c r="G50">
        <f t="shared" si="95"/>
        <v>-4.7756477863572853</v>
      </c>
      <c r="H50">
        <f t="shared" si="95"/>
        <v>7.7399380804953566E-2</v>
      </c>
      <c r="I50">
        <f t="shared" si="81"/>
        <v>1</v>
      </c>
      <c r="J50" s="1">
        <f t="shared" si="77"/>
        <v>-2.6982484055523317</v>
      </c>
      <c r="K50">
        <f t="shared" si="82"/>
        <v>0</v>
      </c>
      <c r="L50" s="1">
        <v>0</v>
      </c>
      <c r="R50" s="1">
        <f t="shared" ref="R50:R57" si="96">R49+($E$2*K6*($L65-$K65))</f>
        <v>-1</v>
      </c>
      <c r="S50" s="1">
        <f t="shared" ref="S50:V50" si="97">S49+($E$2*L6*($L65-$K65))</f>
        <v>-1.2247448713915892</v>
      </c>
      <c r="T50" s="1">
        <f t="shared" si="97"/>
        <v>3</v>
      </c>
      <c r="U50" s="1">
        <f t="shared" si="97"/>
        <v>-1.891306990865812</v>
      </c>
      <c r="V50" s="1">
        <f t="shared" si="97"/>
        <v>-1.7729586438891283</v>
      </c>
      <c r="W50" s="1">
        <f t="shared" ref="W50:W57" si="98">W49+($E$2*($L65-$K65))</f>
        <v>1</v>
      </c>
    </row>
    <row r="51" spans="3:23">
      <c r="D51">
        <f t="shared" si="79"/>
        <v>1</v>
      </c>
      <c r="E51">
        <f t="shared" ref="E51:H51" si="99">S35*L14</f>
        <v>1.5000000000000002</v>
      </c>
      <c r="F51">
        <f t="shared" si="99"/>
        <v>-3</v>
      </c>
      <c r="G51">
        <f t="shared" si="99"/>
        <v>1.9889180709234857</v>
      </c>
      <c r="H51">
        <f t="shared" si="99"/>
        <v>-0.82043343653250789</v>
      </c>
      <c r="I51">
        <f t="shared" si="81"/>
        <v>1</v>
      </c>
      <c r="J51" s="1">
        <f t="shared" si="77"/>
        <v>1.6684846343909778</v>
      </c>
      <c r="K51">
        <f t="shared" si="82"/>
        <v>1</v>
      </c>
      <c r="L51" s="1">
        <v>0</v>
      </c>
      <c r="M51" t="s">
        <v>33</v>
      </c>
      <c r="N51">
        <f>8/10</f>
        <v>0.8</v>
      </c>
      <c r="R51" s="1">
        <f t="shared" si="96"/>
        <v>0</v>
      </c>
      <c r="S51" s="1">
        <f t="shared" ref="S51:V51" si="100">S50+($E$2*L7*($L66-$K66))</f>
        <v>0</v>
      </c>
      <c r="T51" s="1">
        <f t="shared" si="100"/>
        <v>4</v>
      </c>
      <c r="U51" s="1">
        <f t="shared" si="100"/>
        <v>-1.7782111016274638</v>
      </c>
      <c r="V51" s="1">
        <f t="shared" si="100"/>
        <v>-0.2488363008967196</v>
      </c>
      <c r="W51" s="1">
        <f t="shared" si="98"/>
        <v>0</v>
      </c>
    </row>
    <row r="52" spans="3:23">
      <c r="R52" s="1">
        <f t="shared" si="96"/>
        <v>0</v>
      </c>
      <c r="S52" s="1">
        <f t="shared" ref="S52:V52" si="101">S51+($E$2*L8*($L67-$K67))</f>
        <v>0</v>
      </c>
      <c r="T52" s="1">
        <f t="shared" si="101"/>
        <v>4</v>
      </c>
      <c r="U52" s="1">
        <f t="shared" si="101"/>
        <v>-1.7782111016274638</v>
      </c>
      <c r="V52" s="1">
        <f t="shared" si="101"/>
        <v>-0.2488363008967196</v>
      </c>
      <c r="W52" s="1">
        <f t="shared" si="98"/>
        <v>0</v>
      </c>
    </row>
    <row r="53" spans="3:23">
      <c r="C53" t="s">
        <v>29</v>
      </c>
      <c r="D53">
        <f>R36*K5</f>
        <v>0</v>
      </c>
      <c r="E53">
        <f t="shared" ref="E53:H53" si="102">S36*L5</f>
        <v>0</v>
      </c>
      <c r="F53">
        <f t="shared" si="102"/>
        <v>4</v>
      </c>
      <c r="G53">
        <f t="shared" si="102"/>
        <v>0.38568955830415308</v>
      </c>
      <c r="H53">
        <f t="shared" si="102"/>
        <v>3.9386609907120755</v>
      </c>
      <c r="I53">
        <f>W36</f>
        <v>0</v>
      </c>
      <c r="J53" s="1">
        <f t="shared" ref="J53:J62" si="103">SUM(D53:I53)</f>
        <v>8.3243505490162288</v>
      </c>
      <c r="K53">
        <f t="shared" ref="K53:K62" si="104">IF(J53&gt;0,1,0)</f>
        <v>1</v>
      </c>
      <c r="L53" s="1">
        <v>1</v>
      </c>
      <c r="R53" s="1">
        <f t="shared" si="96"/>
        <v>0</v>
      </c>
      <c r="S53" s="1">
        <f t="shared" ref="S53:V53" si="105">S52+($E$2*L9*($L68-$K68))</f>
        <v>0</v>
      </c>
      <c r="T53" s="1">
        <f t="shared" si="105"/>
        <v>4</v>
      </c>
      <c r="U53" s="1">
        <f t="shared" si="105"/>
        <v>-1.7782111016274638</v>
      </c>
      <c r="V53" s="1">
        <f t="shared" si="105"/>
        <v>-0.2488363008967196</v>
      </c>
      <c r="W53" s="1">
        <f t="shared" si="98"/>
        <v>0</v>
      </c>
    </row>
    <row r="54" spans="3:23">
      <c r="D54">
        <f t="shared" ref="D54:D62" si="106">R38*K6</f>
        <v>0</v>
      </c>
      <c r="E54">
        <f t="shared" ref="E54:H54" si="107">S38*L6</f>
        <v>0</v>
      </c>
      <c r="F54">
        <f t="shared" si="107"/>
        <v>4</v>
      </c>
      <c r="G54">
        <f t="shared" si="107"/>
        <v>3.5521022897885908E-3</v>
      </c>
      <c r="H54">
        <f t="shared" si="107"/>
        <v>-1.2683823529411766</v>
      </c>
      <c r="I54">
        <f t="shared" ref="I54:I62" si="108">W38</f>
        <v>0</v>
      </c>
      <c r="J54" s="1">
        <f t="shared" si="103"/>
        <v>2.7351697493486116</v>
      </c>
      <c r="K54">
        <f t="shared" si="104"/>
        <v>1</v>
      </c>
      <c r="L54" s="1">
        <v>1</v>
      </c>
      <c r="R54" s="1">
        <f t="shared" si="96"/>
        <v>0</v>
      </c>
      <c r="S54" s="1">
        <f t="shared" ref="S54:V54" si="109">S53+($E$2*L10*($L69-$K69))</f>
        <v>0</v>
      </c>
      <c r="T54" s="1">
        <f t="shared" si="109"/>
        <v>4</v>
      </c>
      <c r="U54" s="1">
        <f t="shared" si="109"/>
        <v>-1.7782111016274638</v>
      </c>
      <c r="V54" s="1">
        <f t="shared" si="109"/>
        <v>-0.2488363008967196</v>
      </c>
      <c r="W54" s="1">
        <f t="shared" si="98"/>
        <v>0</v>
      </c>
    </row>
    <row r="55" spans="3:23">
      <c r="D55">
        <f t="shared" si="106"/>
        <v>0</v>
      </c>
      <c r="E55">
        <f t="shared" ref="E55:H55" si="110">S39*L7</f>
        <v>0</v>
      </c>
      <c r="F55">
        <f t="shared" si="110"/>
        <v>-4</v>
      </c>
      <c r="G55">
        <f t="shared" si="110"/>
        <v>9.3500498982824906E-2</v>
      </c>
      <c r="H55">
        <f t="shared" si="110"/>
        <v>3.2710913312693508</v>
      </c>
      <c r="I55">
        <f t="shared" si="108"/>
        <v>0</v>
      </c>
      <c r="J55" s="1">
        <f t="shared" si="103"/>
        <v>-0.63540816974782421</v>
      </c>
      <c r="K55">
        <f t="shared" si="104"/>
        <v>0</v>
      </c>
      <c r="L55" s="1">
        <v>0</v>
      </c>
      <c r="R55" s="1">
        <f t="shared" si="96"/>
        <v>0</v>
      </c>
      <c r="S55" s="1">
        <f t="shared" ref="S55:V55" si="111">S54+($E$2*L11*($L70-$K70))</f>
        <v>0</v>
      </c>
      <c r="T55" s="1">
        <f t="shared" si="111"/>
        <v>4</v>
      </c>
      <c r="U55" s="1">
        <f t="shared" si="111"/>
        <v>-1.7782111016274638</v>
      </c>
      <c r="V55" s="1">
        <f t="shared" si="111"/>
        <v>-0.2488363008967196</v>
      </c>
      <c r="W55" s="1">
        <f t="shared" si="98"/>
        <v>0</v>
      </c>
    </row>
    <row r="56" spans="3:23">
      <c r="D56">
        <f t="shared" si="106"/>
        <v>0</v>
      </c>
      <c r="E56">
        <f t="shared" ref="E56:H56" si="112">S40*L8</f>
        <v>0</v>
      </c>
      <c r="F56">
        <f t="shared" si="112"/>
        <v>-4</v>
      </c>
      <c r="G56">
        <f t="shared" si="112"/>
        <v>0.36506444823441225</v>
      </c>
      <c r="H56">
        <f t="shared" si="112"/>
        <v>-2.2029798761609909</v>
      </c>
      <c r="I56">
        <f t="shared" si="108"/>
        <v>0</v>
      </c>
      <c r="J56" s="1">
        <f t="shared" si="103"/>
        <v>-5.8379154279265784</v>
      </c>
      <c r="K56">
        <f t="shared" si="104"/>
        <v>0</v>
      </c>
      <c r="L56" s="1">
        <v>0</v>
      </c>
      <c r="R56" s="1">
        <f t="shared" si="96"/>
        <v>-1</v>
      </c>
      <c r="S56" s="1">
        <f t="shared" ref="S56:V56" si="113">S55+($E$2*L12*($L71-$K71))</f>
        <v>-1.2247448713915892</v>
      </c>
      <c r="T56" s="1">
        <f t="shared" si="113"/>
        <v>3</v>
      </c>
      <c r="U56" s="1">
        <f t="shared" si="113"/>
        <v>-2.8427815982448097</v>
      </c>
      <c r="V56" s="1">
        <f t="shared" si="113"/>
        <v>0.12441815044836008</v>
      </c>
      <c r="W56" s="1">
        <f t="shared" si="98"/>
        <v>1</v>
      </c>
    </row>
    <row r="57" spans="3:23">
      <c r="D57">
        <f t="shared" si="106"/>
        <v>0</v>
      </c>
      <c r="E57">
        <f t="shared" ref="E57:H57" si="114">S41*L9</f>
        <v>0</v>
      </c>
      <c r="F57">
        <f t="shared" si="114"/>
        <v>4</v>
      </c>
      <c r="G57">
        <f t="shared" si="114"/>
        <v>-0.73150390380680763</v>
      </c>
      <c r="H57">
        <f t="shared" si="114"/>
        <v>0</v>
      </c>
      <c r="I57">
        <f t="shared" si="108"/>
        <v>0</v>
      </c>
      <c r="J57" s="1">
        <f t="shared" si="103"/>
        <v>3.2684960961931924</v>
      </c>
      <c r="K57">
        <f t="shared" si="104"/>
        <v>1</v>
      </c>
      <c r="L57" s="1">
        <v>1</v>
      </c>
      <c r="R57" s="1">
        <f t="shared" si="96"/>
        <v>-1</v>
      </c>
      <c r="S57" s="1">
        <f t="shared" ref="S57:V57" si="115">S56+($E$2*L13*($L72-$K72))</f>
        <v>-1.2247448713915892</v>
      </c>
      <c r="T57" s="1">
        <f t="shared" si="115"/>
        <v>3</v>
      </c>
      <c r="U57" s="1">
        <f t="shared" si="115"/>
        <v>-2.8427815982448097</v>
      </c>
      <c r="V57" s="1">
        <f t="shared" si="115"/>
        <v>0.12441815044836008</v>
      </c>
      <c r="W57" s="1">
        <f t="shared" si="98"/>
        <v>1</v>
      </c>
    </row>
    <row r="58" spans="3:23">
      <c r="D58">
        <f t="shared" si="106"/>
        <v>0</v>
      </c>
      <c r="E58">
        <f t="shared" ref="E58:H58" si="116">S42*L10</f>
        <v>0</v>
      </c>
      <c r="F58">
        <f t="shared" si="116"/>
        <v>-4</v>
      </c>
      <c r="G58">
        <f t="shared" si="116"/>
        <v>0.2711056134722597</v>
      </c>
      <c r="H58">
        <f t="shared" si="116"/>
        <v>-6.6756965944272467E-2</v>
      </c>
      <c r="I58">
        <f t="shared" si="108"/>
        <v>0</v>
      </c>
      <c r="J58" s="1">
        <f t="shared" si="103"/>
        <v>-3.7956513524720128</v>
      </c>
      <c r="K58">
        <f t="shared" si="104"/>
        <v>0</v>
      </c>
      <c r="L58" s="1">
        <v>0</v>
      </c>
    </row>
    <row r="59" spans="3:23">
      <c r="D59">
        <f t="shared" si="106"/>
        <v>0</v>
      </c>
      <c r="E59">
        <f t="shared" ref="E59:H59" si="117">S43*L11</f>
        <v>0</v>
      </c>
      <c r="F59">
        <f t="shared" si="117"/>
        <v>4</v>
      </c>
      <c r="G59">
        <f t="shared" si="117"/>
        <v>-4.4000234815447174E-2</v>
      </c>
      <c r="H59">
        <f t="shared" si="117"/>
        <v>0.33378482972136231</v>
      </c>
      <c r="I59">
        <f t="shared" si="108"/>
        <v>0</v>
      </c>
      <c r="J59" s="1">
        <f t="shared" si="103"/>
        <v>4.2897845949059148</v>
      </c>
      <c r="K59">
        <f t="shared" si="104"/>
        <v>1</v>
      </c>
      <c r="L59" s="1">
        <v>1</v>
      </c>
    </row>
    <row r="60" spans="3:23">
      <c r="D60">
        <f t="shared" si="106"/>
        <v>0</v>
      </c>
      <c r="E60">
        <f t="shared" ref="E60:H60" si="118">S44*L12</f>
        <v>0</v>
      </c>
      <c r="F60">
        <f t="shared" si="118"/>
        <v>-4</v>
      </c>
      <c r="G60">
        <f t="shared" si="118"/>
        <v>0.88011928025377317</v>
      </c>
      <c r="H60">
        <f t="shared" si="118"/>
        <v>-0.8010835913312695</v>
      </c>
      <c r="I60">
        <f t="shared" si="108"/>
        <v>0</v>
      </c>
      <c r="J60" s="1">
        <f t="shared" si="103"/>
        <v>-3.9209643110774963</v>
      </c>
      <c r="K60">
        <f t="shared" si="104"/>
        <v>0</v>
      </c>
      <c r="L60" s="1">
        <v>1</v>
      </c>
    </row>
    <row r="61" spans="3:23">
      <c r="D61">
        <f t="shared" si="106"/>
        <v>-1</v>
      </c>
      <c r="E61">
        <f t="shared" ref="E61:H61" si="119">S45*L13</f>
        <v>-1.0000000000000002</v>
      </c>
      <c r="F61">
        <f t="shared" si="119"/>
        <v>3</v>
      </c>
      <c r="G61">
        <f t="shared" si="119"/>
        <v>-4.7967385317703162</v>
      </c>
      <c r="H61">
        <f t="shared" si="119"/>
        <v>0.27573529411764708</v>
      </c>
      <c r="I61">
        <f t="shared" si="108"/>
        <v>1</v>
      </c>
      <c r="J61" s="1">
        <f t="shared" si="103"/>
        <v>-2.521003237652669</v>
      </c>
      <c r="K61">
        <f t="shared" si="104"/>
        <v>0</v>
      </c>
      <c r="L61" s="1">
        <v>0</v>
      </c>
    </row>
    <row r="62" spans="3:23">
      <c r="D62">
        <f t="shared" si="106"/>
        <v>1</v>
      </c>
      <c r="E62">
        <f t="shared" ref="E62:H62" si="120">S46*L14</f>
        <v>1.5000000000000002</v>
      </c>
      <c r="F62">
        <f t="shared" si="120"/>
        <v>-3</v>
      </c>
      <c r="G62">
        <f t="shared" si="120"/>
        <v>1.997701751495796</v>
      </c>
      <c r="H62">
        <f t="shared" si="120"/>
        <v>-2.9227941176470593</v>
      </c>
      <c r="I62">
        <f t="shared" si="108"/>
        <v>1</v>
      </c>
      <c r="J62" s="1">
        <f t="shared" si="103"/>
        <v>-0.42509236615126333</v>
      </c>
      <c r="K62">
        <f t="shared" si="104"/>
        <v>0</v>
      </c>
      <c r="L62" s="1">
        <v>0</v>
      </c>
      <c r="M62" t="s">
        <v>33</v>
      </c>
      <c r="N62">
        <f>9/10</f>
        <v>0.9</v>
      </c>
      <c r="R62" s="1" t="s">
        <v>7</v>
      </c>
      <c r="S62" s="1" t="s">
        <v>8</v>
      </c>
      <c r="T62" s="1" t="s">
        <v>9</v>
      </c>
      <c r="U62" s="1" t="s">
        <v>10</v>
      </c>
      <c r="V62" s="1" t="s">
        <v>11</v>
      </c>
      <c r="W62" s="1" t="s">
        <v>12</v>
      </c>
    </row>
    <row r="63" spans="3:23">
      <c r="R63">
        <v>1</v>
      </c>
      <c r="S63">
        <v>1</v>
      </c>
      <c r="T63">
        <v>1</v>
      </c>
      <c r="U63">
        <v>3357</v>
      </c>
      <c r="V63">
        <v>144</v>
      </c>
      <c r="W63" s="2" t="s">
        <v>34</v>
      </c>
    </row>
    <row r="64" spans="3:23">
      <c r="C64" t="s">
        <v>31</v>
      </c>
      <c r="D64">
        <f>K5*R47</f>
        <v>-1</v>
      </c>
      <c r="E64">
        <f t="shared" ref="E64:H64" si="121">L5*S47</f>
        <v>-1.0000000000000002</v>
      </c>
      <c r="F64">
        <f t="shared" si="121"/>
        <v>3</v>
      </c>
      <c r="G64">
        <f t="shared" si="121"/>
        <v>0.88233356456302958</v>
      </c>
      <c r="H64">
        <f t="shared" si="121"/>
        <v>3.2536764705882359</v>
      </c>
      <c r="I64">
        <f>W47</f>
        <v>1</v>
      </c>
      <c r="J64" s="1">
        <f t="shared" ref="J64:J73" si="122">SUM(D64:I64)</f>
        <v>6.1360100351512656</v>
      </c>
      <c r="K64">
        <f t="shared" ref="K64:K73" si="123">IF(J64&gt;0,1,0)</f>
        <v>1</v>
      </c>
      <c r="L64" s="1">
        <v>1</v>
      </c>
      <c r="R64">
        <v>0</v>
      </c>
      <c r="S64">
        <v>0</v>
      </c>
      <c r="T64">
        <v>1</v>
      </c>
      <c r="U64">
        <v>3846</v>
      </c>
      <c r="V64">
        <v>111</v>
      </c>
      <c r="W64" s="2" t="s">
        <v>34</v>
      </c>
    </row>
    <row r="65" spans="4:25">
      <c r="D65">
        <f t="shared" ref="D65:D73" si="124">R49*K6</f>
        <v>1</v>
      </c>
      <c r="E65">
        <f t="shared" ref="E65:H65" si="125">S49*L6</f>
        <v>-1.0000000000000002</v>
      </c>
      <c r="F65">
        <f t="shared" si="125"/>
        <v>3</v>
      </c>
      <c r="G65">
        <f t="shared" si="125"/>
        <v>8.126066696807226E-3</v>
      </c>
      <c r="H65">
        <f t="shared" si="125"/>
        <v>-1.0477941176470589</v>
      </c>
      <c r="I65">
        <f t="shared" ref="I65:I73" si="126">W49</f>
        <v>1</v>
      </c>
      <c r="J65" s="1">
        <f t="shared" si="122"/>
        <v>2.9603319490497482</v>
      </c>
      <c r="K65">
        <f t="shared" si="123"/>
        <v>1</v>
      </c>
      <c r="L65" s="1">
        <v>1</v>
      </c>
      <c r="R65">
        <v>1</v>
      </c>
      <c r="S65">
        <v>0</v>
      </c>
      <c r="T65">
        <v>0</v>
      </c>
      <c r="U65">
        <v>6277</v>
      </c>
      <c r="V65">
        <v>118</v>
      </c>
      <c r="W65" s="2" t="s">
        <v>35</v>
      </c>
    </row>
    <row r="66" spans="4:25">
      <c r="D66">
        <f t="shared" si="124"/>
        <v>1</v>
      </c>
      <c r="E66">
        <f t="shared" ref="E66:H66" si="127">S50*L7</f>
        <v>1.5000000000000002</v>
      </c>
      <c r="F66">
        <f t="shared" si="127"/>
        <v>-3</v>
      </c>
      <c r="G66">
        <f t="shared" si="127"/>
        <v>0.21389904595467368</v>
      </c>
      <c r="H66">
        <f t="shared" si="127"/>
        <v>2.7022058823529416</v>
      </c>
      <c r="I66">
        <f t="shared" si="126"/>
        <v>1</v>
      </c>
      <c r="J66" s="1">
        <f t="shared" si="122"/>
        <v>3.4161049283076155</v>
      </c>
      <c r="K66">
        <f t="shared" si="123"/>
        <v>1</v>
      </c>
      <c r="L66" s="1">
        <v>0</v>
      </c>
      <c r="R66">
        <v>0</v>
      </c>
      <c r="S66">
        <v>1</v>
      </c>
      <c r="T66">
        <v>1</v>
      </c>
      <c r="U66">
        <v>1378</v>
      </c>
      <c r="V66">
        <v>167</v>
      </c>
      <c r="W66" s="2" t="s">
        <v>35</v>
      </c>
    </row>
    <row r="67" spans="4:25">
      <c r="D67">
        <f t="shared" si="124"/>
        <v>0</v>
      </c>
      <c r="E67">
        <f t="shared" ref="E67:H67" si="128">S51*L8</f>
        <v>0</v>
      </c>
      <c r="F67">
        <f t="shared" si="128"/>
        <v>-4</v>
      </c>
      <c r="G67">
        <f t="shared" si="128"/>
        <v>0.78520986937929738</v>
      </c>
      <c r="H67">
        <f t="shared" si="128"/>
        <v>-0.25541795665634659</v>
      </c>
      <c r="I67">
        <f t="shared" si="126"/>
        <v>0</v>
      </c>
      <c r="J67" s="1">
        <f t="shared" si="122"/>
        <v>-3.4702080872770491</v>
      </c>
      <c r="K67">
        <f t="shared" si="123"/>
        <v>0</v>
      </c>
      <c r="L67" s="1">
        <v>0</v>
      </c>
      <c r="R67">
        <v>1</v>
      </c>
      <c r="S67">
        <v>1</v>
      </c>
      <c r="T67">
        <v>0</v>
      </c>
      <c r="U67">
        <v>5516</v>
      </c>
      <c r="V67">
        <v>495</v>
      </c>
      <c r="W67" s="2" t="s">
        <v>35</v>
      </c>
    </row>
    <row r="68" spans="4:25">
      <c r="D68">
        <f t="shared" si="124"/>
        <v>0</v>
      </c>
      <c r="E68">
        <f t="shared" ref="E68:H68" si="129">S52*L9</f>
        <v>0</v>
      </c>
      <c r="F68">
        <f t="shared" si="129"/>
        <v>4</v>
      </c>
      <c r="G68">
        <f t="shared" si="129"/>
        <v>-1.5733772147261258</v>
      </c>
      <c r="H68">
        <f t="shared" si="129"/>
        <v>0</v>
      </c>
      <c r="I68">
        <f t="shared" si="126"/>
        <v>0</v>
      </c>
      <c r="J68" s="1">
        <f t="shared" si="122"/>
        <v>2.4266227852738744</v>
      </c>
      <c r="K68">
        <f t="shared" si="123"/>
        <v>1</v>
      </c>
      <c r="L68" s="1">
        <v>1</v>
      </c>
    </row>
    <row r="69" spans="4:25">
      <c r="D69">
        <f t="shared" si="124"/>
        <v>0</v>
      </c>
      <c r="E69">
        <f t="shared" ref="E69:H69" si="130">S53*L10</f>
        <v>0</v>
      </c>
      <c r="F69">
        <f t="shared" si="130"/>
        <v>-4</v>
      </c>
      <c r="G69">
        <f t="shared" si="130"/>
        <v>0.5831156782647261</v>
      </c>
      <c r="H69">
        <f t="shared" si="130"/>
        <v>-7.7399380804953526E-3</v>
      </c>
      <c r="I69">
        <f t="shared" si="126"/>
        <v>0</v>
      </c>
      <c r="J69" s="1">
        <f t="shared" si="122"/>
        <v>-3.4246242598157695</v>
      </c>
      <c r="K69">
        <f t="shared" si="123"/>
        <v>0</v>
      </c>
      <c r="L69" s="1">
        <v>0</v>
      </c>
    </row>
    <row r="70" spans="4:25">
      <c r="D70">
        <f t="shared" si="124"/>
        <v>0</v>
      </c>
      <c r="E70">
        <f t="shared" ref="E70:H70" si="131">S54*L11</f>
        <v>0</v>
      </c>
      <c r="F70">
        <f t="shared" si="131"/>
        <v>4</v>
      </c>
      <c r="G70">
        <f t="shared" si="131"/>
        <v>-9.4639230960970183E-2</v>
      </c>
      <c r="H70">
        <f t="shared" si="131"/>
        <v>3.8699690402476762E-2</v>
      </c>
      <c r="I70">
        <f t="shared" si="126"/>
        <v>0</v>
      </c>
      <c r="J70" s="1">
        <f t="shared" si="122"/>
        <v>3.9440604594415065</v>
      </c>
      <c r="K70">
        <f t="shared" si="123"/>
        <v>1</v>
      </c>
      <c r="L70" s="1">
        <v>1</v>
      </c>
      <c r="R70" s="1" t="s">
        <v>7</v>
      </c>
      <c r="S70" s="1" t="s">
        <v>8</v>
      </c>
      <c r="T70" s="1" t="s">
        <v>9</v>
      </c>
      <c r="U70" s="1" t="s">
        <v>10</v>
      </c>
      <c r="V70" s="1" t="s">
        <v>11</v>
      </c>
      <c r="W70" s="1" t="s">
        <v>12</v>
      </c>
      <c r="X70" s="1" t="s">
        <v>37</v>
      </c>
      <c r="Y70" s="1" t="s">
        <v>36</v>
      </c>
    </row>
    <row r="71" spans="4:25">
      <c r="D71">
        <f t="shared" si="124"/>
        <v>0</v>
      </c>
      <c r="E71">
        <f t="shared" ref="E71:H71" si="132">S55*L12</f>
        <v>0</v>
      </c>
      <c r="F71">
        <f t="shared" si="132"/>
        <v>-4</v>
      </c>
      <c r="G71">
        <f t="shared" si="132"/>
        <v>1.8930310755500266</v>
      </c>
      <c r="H71">
        <f t="shared" si="132"/>
        <v>-9.2879256965944235E-2</v>
      </c>
      <c r="I71">
        <f t="shared" si="126"/>
        <v>0</v>
      </c>
      <c r="J71" s="1">
        <f t="shared" si="122"/>
        <v>-2.1998481814159181</v>
      </c>
      <c r="K71">
        <f t="shared" si="123"/>
        <v>0</v>
      </c>
      <c r="L71" s="1">
        <v>1</v>
      </c>
      <c r="R71">
        <f>STANDARDIZE(R63,$D$15,$D$16)</f>
        <v>1</v>
      </c>
      <c r="S71">
        <f>STANDARDIZE(S63,$E$15,$E$16)</f>
        <v>0.81649658092772615</v>
      </c>
      <c r="T71">
        <f>STANDARDIZE(T63,$F$15,$F$16)</f>
        <v>1</v>
      </c>
      <c r="U71">
        <f>STANDARDIZE(U63,$G$15,$G$16)</f>
        <v>-0.21912328539929993</v>
      </c>
      <c r="V71">
        <f>STANDARDIZE(V63,$H$15,$H$16)</f>
        <v>0.59098621462970946</v>
      </c>
      <c r="W71">
        <v>1</v>
      </c>
      <c r="X71">
        <f>R71*$R$38+S71*$S$38+T71*$T$38+U71*$U$38+V71*$V$38+0</f>
        <v>2.9127748638380471</v>
      </c>
      <c r="Y71">
        <v>1</v>
      </c>
    </row>
    <row r="72" spans="4:25">
      <c r="D72">
        <f t="shared" si="124"/>
        <v>-1</v>
      </c>
      <c r="E72">
        <f t="shared" ref="E72:H72" si="133">S56*L13</f>
        <v>-1.0000000000000002</v>
      </c>
      <c r="F72">
        <f t="shared" si="133"/>
        <v>3</v>
      </c>
      <c r="G72">
        <f t="shared" si="133"/>
        <v>-7.2098713194445958</v>
      </c>
      <c r="H72">
        <f t="shared" si="133"/>
        <v>-1.9349845201238423E-2</v>
      </c>
      <c r="I72">
        <f t="shared" si="126"/>
        <v>1</v>
      </c>
      <c r="J72" s="1">
        <f t="shared" si="122"/>
        <v>-5.2292211646458346</v>
      </c>
      <c r="K72">
        <f t="shared" si="123"/>
        <v>0</v>
      </c>
      <c r="L72" s="1">
        <v>0</v>
      </c>
      <c r="R72">
        <f t="shared" ref="R72:R75" si="134">STANDARDIZE(R64,$D$15,$D$16)</f>
        <v>-1</v>
      </c>
      <c r="S72">
        <f t="shared" ref="S72:S75" si="135">STANDARDIZE(S64,$E$15,$E$16)</f>
        <v>-1.2247448713915892</v>
      </c>
      <c r="T72">
        <f t="shared" ref="T72:T75" si="136">STANDARDIZE(T64,$F$15,$F$16)</f>
        <v>1</v>
      </c>
      <c r="U72">
        <f t="shared" ref="U72:U75" si="137">STANDARDIZE(U64,$G$15,$G$16)</f>
        <v>0.11974858860531021</v>
      </c>
      <c r="V72">
        <f t="shared" ref="V72:V75" si="138">STANDARDIZE(V64,$H$15,$H$16)</f>
        <v>-0.43546352656925963</v>
      </c>
      <c r="W72">
        <v>1</v>
      </c>
      <c r="X72">
        <f>R72*$R$38+S72*$S$38+T72*$T$38+U72*$U$38+V72*$V$38+0</f>
        <v>4.8355969948850586</v>
      </c>
      <c r="Y72">
        <v>1</v>
      </c>
    </row>
    <row r="73" spans="4:25">
      <c r="D73">
        <f t="shared" si="124"/>
        <v>1</v>
      </c>
      <c r="E73">
        <f t="shared" ref="E73:H73" si="139">S57*L14</f>
        <v>1.5000000000000002</v>
      </c>
      <c r="F73">
        <f t="shared" si="139"/>
        <v>-3</v>
      </c>
      <c r="G73">
        <f t="shared" si="139"/>
        <v>3.0027012036443117</v>
      </c>
      <c r="H73">
        <f t="shared" si="139"/>
        <v>0.2051083591331273</v>
      </c>
      <c r="I73">
        <f t="shared" si="126"/>
        <v>1</v>
      </c>
      <c r="J73" s="1">
        <f t="shared" si="122"/>
        <v>3.707809562777439</v>
      </c>
      <c r="K73">
        <f t="shared" si="123"/>
        <v>1</v>
      </c>
      <c r="L73" s="1">
        <v>0</v>
      </c>
      <c r="M73" t="s">
        <v>33</v>
      </c>
      <c r="N73">
        <f>7/10</f>
        <v>0.7</v>
      </c>
      <c r="R73">
        <f t="shared" si="134"/>
        <v>1</v>
      </c>
      <c r="S73">
        <f t="shared" si="135"/>
        <v>-1.2247448713915892</v>
      </c>
      <c r="T73">
        <f t="shared" si="136"/>
        <v>-1</v>
      </c>
      <c r="U73">
        <f t="shared" si="137"/>
        <v>1.8044061053848752</v>
      </c>
      <c r="V73">
        <f t="shared" si="138"/>
        <v>-0.21773176328462981</v>
      </c>
      <c r="W73">
        <v>0</v>
      </c>
      <c r="X73">
        <f t="shared" ref="X73:X75" si="140">R73*$R$38+S73*$S$38+T73*$T$38+U73*$U$38+V73*$V$38+0</f>
        <v>-5.0244696161565132</v>
      </c>
      <c r="Y73">
        <v>0</v>
      </c>
    </row>
    <row r="74" spans="4:25">
      <c r="R74">
        <f t="shared" si="134"/>
        <v>-1</v>
      </c>
      <c r="S74">
        <f t="shared" si="135"/>
        <v>0.81649658092772615</v>
      </c>
      <c r="T74">
        <f t="shared" si="136"/>
        <v>1</v>
      </c>
      <c r="U74">
        <f t="shared" si="137"/>
        <v>-1.5905495403177528</v>
      </c>
      <c r="V74">
        <f t="shared" si="138"/>
        <v>1.3063905797077788</v>
      </c>
      <c r="W74">
        <v>0</v>
      </c>
      <c r="X74">
        <f t="shared" si="140"/>
        <v>2.5111727812313656</v>
      </c>
      <c r="Y74">
        <v>1</v>
      </c>
    </row>
    <row r="75" spans="4:25">
      <c r="R75">
        <f t="shared" si="134"/>
        <v>1</v>
      </c>
      <c r="S75">
        <f t="shared" si="135"/>
        <v>0.81649658092772615</v>
      </c>
      <c r="T75">
        <f t="shared" si="136"/>
        <v>-1</v>
      </c>
      <c r="U75">
        <f t="shared" si="137"/>
        <v>1.2770410826496843</v>
      </c>
      <c r="V75">
        <f t="shared" si="138"/>
        <v>11.50867891647329</v>
      </c>
      <c r="W75">
        <v>0</v>
      </c>
      <c r="X75">
        <f t="shared" si="140"/>
        <v>-29.755853867061877</v>
      </c>
      <c r="Y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CHITTIBABU</dc:creator>
  <cp:lastModifiedBy>CHITTIBABU</cp:lastModifiedBy>
  <dcterms:created xsi:type="dcterms:W3CDTF">2022-07-07T19:10:06Z</dcterms:created>
  <dcterms:modified xsi:type="dcterms:W3CDTF">2022-07-09T00:06:31Z</dcterms:modified>
</cp:coreProperties>
</file>