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toriia\Desktop\віка\сатпр\"/>
    </mc:Choice>
  </mc:AlternateContent>
  <bookViews>
    <workbookView xWindow="0" yWindow="0" windowWidth="23040" windowHeight="9192" activeTab="5"/>
  </bookViews>
  <sheets>
    <sheet name="Лаплас" sheetId="3" r:id="rId1"/>
    <sheet name="Гурвіца" sheetId="7" r:id="rId2"/>
    <sheet name="Оптимізм" sheetId="5" r:id="rId3"/>
    <sheet name="Песимізм" sheetId="4" r:id="rId4"/>
    <sheet name="Байєса-Лапласа" sheetId="9" r:id="rId5"/>
    <sheet name="Ходжа- Лемана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8" l="1"/>
  <c r="X3" i="8"/>
  <c r="X4" i="8"/>
  <c r="X5" i="8"/>
  <c r="X6" i="8"/>
  <c r="X2" i="8"/>
  <c r="V6" i="8"/>
  <c r="V5" i="8"/>
  <c r="V4" i="8"/>
  <c r="V3" i="8"/>
  <c r="V2" i="8"/>
  <c r="X2" i="9"/>
  <c r="V3" i="9"/>
  <c r="V4" i="9"/>
  <c r="V5" i="9"/>
  <c r="V6" i="9"/>
  <c r="V2" i="9"/>
  <c r="V2" i="5"/>
  <c r="T3" i="5"/>
  <c r="T4" i="5"/>
  <c r="T5" i="5"/>
  <c r="T6" i="5"/>
  <c r="T2" i="5"/>
  <c r="T3" i="7"/>
  <c r="T4" i="7"/>
  <c r="T5" i="7"/>
  <c r="T6" i="7"/>
  <c r="T2" i="7"/>
  <c r="V2" i="7" s="1"/>
  <c r="L6" i="9"/>
  <c r="R6" i="9" s="1"/>
  <c r="K6" i="9"/>
  <c r="Q6" i="9" s="1"/>
  <c r="J6" i="9"/>
  <c r="P6" i="9" s="1"/>
  <c r="I6" i="9"/>
  <c r="O6" i="9" s="1"/>
  <c r="H6" i="9"/>
  <c r="N6" i="9" s="1"/>
  <c r="R5" i="9"/>
  <c r="Q5" i="9"/>
  <c r="L5" i="9"/>
  <c r="K5" i="9"/>
  <c r="J5" i="9"/>
  <c r="P5" i="9" s="1"/>
  <c r="I5" i="9"/>
  <c r="O5" i="9" s="1"/>
  <c r="H5" i="9"/>
  <c r="N5" i="9" s="1"/>
  <c r="R4" i="9"/>
  <c r="Q4" i="9"/>
  <c r="P4" i="9"/>
  <c r="O4" i="9"/>
  <c r="L4" i="9"/>
  <c r="K4" i="9"/>
  <c r="J4" i="9"/>
  <c r="I4" i="9"/>
  <c r="H4" i="9"/>
  <c r="N4" i="9" s="1"/>
  <c r="Q3" i="9"/>
  <c r="P3" i="9"/>
  <c r="O3" i="9"/>
  <c r="N3" i="9"/>
  <c r="L3" i="9"/>
  <c r="R3" i="9" s="1"/>
  <c r="K3" i="9"/>
  <c r="J3" i="9"/>
  <c r="I3" i="9"/>
  <c r="H3" i="9"/>
  <c r="O2" i="9"/>
  <c r="N2" i="9"/>
  <c r="L2" i="9"/>
  <c r="R2" i="9" s="1"/>
  <c r="K2" i="9"/>
  <c r="Q2" i="9" s="1"/>
  <c r="J2" i="9"/>
  <c r="P2" i="9" s="1"/>
  <c r="I2" i="9"/>
  <c r="H2" i="9"/>
  <c r="V2" i="3"/>
  <c r="T3" i="3"/>
  <c r="T4" i="3"/>
  <c r="T5" i="3"/>
  <c r="T6" i="3"/>
  <c r="T2" i="3"/>
  <c r="V2" i="4"/>
  <c r="T3" i="4"/>
  <c r="T4" i="4"/>
  <c r="T5" i="4"/>
  <c r="T6" i="4"/>
  <c r="T2" i="4"/>
  <c r="L6" i="8"/>
  <c r="R6" i="8" s="1"/>
  <c r="K6" i="8"/>
  <c r="Q6" i="8" s="1"/>
  <c r="J6" i="8"/>
  <c r="P6" i="8" s="1"/>
  <c r="I6" i="8"/>
  <c r="O6" i="8" s="1"/>
  <c r="H6" i="8"/>
  <c r="N6" i="8" s="1"/>
  <c r="R5" i="8"/>
  <c r="Q5" i="8"/>
  <c r="L5" i="8"/>
  <c r="K5" i="8"/>
  <c r="J5" i="8"/>
  <c r="P5" i="8" s="1"/>
  <c r="I5" i="8"/>
  <c r="O5" i="8" s="1"/>
  <c r="H5" i="8"/>
  <c r="N5" i="8" s="1"/>
  <c r="R4" i="8"/>
  <c r="Q4" i="8"/>
  <c r="P4" i="8"/>
  <c r="O4" i="8"/>
  <c r="L4" i="8"/>
  <c r="K4" i="8"/>
  <c r="J4" i="8"/>
  <c r="I4" i="8"/>
  <c r="H4" i="8"/>
  <c r="N4" i="8" s="1"/>
  <c r="Q3" i="8"/>
  <c r="P3" i="8"/>
  <c r="O3" i="8"/>
  <c r="N3" i="8"/>
  <c r="L3" i="8"/>
  <c r="R3" i="8" s="1"/>
  <c r="K3" i="8"/>
  <c r="J3" i="8"/>
  <c r="I3" i="8"/>
  <c r="H3" i="8"/>
  <c r="O2" i="8"/>
  <c r="N2" i="8"/>
  <c r="L2" i="8"/>
  <c r="R2" i="8" s="1"/>
  <c r="K2" i="8"/>
  <c r="Q2" i="8" s="1"/>
  <c r="J2" i="8"/>
  <c r="P2" i="8" s="1"/>
  <c r="I2" i="8"/>
  <c r="H2" i="8"/>
  <c r="L6" i="7"/>
  <c r="R6" i="7" s="1"/>
  <c r="K6" i="7"/>
  <c r="Q6" i="7" s="1"/>
  <c r="J6" i="7"/>
  <c r="P6" i="7" s="1"/>
  <c r="I6" i="7"/>
  <c r="O6" i="7" s="1"/>
  <c r="H6" i="7"/>
  <c r="N6" i="7" s="1"/>
  <c r="R5" i="7"/>
  <c r="Q5" i="7"/>
  <c r="L5" i="7"/>
  <c r="K5" i="7"/>
  <c r="J5" i="7"/>
  <c r="P5" i="7" s="1"/>
  <c r="I5" i="7"/>
  <c r="O5" i="7" s="1"/>
  <c r="H5" i="7"/>
  <c r="N5" i="7" s="1"/>
  <c r="R4" i="7"/>
  <c r="Q4" i="7"/>
  <c r="P4" i="7"/>
  <c r="O4" i="7"/>
  <c r="L4" i="7"/>
  <c r="K4" i="7"/>
  <c r="J4" i="7"/>
  <c r="I4" i="7"/>
  <c r="H4" i="7"/>
  <c r="N4" i="7" s="1"/>
  <c r="Q3" i="7"/>
  <c r="P3" i="7"/>
  <c r="O3" i="7"/>
  <c r="N3" i="7"/>
  <c r="L3" i="7"/>
  <c r="R3" i="7" s="1"/>
  <c r="K3" i="7"/>
  <c r="J3" i="7"/>
  <c r="I3" i="7"/>
  <c r="H3" i="7"/>
  <c r="O2" i="7"/>
  <c r="N2" i="7"/>
  <c r="L2" i="7"/>
  <c r="R2" i="7" s="1"/>
  <c r="K2" i="7"/>
  <c r="Q2" i="7" s="1"/>
  <c r="J2" i="7"/>
  <c r="P2" i="7" s="1"/>
  <c r="I2" i="7"/>
  <c r="H2" i="7"/>
  <c r="L6" i="5"/>
  <c r="R6" i="5" s="1"/>
  <c r="K6" i="5"/>
  <c r="Q6" i="5" s="1"/>
  <c r="J6" i="5"/>
  <c r="P6" i="5" s="1"/>
  <c r="I6" i="5"/>
  <c r="O6" i="5" s="1"/>
  <c r="H6" i="5"/>
  <c r="N6" i="5" s="1"/>
  <c r="R5" i="5"/>
  <c r="Q5" i="5"/>
  <c r="L5" i="5"/>
  <c r="K5" i="5"/>
  <c r="J5" i="5"/>
  <c r="P5" i="5" s="1"/>
  <c r="I5" i="5"/>
  <c r="O5" i="5" s="1"/>
  <c r="H5" i="5"/>
  <c r="N5" i="5" s="1"/>
  <c r="R4" i="5"/>
  <c r="Q4" i="5"/>
  <c r="P4" i="5"/>
  <c r="O4" i="5"/>
  <c r="L4" i="5"/>
  <c r="K4" i="5"/>
  <c r="J4" i="5"/>
  <c r="I4" i="5"/>
  <c r="H4" i="5"/>
  <c r="N4" i="5" s="1"/>
  <c r="Q3" i="5"/>
  <c r="P3" i="5"/>
  <c r="O3" i="5"/>
  <c r="N3" i="5"/>
  <c r="L3" i="5"/>
  <c r="R3" i="5" s="1"/>
  <c r="K3" i="5"/>
  <c r="J3" i="5"/>
  <c r="I3" i="5"/>
  <c r="H3" i="5"/>
  <c r="O2" i="5"/>
  <c r="N2" i="5"/>
  <c r="L2" i="5"/>
  <c r="R2" i="5" s="1"/>
  <c r="K2" i="5"/>
  <c r="Q2" i="5" s="1"/>
  <c r="J2" i="5"/>
  <c r="P2" i="5" s="1"/>
  <c r="I2" i="5"/>
  <c r="H2" i="5"/>
  <c r="L6" i="4"/>
  <c r="R6" i="4" s="1"/>
  <c r="K6" i="4"/>
  <c r="Q6" i="4" s="1"/>
  <c r="J6" i="4"/>
  <c r="P6" i="4" s="1"/>
  <c r="I6" i="4"/>
  <c r="O6" i="4" s="1"/>
  <c r="H6" i="4"/>
  <c r="N6" i="4" s="1"/>
  <c r="R5" i="4"/>
  <c r="Q5" i="4"/>
  <c r="L5" i="4"/>
  <c r="K5" i="4"/>
  <c r="J5" i="4"/>
  <c r="P5" i="4" s="1"/>
  <c r="I5" i="4"/>
  <c r="O5" i="4" s="1"/>
  <c r="H5" i="4"/>
  <c r="N5" i="4" s="1"/>
  <c r="R4" i="4"/>
  <c r="Q4" i="4"/>
  <c r="P4" i="4"/>
  <c r="O4" i="4"/>
  <c r="L4" i="4"/>
  <c r="K4" i="4"/>
  <c r="J4" i="4"/>
  <c r="I4" i="4"/>
  <c r="H4" i="4"/>
  <c r="N4" i="4" s="1"/>
  <c r="Q3" i="4"/>
  <c r="P3" i="4"/>
  <c r="O3" i="4"/>
  <c r="N3" i="4"/>
  <c r="L3" i="4"/>
  <c r="R3" i="4" s="1"/>
  <c r="K3" i="4"/>
  <c r="J3" i="4"/>
  <c r="I3" i="4"/>
  <c r="H3" i="4"/>
  <c r="O2" i="4"/>
  <c r="N2" i="4"/>
  <c r="L2" i="4"/>
  <c r="R2" i="4" s="1"/>
  <c r="K2" i="4"/>
  <c r="Q2" i="4" s="1"/>
  <c r="J2" i="4"/>
  <c r="P2" i="4" s="1"/>
  <c r="I2" i="4"/>
  <c r="H2" i="4"/>
  <c r="L6" i="3"/>
  <c r="R6" i="3" s="1"/>
  <c r="K6" i="3"/>
  <c r="Q6" i="3" s="1"/>
  <c r="J6" i="3"/>
  <c r="P6" i="3" s="1"/>
  <c r="I6" i="3"/>
  <c r="O6" i="3" s="1"/>
  <c r="H6" i="3"/>
  <c r="N6" i="3" s="1"/>
  <c r="R5" i="3"/>
  <c r="Q5" i="3"/>
  <c r="L5" i="3"/>
  <c r="K5" i="3"/>
  <c r="J5" i="3"/>
  <c r="P5" i="3" s="1"/>
  <c r="I5" i="3"/>
  <c r="O5" i="3" s="1"/>
  <c r="H5" i="3"/>
  <c r="N5" i="3" s="1"/>
  <c r="R4" i="3"/>
  <c r="Q4" i="3"/>
  <c r="P4" i="3"/>
  <c r="O4" i="3"/>
  <c r="L4" i="3"/>
  <c r="K4" i="3"/>
  <c r="J4" i="3"/>
  <c r="I4" i="3"/>
  <c r="H4" i="3"/>
  <c r="N4" i="3" s="1"/>
  <c r="Q3" i="3"/>
  <c r="P3" i="3"/>
  <c r="O3" i="3"/>
  <c r="N3" i="3"/>
  <c r="L3" i="3"/>
  <c r="R3" i="3" s="1"/>
  <c r="K3" i="3"/>
  <c r="J3" i="3"/>
  <c r="I3" i="3"/>
  <c r="H3" i="3"/>
  <c r="O2" i="3"/>
  <c r="N2" i="3"/>
  <c r="L2" i="3"/>
  <c r="R2" i="3" s="1"/>
  <c r="K2" i="3"/>
  <c r="Q2" i="3" s="1"/>
  <c r="J2" i="3"/>
  <c r="P2" i="3" s="1"/>
  <c r="I2" i="3"/>
  <c r="H2" i="3"/>
</calcChain>
</file>

<file path=xl/sharedStrings.xml><?xml version="1.0" encoding="utf-8"?>
<sst xmlns="http://schemas.openxmlformats.org/spreadsheetml/2006/main" count="168" uniqueCount="23">
  <si>
    <t xml:space="preserve">Критерій Альтернатива </t>
  </si>
  <si>
    <t>К1</t>
  </si>
  <si>
    <t>К2</t>
  </si>
  <si>
    <t>К3</t>
  </si>
  <si>
    <t>К4</t>
  </si>
  <si>
    <t>А1</t>
  </si>
  <si>
    <t>А2</t>
  </si>
  <si>
    <t>А3</t>
  </si>
  <si>
    <t>А4</t>
  </si>
  <si>
    <t>К5</t>
  </si>
  <si>
    <t>А5</t>
  </si>
  <si>
    <t>макс</t>
  </si>
  <si>
    <t>мін</t>
  </si>
  <si>
    <t xml:space="preserve">освіта </t>
  </si>
  <si>
    <t xml:space="preserve">зарплата </t>
  </si>
  <si>
    <t xml:space="preserve">стаж </t>
  </si>
  <si>
    <t>вигр. спр</t>
  </si>
  <si>
    <t xml:space="preserve">авторитет </t>
  </si>
  <si>
    <t>Вага</t>
  </si>
  <si>
    <t>Альфа</t>
  </si>
  <si>
    <t>p</t>
  </si>
  <si>
    <t>і</t>
  </si>
  <si>
    <r>
      <t>λ</t>
    </r>
    <r>
      <rPr>
        <sz val="14"/>
        <color theme="1"/>
        <rFont val="Times New Roman"/>
        <family val="1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</si>
</sst>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name val="Calibri"/>
      <family val="2"/>
      <scheme val="minor"/>
    </font>
    <font>
      <sz val="14"/>
      <color theme="1"/>
      <name val="Noto Sans Symbols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 diagonalDown="1"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thin">
        <color indexed="64"/>
      </diagonal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/>
      <bottom style="double">
        <color rgb="FF000000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thin">
        <color indexed="64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indexed="64"/>
      </right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1" fillId="0" borderId="15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1" fillId="0" borderId="0" xfId="0" applyFont="1"/>
    <xf numFmtId="0" fontId="0" fillId="3" borderId="12" xfId="0" applyFill="1" applyBorder="1"/>
    <xf numFmtId="0" fontId="0" fillId="3" borderId="0" xfId="0" applyFill="1"/>
    <xf numFmtId="0" fontId="0" fillId="3" borderId="14" xfId="0" applyFill="1" applyBorder="1"/>
    <xf numFmtId="0" fontId="0" fillId="0" borderId="12" xfId="0" applyFill="1" applyBorder="1"/>
    <xf numFmtId="0" fontId="1" fillId="0" borderId="21" xfId="0" applyFont="1" applyBorder="1" applyAlignment="1">
      <alignment horizontal="justify" vertical="center" wrapText="1"/>
    </xf>
    <xf numFmtId="0" fontId="1" fillId="0" borderId="22" xfId="0" applyFont="1" applyBorder="1" applyAlignment="1">
      <alignment horizontal="justify" vertical="center" wrapText="1"/>
    </xf>
    <xf numFmtId="0" fontId="1" fillId="0" borderId="23" xfId="0" applyFont="1" applyBorder="1" applyAlignment="1">
      <alignment horizontal="justify" vertical="center" wrapText="1"/>
    </xf>
    <xf numFmtId="0" fontId="0" fillId="0" borderId="11" xfId="0" applyFill="1" applyBorder="1"/>
    <xf numFmtId="0" fontId="0" fillId="3" borderId="25" xfId="0" applyFill="1" applyBorder="1"/>
    <xf numFmtId="0" fontId="0" fillId="3" borderId="24" xfId="0" applyFill="1" applyBorder="1"/>
    <xf numFmtId="0" fontId="0" fillId="0" borderId="24" xfId="0" applyBorder="1"/>
    <xf numFmtId="0" fontId="0" fillId="0" borderId="24" xfId="0" applyFill="1" applyBorder="1"/>
    <xf numFmtId="0" fontId="0" fillId="0" borderId="0" xfId="0" applyFill="1"/>
    <xf numFmtId="0" fontId="0" fillId="0" borderId="26" xfId="0" applyBorder="1"/>
    <xf numFmtId="0" fontId="0" fillId="0" borderId="27" xfId="0" applyBorder="1"/>
    <xf numFmtId="0" fontId="0" fillId="0" borderId="13" xfId="0" applyFill="1" applyBorder="1"/>
    <xf numFmtId="0" fontId="0" fillId="0" borderId="14" xfId="0" applyFill="1" applyBorder="1"/>
    <xf numFmtId="0" fontId="0" fillId="0" borderId="25" xfId="0" applyFill="1" applyBorder="1"/>
    <xf numFmtId="0" fontId="0" fillId="0" borderId="17" xfId="0" applyFill="1" applyBorder="1"/>
    <xf numFmtId="0" fontId="0" fillId="0" borderId="18" xfId="0" applyFill="1" applyBorder="1"/>
    <xf numFmtId="0" fontId="1" fillId="0" borderId="1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2" fillId="0" borderId="3" xfId="0" applyFont="1" applyFill="1" applyBorder="1" applyAlignment="1">
      <alignment horizontal="justify" vertical="center" wrapText="1"/>
    </xf>
    <xf numFmtId="0" fontId="2" fillId="0" borderId="4" xfId="0" applyFont="1" applyFill="1" applyBorder="1" applyAlignment="1">
      <alignment horizontal="justify" vertical="center" wrapText="1"/>
    </xf>
    <xf numFmtId="0" fontId="1" fillId="0" borderId="5" xfId="0" applyFont="1" applyFill="1" applyBorder="1" applyAlignment="1">
      <alignment horizontal="justify" vertical="center" wrapText="1"/>
    </xf>
    <xf numFmtId="0" fontId="1" fillId="0" borderId="21" xfId="0" applyFont="1" applyFill="1" applyBorder="1" applyAlignment="1">
      <alignment horizontal="justify" vertical="center" wrapText="1"/>
    </xf>
    <xf numFmtId="0" fontId="0" fillId="0" borderId="10" xfId="0" applyFill="1" applyBorder="1"/>
    <xf numFmtId="0" fontId="1" fillId="0" borderId="22" xfId="0" applyFont="1" applyFill="1" applyBorder="1" applyAlignment="1">
      <alignment horizontal="justify" vertical="center" wrapText="1"/>
    </xf>
    <xf numFmtId="0" fontId="0" fillId="0" borderId="27" xfId="0" applyFill="1" applyBorder="1"/>
    <xf numFmtId="0" fontId="2" fillId="0" borderId="6" xfId="0" applyFont="1" applyFill="1" applyBorder="1" applyAlignment="1">
      <alignment horizontal="justify" vertical="center" wrapText="1"/>
    </xf>
    <xf numFmtId="0" fontId="1" fillId="0" borderId="7" xfId="0" applyFont="1" applyFill="1" applyBorder="1" applyAlignment="1">
      <alignment horizontal="justify" vertical="center" wrapText="1"/>
    </xf>
    <xf numFmtId="0" fontId="1" fillId="0" borderId="23" xfId="0" applyFont="1" applyFill="1" applyBorder="1" applyAlignment="1">
      <alignment horizontal="justify" vertical="center" wrapText="1"/>
    </xf>
    <xf numFmtId="0" fontId="0" fillId="0" borderId="16" xfId="0" applyFill="1" applyBorder="1"/>
    <xf numFmtId="0" fontId="0" fillId="0" borderId="26" xfId="0" applyFill="1" applyBorder="1"/>
    <xf numFmtId="0" fontId="1" fillId="0" borderId="8" xfId="0" applyFont="1" applyFill="1" applyBorder="1" applyAlignment="1">
      <alignment horizontal="justify" vertical="center" wrapText="1"/>
    </xf>
    <xf numFmtId="0" fontId="0" fillId="0" borderId="19" xfId="0" applyFill="1" applyBorder="1"/>
    <xf numFmtId="0" fontId="0" fillId="0" borderId="20" xfId="0" applyFill="1" applyBorder="1"/>
    <xf numFmtId="0" fontId="0" fillId="0" borderId="0" xfId="0" applyFill="1" applyBorder="1"/>
    <xf numFmtId="0" fontId="3" fillId="0" borderId="0" xfId="0" applyFont="1" applyFill="1"/>
    <xf numFmtId="0" fontId="0" fillId="0" borderId="28" xfId="0" applyBorder="1"/>
    <xf numFmtId="0" fontId="2" fillId="0" borderId="29" xfId="0" applyFont="1" applyBorder="1" applyAlignment="1">
      <alignment horizontal="justify" vertical="center" wrapText="1"/>
    </xf>
    <xf numFmtId="0" fontId="1" fillId="0" borderId="24" xfId="0" applyFont="1" applyBorder="1" applyAlignment="1">
      <alignment horizontal="justify" vertical="center" wrapText="1"/>
    </xf>
    <xf numFmtId="0" fontId="0" fillId="2" borderId="0" xfId="0" applyFill="1"/>
    <xf numFmtId="0" fontId="2" fillId="2" borderId="4" xfId="0" applyFont="1" applyFill="1" applyBorder="1" applyAlignment="1">
      <alignment horizontal="justify" vertical="center" wrapText="1"/>
    </xf>
    <xf numFmtId="0" fontId="2" fillId="3" borderId="6" xfId="0" applyFont="1" applyFill="1" applyBorder="1" applyAlignment="1">
      <alignment horizontal="justify" vertical="center" wrapText="1"/>
    </xf>
    <xf numFmtId="0" fontId="4" fillId="3" borderId="14" xfId="0" applyFont="1" applyFill="1" applyBorder="1"/>
    <xf numFmtId="0" fontId="2" fillId="3" borderId="4" xfId="0" applyFont="1" applyFill="1" applyBorder="1" applyAlignment="1">
      <alignment horizontal="justify" vertical="center" wrapText="1"/>
    </xf>
    <xf numFmtId="0" fontId="0" fillId="2" borderId="24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7" xfId="0" applyFill="1" applyBorder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A5" sqref="A5"/>
    </sheetView>
  </sheetViews>
  <sheetFormatPr defaultRowHeight="14.4"/>
  <sheetData>
    <row r="1" spans="1:22" ht="63.6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4" t="s">
        <v>9</v>
      </c>
      <c r="R1" s="23"/>
    </row>
    <row r="2" spans="1:22" ht="16.8" thickTop="1" thickBot="1">
      <c r="A2" s="4" t="s">
        <v>5</v>
      </c>
      <c r="B2" s="5">
        <v>85</v>
      </c>
      <c r="C2" s="5">
        <v>30</v>
      </c>
      <c r="D2" s="5">
        <v>22</v>
      </c>
      <c r="E2" s="9">
        <v>0.65</v>
      </c>
      <c r="F2" s="65">
        <v>6</v>
      </c>
      <c r="H2" s="10">
        <f>(B2-MIN(B$2:B$6))/(MAX(B$2:B$6)-MIN(B$2:B$6))</f>
        <v>1</v>
      </c>
      <c r="I2" s="10">
        <f>(MAX(C$2:C$6)-C2)/(MAX(C$2:C$6)-MIN(C$2:C$6))</f>
        <v>0</v>
      </c>
      <c r="J2" s="10">
        <f t="shared" ref="J2:L6" si="0">(D2-MIN(D$2:D$6))/(MAX(D$2:D$6)-MIN(D$2:D$6))</f>
        <v>1</v>
      </c>
      <c r="K2" s="10">
        <f t="shared" si="0"/>
        <v>0.80000000000000027</v>
      </c>
      <c r="L2" s="11">
        <f t="shared" si="0"/>
        <v>0.33333333333333331</v>
      </c>
      <c r="N2" s="34">
        <f t="shared" ref="N2:R6" si="1">B$7*H2</f>
        <v>7</v>
      </c>
      <c r="O2" s="12">
        <f t="shared" si="1"/>
        <v>0</v>
      </c>
      <c r="P2" s="13">
        <f t="shared" si="1"/>
        <v>6</v>
      </c>
      <c r="Q2" s="14">
        <f t="shared" si="1"/>
        <v>6.4000000000000021</v>
      </c>
      <c r="R2" s="13">
        <f t="shared" si="1"/>
        <v>2</v>
      </c>
      <c r="T2">
        <f>SUM(N2:R2)/5</f>
        <v>4.28</v>
      </c>
      <c r="V2" s="66">
        <f>MAX(T2:T6)</f>
        <v>4.8434937611408202</v>
      </c>
    </row>
    <row r="3" spans="1:22" ht="16.2" thickBot="1">
      <c r="A3" s="4" t="s">
        <v>6</v>
      </c>
      <c r="B3" s="5">
        <v>60</v>
      </c>
      <c r="C3" s="5">
        <v>20</v>
      </c>
      <c r="D3" s="5">
        <v>10</v>
      </c>
      <c r="E3" s="9">
        <v>0.6</v>
      </c>
      <c r="F3" s="65">
        <v>7</v>
      </c>
      <c r="H3" s="10">
        <f>(B3-MIN(B$2:B$6))/(MAX(B$2:B$6)-MIN(B$2:B$6))</f>
        <v>0.54545454545454541</v>
      </c>
      <c r="I3" s="10">
        <f>(MAX(C$2:C$6)-C3)/(MAX(C$2:C$6)-MIN(C$2:C$6))</f>
        <v>0.55555555555555558</v>
      </c>
      <c r="J3" s="10">
        <f t="shared" si="0"/>
        <v>0.29411764705882354</v>
      </c>
      <c r="K3" s="10">
        <f t="shared" si="0"/>
        <v>0.6</v>
      </c>
      <c r="L3" s="11">
        <f t="shared" si="0"/>
        <v>0.66666666666666663</v>
      </c>
      <c r="N3" s="34">
        <f t="shared" si="1"/>
        <v>3.8181818181818179</v>
      </c>
      <c r="O3" s="12">
        <f t="shared" si="1"/>
        <v>2.7777777777777777</v>
      </c>
      <c r="P3" s="13">
        <f t="shared" si="1"/>
        <v>1.7647058823529411</v>
      </c>
      <c r="Q3" s="14">
        <f t="shared" si="1"/>
        <v>4.8</v>
      </c>
      <c r="R3" s="13">
        <f t="shared" si="1"/>
        <v>4</v>
      </c>
      <c r="T3">
        <f t="shared" ref="T3:T6" si="2">SUM(N3:R3)/5</f>
        <v>3.4321330956625076</v>
      </c>
    </row>
    <row r="4" spans="1:22" ht="16.2" thickBot="1">
      <c r="A4" s="4" t="s">
        <v>7</v>
      </c>
      <c r="B4" s="5">
        <v>30</v>
      </c>
      <c r="C4" s="5">
        <v>12</v>
      </c>
      <c r="D4" s="5">
        <v>5</v>
      </c>
      <c r="E4" s="9">
        <v>0.45</v>
      </c>
      <c r="F4" s="65">
        <v>5</v>
      </c>
      <c r="H4" s="10">
        <f>(B4-MIN(B$2:B$6))/(MAX(B$2:B$6)-MIN(B$2:B$6))</f>
        <v>0</v>
      </c>
      <c r="I4" s="10">
        <f>(MAX(C$2:C$6)-C4)/(MAX(C$2:C$6)-MIN(C$2:C$6))</f>
        <v>1</v>
      </c>
      <c r="J4" s="10">
        <f t="shared" si="0"/>
        <v>0</v>
      </c>
      <c r="K4" s="10">
        <f t="shared" si="0"/>
        <v>0</v>
      </c>
      <c r="L4" s="11">
        <f t="shared" si="0"/>
        <v>0</v>
      </c>
      <c r="N4" s="34">
        <f t="shared" si="1"/>
        <v>0</v>
      </c>
      <c r="O4" s="12">
        <f t="shared" si="1"/>
        <v>5</v>
      </c>
      <c r="P4" s="13">
        <f t="shared" si="1"/>
        <v>0</v>
      </c>
      <c r="Q4" s="14">
        <f t="shared" si="1"/>
        <v>0</v>
      </c>
      <c r="R4" s="13">
        <f t="shared" si="1"/>
        <v>0</v>
      </c>
      <c r="T4">
        <f t="shared" si="2"/>
        <v>1</v>
      </c>
    </row>
    <row r="5" spans="1:22" ht="16.2" thickBot="1">
      <c r="A5" s="67" t="s">
        <v>21</v>
      </c>
      <c r="B5" s="5">
        <v>75</v>
      </c>
      <c r="C5" s="5">
        <v>24</v>
      </c>
      <c r="D5" s="5">
        <v>13</v>
      </c>
      <c r="E5" s="9">
        <v>0.7</v>
      </c>
      <c r="F5" s="65">
        <v>8</v>
      </c>
      <c r="H5" s="10">
        <f>(B5-MIN(B$2:B$6))/(MAX(B$2:B$6)-MIN(B$2:B$6))</f>
        <v>0.81818181818181823</v>
      </c>
      <c r="I5" s="10">
        <f>(MAX(C$2:C$6)-C5)/(MAX(C$2:C$6)-MIN(C$2:C$6))</f>
        <v>0.33333333333333331</v>
      </c>
      <c r="J5" s="10">
        <f t="shared" si="0"/>
        <v>0.47058823529411764</v>
      </c>
      <c r="K5" s="10">
        <f t="shared" si="0"/>
        <v>1</v>
      </c>
      <c r="L5" s="63">
        <f t="shared" si="0"/>
        <v>1</v>
      </c>
      <c r="N5" s="34">
        <f t="shared" si="1"/>
        <v>5.7272727272727275</v>
      </c>
      <c r="O5" s="12">
        <f t="shared" si="1"/>
        <v>1.6666666666666665</v>
      </c>
      <c r="P5" s="13">
        <f t="shared" si="1"/>
        <v>2.8235294117647056</v>
      </c>
      <c r="Q5" s="14">
        <f t="shared" si="1"/>
        <v>8</v>
      </c>
      <c r="R5" s="13">
        <f t="shared" si="1"/>
        <v>6</v>
      </c>
      <c r="T5">
        <f t="shared" si="2"/>
        <v>4.8434937611408202</v>
      </c>
    </row>
    <row r="6" spans="1:22" ht="16.2" thickBot="1">
      <c r="A6" s="6" t="s">
        <v>10</v>
      </c>
      <c r="B6" s="7">
        <v>40</v>
      </c>
      <c r="C6" s="7">
        <v>15</v>
      </c>
      <c r="D6" s="7">
        <v>7</v>
      </c>
      <c r="E6" s="16">
        <v>0.55000000000000004</v>
      </c>
      <c r="F6" s="65">
        <v>7</v>
      </c>
      <c r="H6" s="17">
        <f>(B6-MIN(B$2:B$6))/(MAX(B$2:B$6)-MIN(B$2:B$6))</f>
        <v>0.18181818181818182</v>
      </c>
      <c r="I6" s="17">
        <f>(MAX(C$2:C$6)-C6)/(MAX(C$2:C$6)-MIN(C$2:C$6))</f>
        <v>0.83333333333333337</v>
      </c>
      <c r="J6" s="17">
        <f t="shared" si="0"/>
        <v>0.11764705882352941</v>
      </c>
      <c r="K6" s="37">
        <f t="shared" si="0"/>
        <v>0.40000000000000024</v>
      </c>
      <c r="L6" s="34">
        <f t="shared" si="0"/>
        <v>0.66666666666666663</v>
      </c>
      <c r="N6" s="18">
        <f t="shared" si="1"/>
        <v>1.2727272727272727</v>
      </c>
      <c r="O6" s="18">
        <f t="shared" si="1"/>
        <v>4.166666666666667</v>
      </c>
      <c r="P6" s="18">
        <f t="shared" si="1"/>
        <v>0.70588235294117641</v>
      </c>
      <c r="Q6" s="19">
        <f t="shared" si="1"/>
        <v>3.200000000000002</v>
      </c>
      <c r="R6" s="18">
        <f t="shared" si="1"/>
        <v>4</v>
      </c>
      <c r="T6">
        <f t="shared" si="2"/>
        <v>2.6690552584670235</v>
      </c>
    </row>
    <row r="7" spans="1:22" ht="16.8" thickTop="1" thickBot="1">
      <c r="A7" s="6" t="s">
        <v>18</v>
      </c>
      <c r="B7" s="7">
        <v>7</v>
      </c>
      <c r="C7" s="7">
        <v>5</v>
      </c>
      <c r="D7" s="7">
        <v>6</v>
      </c>
      <c r="E7" s="16">
        <v>8</v>
      </c>
      <c r="F7" s="65">
        <v>6</v>
      </c>
      <c r="P7" s="20"/>
    </row>
    <row r="8" spans="1:22" ht="15" thickTop="1">
      <c r="G8" s="21" t="s">
        <v>11</v>
      </c>
      <c r="H8" t="s">
        <v>12</v>
      </c>
      <c r="I8" t="s">
        <v>11</v>
      </c>
      <c r="J8" t="s">
        <v>11</v>
      </c>
      <c r="K8" t="s">
        <v>11</v>
      </c>
      <c r="P8" s="15"/>
    </row>
    <row r="9" spans="1:22">
      <c r="B9" t="s">
        <v>11</v>
      </c>
      <c r="C9" t="s">
        <v>12</v>
      </c>
      <c r="D9" t="s">
        <v>11</v>
      </c>
      <c r="E9" t="s">
        <v>11</v>
      </c>
      <c r="F9" t="s">
        <v>11</v>
      </c>
    </row>
    <row r="10" spans="1:22">
      <c r="B10" s="22" t="s">
        <v>13</v>
      </c>
      <c r="C10" s="22" t="s">
        <v>14</v>
      </c>
      <c r="D10" s="22" t="s">
        <v>15</v>
      </c>
      <c r="E10" s="22" t="s">
        <v>16</v>
      </c>
      <c r="F10" s="2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S20" sqref="S20"/>
    </sheetView>
  </sheetViews>
  <sheetFormatPr defaultRowHeight="14.4"/>
  <sheetData>
    <row r="1" spans="1:22" ht="63.6" thickTop="1" thickBot="1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6" t="s">
        <v>9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22" ht="16.8" thickTop="1" thickBot="1">
      <c r="A2" s="47" t="s">
        <v>5</v>
      </c>
      <c r="B2" s="48">
        <v>85</v>
      </c>
      <c r="C2" s="48">
        <v>30</v>
      </c>
      <c r="D2" s="48">
        <v>22</v>
      </c>
      <c r="E2" s="48">
        <v>0.65</v>
      </c>
      <c r="F2" s="49">
        <v>6</v>
      </c>
      <c r="G2" s="36"/>
      <c r="H2" s="50">
        <f>(B2-MIN(B$2:B$6))/(MAX(B$2:B$6)-MIN(B$2:B$6))</f>
        <v>1</v>
      </c>
      <c r="I2" s="50">
        <f>(MAX(C$2:C$6)-C2)/(MAX(C$2:C$6)-MIN(C$2:C$6))</f>
        <v>0</v>
      </c>
      <c r="J2" s="50">
        <f t="shared" ref="J2:L6" si="0">(D2-MIN(D$2:D$6))/(MAX(D$2:D$6)-MIN(D$2:D$6))</f>
        <v>1</v>
      </c>
      <c r="K2" s="50">
        <f t="shared" si="0"/>
        <v>0.80000000000000027</v>
      </c>
      <c r="L2" s="31">
        <f t="shared" si="0"/>
        <v>0.33333333333333331</v>
      </c>
      <c r="M2" s="36"/>
      <c r="N2" s="35">
        <f t="shared" ref="N2:R6" si="1">B$7*H2</f>
        <v>7</v>
      </c>
      <c r="O2" s="27">
        <f t="shared" si="1"/>
        <v>0</v>
      </c>
      <c r="P2" s="39">
        <f t="shared" si="1"/>
        <v>6</v>
      </c>
      <c r="Q2" s="40">
        <f t="shared" si="1"/>
        <v>6.4000000000000021</v>
      </c>
      <c r="R2" s="39">
        <f t="shared" si="1"/>
        <v>2</v>
      </c>
      <c r="S2" s="36"/>
      <c r="T2" s="61">
        <f>R$8*MAX(N2:R2)+(1-R$8)*MIN(N2:R2)</f>
        <v>3.5</v>
      </c>
      <c r="V2" s="66">
        <f>MAX(T2:T6)</f>
        <v>4.833333333333333</v>
      </c>
    </row>
    <row r="3" spans="1:22" ht="16.2" thickBot="1">
      <c r="A3" s="47" t="s">
        <v>6</v>
      </c>
      <c r="B3" s="48">
        <v>60</v>
      </c>
      <c r="C3" s="48">
        <v>20</v>
      </c>
      <c r="D3" s="48">
        <v>10</v>
      </c>
      <c r="E3" s="48">
        <v>0.6</v>
      </c>
      <c r="F3" s="51">
        <v>7</v>
      </c>
      <c r="G3" s="36"/>
      <c r="H3" s="50">
        <f>(B3-MIN(B$2:B$6))/(MAX(B$2:B$6)-MIN(B$2:B$6))</f>
        <v>0.54545454545454541</v>
      </c>
      <c r="I3" s="50">
        <f>(MAX(C$2:C$6)-C3)/(MAX(C$2:C$6)-MIN(C$2:C$6))</f>
        <v>0.55555555555555558</v>
      </c>
      <c r="J3" s="50">
        <f t="shared" si="0"/>
        <v>0.29411764705882354</v>
      </c>
      <c r="K3" s="50">
        <f t="shared" si="0"/>
        <v>0.6</v>
      </c>
      <c r="L3" s="31">
        <f t="shared" si="0"/>
        <v>0.66666666666666663</v>
      </c>
      <c r="M3" s="36"/>
      <c r="N3" s="35">
        <f t="shared" si="1"/>
        <v>3.8181818181818179</v>
      </c>
      <c r="O3" s="27">
        <f t="shared" si="1"/>
        <v>2.7777777777777777</v>
      </c>
      <c r="P3" s="39">
        <f t="shared" si="1"/>
        <v>1.7647058823529411</v>
      </c>
      <c r="Q3" s="40">
        <f t="shared" si="1"/>
        <v>4.8</v>
      </c>
      <c r="R3" s="39">
        <f t="shared" si="1"/>
        <v>4</v>
      </c>
      <c r="S3" s="36"/>
      <c r="T3" s="61">
        <f>R$8*MAX(N3:R3)+(1-R$8)*MIN(N3:R3)</f>
        <v>3.2823529411764705</v>
      </c>
    </row>
    <row r="4" spans="1:22" ht="16.2" thickBot="1">
      <c r="A4" s="47" t="s">
        <v>7</v>
      </c>
      <c r="B4" s="48">
        <v>30</v>
      </c>
      <c r="C4" s="48">
        <v>12</v>
      </c>
      <c r="D4" s="48">
        <v>5</v>
      </c>
      <c r="E4" s="48">
        <v>0.45</v>
      </c>
      <c r="F4" s="51">
        <v>5</v>
      </c>
      <c r="G4" s="36"/>
      <c r="H4" s="50">
        <f>(B4-MIN(B$2:B$6))/(MAX(B$2:B$6)-MIN(B$2:B$6))</f>
        <v>0</v>
      </c>
      <c r="I4" s="50">
        <f>(MAX(C$2:C$6)-C4)/(MAX(C$2:C$6)-MIN(C$2:C$6))</f>
        <v>1</v>
      </c>
      <c r="J4" s="50">
        <f t="shared" si="0"/>
        <v>0</v>
      </c>
      <c r="K4" s="50">
        <f t="shared" si="0"/>
        <v>0</v>
      </c>
      <c r="L4" s="31">
        <f t="shared" si="0"/>
        <v>0</v>
      </c>
      <c r="M4" s="36"/>
      <c r="N4" s="35">
        <f t="shared" si="1"/>
        <v>0</v>
      </c>
      <c r="O4" s="27">
        <f t="shared" si="1"/>
        <v>5</v>
      </c>
      <c r="P4" s="39">
        <f t="shared" si="1"/>
        <v>0</v>
      </c>
      <c r="Q4" s="40">
        <f t="shared" si="1"/>
        <v>0</v>
      </c>
      <c r="R4" s="39">
        <f t="shared" si="1"/>
        <v>0</v>
      </c>
      <c r="S4" s="36"/>
      <c r="T4" s="61">
        <f>R$8*MAX(N4:R4)+(1-R$8)*MIN(N4:R4)</f>
        <v>2.5</v>
      </c>
    </row>
    <row r="5" spans="1:22" ht="16.2" thickBot="1">
      <c r="A5" s="67" t="s">
        <v>8</v>
      </c>
      <c r="B5" s="48">
        <v>75</v>
      </c>
      <c r="C5" s="48">
        <v>24</v>
      </c>
      <c r="D5" s="48">
        <v>13</v>
      </c>
      <c r="E5" s="48">
        <v>0.7</v>
      </c>
      <c r="F5" s="51">
        <v>8</v>
      </c>
      <c r="G5" s="36"/>
      <c r="H5" s="50">
        <f>(B5-MIN(B$2:B$6))/(MAX(B$2:B$6)-MIN(B$2:B$6))</f>
        <v>0.81818181818181823</v>
      </c>
      <c r="I5" s="50">
        <f>(MAX(C$2:C$6)-C5)/(MAX(C$2:C$6)-MIN(C$2:C$6))</f>
        <v>0.33333333333333331</v>
      </c>
      <c r="J5" s="50">
        <f t="shared" si="0"/>
        <v>0.47058823529411764</v>
      </c>
      <c r="K5" s="50">
        <f t="shared" si="0"/>
        <v>1</v>
      </c>
      <c r="L5" s="52">
        <f t="shared" si="0"/>
        <v>1</v>
      </c>
      <c r="M5" s="36"/>
      <c r="N5" s="35">
        <f t="shared" si="1"/>
        <v>5.7272727272727275</v>
      </c>
      <c r="O5" s="27">
        <f t="shared" si="1"/>
        <v>1.6666666666666665</v>
      </c>
      <c r="P5" s="39">
        <f t="shared" si="1"/>
        <v>2.8235294117647056</v>
      </c>
      <c r="Q5" s="40">
        <f t="shared" si="1"/>
        <v>8</v>
      </c>
      <c r="R5" s="39">
        <f t="shared" si="1"/>
        <v>6</v>
      </c>
      <c r="S5" s="36"/>
      <c r="T5" s="61">
        <f>R$8*MAX(N5:R5)+(1-R$8)*MIN(N5:R5)</f>
        <v>4.833333333333333</v>
      </c>
    </row>
    <row r="6" spans="1:22" ht="16.2" thickBot="1">
      <c r="A6" s="53" t="s">
        <v>10</v>
      </c>
      <c r="B6" s="54">
        <v>40</v>
      </c>
      <c r="C6" s="54">
        <v>15</v>
      </c>
      <c r="D6" s="54">
        <v>7</v>
      </c>
      <c r="E6" s="54">
        <v>0.55000000000000004</v>
      </c>
      <c r="F6" s="55">
        <v>7</v>
      </c>
      <c r="G6" s="36"/>
      <c r="H6" s="56">
        <f>(B6-MIN(B$2:B$6))/(MAX(B$2:B$6)-MIN(B$2:B$6))</f>
        <v>0.18181818181818182</v>
      </c>
      <c r="I6" s="56">
        <f>(MAX(C$2:C$6)-C6)/(MAX(C$2:C$6)-MIN(C$2:C$6))</f>
        <v>0.83333333333333337</v>
      </c>
      <c r="J6" s="56">
        <f t="shared" si="0"/>
        <v>0.11764705882352941</v>
      </c>
      <c r="K6" s="57">
        <f t="shared" si="0"/>
        <v>0.40000000000000024</v>
      </c>
      <c r="L6" s="35">
        <f t="shared" si="0"/>
        <v>0.66666666666666663</v>
      </c>
      <c r="M6" s="36"/>
      <c r="N6" s="35">
        <f t="shared" si="1"/>
        <v>1.2727272727272727</v>
      </c>
      <c r="O6" s="41">
        <f t="shared" si="1"/>
        <v>4.166666666666667</v>
      </c>
      <c r="P6" s="42">
        <f t="shared" si="1"/>
        <v>0.70588235294117641</v>
      </c>
      <c r="Q6" s="43">
        <f t="shared" si="1"/>
        <v>3.200000000000002</v>
      </c>
      <c r="R6" s="42">
        <f t="shared" si="1"/>
        <v>4</v>
      </c>
      <c r="S6" s="36"/>
      <c r="T6" s="61">
        <f>R$8*MAX(N6:R6)+(1-R$8)*MIN(N6:R6)</f>
        <v>2.4362745098039218</v>
      </c>
    </row>
    <row r="7" spans="1:22" ht="16.8" thickTop="1" thickBot="1">
      <c r="A7" s="53" t="s">
        <v>18</v>
      </c>
      <c r="B7" s="54">
        <v>7</v>
      </c>
      <c r="C7" s="54">
        <v>5</v>
      </c>
      <c r="D7" s="54">
        <v>6</v>
      </c>
      <c r="E7" s="54">
        <v>8</v>
      </c>
      <c r="F7" s="58">
        <v>6</v>
      </c>
      <c r="G7" s="36"/>
      <c r="H7" s="36"/>
      <c r="I7" s="36"/>
      <c r="J7" s="36"/>
      <c r="K7" s="36"/>
      <c r="L7" s="36"/>
      <c r="M7" s="36"/>
      <c r="N7" s="36"/>
      <c r="O7" s="36"/>
      <c r="P7" s="59"/>
      <c r="Q7" s="36"/>
      <c r="R7" s="36"/>
      <c r="S7" s="36"/>
    </row>
    <row r="8" spans="1:22" ht="15" thickTop="1">
      <c r="A8" s="36"/>
      <c r="B8" s="36"/>
      <c r="C8" s="36"/>
      <c r="D8" s="36"/>
      <c r="E8" s="36"/>
      <c r="F8" s="36"/>
      <c r="G8" s="60" t="s">
        <v>11</v>
      </c>
      <c r="H8" s="36" t="s">
        <v>12</v>
      </c>
      <c r="I8" s="36" t="s">
        <v>11</v>
      </c>
      <c r="J8" s="36" t="s">
        <v>11</v>
      </c>
      <c r="K8" s="36" t="s">
        <v>11</v>
      </c>
      <c r="L8" s="36"/>
      <c r="M8" s="36"/>
      <c r="N8" s="36"/>
      <c r="O8" s="36"/>
      <c r="P8" s="61"/>
      <c r="Q8" t="s">
        <v>19</v>
      </c>
      <c r="R8">
        <v>0.5</v>
      </c>
      <c r="S8" s="36"/>
    </row>
    <row r="9" spans="1:22">
      <c r="A9" s="36"/>
      <c r="B9" s="36" t="s">
        <v>11</v>
      </c>
      <c r="C9" s="36" t="s">
        <v>12</v>
      </c>
      <c r="D9" s="36" t="s">
        <v>11</v>
      </c>
      <c r="E9" s="36" t="s">
        <v>11</v>
      </c>
      <c r="F9" s="36" t="s">
        <v>11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</row>
    <row r="10" spans="1:22">
      <c r="A10" s="36"/>
      <c r="B10" s="62" t="s">
        <v>13</v>
      </c>
      <c r="C10" s="62" t="s">
        <v>14</v>
      </c>
      <c r="D10" s="62" t="s">
        <v>15</v>
      </c>
      <c r="E10" s="62" t="s">
        <v>16</v>
      </c>
      <c r="F10" s="62" t="s">
        <v>17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M12" sqref="M12"/>
    </sheetView>
  </sheetViews>
  <sheetFormatPr defaultRowHeight="14.4"/>
  <sheetData>
    <row r="1" spans="1:22" ht="63.6" thickTop="1" thickBot="1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6" t="s">
        <v>9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22" ht="16.8" thickTop="1" thickBot="1">
      <c r="A2" s="47" t="s">
        <v>5</v>
      </c>
      <c r="B2" s="48">
        <v>85</v>
      </c>
      <c r="C2" s="48">
        <v>30</v>
      </c>
      <c r="D2" s="48">
        <v>22</v>
      </c>
      <c r="E2" s="48">
        <v>0.65</v>
      </c>
      <c r="F2" s="49">
        <v>6</v>
      </c>
      <c r="G2" s="36"/>
      <c r="H2" s="50">
        <f>(B2-MIN(B$2:B$6))/(MAX(B$2:B$6)-MIN(B$2:B$6))</f>
        <v>1</v>
      </c>
      <c r="I2" s="50">
        <f>(MAX(C$2:C$6)-C2)/(MAX(C$2:C$6)-MIN(C$2:C$6))</f>
        <v>0</v>
      </c>
      <c r="J2" s="50">
        <f t="shared" ref="J2:L6" si="0">(D2-MIN(D$2:D$6))/(MAX(D$2:D$6)-MIN(D$2:D$6))</f>
        <v>1</v>
      </c>
      <c r="K2" s="50">
        <f t="shared" si="0"/>
        <v>0.80000000000000027</v>
      </c>
      <c r="L2" s="31">
        <f t="shared" si="0"/>
        <v>0.33333333333333331</v>
      </c>
      <c r="M2" s="36"/>
      <c r="N2" s="33">
        <f t="shared" ref="N2:R6" si="1">B$7*H2</f>
        <v>7</v>
      </c>
      <c r="O2" s="27">
        <f t="shared" si="1"/>
        <v>0</v>
      </c>
      <c r="P2" s="39">
        <f t="shared" si="1"/>
        <v>6</v>
      </c>
      <c r="Q2" s="40">
        <f t="shared" si="1"/>
        <v>6.4000000000000021</v>
      </c>
      <c r="R2" s="39">
        <f t="shared" si="1"/>
        <v>2</v>
      </c>
      <c r="S2" s="36"/>
      <c r="T2" s="61">
        <f>MAX(N2:R2)</f>
        <v>7</v>
      </c>
      <c r="V2" s="25">
        <f>MIN(T2:T6)</f>
        <v>4.166666666666667</v>
      </c>
    </row>
    <row r="3" spans="1:22" ht="16.2" thickBot="1">
      <c r="A3" s="47" t="s">
        <v>6</v>
      </c>
      <c r="B3" s="48">
        <v>60</v>
      </c>
      <c r="C3" s="48">
        <v>20</v>
      </c>
      <c r="D3" s="48">
        <v>10</v>
      </c>
      <c r="E3" s="48">
        <v>0.6</v>
      </c>
      <c r="F3" s="51">
        <v>7</v>
      </c>
      <c r="G3" s="36"/>
      <c r="H3" s="50">
        <f>(B3-MIN(B$2:B$6))/(MAX(B$2:B$6)-MIN(B$2:B$6))</f>
        <v>0.54545454545454541</v>
      </c>
      <c r="I3" s="50">
        <f>(MAX(C$2:C$6)-C3)/(MAX(C$2:C$6)-MIN(C$2:C$6))</f>
        <v>0.55555555555555558</v>
      </c>
      <c r="J3" s="50">
        <f t="shared" si="0"/>
        <v>0.29411764705882354</v>
      </c>
      <c r="K3" s="50">
        <f t="shared" si="0"/>
        <v>0.6</v>
      </c>
      <c r="L3" s="31">
        <f t="shared" si="0"/>
        <v>0.66666666666666663</v>
      </c>
      <c r="M3" s="36"/>
      <c r="N3" s="35">
        <f t="shared" si="1"/>
        <v>3.8181818181818179</v>
      </c>
      <c r="O3" s="27">
        <f t="shared" si="1"/>
        <v>2.7777777777777777</v>
      </c>
      <c r="P3" s="39">
        <f t="shared" si="1"/>
        <v>1.7647058823529411</v>
      </c>
      <c r="Q3" s="26">
        <f t="shared" si="1"/>
        <v>4.8</v>
      </c>
      <c r="R3" s="39">
        <f t="shared" si="1"/>
        <v>4</v>
      </c>
      <c r="S3" s="36"/>
      <c r="T3" s="61">
        <f t="shared" ref="T3:T6" si="2">MAX(N3:R3)</f>
        <v>4.8</v>
      </c>
    </row>
    <row r="4" spans="1:22" ht="16.2" thickBot="1">
      <c r="A4" s="47" t="s">
        <v>7</v>
      </c>
      <c r="B4" s="48">
        <v>30</v>
      </c>
      <c r="C4" s="48">
        <v>12</v>
      </c>
      <c r="D4" s="48">
        <v>5</v>
      </c>
      <c r="E4" s="48">
        <v>0.45</v>
      </c>
      <c r="F4" s="51">
        <v>5</v>
      </c>
      <c r="G4" s="36"/>
      <c r="H4" s="50">
        <f>(B4-MIN(B$2:B$6))/(MAX(B$2:B$6)-MIN(B$2:B$6))</f>
        <v>0</v>
      </c>
      <c r="I4" s="50">
        <f>(MAX(C$2:C$6)-C4)/(MAX(C$2:C$6)-MIN(C$2:C$6))</f>
        <v>1</v>
      </c>
      <c r="J4" s="50">
        <f t="shared" si="0"/>
        <v>0</v>
      </c>
      <c r="K4" s="50">
        <f t="shared" si="0"/>
        <v>0</v>
      </c>
      <c r="L4" s="31">
        <f t="shared" si="0"/>
        <v>0</v>
      </c>
      <c r="M4" s="36"/>
      <c r="N4" s="35">
        <f t="shared" si="1"/>
        <v>0</v>
      </c>
      <c r="O4" s="24">
        <f t="shared" si="1"/>
        <v>5</v>
      </c>
      <c r="P4" s="39">
        <f t="shared" si="1"/>
        <v>0</v>
      </c>
      <c r="Q4" s="40">
        <f t="shared" si="1"/>
        <v>0</v>
      </c>
      <c r="R4" s="39">
        <f t="shared" si="1"/>
        <v>0</v>
      </c>
      <c r="S4" s="36"/>
      <c r="T4" s="61">
        <f t="shared" si="2"/>
        <v>5</v>
      </c>
    </row>
    <row r="5" spans="1:22" ht="16.2" thickBot="1">
      <c r="A5" s="47" t="s">
        <v>8</v>
      </c>
      <c r="B5" s="48">
        <v>75</v>
      </c>
      <c r="C5" s="48">
        <v>24</v>
      </c>
      <c r="D5" s="48">
        <v>13</v>
      </c>
      <c r="E5" s="48">
        <v>0.7</v>
      </c>
      <c r="F5" s="51">
        <v>8</v>
      </c>
      <c r="G5" s="36"/>
      <c r="H5" s="50">
        <f>(B5-MIN(B$2:B$6))/(MAX(B$2:B$6)-MIN(B$2:B$6))</f>
        <v>0.81818181818181823</v>
      </c>
      <c r="I5" s="50">
        <f>(MAX(C$2:C$6)-C5)/(MAX(C$2:C$6)-MIN(C$2:C$6))</f>
        <v>0.33333333333333331</v>
      </c>
      <c r="J5" s="50">
        <f t="shared" si="0"/>
        <v>0.47058823529411764</v>
      </c>
      <c r="K5" s="50">
        <f t="shared" si="0"/>
        <v>1</v>
      </c>
      <c r="L5" s="52">
        <f t="shared" si="0"/>
        <v>1</v>
      </c>
      <c r="M5" s="36"/>
      <c r="N5" s="35">
        <f t="shared" si="1"/>
        <v>5.7272727272727275</v>
      </c>
      <c r="O5" s="27">
        <f t="shared" si="1"/>
        <v>1.6666666666666665</v>
      </c>
      <c r="P5" s="39">
        <f t="shared" si="1"/>
        <v>2.8235294117647056</v>
      </c>
      <c r="Q5" s="69">
        <f t="shared" si="1"/>
        <v>8</v>
      </c>
      <c r="R5" s="39">
        <f t="shared" si="1"/>
        <v>6</v>
      </c>
      <c r="S5" s="36"/>
      <c r="T5" s="61">
        <f t="shared" si="2"/>
        <v>8</v>
      </c>
    </row>
    <row r="6" spans="1:22" ht="16.2" thickBot="1">
      <c r="A6" s="68" t="s">
        <v>10</v>
      </c>
      <c r="B6" s="54">
        <v>40</v>
      </c>
      <c r="C6" s="54">
        <v>15</v>
      </c>
      <c r="D6" s="54">
        <v>7</v>
      </c>
      <c r="E6" s="54">
        <v>0.55000000000000004</v>
      </c>
      <c r="F6" s="55">
        <v>7</v>
      </c>
      <c r="G6" s="36"/>
      <c r="H6" s="56">
        <f>(B6-MIN(B$2:B$6))/(MAX(B$2:B$6)-MIN(B$2:B$6))</f>
        <v>0.18181818181818182</v>
      </c>
      <c r="I6" s="56">
        <f>(MAX(C$2:C$6)-C6)/(MAX(C$2:C$6)-MIN(C$2:C$6))</f>
        <v>0.83333333333333337</v>
      </c>
      <c r="J6" s="56">
        <f t="shared" si="0"/>
        <v>0.11764705882352941</v>
      </c>
      <c r="K6" s="57">
        <f t="shared" si="0"/>
        <v>0.40000000000000024</v>
      </c>
      <c r="L6" s="35">
        <f t="shared" si="0"/>
        <v>0.66666666666666663</v>
      </c>
      <c r="M6" s="36"/>
      <c r="N6" s="35">
        <f t="shared" si="1"/>
        <v>1.2727272727272727</v>
      </c>
      <c r="O6" s="32">
        <f t="shared" si="1"/>
        <v>4.166666666666667</v>
      </c>
      <c r="P6" s="42">
        <f t="shared" si="1"/>
        <v>0.70588235294117641</v>
      </c>
      <c r="Q6" s="43">
        <f t="shared" si="1"/>
        <v>3.200000000000002</v>
      </c>
      <c r="R6" s="42">
        <f t="shared" si="1"/>
        <v>4</v>
      </c>
      <c r="S6" s="36"/>
      <c r="T6" s="61">
        <f t="shared" si="2"/>
        <v>4.166666666666667</v>
      </c>
    </row>
    <row r="7" spans="1:22" ht="16.8" thickTop="1" thickBot="1">
      <c r="A7" s="53" t="s">
        <v>18</v>
      </c>
      <c r="B7" s="54">
        <v>7</v>
      </c>
      <c r="C7" s="54">
        <v>5</v>
      </c>
      <c r="D7" s="54">
        <v>6</v>
      </c>
      <c r="E7" s="54">
        <v>8</v>
      </c>
      <c r="F7" s="58">
        <v>6</v>
      </c>
      <c r="G7" s="36"/>
      <c r="H7" s="36"/>
      <c r="I7" s="36"/>
      <c r="J7" s="36"/>
      <c r="K7" s="36"/>
      <c r="L7" s="36"/>
      <c r="M7" s="36"/>
      <c r="N7" s="36"/>
      <c r="O7" s="36"/>
      <c r="P7" s="59"/>
      <c r="Q7" s="36"/>
      <c r="R7" s="36"/>
      <c r="S7" s="36"/>
    </row>
    <row r="8" spans="1:22" ht="15" thickTop="1">
      <c r="A8" s="36"/>
      <c r="B8" s="36"/>
      <c r="C8" s="36"/>
      <c r="D8" s="36"/>
      <c r="E8" s="36"/>
      <c r="F8" s="36"/>
      <c r="G8" s="60" t="s">
        <v>11</v>
      </c>
      <c r="H8" s="36" t="s">
        <v>12</v>
      </c>
      <c r="I8" s="36" t="s">
        <v>11</v>
      </c>
      <c r="J8" s="36" t="s">
        <v>11</v>
      </c>
      <c r="K8" s="36" t="s">
        <v>11</v>
      </c>
      <c r="L8" s="36"/>
      <c r="M8" s="36"/>
      <c r="N8" s="36"/>
      <c r="O8" s="36"/>
      <c r="P8" s="61"/>
      <c r="Q8" s="36"/>
      <c r="R8" s="36"/>
      <c r="S8" s="36"/>
    </row>
    <row r="9" spans="1:22">
      <c r="A9" s="36"/>
      <c r="B9" s="36" t="s">
        <v>11</v>
      </c>
      <c r="C9" s="36" t="s">
        <v>12</v>
      </c>
      <c r="D9" s="36" t="s">
        <v>11</v>
      </c>
      <c r="E9" s="36" t="s">
        <v>11</v>
      </c>
      <c r="F9" s="36" t="s">
        <v>11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</row>
    <row r="10" spans="1:22">
      <c r="A10" s="36"/>
      <c r="B10" s="62" t="s">
        <v>13</v>
      </c>
      <c r="C10" s="62" t="s">
        <v>14</v>
      </c>
      <c r="D10" s="62" t="s">
        <v>15</v>
      </c>
      <c r="E10" s="62" t="s">
        <v>16</v>
      </c>
      <c r="F10" s="62" t="s">
        <v>17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Q22" sqref="Q22"/>
    </sheetView>
  </sheetViews>
  <sheetFormatPr defaultRowHeight="14.4"/>
  <sheetData>
    <row r="1" spans="1:22" ht="63.6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9</v>
      </c>
    </row>
    <row r="2" spans="1:22" ht="16.8" thickTop="1" thickBot="1">
      <c r="A2" s="4" t="s">
        <v>5</v>
      </c>
      <c r="B2" s="5">
        <v>85</v>
      </c>
      <c r="C2" s="5">
        <v>30</v>
      </c>
      <c r="D2" s="5">
        <v>22</v>
      </c>
      <c r="E2" s="5">
        <v>0.65</v>
      </c>
      <c r="F2" s="28">
        <v>6</v>
      </c>
      <c r="H2" s="10">
        <f>(B2-MIN(B$2:B$6))/(MAX(B$2:B$6)-MIN(B$2:B$6))</f>
        <v>1</v>
      </c>
      <c r="I2" s="10">
        <f>(MAX(C$2:C$6)-C2)/(MAX(C$2:C$6)-MIN(C$2:C$6))</f>
        <v>0</v>
      </c>
      <c r="J2" s="10">
        <f t="shared" ref="J2:L6" si="0">(D2-MIN(D$2:D$6))/(MAX(D$2:D$6)-MIN(D$2:D$6))</f>
        <v>1</v>
      </c>
      <c r="K2" s="10">
        <f t="shared" si="0"/>
        <v>0.80000000000000027</v>
      </c>
      <c r="L2" s="11">
        <f t="shared" si="0"/>
        <v>0.33333333333333331</v>
      </c>
      <c r="N2" s="35">
        <f t="shared" ref="N2:R6" si="1">B$7*H2</f>
        <v>7</v>
      </c>
      <c r="O2" s="72">
        <f t="shared" si="1"/>
        <v>0</v>
      </c>
      <c r="P2" s="39">
        <f t="shared" si="1"/>
        <v>6</v>
      </c>
      <c r="Q2" s="40">
        <f t="shared" si="1"/>
        <v>6.4000000000000021</v>
      </c>
      <c r="R2" s="39">
        <f t="shared" si="1"/>
        <v>2</v>
      </c>
      <c r="T2">
        <f>MIN(N2:R2)</f>
        <v>0</v>
      </c>
      <c r="V2" s="66">
        <f>MAX(T2:T6)</f>
        <v>1.7647058823529411</v>
      </c>
    </row>
    <row r="3" spans="1:22" ht="16.2" thickBot="1">
      <c r="A3" s="67" t="s">
        <v>6</v>
      </c>
      <c r="B3" s="5">
        <v>60</v>
      </c>
      <c r="C3" s="5">
        <v>20</v>
      </c>
      <c r="D3" s="5">
        <v>10</v>
      </c>
      <c r="E3" s="5">
        <v>0.6</v>
      </c>
      <c r="F3" s="29">
        <v>7</v>
      </c>
      <c r="H3" s="10">
        <f>(B3-MIN(B$2:B$6))/(MAX(B$2:B$6)-MIN(B$2:B$6))</f>
        <v>0.54545454545454541</v>
      </c>
      <c r="I3" s="10">
        <f>(MAX(C$2:C$6)-C3)/(MAX(C$2:C$6)-MIN(C$2:C$6))</f>
        <v>0.55555555555555558</v>
      </c>
      <c r="J3" s="10">
        <f t="shared" si="0"/>
        <v>0.29411764705882354</v>
      </c>
      <c r="K3" s="10">
        <f t="shared" si="0"/>
        <v>0.6</v>
      </c>
      <c r="L3" s="11">
        <f t="shared" si="0"/>
        <v>0.66666666666666663</v>
      </c>
      <c r="N3" s="35">
        <f t="shared" si="1"/>
        <v>3.8181818181818179</v>
      </c>
      <c r="O3" s="27">
        <f t="shared" si="1"/>
        <v>2.7777777777777777</v>
      </c>
      <c r="P3" s="73">
        <f t="shared" si="1"/>
        <v>1.7647058823529411</v>
      </c>
      <c r="Q3" s="40">
        <f t="shared" si="1"/>
        <v>4.8</v>
      </c>
      <c r="R3" s="39">
        <f t="shared" si="1"/>
        <v>4</v>
      </c>
      <c r="T3">
        <f t="shared" ref="T3:T6" si="2">MIN(N3:R3)</f>
        <v>1.7647058823529411</v>
      </c>
    </row>
    <row r="4" spans="1:22" ht="16.2" thickBot="1">
      <c r="A4" s="4" t="s">
        <v>7</v>
      </c>
      <c r="B4" s="5">
        <v>30</v>
      </c>
      <c r="C4" s="5">
        <v>12</v>
      </c>
      <c r="D4" s="5">
        <v>5</v>
      </c>
      <c r="E4" s="5">
        <v>0.45</v>
      </c>
      <c r="F4" s="29">
        <v>5</v>
      </c>
      <c r="H4" s="10">
        <f>(B4-MIN(B$2:B$6))/(MAX(B$2:B$6)-MIN(B$2:B$6))</f>
        <v>0</v>
      </c>
      <c r="I4" s="10">
        <f>(MAX(C$2:C$6)-C4)/(MAX(C$2:C$6)-MIN(C$2:C$6))</f>
        <v>1</v>
      </c>
      <c r="J4" s="10">
        <f t="shared" si="0"/>
        <v>0</v>
      </c>
      <c r="K4" s="10">
        <f t="shared" si="0"/>
        <v>0</v>
      </c>
      <c r="L4" s="11">
        <f t="shared" si="0"/>
        <v>0</v>
      </c>
      <c r="N4" s="71">
        <f t="shared" si="1"/>
        <v>0</v>
      </c>
      <c r="O4" s="27">
        <f t="shared" si="1"/>
        <v>5</v>
      </c>
      <c r="P4" s="73">
        <f t="shared" si="1"/>
        <v>0</v>
      </c>
      <c r="Q4" s="74">
        <f t="shared" si="1"/>
        <v>0</v>
      </c>
      <c r="R4" s="73">
        <f t="shared" si="1"/>
        <v>0</v>
      </c>
      <c r="T4">
        <f t="shared" si="2"/>
        <v>0</v>
      </c>
    </row>
    <row r="5" spans="1:22" ht="16.2" thickBot="1">
      <c r="A5" s="4" t="s">
        <v>8</v>
      </c>
      <c r="B5" s="5">
        <v>75</v>
      </c>
      <c r="C5" s="5">
        <v>24</v>
      </c>
      <c r="D5" s="5">
        <v>13</v>
      </c>
      <c r="E5" s="5">
        <v>0.7</v>
      </c>
      <c r="F5" s="29">
        <v>8</v>
      </c>
      <c r="H5" s="10">
        <f>(B5-MIN(B$2:B$6))/(MAX(B$2:B$6)-MIN(B$2:B$6))</f>
        <v>0.81818181818181823</v>
      </c>
      <c r="I5" s="10">
        <f>(MAX(C$2:C$6)-C5)/(MAX(C$2:C$6)-MIN(C$2:C$6))</f>
        <v>0.33333333333333331</v>
      </c>
      <c r="J5" s="10">
        <f t="shared" si="0"/>
        <v>0.47058823529411764</v>
      </c>
      <c r="K5" s="10">
        <f t="shared" si="0"/>
        <v>1</v>
      </c>
      <c r="L5" s="38">
        <f t="shared" si="0"/>
        <v>1</v>
      </c>
      <c r="N5" s="35">
        <f t="shared" si="1"/>
        <v>5.7272727272727275</v>
      </c>
      <c r="O5" s="72">
        <f t="shared" si="1"/>
        <v>1.6666666666666665</v>
      </c>
      <c r="P5" s="39">
        <f t="shared" si="1"/>
        <v>2.8235294117647056</v>
      </c>
      <c r="Q5" s="40">
        <f t="shared" si="1"/>
        <v>8</v>
      </c>
      <c r="R5" s="39">
        <f t="shared" si="1"/>
        <v>6</v>
      </c>
      <c r="T5">
        <f t="shared" si="2"/>
        <v>1.6666666666666665</v>
      </c>
    </row>
    <row r="6" spans="1:22" ht="16.2" thickBot="1">
      <c r="A6" s="6" t="s">
        <v>10</v>
      </c>
      <c r="B6" s="7">
        <v>40</v>
      </c>
      <c r="C6" s="7">
        <v>15</v>
      </c>
      <c r="D6" s="7">
        <v>7</v>
      </c>
      <c r="E6" s="7">
        <v>0.55000000000000004</v>
      </c>
      <c r="F6" s="30">
        <v>7</v>
      </c>
      <c r="H6" s="17">
        <f>(B6-MIN(B$2:B$6))/(MAX(B$2:B$6)-MIN(B$2:B$6))</f>
        <v>0.18181818181818182</v>
      </c>
      <c r="I6" s="17">
        <f>(MAX(C$2:C$6)-C6)/(MAX(C$2:C$6)-MIN(C$2:C$6))</f>
        <v>0.83333333333333337</v>
      </c>
      <c r="J6" s="17">
        <f t="shared" si="0"/>
        <v>0.11764705882352941</v>
      </c>
      <c r="K6" s="37">
        <f t="shared" si="0"/>
        <v>0.40000000000000024</v>
      </c>
      <c r="L6" s="34">
        <f t="shared" si="0"/>
        <v>0.66666666666666663</v>
      </c>
      <c r="N6" s="35">
        <f t="shared" si="1"/>
        <v>1.2727272727272727</v>
      </c>
      <c r="O6" s="41">
        <f t="shared" si="1"/>
        <v>4.166666666666667</v>
      </c>
      <c r="P6" s="75">
        <f t="shared" si="1"/>
        <v>0.70588235294117641</v>
      </c>
      <c r="Q6" s="43">
        <f t="shared" si="1"/>
        <v>3.200000000000002</v>
      </c>
      <c r="R6" s="42">
        <f t="shared" si="1"/>
        <v>4</v>
      </c>
      <c r="T6">
        <f t="shared" si="2"/>
        <v>0.70588235294117641</v>
      </c>
    </row>
    <row r="7" spans="1:22" ht="16.8" thickTop="1" thickBot="1">
      <c r="A7" s="6" t="s">
        <v>18</v>
      </c>
      <c r="B7" s="7">
        <v>7</v>
      </c>
      <c r="C7" s="7">
        <v>5</v>
      </c>
      <c r="D7" s="7">
        <v>6</v>
      </c>
      <c r="E7" s="7">
        <v>8</v>
      </c>
      <c r="F7" s="8">
        <v>6</v>
      </c>
      <c r="P7" s="20"/>
    </row>
    <row r="8" spans="1:22" ht="15" thickTop="1">
      <c r="G8" s="21" t="s">
        <v>11</v>
      </c>
      <c r="H8" t="s">
        <v>12</v>
      </c>
      <c r="I8" t="s">
        <v>11</v>
      </c>
      <c r="J8" t="s">
        <v>11</v>
      </c>
      <c r="K8" t="s">
        <v>11</v>
      </c>
      <c r="P8" s="15"/>
    </row>
    <row r="9" spans="1:22">
      <c r="B9" t="s">
        <v>11</v>
      </c>
      <c r="C9" t="s">
        <v>12</v>
      </c>
      <c r="D9" t="s">
        <v>11</v>
      </c>
      <c r="E9" t="s">
        <v>11</v>
      </c>
      <c r="F9" t="s">
        <v>11</v>
      </c>
    </row>
    <row r="10" spans="1:22">
      <c r="B10" s="22" t="s">
        <v>13</v>
      </c>
      <c r="C10" s="22" t="s">
        <v>14</v>
      </c>
      <c r="D10" s="22" t="s">
        <v>15</v>
      </c>
      <c r="E10" s="22" t="s">
        <v>16</v>
      </c>
      <c r="F10" s="22" t="s">
        <v>17</v>
      </c>
    </row>
    <row r="21" spans="14:14">
      <c r="N21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opLeftCell="E1" workbookViewId="0">
      <selection activeCell="M20" sqref="M20"/>
    </sheetView>
  </sheetViews>
  <sheetFormatPr defaultRowHeight="14.4"/>
  <sheetData>
    <row r="1" spans="1:24" ht="63.6" thickTop="1" thickBot="1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6" t="s">
        <v>9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t="s">
        <v>20</v>
      </c>
    </row>
    <row r="2" spans="1:24" ht="16.8" thickTop="1" thickBot="1">
      <c r="A2" s="47" t="s">
        <v>5</v>
      </c>
      <c r="B2" s="48">
        <v>85</v>
      </c>
      <c r="C2" s="48">
        <v>30</v>
      </c>
      <c r="D2" s="48">
        <v>22</v>
      </c>
      <c r="E2" s="48">
        <v>0.65</v>
      </c>
      <c r="F2" s="49">
        <v>6</v>
      </c>
      <c r="G2" s="36"/>
      <c r="H2" s="50">
        <f>(B2-MIN(B$2:B$6))/(MAX(B$2:B$6)-MIN(B$2:B$6))</f>
        <v>1</v>
      </c>
      <c r="I2" s="50">
        <f>(MAX(C$2:C$6)-C2)/(MAX(C$2:C$6)-MIN(C$2:C$6))</f>
        <v>0</v>
      </c>
      <c r="J2" s="50">
        <f t="shared" ref="J2:L6" si="0">(D2-MIN(D$2:D$6))/(MAX(D$2:D$6)-MIN(D$2:D$6))</f>
        <v>1</v>
      </c>
      <c r="K2" s="50">
        <f t="shared" si="0"/>
        <v>0.80000000000000027</v>
      </c>
      <c r="L2" s="31">
        <f t="shared" si="0"/>
        <v>0.33333333333333331</v>
      </c>
      <c r="M2" s="36"/>
      <c r="N2" s="35">
        <f t="shared" ref="N2:R6" si="1">B$7*H2</f>
        <v>7</v>
      </c>
      <c r="O2" s="27">
        <f t="shared" si="1"/>
        <v>0</v>
      </c>
      <c r="P2" s="39">
        <f t="shared" si="1"/>
        <v>6</v>
      </c>
      <c r="Q2" s="40">
        <f t="shared" si="1"/>
        <v>6.4000000000000021</v>
      </c>
      <c r="R2" s="39">
        <f t="shared" si="1"/>
        <v>2</v>
      </c>
      <c r="S2" s="36"/>
      <c r="T2" s="61">
        <v>0.2</v>
      </c>
      <c r="V2">
        <f>N2*T$2+T$3*O2+T$4*P2+T$5*Q2+T$6*R2</f>
        <v>11.280000000000003</v>
      </c>
      <c r="X2" s="25">
        <f>MAX(V2:V6)</f>
        <v>11.637611408199643</v>
      </c>
    </row>
    <row r="3" spans="1:24" ht="16.2" thickBot="1">
      <c r="A3" s="47" t="s">
        <v>6</v>
      </c>
      <c r="B3" s="48">
        <v>60</v>
      </c>
      <c r="C3" s="48">
        <v>20</v>
      </c>
      <c r="D3" s="48">
        <v>10</v>
      </c>
      <c r="E3" s="48">
        <v>0.6</v>
      </c>
      <c r="F3" s="51">
        <v>7</v>
      </c>
      <c r="G3" s="36"/>
      <c r="H3" s="50">
        <f>(B3-MIN(B$2:B$6))/(MAX(B$2:B$6)-MIN(B$2:B$6))</f>
        <v>0.54545454545454541</v>
      </c>
      <c r="I3" s="50">
        <f>(MAX(C$2:C$6)-C3)/(MAX(C$2:C$6)-MIN(C$2:C$6))</f>
        <v>0.55555555555555558</v>
      </c>
      <c r="J3" s="50">
        <f t="shared" si="0"/>
        <v>0.29411764705882354</v>
      </c>
      <c r="K3" s="50">
        <f t="shared" si="0"/>
        <v>0.6</v>
      </c>
      <c r="L3" s="31">
        <f t="shared" si="0"/>
        <v>0.66666666666666663</v>
      </c>
      <c r="M3" s="36"/>
      <c r="N3" s="35">
        <f t="shared" si="1"/>
        <v>3.8181818181818179</v>
      </c>
      <c r="O3" s="27">
        <f t="shared" si="1"/>
        <v>2.7777777777777777</v>
      </c>
      <c r="P3" s="39">
        <f t="shared" si="1"/>
        <v>1.7647058823529411</v>
      </c>
      <c r="Q3" s="40">
        <f t="shared" si="1"/>
        <v>4.8</v>
      </c>
      <c r="R3" s="39">
        <f t="shared" si="1"/>
        <v>4</v>
      </c>
      <c r="S3" s="36"/>
      <c r="T3">
        <v>0.5</v>
      </c>
      <c r="V3">
        <f t="shared" ref="V3:V6" si="2">N3*T$2+T$3*O3+T$4*P3+T$5*Q3+T$6*R3</f>
        <v>8.1242899584076049</v>
      </c>
    </row>
    <row r="4" spans="1:24" ht="16.2" thickBot="1">
      <c r="A4" s="47" t="s">
        <v>7</v>
      </c>
      <c r="B4" s="48">
        <v>30</v>
      </c>
      <c r="C4" s="48">
        <v>12</v>
      </c>
      <c r="D4" s="48">
        <v>5</v>
      </c>
      <c r="E4" s="48">
        <v>0.45</v>
      </c>
      <c r="F4" s="51">
        <v>5</v>
      </c>
      <c r="G4" s="36"/>
      <c r="H4" s="50">
        <f>(B4-MIN(B$2:B$6))/(MAX(B$2:B$6)-MIN(B$2:B$6))</f>
        <v>0</v>
      </c>
      <c r="I4" s="50">
        <f>(MAX(C$2:C$6)-C4)/(MAX(C$2:C$6)-MIN(C$2:C$6))</f>
        <v>1</v>
      </c>
      <c r="J4" s="50">
        <f t="shared" si="0"/>
        <v>0</v>
      </c>
      <c r="K4" s="50">
        <f t="shared" si="0"/>
        <v>0</v>
      </c>
      <c r="L4" s="31">
        <f t="shared" si="0"/>
        <v>0</v>
      </c>
      <c r="M4" s="36"/>
      <c r="N4" s="35">
        <f t="shared" si="1"/>
        <v>0</v>
      </c>
      <c r="O4" s="27">
        <f t="shared" si="1"/>
        <v>5</v>
      </c>
      <c r="P4" s="39">
        <f t="shared" si="1"/>
        <v>0</v>
      </c>
      <c r="Q4" s="40">
        <f t="shared" si="1"/>
        <v>0</v>
      </c>
      <c r="R4" s="39">
        <f t="shared" si="1"/>
        <v>0</v>
      </c>
      <c r="S4" s="36"/>
      <c r="T4">
        <v>0.8</v>
      </c>
      <c r="V4">
        <f t="shared" si="2"/>
        <v>2.5</v>
      </c>
    </row>
    <row r="5" spans="1:24" ht="16.2" thickBot="1">
      <c r="A5" s="70" t="s">
        <v>8</v>
      </c>
      <c r="B5" s="48">
        <v>75</v>
      </c>
      <c r="C5" s="48">
        <v>24</v>
      </c>
      <c r="D5" s="48">
        <v>13</v>
      </c>
      <c r="E5" s="48">
        <v>0.7</v>
      </c>
      <c r="F5" s="51">
        <v>8</v>
      </c>
      <c r="G5" s="36"/>
      <c r="H5" s="50">
        <f>(B5-MIN(B$2:B$6))/(MAX(B$2:B$6)-MIN(B$2:B$6))</f>
        <v>0.81818181818181823</v>
      </c>
      <c r="I5" s="50">
        <f>(MAX(C$2:C$6)-C5)/(MAX(C$2:C$6)-MIN(C$2:C$6))</f>
        <v>0.33333333333333331</v>
      </c>
      <c r="J5" s="50">
        <f t="shared" si="0"/>
        <v>0.47058823529411764</v>
      </c>
      <c r="K5" s="50">
        <f t="shared" si="0"/>
        <v>1</v>
      </c>
      <c r="L5" s="52">
        <f t="shared" si="0"/>
        <v>1</v>
      </c>
      <c r="M5" s="36"/>
      <c r="N5" s="35">
        <f t="shared" si="1"/>
        <v>5.7272727272727275</v>
      </c>
      <c r="O5" s="27">
        <f t="shared" si="1"/>
        <v>1.6666666666666665</v>
      </c>
      <c r="P5" s="39">
        <f t="shared" si="1"/>
        <v>2.8235294117647056</v>
      </c>
      <c r="Q5" s="40">
        <f t="shared" si="1"/>
        <v>8</v>
      </c>
      <c r="R5" s="39">
        <f t="shared" si="1"/>
        <v>6</v>
      </c>
      <c r="S5" s="36"/>
      <c r="T5">
        <v>0.7</v>
      </c>
      <c r="V5">
        <f t="shared" si="2"/>
        <v>11.637611408199643</v>
      </c>
    </row>
    <row r="6" spans="1:24" ht="16.2" thickBot="1">
      <c r="A6" s="53" t="s">
        <v>10</v>
      </c>
      <c r="B6" s="54">
        <v>40</v>
      </c>
      <c r="C6" s="54">
        <v>15</v>
      </c>
      <c r="D6" s="54">
        <v>7</v>
      </c>
      <c r="E6" s="54">
        <v>0.55000000000000004</v>
      </c>
      <c r="F6" s="55">
        <v>7</v>
      </c>
      <c r="G6" s="36"/>
      <c r="H6" s="56">
        <f>(B6-MIN(B$2:B$6))/(MAX(B$2:B$6)-MIN(B$2:B$6))</f>
        <v>0.18181818181818182</v>
      </c>
      <c r="I6" s="56">
        <f>(MAX(C$2:C$6)-C6)/(MAX(C$2:C$6)-MIN(C$2:C$6))</f>
        <v>0.83333333333333337</v>
      </c>
      <c r="J6" s="56">
        <f t="shared" si="0"/>
        <v>0.11764705882352941</v>
      </c>
      <c r="K6" s="57">
        <f t="shared" si="0"/>
        <v>0.40000000000000024</v>
      </c>
      <c r="L6" s="35">
        <f t="shared" si="0"/>
        <v>0.66666666666666663</v>
      </c>
      <c r="M6" s="36"/>
      <c r="N6" s="35">
        <f t="shared" si="1"/>
        <v>1.2727272727272727</v>
      </c>
      <c r="O6" s="41">
        <f t="shared" si="1"/>
        <v>4.166666666666667</v>
      </c>
      <c r="P6" s="42">
        <f t="shared" si="1"/>
        <v>0.70588235294117641</v>
      </c>
      <c r="Q6" s="43">
        <f t="shared" si="1"/>
        <v>3.200000000000002</v>
      </c>
      <c r="R6" s="42">
        <f t="shared" si="1"/>
        <v>4</v>
      </c>
      <c r="S6" s="36"/>
      <c r="T6">
        <v>0.3</v>
      </c>
      <c r="V6">
        <f t="shared" si="2"/>
        <v>6.3425846702317301</v>
      </c>
    </row>
    <row r="7" spans="1:24" ht="16.8" thickTop="1" thickBot="1">
      <c r="A7" s="53" t="s">
        <v>18</v>
      </c>
      <c r="B7" s="54">
        <v>7</v>
      </c>
      <c r="C7" s="54">
        <v>5</v>
      </c>
      <c r="D7" s="54">
        <v>6</v>
      </c>
      <c r="E7" s="54">
        <v>8</v>
      </c>
      <c r="F7" s="58">
        <v>6</v>
      </c>
      <c r="G7" s="36"/>
      <c r="H7" s="36"/>
      <c r="I7" s="36"/>
      <c r="J7" s="36"/>
      <c r="K7" s="36"/>
      <c r="L7" s="36"/>
      <c r="M7" s="36"/>
      <c r="N7" s="36"/>
      <c r="O7" s="36"/>
      <c r="P7" s="59"/>
      <c r="Q7" s="36"/>
      <c r="R7" s="36"/>
      <c r="S7" s="36"/>
    </row>
    <row r="8" spans="1:24" ht="15" thickTop="1">
      <c r="A8" s="36"/>
      <c r="B8" s="36"/>
      <c r="C8" s="36"/>
      <c r="D8" s="36"/>
      <c r="E8" s="36"/>
      <c r="F8" s="36"/>
      <c r="G8" s="60" t="s">
        <v>11</v>
      </c>
      <c r="H8" s="36" t="s">
        <v>12</v>
      </c>
      <c r="I8" s="36" t="s">
        <v>11</v>
      </c>
      <c r="J8" s="36" t="s">
        <v>11</v>
      </c>
      <c r="K8" s="36" t="s">
        <v>11</v>
      </c>
      <c r="L8" s="36"/>
      <c r="M8" s="36"/>
      <c r="N8" s="36"/>
      <c r="O8" s="36"/>
      <c r="P8" s="61"/>
      <c r="Q8" s="36"/>
      <c r="R8" s="36"/>
      <c r="S8" s="36"/>
    </row>
    <row r="9" spans="1:24">
      <c r="A9" s="36"/>
      <c r="B9" s="36" t="s">
        <v>11</v>
      </c>
      <c r="C9" s="36" t="s">
        <v>12</v>
      </c>
      <c r="D9" s="36" t="s">
        <v>11</v>
      </c>
      <c r="E9" s="36" t="s">
        <v>11</v>
      </c>
      <c r="F9" s="36" t="s">
        <v>11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</row>
    <row r="10" spans="1:24">
      <c r="A10" s="36"/>
      <c r="B10" s="62" t="s">
        <v>13</v>
      </c>
      <c r="C10" s="62" t="s">
        <v>14</v>
      </c>
      <c r="D10" s="62" t="s">
        <v>15</v>
      </c>
      <c r="E10" s="62" t="s">
        <v>16</v>
      </c>
      <c r="F10" s="62" t="s">
        <v>17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</row>
    <row r="21" spans="17:17">
      <c r="Q21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workbookViewId="0">
      <selection activeCell="M10" sqref="M10"/>
    </sheetView>
  </sheetViews>
  <sheetFormatPr defaultRowHeight="14.4"/>
  <sheetData>
    <row r="1" spans="1:26" ht="63.6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9</v>
      </c>
      <c r="T1" t="s">
        <v>20</v>
      </c>
    </row>
    <row r="2" spans="1:26" ht="16.8" thickTop="1" thickBot="1">
      <c r="A2" s="4" t="s">
        <v>5</v>
      </c>
      <c r="B2" s="5">
        <v>85</v>
      </c>
      <c r="C2" s="5">
        <v>30</v>
      </c>
      <c r="D2" s="5">
        <v>22</v>
      </c>
      <c r="E2" s="5">
        <v>0.65</v>
      </c>
      <c r="F2" s="28">
        <v>6</v>
      </c>
      <c r="H2" s="10">
        <f>(B2-MIN(B$2:B$6))/(MAX(B$2:B$6)-MIN(B$2:B$6))</f>
        <v>1</v>
      </c>
      <c r="I2" s="10">
        <f>(MAX(C$2:C$6)-C2)/(MAX(C$2:C$6)-MIN(C$2:C$6))</f>
        <v>0</v>
      </c>
      <c r="J2" s="10">
        <f t="shared" ref="J2:L6" si="0">(D2-MIN(D$2:D$6))/(MAX(D$2:D$6)-MIN(D$2:D$6))</f>
        <v>1</v>
      </c>
      <c r="K2" s="10">
        <f t="shared" si="0"/>
        <v>0.80000000000000027</v>
      </c>
      <c r="L2" s="11">
        <f t="shared" si="0"/>
        <v>0.33333333333333331</v>
      </c>
      <c r="N2" s="35">
        <f t="shared" ref="N2:R6" si="1">B$7*H2</f>
        <v>7</v>
      </c>
      <c r="O2" s="27">
        <f t="shared" si="1"/>
        <v>0</v>
      </c>
      <c r="P2" s="39">
        <f t="shared" si="1"/>
        <v>6</v>
      </c>
      <c r="Q2" s="40">
        <f t="shared" si="1"/>
        <v>6.4000000000000021</v>
      </c>
      <c r="R2" s="39">
        <f t="shared" si="1"/>
        <v>2</v>
      </c>
      <c r="T2" s="61">
        <v>0.2</v>
      </c>
      <c r="V2">
        <f>N2*T$2+T$3*O2+T$4*P2+T$5*Q2+T$6*R2</f>
        <v>11.280000000000003</v>
      </c>
      <c r="X2">
        <f>U$8*V2+U$8*MAX(N2:R2)</f>
        <v>9.14</v>
      </c>
      <c r="Z2" s="25">
        <f>MAX(X2:X6)</f>
        <v>9.8188057040998213</v>
      </c>
    </row>
    <row r="3" spans="1:26" ht="16.2" thickBot="1">
      <c r="A3" s="4" t="s">
        <v>6</v>
      </c>
      <c r="B3" s="5">
        <v>60</v>
      </c>
      <c r="C3" s="5">
        <v>20</v>
      </c>
      <c r="D3" s="5">
        <v>10</v>
      </c>
      <c r="E3" s="5">
        <v>0.6</v>
      </c>
      <c r="F3" s="29">
        <v>7</v>
      </c>
      <c r="H3" s="10">
        <f>(B3-MIN(B$2:B$6))/(MAX(B$2:B$6)-MIN(B$2:B$6))</f>
        <v>0.54545454545454541</v>
      </c>
      <c r="I3" s="10">
        <f>(MAX(C$2:C$6)-C3)/(MAX(C$2:C$6)-MIN(C$2:C$6))</f>
        <v>0.55555555555555558</v>
      </c>
      <c r="J3" s="10">
        <f t="shared" si="0"/>
        <v>0.29411764705882354</v>
      </c>
      <c r="K3" s="10">
        <f t="shared" si="0"/>
        <v>0.6</v>
      </c>
      <c r="L3" s="11">
        <f t="shared" si="0"/>
        <v>0.66666666666666663</v>
      </c>
      <c r="N3" s="35">
        <f t="shared" si="1"/>
        <v>3.8181818181818179</v>
      </c>
      <c r="O3" s="27">
        <f t="shared" si="1"/>
        <v>2.7777777777777777</v>
      </c>
      <c r="P3" s="39">
        <f t="shared" si="1"/>
        <v>1.7647058823529411</v>
      </c>
      <c r="Q3" s="40">
        <f t="shared" si="1"/>
        <v>4.8</v>
      </c>
      <c r="R3" s="39">
        <f t="shared" si="1"/>
        <v>4</v>
      </c>
      <c r="T3">
        <v>0.5</v>
      </c>
      <c r="V3">
        <f t="shared" ref="V3:V6" si="2">N3*T$2+T$3*O3+T$4*P3+T$5*Q3+T$6*R3</f>
        <v>8.1242899584076049</v>
      </c>
      <c r="X3">
        <f t="shared" ref="X3:X6" si="3">U$8*V3+U$8*MAX(N3:R3)</f>
        <v>6.4621449792038028</v>
      </c>
    </row>
    <row r="4" spans="1:26" ht="16.2" thickBot="1">
      <c r="A4" s="4" t="s">
        <v>7</v>
      </c>
      <c r="B4" s="5">
        <v>30</v>
      </c>
      <c r="C4" s="5">
        <v>12</v>
      </c>
      <c r="D4" s="5">
        <v>5</v>
      </c>
      <c r="E4" s="5">
        <v>0.45</v>
      </c>
      <c r="F4" s="29">
        <v>5</v>
      </c>
      <c r="H4" s="10">
        <f>(B4-MIN(B$2:B$6))/(MAX(B$2:B$6)-MIN(B$2:B$6))</f>
        <v>0</v>
      </c>
      <c r="I4" s="10">
        <f>(MAX(C$2:C$6)-C4)/(MAX(C$2:C$6)-MIN(C$2:C$6))</f>
        <v>1</v>
      </c>
      <c r="J4" s="10">
        <f t="shared" si="0"/>
        <v>0</v>
      </c>
      <c r="K4" s="10">
        <f t="shared" si="0"/>
        <v>0</v>
      </c>
      <c r="L4" s="11">
        <f t="shared" si="0"/>
        <v>0</v>
      </c>
      <c r="N4" s="35">
        <f t="shared" si="1"/>
        <v>0</v>
      </c>
      <c r="O4" s="27">
        <f t="shared" si="1"/>
        <v>5</v>
      </c>
      <c r="P4" s="39">
        <f t="shared" si="1"/>
        <v>0</v>
      </c>
      <c r="Q4" s="40">
        <f t="shared" si="1"/>
        <v>0</v>
      </c>
      <c r="R4" s="39">
        <f t="shared" si="1"/>
        <v>0</v>
      </c>
      <c r="T4">
        <v>0.8</v>
      </c>
      <c r="V4">
        <f t="shared" si="2"/>
        <v>2.5</v>
      </c>
      <c r="X4">
        <f t="shared" si="3"/>
        <v>3.75</v>
      </c>
    </row>
    <row r="5" spans="1:26" ht="16.2" thickBot="1">
      <c r="A5" s="70" t="s">
        <v>8</v>
      </c>
      <c r="B5" s="5">
        <v>75</v>
      </c>
      <c r="C5" s="5">
        <v>24</v>
      </c>
      <c r="D5" s="5">
        <v>13</v>
      </c>
      <c r="E5" s="5">
        <v>0.7</v>
      </c>
      <c r="F5" s="29">
        <v>8</v>
      </c>
      <c r="H5" s="10">
        <f>(B5-MIN(B$2:B$6))/(MAX(B$2:B$6)-MIN(B$2:B$6))</f>
        <v>0.81818181818181823</v>
      </c>
      <c r="I5" s="10">
        <f>(MAX(C$2:C$6)-C5)/(MAX(C$2:C$6)-MIN(C$2:C$6))</f>
        <v>0.33333333333333331</v>
      </c>
      <c r="J5" s="10">
        <f t="shared" si="0"/>
        <v>0.47058823529411764</v>
      </c>
      <c r="K5" s="10">
        <f t="shared" si="0"/>
        <v>1</v>
      </c>
      <c r="L5" s="38">
        <f t="shared" si="0"/>
        <v>1</v>
      </c>
      <c r="N5" s="35">
        <f t="shared" si="1"/>
        <v>5.7272727272727275</v>
      </c>
      <c r="O5" s="27">
        <f t="shared" si="1"/>
        <v>1.6666666666666665</v>
      </c>
      <c r="P5" s="39">
        <f t="shared" si="1"/>
        <v>2.8235294117647056</v>
      </c>
      <c r="Q5" s="40">
        <f t="shared" si="1"/>
        <v>8</v>
      </c>
      <c r="R5" s="39">
        <f t="shared" si="1"/>
        <v>6</v>
      </c>
      <c r="T5">
        <v>0.7</v>
      </c>
      <c r="V5">
        <f t="shared" si="2"/>
        <v>11.637611408199643</v>
      </c>
      <c r="X5">
        <f t="shared" si="3"/>
        <v>9.8188057040998213</v>
      </c>
    </row>
    <row r="6" spans="1:26" ht="16.2" thickBot="1">
      <c r="A6" s="6" t="s">
        <v>10</v>
      </c>
      <c r="B6" s="7">
        <v>40</v>
      </c>
      <c r="C6" s="7">
        <v>15</v>
      </c>
      <c r="D6" s="7">
        <v>7</v>
      </c>
      <c r="E6" s="7">
        <v>0.55000000000000004</v>
      </c>
      <c r="F6" s="30">
        <v>7</v>
      </c>
      <c r="H6" s="17">
        <f>(B6-MIN(B$2:B$6))/(MAX(B$2:B$6)-MIN(B$2:B$6))</f>
        <v>0.18181818181818182</v>
      </c>
      <c r="I6" s="17">
        <f>(MAX(C$2:C$6)-C6)/(MAX(C$2:C$6)-MIN(C$2:C$6))</f>
        <v>0.83333333333333337</v>
      </c>
      <c r="J6" s="17">
        <f t="shared" si="0"/>
        <v>0.11764705882352941</v>
      </c>
      <c r="K6" s="37">
        <f t="shared" si="0"/>
        <v>0.40000000000000024</v>
      </c>
      <c r="L6" s="34">
        <f t="shared" si="0"/>
        <v>0.66666666666666663</v>
      </c>
      <c r="N6" s="35">
        <f t="shared" si="1"/>
        <v>1.2727272727272727</v>
      </c>
      <c r="O6" s="41">
        <f t="shared" si="1"/>
        <v>4.166666666666667</v>
      </c>
      <c r="P6" s="42">
        <f t="shared" si="1"/>
        <v>0.70588235294117641</v>
      </c>
      <c r="Q6" s="43">
        <f t="shared" si="1"/>
        <v>3.200000000000002</v>
      </c>
      <c r="R6" s="42">
        <f t="shared" si="1"/>
        <v>4</v>
      </c>
      <c r="T6">
        <v>0.3</v>
      </c>
      <c r="V6">
        <f t="shared" si="2"/>
        <v>6.3425846702317301</v>
      </c>
      <c r="X6">
        <f t="shared" si="3"/>
        <v>5.254625668449199</v>
      </c>
    </row>
    <row r="7" spans="1:26" ht="16.8" thickTop="1" thickBot="1">
      <c r="A7" s="6" t="s">
        <v>18</v>
      </c>
      <c r="B7" s="7">
        <v>7</v>
      </c>
      <c r="C7" s="7">
        <v>5</v>
      </c>
      <c r="D7" s="7">
        <v>6</v>
      </c>
      <c r="E7" s="7">
        <v>8</v>
      </c>
      <c r="F7" s="8">
        <v>6</v>
      </c>
      <c r="P7" s="20"/>
    </row>
    <row r="8" spans="1:26" ht="18.600000000000001" thickTop="1">
      <c r="G8" s="21" t="s">
        <v>11</v>
      </c>
      <c r="H8" t="s">
        <v>12</v>
      </c>
      <c r="I8" t="s">
        <v>11</v>
      </c>
      <c r="J8" t="s">
        <v>11</v>
      </c>
      <c r="K8" t="s">
        <v>11</v>
      </c>
      <c r="P8" s="15"/>
      <c r="T8" s="76" t="s">
        <v>22</v>
      </c>
      <c r="U8">
        <v>0.5</v>
      </c>
    </row>
    <row r="9" spans="1:26">
      <c r="B9" t="s">
        <v>11</v>
      </c>
      <c r="C9" t="s">
        <v>12</v>
      </c>
      <c r="D9" t="s">
        <v>11</v>
      </c>
      <c r="E9" t="s">
        <v>11</v>
      </c>
      <c r="F9" t="s">
        <v>11</v>
      </c>
    </row>
    <row r="10" spans="1:26">
      <c r="B10" s="22" t="s">
        <v>13</v>
      </c>
      <c r="C10" s="22" t="s">
        <v>14</v>
      </c>
      <c r="D10" s="22" t="s">
        <v>15</v>
      </c>
      <c r="E10" s="22" t="s">
        <v>16</v>
      </c>
      <c r="F10" s="22" t="s">
        <v>17</v>
      </c>
    </row>
    <row r="11" spans="1:26" ht="17.399999999999999">
      <c r="W11" s="76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Лаплас</vt:lpstr>
      <vt:lpstr>Гурвіца</vt:lpstr>
      <vt:lpstr>Оптимізм</vt:lpstr>
      <vt:lpstr>Песимізм</vt:lpstr>
      <vt:lpstr>Байєса-Лапласа</vt:lpstr>
      <vt:lpstr>Ходжа- Лемана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Viktoriia</dc:creator>
  <cp:lastModifiedBy>Viktoriia</cp:lastModifiedBy>
  <dcterms:created xsi:type="dcterms:W3CDTF">2023-10-03T20:30:52Z</dcterms:created>
  <dcterms:modified xsi:type="dcterms:W3CDTF">2023-10-26T16:41:47Z</dcterms:modified>
</cp:coreProperties>
</file>