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V.Doos\Downloads\"/>
    </mc:Choice>
  </mc:AlternateContent>
  <bookViews>
    <workbookView xWindow="0" yWindow="0" windowWidth="2370" windowHeight="0" activeTab="1"/>
  </bookViews>
  <sheets>
    <sheet name="Лист1" sheetId="1" r:id="rId1"/>
    <sheet name="Лист2" sheetId="2" r:id="rId2"/>
    <sheet name="Лист3" sheetId="3" r:id="rId3"/>
  </sheets>
  <definedNames>
    <definedName name="_xlchart.v1.0" hidden="1">Лист1!$Q$12:$Q$17</definedName>
    <definedName name="_xlchart.v1.1" hidden="1">Лист1!$R$12:$R$17</definedName>
    <definedName name="_xlchart.v1.2" hidden="1">Лист1!$Q$12:$Q$17</definedName>
    <definedName name="_xlchart.v1.3" hidden="1">Лист1!$R$12:$R$17</definedName>
  </definedNames>
  <calcPr calcId="162913"/>
</workbook>
</file>

<file path=xl/calcChain.xml><?xml version="1.0" encoding="utf-8"?>
<calcChain xmlns="http://schemas.openxmlformats.org/spreadsheetml/2006/main">
  <c r="N5" i="2" l="1"/>
  <c r="L5" i="2"/>
  <c r="N4" i="2"/>
  <c r="L4" i="2"/>
  <c r="N3" i="2"/>
  <c r="L3" i="2"/>
  <c r="K15" i="1"/>
  <c r="K14" i="1"/>
  <c r="K13" i="1"/>
  <c r="B6" i="2"/>
  <c r="C24" i="1"/>
  <c r="D24" i="1"/>
  <c r="E24" i="1"/>
  <c r="F24" i="1"/>
  <c r="B24" i="1"/>
  <c r="C9" i="1"/>
  <c r="D9" i="1"/>
  <c r="E9" i="1"/>
  <c r="F9" i="1"/>
  <c r="G9" i="1"/>
  <c r="H9" i="1"/>
  <c r="I9" i="1"/>
  <c r="J9" i="1"/>
  <c r="K9" i="1"/>
  <c r="L9" i="1"/>
  <c r="M9" i="1"/>
  <c r="N9" i="1"/>
  <c r="O9" i="1"/>
  <c r="B9" i="1"/>
  <c r="B1" i="2" l="1"/>
  <c r="B3" i="2"/>
  <c r="C25" i="1"/>
  <c r="F22" i="1"/>
  <c r="E22" i="1"/>
  <c r="D22" i="1"/>
  <c r="C22" i="1"/>
  <c r="B22" i="1"/>
  <c r="B5" i="2" l="1"/>
  <c r="B8" i="2"/>
  <c r="B7" i="2" s="1"/>
  <c r="D25" i="1"/>
  <c r="E25" i="1" s="1"/>
  <c r="F25" i="1" s="1"/>
  <c r="C16" i="1"/>
</calcChain>
</file>

<file path=xl/sharedStrings.xml><?xml version="1.0" encoding="utf-8"?>
<sst xmlns="http://schemas.openxmlformats.org/spreadsheetml/2006/main" count="52" uniqueCount="48">
  <si>
    <t>Вариационный ряд</t>
  </si>
  <si>
    <t xml:space="preserve">Частотный ряд </t>
  </si>
  <si>
    <t>Xi</t>
  </si>
  <si>
    <t>Ni</t>
  </si>
  <si>
    <t>Wi</t>
  </si>
  <si>
    <t>xi</t>
  </si>
  <si>
    <t>ni</t>
  </si>
  <si>
    <t>wi</t>
  </si>
  <si>
    <t>Xmin</t>
  </si>
  <si>
    <t>Xmax</t>
  </si>
  <si>
    <t>Размах</t>
  </si>
  <si>
    <t>h</t>
  </si>
  <si>
    <t>Интервальный ряд</t>
  </si>
  <si>
    <t>Дискретный вариационный ряд</t>
  </si>
  <si>
    <t>Wn</t>
  </si>
  <si>
    <t xml:space="preserve">k </t>
  </si>
  <si>
    <t>[2,8:3,10]</t>
  </si>
  <si>
    <t>[3,7:4,00]</t>
  </si>
  <si>
    <t>[4,00:4,30]</t>
  </si>
  <si>
    <t>[3,10:3,40]</t>
  </si>
  <si>
    <t>[3,40:3,70]</t>
  </si>
  <si>
    <t>выборочное среднее(Mx)</t>
  </si>
  <si>
    <t>мода(Mo)</t>
  </si>
  <si>
    <t>медиана(Me)</t>
  </si>
  <si>
    <t>размах</t>
  </si>
  <si>
    <t>абсолютное отклонение(0)</t>
  </si>
  <si>
    <t>коэффициент вариации(V)</t>
  </si>
  <si>
    <t>дисперсия(Dx)</t>
  </si>
  <si>
    <t>Частотный ряд</t>
  </si>
  <si>
    <t>N</t>
  </si>
  <si>
    <t>x&lt;2.8</t>
  </si>
  <si>
    <t>2.8&lt;x&lt;3.10</t>
  </si>
  <si>
    <t>3,10&lt;x&lt;3,40</t>
  </si>
  <si>
    <t>3,40&lt;x&lt;3&lt;70</t>
  </si>
  <si>
    <t>4&lt;x&lt;4,30</t>
  </si>
  <si>
    <t>3,70&lt;x&lt;4</t>
  </si>
  <si>
    <t>Q стандартное откл.</t>
  </si>
  <si>
    <t>F(x)</t>
  </si>
  <si>
    <t>X1</t>
  </si>
  <si>
    <t>X2</t>
  </si>
  <si>
    <t>X3</t>
  </si>
  <si>
    <t>X4</t>
  </si>
  <si>
    <t>X5</t>
  </si>
  <si>
    <t>X6</t>
  </si>
  <si>
    <t>t2=2,0</t>
  </si>
  <si>
    <t>t1=1,7</t>
  </si>
  <si>
    <t>t3=2,75</t>
  </si>
  <si>
    <t>&lt;1,9&lt;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</si>
</sst>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#,##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1" fillId="0" borderId="0" xfId="1" applyFill="1"/>
    <xf numFmtId="0" fontId="0" fillId="0" borderId="0" xfId="0" applyFill="1"/>
    <xf numFmtId="0" fontId="0" fillId="0" borderId="0" xfId="0" applyFill="1" applyAlignment="1"/>
    <xf numFmtId="0" fontId="0" fillId="0" borderId="0" xfId="0" applyAlignment="1">
      <alignment horizontal="center"/>
    </xf>
    <xf numFmtId="0" fontId="1" fillId="0" borderId="0" xfId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="0"/>
              <a:t>Полигон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Полигон</c:v>
          </c:tx>
          <c:cat>
            <c:numRef>
              <c:f>Лист1!$B$7:$O$7</c:f>
              <c:numCache>
                <c:formatCode>General</c:formatCode>
                <c:ptCount val="14"/>
                <c:pt idx="0">
                  <c:v>2.8</c:v>
                </c:pt>
                <c:pt idx="1">
                  <c:v>3</c:v>
                </c:pt>
                <c:pt idx="2">
                  <c:v>3.1</c:v>
                </c:pt>
                <c:pt idx="3">
                  <c:v>3.2</c:v>
                </c:pt>
                <c:pt idx="4">
                  <c:v>3.3</c:v>
                </c:pt>
                <c:pt idx="5">
                  <c:v>3.4</c:v>
                </c:pt>
                <c:pt idx="6">
                  <c:v>3.5</c:v>
                </c:pt>
                <c:pt idx="7">
                  <c:v>3.6</c:v>
                </c:pt>
                <c:pt idx="8">
                  <c:v>3.7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</c:numCache>
            </c:numRef>
          </c:cat>
          <c:val>
            <c:numRef>
              <c:f>Лист1!$B$8:$O$8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F-4070-8903-C541F629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91328"/>
        <c:axId val="78293248"/>
      </c:lineChart>
      <c:catAx>
        <c:axId val="782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293248"/>
        <c:crosses val="autoZero"/>
        <c:auto val="1"/>
        <c:lblAlgn val="ctr"/>
        <c:lblOffset val="100"/>
        <c:noMultiLvlLbl val="0"/>
      </c:catAx>
      <c:valAx>
        <c:axId val="7829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9132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Лист1!$B$7:$O$7</c:f>
              <c:numCache>
                <c:formatCode>General</c:formatCode>
                <c:ptCount val="14"/>
                <c:pt idx="0">
                  <c:v>2.8</c:v>
                </c:pt>
                <c:pt idx="1">
                  <c:v>3</c:v>
                </c:pt>
                <c:pt idx="2">
                  <c:v>3.1</c:v>
                </c:pt>
                <c:pt idx="3">
                  <c:v>3.2</c:v>
                </c:pt>
                <c:pt idx="4">
                  <c:v>3.3</c:v>
                </c:pt>
                <c:pt idx="5">
                  <c:v>3.4</c:v>
                </c:pt>
                <c:pt idx="6">
                  <c:v>3.5</c:v>
                </c:pt>
                <c:pt idx="7">
                  <c:v>3.6</c:v>
                </c:pt>
                <c:pt idx="8">
                  <c:v>3.7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</c:numCache>
            </c:numRef>
          </c:cat>
          <c:val>
            <c:numRef>
              <c:f>Лист1!$B$8:$O$8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D-49B1-BC8A-73CD3EFF8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911103"/>
        <c:axId val="932524031"/>
      </c:barChart>
      <c:catAx>
        <c:axId val="81591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2524031"/>
        <c:crosses val="autoZero"/>
        <c:auto val="1"/>
        <c:lblAlgn val="ctr"/>
        <c:lblOffset val="100"/>
        <c:noMultiLvlLbl val="0"/>
      </c:catAx>
      <c:valAx>
        <c:axId val="9325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91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 Эмперическая функция</a:t>
            </a:r>
          </a:p>
        </cx:rich>
      </cx:tx>
    </cx:title>
    <cx:plotArea>
      <cx:plotAreaRegion>
        <cx:series layoutId="waterfall" uniqueId="{CAE301B1-950E-4E4F-9D27-DC3B7064C62B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26</xdr:row>
      <xdr:rowOff>61912</xdr:rowOff>
    </xdr:from>
    <xdr:to>
      <xdr:col>8</xdr:col>
      <xdr:colOff>47625</xdr:colOff>
      <xdr:row>40</xdr:row>
      <xdr:rowOff>138112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26</xdr:row>
      <xdr:rowOff>0</xdr:rowOff>
    </xdr:from>
    <xdr:to>
      <xdr:col>16</xdr:col>
      <xdr:colOff>485775</xdr:colOff>
      <xdr:row>40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428625</xdr:colOff>
      <xdr:row>10</xdr:row>
      <xdr:rowOff>95250</xdr:rowOff>
    </xdr:from>
    <xdr:to>
      <xdr:col>10</xdr:col>
      <xdr:colOff>95250</xdr:colOff>
      <xdr:row>17</xdr:row>
      <xdr:rowOff>0</xdr:rowOff>
    </xdr:to>
    <xdr:sp macro="" textlink="">
      <xdr:nvSpPr>
        <xdr:cNvPr id="10" name="Левая фигурная скобка 9"/>
        <xdr:cNvSpPr/>
      </xdr:nvSpPr>
      <xdr:spPr>
        <a:xfrm>
          <a:off x="5676900" y="2000250"/>
          <a:ext cx="247650" cy="12382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561975</xdr:colOff>
      <xdr:row>25</xdr:row>
      <xdr:rowOff>123825</xdr:rowOff>
    </xdr:from>
    <xdr:to>
      <xdr:col>24</xdr:col>
      <xdr:colOff>485775</xdr:colOff>
      <xdr:row>40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438150</xdr:colOff>
      <xdr:row>35</xdr:row>
      <xdr:rowOff>133350</xdr:rowOff>
    </xdr:from>
    <xdr:to>
      <xdr:col>0</xdr:col>
      <xdr:colOff>438150</xdr:colOff>
      <xdr:row>39</xdr:row>
      <xdr:rowOff>38100</xdr:rowOff>
    </xdr:to>
    <xdr:cxnSp macro="">
      <xdr:nvCxnSpPr>
        <xdr:cNvPr id="14" name="Прямая соединительная линия 13"/>
        <xdr:cNvCxnSpPr/>
      </xdr:nvCxnSpPr>
      <xdr:spPr>
        <a:xfrm>
          <a:off x="438150" y="6800850"/>
          <a:ext cx="0" cy="666750"/>
        </a:xfrm>
        <a:prstGeom prst="line">
          <a:avLst/>
        </a:prstGeom>
        <a:ln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36</xdr:row>
      <xdr:rowOff>38100</xdr:rowOff>
    </xdr:from>
    <xdr:to>
      <xdr:col>0</xdr:col>
      <xdr:colOff>495300</xdr:colOff>
      <xdr:row>39</xdr:row>
      <xdr:rowOff>123825</xdr:rowOff>
    </xdr:to>
    <xdr:cxnSp macro="">
      <xdr:nvCxnSpPr>
        <xdr:cNvPr id="17" name="Прямая соединительная линия 16"/>
        <xdr:cNvCxnSpPr/>
      </xdr:nvCxnSpPr>
      <xdr:spPr>
        <a:xfrm>
          <a:off x="495300" y="6896100"/>
          <a:ext cx="0" cy="657225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selection activeCell="B9" sqref="B9"/>
    </sheetView>
  </sheetViews>
  <sheetFormatPr defaultRowHeight="15" x14ac:dyDescent="0.25"/>
  <cols>
    <col min="1" max="1" width="7.5703125" style="8" customWidth="1"/>
    <col min="2" max="6" width="9" customWidth="1"/>
    <col min="7" max="32" width="8.7109375" customWidth="1"/>
  </cols>
  <sheetData>
    <row r="1" spans="1:32" x14ac:dyDescent="0.25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3"/>
    </row>
    <row r="2" spans="1:32" x14ac:dyDescent="0.25">
      <c r="B2" s="5">
        <v>2.8</v>
      </c>
      <c r="C2" s="5">
        <v>3</v>
      </c>
      <c r="D2" s="5">
        <v>3.1</v>
      </c>
      <c r="E2" s="5">
        <v>3.2</v>
      </c>
      <c r="F2" s="5">
        <v>3.3</v>
      </c>
      <c r="G2" s="5">
        <v>3.4</v>
      </c>
      <c r="H2" s="5">
        <v>3.4</v>
      </c>
      <c r="I2" s="5">
        <v>3.4</v>
      </c>
      <c r="J2" s="5">
        <v>3.5</v>
      </c>
      <c r="K2" s="5">
        <v>3.5</v>
      </c>
      <c r="L2" s="5">
        <v>3.5</v>
      </c>
      <c r="M2" s="5">
        <v>3.6</v>
      </c>
      <c r="N2" s="5">
        <v>3.6</v>
      </c>
      <c r="O2" s="5">
        <v>3.6</v>
      </c>
      <c r="P2" s="5">
        <v>3.6</v>
      </c>
      <c r="Q2" s="5">
        <v>3.6</v>
      </c>
      <c r="R2" s="5">
        <v>3.6</v>
      </c>
      <c r="S2" s="5">
        <v>3.7</v>
      </c>
      <c r="T2" s="5">
        <v>3.7</v>
      </c>
      <c r="U2" s="5">
        <v>3.7</v>
      </c>
      <c r="V2" s="5">
        <v>3.7</v>
      </c>
      <c r="W2" s="5">
        <v>3.9</v>
      </c>
      <c r="X2" s="5">
        <v>3.9</v>
      </c>
      <c r="Y2" s="5">
        <v>4</v>
      </c>
      <c r="Z2" s="5">
        <v>4</v>
      </c>
      <c r="AA2" s="5">
        <v>4</v>
      </c>
      <c r="AB2" s="5">
        <v>4.0999999999999996</v>
      </c>
      <c r="AC2" s="5">
        <v>4.2</v>
      </c>
      <c r="AD2" s="5">
        <v>4.2</v>
      </c>
      <c r="AE2" s="5">
        <v>4.3</v>
      </c>
      <c r="AF2" s="1"/>
    </row>
    <row r="3" spans="1:32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6" spans="1:32" x14ac:dyDescent="0.25">
      <c r="B6" s="19" t="s">
        <v>1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2" x14ac:dyDescent="0.25">
      <c r="A7" s="4" t="s">
        <v>5</v>
      </c>
      <c r="B7" s="4">
        <v>2.8</v>
      </c>
      <c r="C7" s="4">
        <v>3</v>
      </c>
      <c r="D7" s="4">
        <v>3.1</v>
      </c>
      <c r="E7" s="4">
        <v>3.2</v>
      </c>
      <c r="F7" s="4">
        <v>3.3</v>
      </c>
      <c r="G7" s="4">
        <v>3.4</v>
      </c>
      <c r="H7" s="4">
        <v>3.5</v>
      </c>
      <c r="I7" s="4">
        <v>3.6</v>
      </c>
      <c r="J7" s="4">
        <v>3.7</v>
      </c>
      <c r="K7" s="4">
        <v>3.9</v>
      </c>
      <c r="L7" s="4">
        <v>4</v>
      </c>
      <c r="M7" s="4">
        <v>4.0999999999999996</v>
      </c>
      <c r="N7" s="4">
        <v>4.2</v>
      </c>
      <c r="O7" s="4">
        <v>4.3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2" x14ac:dyDescent="0.25">
      <c r="A8" s="4" t="s">
        <v>6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3</v>
      </c>
      <c r="H8" s="4">
        <v>3</v>
      </c>
      <c r="I8" s="4">
        <v>6</v>
      </c>
      <c r="J8" s="4">
        <v>4</v>
      </c>
      <c r="K8" s="4">
        <v>2</v>
      </c>
      <c r="L8" s="4">
        <v>3</v>
      </c>
      <c r="M8" s="4">
        <v>1</v>
      </c>
      <c r="N8" s="4">
        <v>2</v>
      </c>
      <c r="O8" s="4">
        <v>1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2" x14ac:dyDescent="0.25">
      <c r="A9" s="4" t="s">
        <v>7</v>
      </c>
      <c r="B9" s="6">
        <f>B8/$C$11</f>
        <v>3.3333333333333333E-2</v>
      </c>
      <c r="C9" s="6">
        <f t="shared" ref="C9:O9" si="0">C8/$C$11</f>
        <v>3.3333333333333333E-2</v>
      </c>
      <c r="D9" s="6">
        <f t="shared" si="0"/>
        <v>3.3333333333333333E-2</v>
      </c>
      <c r="E9" s="6">
        <f t="shared" si="0"/>
        <v>3.3333333333333333E-2</v>
      </c>
      <c r="F9" s="6">
        <f t="shared" si="0"/>
        <v>3.3333333333333333E-2</v>
      </c>
      <c r="G9" s="6">
        <f t="shared" si="0"/>
        <v>0.1</v>
      </c>
      <c r="H9" s="6">
        <f t="shared" si="0"/>
        <v>0.1</v>
      </c>
      <c r="I9" s="6">
        <f t="shared" si="0"/>
        <v>0.2</v>
      </c>
      <c r="J9" s="6">
        <f t="shared" si="0"/>
        <v>0.13333333333333333</v>
      </c>
      <c r="K9" s="6">
        <f t="shared" si="0"/>
        <v>6.6666666666666666E-2</v>
      </c>
      <c r="L9" s="6">
        <f t="shared" si="0"/>
        <v>0.1</v>
      </c>
      <c r="M9" s="6">
        <f t="shared" si="0"/>
        <v>3.3333333333333333E-2</v>
      </c>
      <c r="N9" s="6">
        <f t="shared" si="0"/>
        <v>6.6666666666666666E-2</v>
      </c>
      <c r="O9" s="6">
        <f t="shared" si="0"/>
        <v>3.3333333333333333E-2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1" spans="1:32" x14ac:dyDescent="0.25">
      <c r="A11" s="18" t="s">
        <v>29</v>
      </c>
      <c r="C11" s="18">
        <v>30</v>
      </c>
    </row>
    <row r="12" spans="1:32" x14ac:dyDescent="0.25">
      <c r="A12" s="7" t="s">
        <v>8</v>
      </c>
      <c r="C12" s="9">
        <v>2.8</v>
      </c>
      <c r="K12">
        <v>0</v>
      </c>
      <c r="L12" t="s">
        <v>30</v>
      </c>
      <c r="Q12" s="20" t="s">
        <v>38</v>
      </c>
      <c r="R12" s="20">
        <v>0</v>
      </c>
    </row>
    <row r="13" spans="1:32" x14ac:dyDescent="0.25">
      <c r="A13" s="7" t="s">
        <v>9</v>
      </c>
      <c r="C13" s="9">
        <v>4.3</v>
      </c>
      <c r="K13">
        <f>B20/30</f>
        <v>6.6666666666666666E-2</v>
      </c>
      <c r="L13" t="s">
        <v>31</v>
      </c>
      <c r="Q13" s="20" t="s">
        <v>39</v>
      </c>
      <c r="R13" s="20">
        <v>0.06</v>
      </c>
    </row>
    <row r="14" spans="1:32" x14ac:dyDescent="0.25">
      <c r="A14" s="7" t="s">
        <v>10</v>
      </c>
      <c r="C14" s="9">
        <v>1.5</v>
      </c>
      <c r="I14" t="s">
        <v>37</v>
      </c>
      <c r="K14">
        <f>(B20+C20)/30</f>
        <v>0.16666666666666666</v>
      </c>
      <c r="L14" t="s">
        <v>32</v>
      </c>
      <c r="Q14" s="20" t="s">
        <v>40</v>
      </c>
      <c r="R14" s="20">
        <v>0.1</v>
      </c>
    </row>
    <row r="15" spans="1:32" x14ac:dyDescent="0.25">
      <c r="A15" s="7" t="s">
        <v>15</v>
      </c>
      <c r="C15" s="12">
        <v>5</v>
      </c>
      <c r="K15">
        <f>(B20+C20+D20)/30</f>
        <v>0.56666666666666665</v>
      </c>
      <c r="L15" t="s">
        <v>33</v>
      </c>
      <c r="Q15" s="20" t="s">
        <v>41</v>
      </c>
      <c r="R15" s="20">
        <v>0.6</v>
      </c>
    </row>
    <row r="16" spans="1:32" x14ac:dyDescent="0.25">
      <c r="A16" s="7" t="s">
        <v>11</v>
      </c>
      <c r="C16" s="13">
        <f>(C13-C12)/C15</f>
        <v>0.3</v>
      </c>
      <c r="K16">
        <v>0.76700000000000002</v>
      </c>
      <c r="L16" t="s">
        <v>35</v>
      </c>
      <c r="Q16" s="20" t="s">
        <v>42</v>
      </c>
      <c r="R16" s="20">
        <v>0.8</v>
      </c>
    </row>
    <row r="17" spans="1:18" x14ac:dyDescent="0.25">
      <c r="B17" s="19" t="s">
        <v>12</v>
      </c>
      <c r="C17" s="19"/>
      <c r="D17" s="19"/>
      <c r="E17" s="19"/>
      <c r="F17" s="19"/>
      <c r="G17" s="8"/>
      <c r="K17">
        <v>1</v>
      </c>
      <c r="L17" t="s">
        <v>34</v>
      </c>
      <c r="Q17" s="20" t="s">
        <v>43</v>
      </c>
      <c r="R17" s="20">
        <v>1</v>
      </c>
    </row>
    <row r="18" spans="1:18" s="8" customFormat="1" x14ac:dyDescent="0.25">
      <c r="B18" s="10">
        <v>3.1</v>
      </c>
      <c r="C18" s="10">
        <v>3.4</v>
      </c>
      <c r="D18" s="10">
        <v>3.7</v>
      </c>
      <c r="E18" s="10">
        <v>4</v>
      </c>
      <c r="F18" s="10">
        <v>4.3</v>
      </c>
      <c r="G18" s="10"/>
      <c r="H18" s="10"/>
      <c r="I18" s="10"/>
      <c r="J18" s="10"/>
      <c r="K18" s="10"/>
      <c r="L18" s="10"/>
      <c r="M18" s="10"/>
    </row>
    <row r="19" spans="1:18" x14ac:dyDescent="0.25">
      <c r="B19" s="11" t="s">
        <v>16</v>
      </c>
      <c r="C19" s="14" t="s">
        <v>19</v>
      </c>
      <c r="D19" s="11" t="s">
        <v>20</v>
      </c>
      <c r="E19" s="11" t="s">
        <v>17</v>
      </c>
      <c r="F19" s="11" t="s">
        <v>18</v>
      </c>
      <c r="G19" s="11"/>
      <c r="H19" s="11"/>
      <c r="I19" s="11"/>
      <c r="J19" s="11"/>
      <c r="K19" s="11"/>
      <c r="L19" s="11"/>
      <c r="M19" s="11"/>
    </row>
    <row r="20" spans="1:18" x14ac:dyDescent="0.25">
      <c r="B20" s="9">
        <v>2</v>
      </c>
      <c r="C20" s="9">
        <v>3</v>
      </c>
      <c r="D20" s="9">
        <v>12</v>
      </c>
      <c r="E20" s="9">
        <v>6</v>
      </c>
      <c r="F20" s="9">
        <v>7</v>
      </c>
      <c r="G20" s="8"/>
    </row>
    <row r="21" spans="1:18" x14ac:dyDescent="0.25">
      <c r="B21" s="19" t="s">
        <v>13</v>
      </c>
      <c r="C21" s="19"/>
      <c r="D21" s="19"/>
      <c r="E21" s="19"/>
      <c r="F21" s="19"/>
      <c r="G21" s="8"/>
    </row>
    <row r="22" spans="1:18" x14ac:dyDescent="0.25">
      <c r="A22" s="8" t="s">
        <v>2</v>
      </c>
      <c r="B22" s="9">
        <f>(2.8+3.1)/2</f>
        <v>2.95</v>
      </c>
      <c r="C22" s="9">
        <f>(3.1+3.4)/2</f>
        <v>3.25</v>
      </c>
      <c r="D22" s="9">
        <f>(3.4+3.7)/2</f>
        <v>3.55</v>
      </c>
      <c r="E22" s="9">
        <f>(3.7+4)/2</f>
        <v>3.85</v>
      </c>
      <c r="F22" s="9">
        <f>(4+4.3)/2</f>
        <v>4.1500000000000004</v>
      </c>
      <c r="M22" s="17">
        <v>0.66</v>
      </c>
      <c r="N22">
        <v>2.67</v>
      </c>
    </row>
    <row r="23" spans="1:18" x14ac:dyDescent="0.25">
      <c r="A23" s="8" t="s">
        <v>3</v>
      </c>
      <c r="B23" s="9">
        <v>2</v>
      </c>
      <c r="C23" s="9">
        <v>3</v>
      </c>
      <c r="D23" s="9">
        <v>12</v>
      </c>
      <c r="E23" s="9">
        <v>6</v>
      </c>
      <c r="F23" s="9">
        <v>7</v>
      </c>
    </row>
    <row r="24" spans="1:18" x14ac:dyDescent="0.25">
      <c r="A24" s="8" t="s">
        <v>4</v>
      </c>
      <c r="B24" s="6">
        <f>B23/$C$11</f>
        <v>6.6666666666666666E-2</v>
      </c>
      <c r="C24" s="6">
        <f t="shared" ref="C24:F24" si="1">C23/$C$11</f>
        <v>0.1</v>
      </c>
      <c r="D24" s="6">
        <f t="shared" si="1"/>
        <v>0.4</v>
      </c>
      <c r="E24" s="6">
        <f t="shared" si="1"/>
        <v>0.2</v>
      </c>
      <c r="F24" s="6">
        <f t="shared" si="1"/>
        <v>0.23333333333333334</v>
      </c>
    </row>
    <row r="25" spans="1:18" x14ac:dyDescent="0.25">
      <c r="A25" s="8" t="s">
        <v>14</v>
      </c>
      <c r="B25" s="15">
        <v>6.7000000000000004E-2</v>
      </c>
      <c r="C25" s="15">
        <f>B25+C24</f>
        <v>0.16700000000000001</v>
      </c>
      <c r="D25" s="15">
        <f t="shared" ref="D25:F25" si="2">C25+D24</f>
        <v>0.56700000000000006</v>
      </c>
      <c r="E25" s="15">
        <f t="shared" si="2"/>
        <v>0.76700000000000013</v>
      </c>
      <c r="F25" s="15">
        <f t="shared" si="2"/>
        <v>1.0003333333333335</v>
      </c>
    </row>
  </sheetData>
  <mergeCells count="4">
    <mergeCell ref="B17:F17"/>
    <mergeCell ref="B21:F21"/>
    <mergeCell ref="B6:O6"/>
    <mergeCell ref="B1:A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workbookViewId="0">
      <selection activeCell="N5" sqref="N5"/>
    </sheetView>
  </sheetViews>
  <sheetFormatPr defaultRowHeight="15" x14ac:dyDescent="0.25"/>
  <cols>
    <col min="1" max="1" width="25.140625" customWidth="1"/>
  </cols>
  <sheetData>
    <row r="1" spans="1:31" x14ac:dyDescent="0.25">
      <c r="A1" t="s">
        <v>21</v>
      </c>
      <c r="B1" s="18">
        <f>SUM(B12:O12)/30</f>
        <v>1.6700000000000002</v>
      </c>
    </row>
    <row r="2" spans="1:31" x14ac:dyDescent="0.25">
      <c r="A2" t="s">
        <v>22</v>
      </c>
      <c r="B2" s="18">
        <v>3.6</v>
      </c>
    </row>
    <row r="3" spans="1:31" x14ac:dyDescent="0.25">
      <c r="A3" t="s">
        <v>23</v>
      </c>
      <c r="B3" s="18">
        <f>(3.6+3.6)/2</f>
        <v>3.6</v>
      </c>
      <c r="K3" t="s">
        <v>45</v>
      </c>
      <c r="L3">
        <f>B1-((1.7*B7)/SQRT(30))</f>
        <v>1.0497575115775732</v>
      </c>
      <c r="M3" s="18" t="s">
        <v>47</v>
      </c>
      <c r="N3">
        <f>B1+((1.7*B7)/SQRT(30))</f>
        <v>2.2902424884224271</v>
      </c>
    </row>
    <row r="4" spans="1:31" x14ac:dyDescent="0.25">
      <c r="A4" t="s">
        <v>24</v>
      </c>
      <c r="B4" s="18">
        <v>1.5</v>
      </c>
      <c r="K4" t="s">
        <v>44</v>
      </c>
      <c r="L4">
        <f>B1-((2*B7)/SQRT(30))</f>
        <v>0.94030295479714499</v>
      </c>
      <c r="M4" s="18" t="s">
        <v>47</v>
      </c>
      <c r="N4">
        <f>B1+((2*B7)/SQRT(30))</f>
        <v>2.3996970452028554</v>
      </c>
    </row>
    <row r="5" spans="1:31" x14ac:dyDescent="0.25">
      <c r="A5" t="s">
        <v>25</v>
      </c>
      <c r="B5" s="18">
        <f>ABS(B15-B1)+ABS(C15-B1)+ABS(D15-B1)+ABS(E15-B1)+ABS(F15-B1)+ABS(G15-B1)+ABS(H15-B1)+ABS(I15-B1)+ABS(J15-B1)+ABS(K15-B1)+ABS(L15-B1)+ABS(M15-B1)+ABS(N15-B1)+ABS(O15-B1)+ABS(P15-B1)+ABS(Q15-B1)+ABS(R15-B1)+ABS(S15-B1)+ABS(T15-B1)+ABS(U15-B1)+ABS(V15-B1)+ABS(W15-B1)+ABS(X15-B1)+ABS(Y15-B1)+ABS(Z15-B1)+ABS(AA15-B1)+ABS(AB15-B1)+ABS(AC15-B1)+ABS(AD15-B1)+ABS(AE15-B1)/30</f>
        <v>56.457666666666654</v>
      </c>
      <c r="K5" t="s">
        <v>46</v>
      </c>
      <c r="L5">
        <f>B1-((2.75*B7)/SQRT(30))</f>
        <v>0.66666656284607417</v>
      </c>
      <c r="M5" s="18" t="s">
        <v>47</v>
      </c>
      <c r="N5" s="17">
        <f>B1+((2.75*B7)/SQRT(30))</f>
        <v>2.6733334371539259</v>
      </c>
    </row>
    <row r="6" spans="1:31" x14ac:dyDescent="0.25">
      <c r="A6" t="s">
        <v>26</v>
      </c>
      <c r="B6" s="18">
        <f>(B7/B1)*100</f>
        <v>119.66213527020078</v>
      </c>
    </row>
    <row r="7" spans="1:31" x14ac:dyDescent="0.25">
      <c r="A7" t="s">
        <v>36</v>
      </c>
      <c r="B7" s="18">
        <f>SQRT(B8)</f>
        <v>1.9983576590123533</v>
      </c>
    </row>
    <row r="8" spans="1:31" x14ac:dyDescent="0.25">
      <c r="A8" t="s">
        <v>27</v>
      </c>
      <c r="B8" s="18">
        <f>((B15-B1)^2+(C15-B1)^2+(D15-B1)^2+(E15-B1)^2+(F15-B1)^2+(G15-B1)^2+(H15-B1)^2+(I15-B1)^2+(J15-B1)^2+(K15-B1)^2+(L15-B1)^2+(M15-B1)^2+(N15-B1)^2+(O15-B1)^2+(P15-B1)^2+(Q15-B1)^2+(R15-B1)^2+(S15-B1)^2+(T15-B1)^2+(U15-B1)^2+(V15-B1)^2+(W15-B1)^2+(X15-B1)^2+(Y15-B1)^2+(Z15-B1)^2+(AA15-B1)^2+(AB15-B1)^2+(AC15-B1)^2+(AD15-B1)^2+(AE15-B1)^2)/30</f>
        <v>3.9934333333333329</v>
      </c>
    </row>
    <row r="9" spans="1:31" x14ac:dyDescent="0.25">
      <c r="B9" s="18"/>
    </row>
    <row r="11" spans="1:31" s="17" customFormat="1" x14ac:dyDescent="0.25">
      <c r="B11" s="19" t="s">
        <v>28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5">
      <c r="A12" s="16" t="s">
        <v>5</v>
      </c>
      <c r="B12" s="18">
        <v>2.8</v>
      </c>
      <c r="C12" s="18">
        <v>3</v>
      </c>
      <c r="D12" s="18">
        <v>3.1</v>
      </c>
      <c r="E12" s="18">
        <v>3.2</v>
      </c>
      <c r="F12" s="18">
        <v>3.3</v>
      </c>
      <c r="G12" s="18">
        <v>3.4</v>
      </c>
      <c r="H12" s="18">
        <v>3.5</v>
      </c>
      <c r="I12" s="18">
        <v>3.6</v>
      </c>
      <c r="J12" s="18">
        <v>3.7</v>
      </c>
      <c r="K12" s="18">
        <v>3.9</v>
      </c>
      <c r="L12" s="18">
        <v>4</v>
      </c>
      <c r="M12" s="18">
        <v>4.0999999999999996</v>
      </c>
      <c r="N12" s="18">
        <v>4.2</v>
      </c>
      <c r="O12" s="18">
        <v>4.3</v>
      </c>
    </row>
    <row r="13" spans="1:31" x14ac:dyDescent="0.25">
      <c r="A13" s="16" t="s">
        <v>6</v>
      </c>
      <c r="B13" s="18">
        <v>1</v>
      </c>
      <c r="C13" s="18">
        <v>1</v>
      </c>
      <c r="D13" s="18">
        <v>1</v>
      </c>
      <c r="E13" s="18">
        <v>1</v>
      </c>
      <c r="F13" s="18">
        <v>1</v>
      </c>
      <c r="G13" s="18">
        <v>3</v>
      </c>
      <c r="H13" s="18">
        <v>3</v>
      </c>
      <c r="I13" s="18">
        <v>6</v>
      </c>
      <c r="J13" s="18">
        <v>4</v>
      </c>
      <c r="K13" s="18">
        <v>2</v>
      </c>
      <c r="L13" s="18">
        <v>3</v>
      </c>
      <c r="M13" s="18">
        <v>1</v>
      </c>
      <c r="N13" s="18">
        <v>2</v>
      </c>
      <c r="O13" s="18">
        <v>1</v>
      </c>
    </row>
    <row r="15" spans="1:31" x14ac:dyDescent="0.25">
      <c r="B15" s="5">
        <v>2.8</v>
      </c>
      <c r="C15" s="5">
        <v>3</v>
      </c>
      <c r="D15" s="5">
        <v>3.1</v>
      </c>
      <c r="E15" s="5">
        <v>3.2</v>
      </c>
      <c r="F15" s="5">
        <v>3.3</v>
      </c>
      <c r="G15" s="5">
        <v>3.4</v>
      </c>
      <c r="H15" s="5">
        <v>3.4</v>
      </c>
      <c r="I15" s="5">
        <v>3.4</v>
      </c>
      <c r="J15" s="5">
        <v>3.5</v>
      </c>
      <c r="K15" s="5">
        <v>3.5</v>
      </c>
      <c r="L15" s="5">
        <v>3.5</v>
      </c>
      <c r="M15" s="5">
        <v>3.6</v>
      </c>
      <c r="N15" s="5">
        <v>3.6</v>
      </c>
      <c r="O15" s="5">
        <v>3.6</v>
      </c>
      <c r="P15" s="5">
        <v>3.6</v>
      </c>
      <c r="Q15" s="5">
        <v>3.6</v>
      </c>
      <c r="R15" s="5">
        <v>3.6</v>
      </c>
      <c r="S15" s="5">
        <v>3.7</v>
      </c>
      <c r="T15" s="5">
        <v>3.7</v>
      </c>
      <c r="U15" s="5">
        <v>3.7</v>
      </c>
      <c r="V15" s="5">
        <v>3.7</v>
      </c>
      <c r="W15" s="5">
        <v>3.9</v>
      </c>
      <c r="X15" s="5">
        <v>3.9</v>
      </c>
      <c r="Y15" s="5">
        <v>4</v>
      </c>
      <c r="Z15" s="5">
        <v>4</v>
      </c>
      <c r="AA15" s="5">
        <v>4</v>
      </c>
      <c r="AB15" s="5">
        <v>4.0999999999999996</v>
      </c>
      <c r="AC15" s="5">
        <v>4.2</v>
      </c>
      <c r="AD15" s="5">
        <v>4.2</v>
      </c>
      <c r="AE15" s="5">
        <v>4.3</v>
      </c>
    </row>
  </sheetData>
  <mergeCells count="1">
    <mergeCell ref="B11:O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XTreme.ws</dc:creator>
  <cp:lastModifiedBy>Доос Виктория</cp:lastModifiedBy>
  <dcterms:created xsi:type="dcterms:W3CDTF">2022-10-05T12:27:06Z</dcterms:created>
  <dcterms:modified xsi:type="dcterms:W3CDTF">2022-10-06T05:13:07Z</dcterms:modified>
</cp:coreProperties>
</file>