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A15E026D-59D1-40DA-B3D6-1E4360DDAEE0}" xr6:coauthVersionLast="47" xr6:coauthVersionMax="47" xr10:uidLastSave="{00000000-0000-0000-0000-000000000000}"/>
  <bookViews>
    <workbookView xWindow="-120" yWindow="-120" windowWidth="29040" windowHeight="15840" activeTab="2" xr2:uid="{0F83A952-5D0A-4F73-9DF0-E8AC08021A47}"/>
  </bookViews>
  <sheets>
    <sheet name="List of Models" sheetId="4" r:id="rId1"/>
    <sheet name="AP_tables_by_epsilon" sheetId="3" r:id="rId2"/>
    <sheet name="Taul1" sheetId="21" r:id="rId3"/>
    <sheet name="AP_main_by_attack-epsilon" sheetId="20" r:id="rId4"/>
    <sheet name="AP_main_by_attack-architecture" sheetId="19" r:id="rId5"/>
    <sheet name="AP_main_drop_percentages" sheetId="6" r:id="rId6"/>
    <sheet name="Graphs" sheetId="8" r:id="rId7"/>
    <sheet name="coco-original vs coco-224" sheetId="9" r:id="rId8"/>
    <sheet name="MN-0.05-FGSM" sheetId="11" r:id="rId9"/>
    <sheet name="MN-0.05-PGD" sheetId="14" r:id="rId10"/>
    <sheet name="RN-0.05-FGSM" sheetId="12" r:id="rId11"/>
    <sheet name="RN-0.05-PGD" sheetId="16" r:id="rId12"/>
    <sheet name="EN-0.05-FGSM" sheetId="13" r:id="rId13"/>
    <sheet name="EN-0.05-PGD" sheetId="18" r:id="rId14"/>
  </sheets>
  <definedNames>
    <definedName name="_xlnm._FilterDatabase" localSheetId="12" hidden="1">'EN-0.05-FGSM'!$A$2:$H$14</definedName>
    <definedName name="_xlnm._FilterDatabase" localSheetId="13" hidden="1">'EN-0.05-PGD'!$A$2:$H$14</definedName>
    <definedName name="_xlnm._FilterDatabase" localSheetId="8" hidden="1">'MN-0.05-FGSM'!$A$2:$H$2</definedName>
    <definedName name="_xlnm._FilterDatabase" localSheetId="9" hidden="1">'MN-0.05-PGD'!$A$2:$H$2</definedName>
    <definedName name="_xlnm._FilterDatabase" localSheetId="10" hidden="1">'RN-0.05-FGSM'!$A$2:$H$14</definedName>
    <definedName name="_xlnm._FilterDatabase" localSheetId="11" hidden="1">'RN-0.05-PGD'!$A$2:$H$2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" i="21" l="1"/>
  <c r="Y26" i="21"/>
  <c r="Y27" i="21"/>
  <c r="Y28" i="21"/>
  <c r="Y29" i="21"/>
  <c r="Y24" i="21"/>
  <c r="Y23" i="21"/>
  <c r="AC19" i="21"/>
  <c r="AA19" i="21"/>
  <c r="Y19" i="21"/>
  <c r="AC18" i="21"/>
  <c r="AA18" i="21"/>
  <c r="Y18" i="21"/>
  <c r="AC17" i="21"/>
  <c r="AA17" i="21"/>
  <c r="Y17" i="21"/>
  <c r="AC16" i="21"/>
  <c r="AA16" i="21"/>
  <c r="Y16" i="21"/>
  <c r="AC15" i="21"/>
  <c r="AA15" i="21"/>
  <c r="Y15" i="21"/>
  <c r="AC14" i="21"/>
  <c r="AA14" i="21"/>
  <c r="Y14" i="21"/>
  <c r="AC13" i="21"/>
  <c r="AA13" i="21"/>
  <c r="Y13" i="21"/>
  <c r="AC9" i="21"/>
  <c r="AA9" i="21"/>
  <c r="Y9" i="21"/>
  <c r="AC8" i="21"/>
  <c r="AA8" i="21"/>
  <c r="Y8" i="21"/>
  <c r="AC7" i="21"/>
  <c r="AA7" i="21"/>
  <c r="Y7" i="21"/>
  <c r="AC6" i="21"/>
  <c r="AA6" i="21"/>
  <c r="Y6" i="21"/>
  <c r="AC5" i="21"/>
  <c r="AA5" i="21"/>
  <c r="Y5" i="21"/>
  <c r="AC4" i="21"/>
  <c r="AA4" i="21"/>
  <c r="Y4" i="21"/>
  <c r="AC3" i="21"/>
  <c r="AA3" i="21"/>
  <c r="Y3" i="21"/>
  <c r="C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T10" i="21"/>
  <c r="R10" i="21"/>
  <c r="P10" i="21"/>
  <c r="N10" i="21"/>
  <c r="L10" i="21"/>
  <c r="J10" i="21"/>
  <c r="H10" i="21"/>
  <c r="F10" i="21"/>
  <c r="U10" i="21"/>
  <c r="S10" i="21"/>
  <c r="Q10" i="21"/>
  <c r="O10" i="21"/>
  <c r="M10" i="21"/>
  <c r="K10" i="21"/>
  <c r="I10" i="21"/>
  <c r="G10" i="21"/>
  <c r="E10" i="21"/>
  <c r="D10" i="21"/>
  <c r="C10" i="21"/>
  <c r="M21" i="20"/>
  <c r="M20" i="20"/>
  <c r="M19" i="20"/>
  <c r="M17" i="20"/>
  <c r="M16" i="20"/>
  <c r="M15" i="20"/>
  <c r="M13" i="20"/>
  <c r="M12" i="20"/>
  <c r="M11" i="20"/>
  <c r="M28" i="20"/>
  <c r="M27" i="20"/>
  <c r="M26" i="20"/>
  <c r="M32" i="20"/>
  <c r="M31" i="20"/>
  <c r="M30" i="20"/>
  <c r="M35" i="20"/>
  <c r="M34" i="20"/>
  <c r="M36" i="20"/>
  <c r="L36" i="20"/>
  <c r="L35" i="20"/>
  <c r="L34" i="20"/>
  <c r="L32" i="20"/>
  <c r="L31" i="20"/>
  <c r="L30" i="20"/>
  <c r="L28" i="20"/>
  <c r="L27" i="20"/>
  <c r="L26" i="20"/>
  <c r="L21" i="20"/>
  <c r="L20" i="20"/>
  <c r="L19" i="20"/>
  <c r="L17" i="20"/>
  <c r="L16" i="20"/>
  <c r="L15" i="20"/>
  <c r="L12" i="20"/>
  <c r="L13" i="20"/>
  <c r="L11" i="20"/>
  <c r="C5" i="6"/>
  <c r="T19" i="21"/>
  <c r="T9" i="21"/>
  <c r="T8" i="21"/>
  <c r="T7" i="21"/>
  <c r="T6" i="21"/>
  <c r="T5" i="21"/>
  <c r="T4" i="21"/>
  <c r="T3" i="21"/>
  <c r="R9" i="21"/>
  <c r="R8" i="21"/>
  <c r="R7" i="21"/>
  <c r="R6" i="21"/>
  <c r="R5" i="21"/>
  <c r="R4" i="21"/>
  <c r="R3" i="21"/>
  <c r="P9" i="21"/>
  <c r="P8" i="21"/>
  <c r="P7" i="21"/>
  <c r="P6" i="21"/>
  <c r="P5" i="21"/>
  <c r="P4" i="21"/>
  <c r="P3" i="21"/>
  <c r="N9" i="21"/>
  <c r="N8" i="21"/>
  <c r="N7" i="21"/>
  <c r="N6" i="21"/>
  <c r="N5" i="21"/>
  <c r="N4" i="21"/>
  <c r="N3" i="21"/>
  <c r="L9" i="21"/>
  <c r="L8" i="21"/>
  <c r="L7" i="21"/>
  <c r="L6" i="21"/>
  <c r="L5" i="21"/>
  <c r="L4" i="21"/>
  <c r="L3" i="21"/>
  <c r="J9" i="21"/>
  <c r="J8" i="21"/>
  <c r="J7" i="21"/>
  <c r="J6" i="21"/>
  <c r="J5" i="21"/>
  <c r="J4" i="21"/>
  <c r="J3" i="21"/>
  <c r="H9" i="21"/>
  <c r="H8" i="21"/>
  <c r="H7" i="21"/>
  <c r="H6" i="21"/>
  <c r="H5" i="21"/>
  <c r="H4" i="21"/>
  <c r="H3" i="21"/>
  <c r="F9" i="21"/>
  <c r="F8" i="21"/>
  <c r="F7" i="21"/>
  <c r="F6" i="21"/>
  <c r="F5" i="21"/>
  <c r="F4" i="21"/>
  <c r="F3" i="21"/>
  <c r="D4" i="21"/>
  <c r="D5" i="21"/>
  <c r="D6" i="21"/>
  <c r="D7" i="21"/>
  <c r="D8" i="21"/>
  <c r="D9" i="21"/>
  <c r="D3" i="21"/>
  <c r="T18" i="21"/>
  <c r="T17" i="21"/>
  <c r="T16" i="21"/>
  <c r="T15" i="21"/>
  <c r="T14" i="21"/>
  <c r="T13" i="21"/>
  <c r="R19" i="21"/>
  <c r="R18" i="21"/>
  <c r="R17" i="21"/>
  <c r="R16" i="21"/>
  <c r="R15" i="21"/>
  <c r="R14" i="21"/>
  <c r="R13" i="21"/>
  <c r="P19" i="21"/>
  <c r="P18" i="21"/>
  <c r="P17" i="21"/>
  <c r="P16" i="21"/>
  <c r="P15" i="21"/>
  <c r="P14" i="21"/>
  <c r="P13" i="21"/>
  <c r="N19" i="21"/>
  <c r="N18" i="21"/>
  <c r="N17" i="21"/>
  <c r="N16" i="21"/>
  <c r="N15" i="21"/>
  <c r="N14" i="21"/>
  <c r="N13" i="21"/>
  <c r="L19" i="21"/>
  <c r="L18" i="21"/>
  <c r="L17" i="21"/>
  <c r="L16" i="21"/>
  <c r="L15" i="21"/>
  <c r="L14" i="21"/>
  <c r="L13" i="21"/>
  <c r="J19" i="21"/>
  <c r="J18" i="21"/>
  <c r="J17" i="21"/>
  <c r="J16" i="21"/>
  <c r="J15" i="21"/>
  <c r="J14" i="21"/>
  <c r="J13" i="21"/>
  <c r="H19" i="21"/>
  <c r="H18" i="21"/>
  <c r="H17" i="21"/>
  <c r="H16" i="21"/>
  <c r="H15" i="21"/>
  <c r="H14" i="21"/>
  <c r="H13" i="21"/>
  <c r="D19" i="21"/>
  <c r="D18" i="21"/>
  <c r="D17" i="21"/>
  <c r="D16" i="21"/>
  <c r="D15" i="21"/>
  <c r="D14" i="21"/>
  <c r="D13" i="21"/>
  <c r="F13" i="21"/>
  <c r="F14" i="21"/>
  <c r="F15" i="21"/>
  <c r="F16" i="21"/>
  <c r="F17" i="21"/>
  <c r="F18" i="21"/>
  <c r="F19" i="21"/>
  <c r="I19" i="6"/>
  <c r="B31" i="9"/>
  <c r="C7" i="6"/>
  <c r="I17" i="6"/>
  <c r="F35" i="6"/>
  <c r="F37" i="6"/>
  <c r="F39" i="6"/>
  <c r="F41" i="6"/>
  <c r="I39" i="6"/>
  <c r="I11" i="6"/>
  <c r="F27" i="6"/>
  <c r="F11" i="6"/>
  <c r="C32" i="9"/>
  <c r="B32" i="9"/>
  <c r="B33" i="9"/>
  <c r="C33" i="9"/>
  <c r="D33" i="9"/>
  <c r="E33" i="9"/>
  <c r="F33" i="9"/>
  <c r="G33" i="9"/>
  <c r="H33" i="9"/>
  <c r="D32" i="9"/>
  <c r="E32" i="9"/>
  <c r="F32" i="9"/>
  <c r="G32" i="9"/>
  <c r="H32" i="9"/>
  <c r="F31" i="9"/>
  <c r="E31" i="9"/>
  <c r="D31" i="9"/>
  <c r="C31" i="9"/>
  <c r="G31" i="9"/>
  <c r="H31" i="9"/>
  <c r="I41" i="6"/>
  <c r="H41" i="6"/>
  <c r="G41" i="6"/>
  <c r="E41" i="6"/>
  <c r="D41" i="6"/>
  <c r="C41" i="6"/>
  <c r="H39" i="6"/>
  <c r="G39" i="6"/>
  <c r="E39" i="6"/>
  <c r="D39" i="6"/>
  <c r="C39" i="6"/>
  <c r="I37" i="6"/>
  <c r="H37" i="6"/>
  <c r="G37" i="6"/>
  <c r="E37" i="6"/>
  <c r="D37" i="6"/>
  <c r="C37" i="6"/>
  <c r="I35" i="6"/>
  <c r="H35" i="6"/>
  <c r="G35" i="6"/>
  <c r="E35" i="6"/>
  <c r="D35" i="6"/>
  <c r="C35" i="6"/>
  <c r="I33" i="6"/>
  <c r="H33" i="6"/>
  <c r="G33" i="6"/>
  <c r="F33" i="6"/>
  <c r="E33" i="6"/>
  <c r="D33" i="6"/>
  <c r="C33" i="6"/>
  <c r="I27" i="6"/>
  <c r="H27" i="6"/>
  <c r="G27" i="6"/>
  <c r="E27" i="6"/>
  <c r="D27" i="6"/>
  <c r="C27" i="6"/>
  <c r="I31" i="6"/>
  <c r="H31" i="6"/>
  <c r="G31" i="6"/>
  <c r="F31" i="6"/>
  <c r="E31" i="6"/>
  <c r="D31" i="6"/>
  <c r="C31" i="6"/>
  <c r="I29" i="6"/>
  <c r="H29" i="6"/>
  <c r="G29" i="6"/>
  <c r="F29" i="6"/>
  <c r="E29" i="6"/>
  <c r="D29" i="6"/>
  <c r="C29" i="6"/>
  <c r="D23" i="6"/>
  <c r="D25" i="6"/>
  <c r="D9" i="6"/>
  <c r="I25" i="6"/>
  <c r="H25" i="6"/>
  <c r="G25" i="6"/>
  <c r="F25" i="6"/>
  <c r="E25" i="6"/>
  <c r="C25" i="6"/>
  <c r="I23" i="6"/>
  <c r="H23" i="6"/>
  <c r="G23" i="6"/>
  <c r="F23" i="6"/>
  <c r="E23" i="6"/>
  <c r="C23" i="6"/>
  <c r="D21" i="6"/>
  <c r="C21" i="6"/>
  <c r="I21" i="6"/>
  <c r="H21" i="6"/>
  <c r="G21" i="6"/>
  <c r="F21" i="6"/>
  <c r="E21" i="6"/>
  <c r="D19" i="6"/>
  <c r="E19" i="6"/>
  <c r="F19" i="6"/>
  <c r="G19" i="6"/>
  <c r="H19" i="6"/>
  <c r="C19" i="6"/>
  <c r="D7" i="6"/>
  <c r="C11" i="6"/>
  <c r="C17" i="6"/>
  <c r="C15" i="6"/>
  <c r="D17" i="6"/>
  <c r="E17" i="6"/>
  <c r="F17" i="6"/>
  <c r="G17" i="6"/>
  <c r="H17" i="6"/>
  <c r="D15" i="6"/>
  <c r="E15" i="6"/>
  <c r="F15" i="6"/>
  <c r="G15" i="6"/>
  <c r="H15" i="6"/>
  <c r="I15" i="6"/>
  <c r="D13" i="6"/>
  <c r="E13" i="6"/>
  <c r="F13" i="6"/>
  <c r="G13" i="6"/>
  <c r="H13" i="6"/>
  <c r="I13" i="6"/>
  <c r="C13" i="6"/>
  <c r="D11" i="6"/>
  <c r="E11" i="6"/>
  <c r="G11" i="6"/>
  <c r="H11" i="6"/>
  <c r="I9" i="6"/>
  <c r="H9" i="6"/>
  <c r="G9" i="6"/>
  <c r="F9" i="6"/>
  <c r="E9" i="6"/>
  <c r="C9" i="6"/>
  <c r="I7" i="6"/>
  <c r="H7" i="6"/>
  <c r="G7" i="6"/>
  <c r="F7" i="6"/>
  <c r="E7" i="6"/>
  <c r="I5" i="6"/>
  <c r="H5" i="6"/>
  <c r="G5" i="6"/>
  <c r="F5" i="6"/>
  <c r="E5" i="6"/>
  <c r="D5" i="6"/>
  <c r="J5" i="6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J11" i="6" l="1"/>
  <c r="J15" i="6"/>
  <c r="J17" i="6"/>
  <c r="J27" i="6"/>
  <c r="J25" i="6"/>
  <c r="J39" i="6"/>
  <c r="J21" i="6"/>
  <c r="J29" i="6"/>
  <c r="J7" i="6"/>
  <c r="J31" i="6"/>
  <c r="J9" i="6"/>
  <c r="J23" i="6"/>
  <c r="J13" i="6"/>
  <c r="J19" i="6"/>
  <c r="J35" i="6"/>
  <c r="J37" i="6"/>
  <c r="J33" i="6"/>
  <c r="J41" i="6"/>
</calcChain>
</file>

<file path=xl/sharedStrings.xml><?xml version="1.0" encoding="utf-8"?>
<sst xmlns="http://schemas.openxmlformats.org/spreadsheetml/2006/main" count="583" uniqueCount="134">
  <si>
    <t>Speed (ms)</t>
  </si>
  <si>
    <t>COCO mAP</t>
  </si>
  <si>
    <t>CenterNet Resnet50 V1 FPN 512x512</t>
  </si>
  <si>
    <t>SSD MobileNet v2 320x320</t>
  </si>
  <si>
    <t>EfficientDet D0 512x512</t>
  </si>
  <si>
    <t>Faster R-CNN ResNet50 V1 640x640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</si>
  <si>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</si>
  <si>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</si>
  <si>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</si>
  <si>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</si>
  <si>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</si>
  <si>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</si>
  <si>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</si>
  <si>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</si>
  <si>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</si>
  <si>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</si>
  <si>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</si>
  <si>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</si>
  <si>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</si>
  <si>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</si>
  <si>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</si>
  <si>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</si>
  <si>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</si>
  <si>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</si>
  <si>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</si>
  <si>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</si>
  <si>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</si>
  <si>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</si>
  <si>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</si>
  <si>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</si>
  <si>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</si>
  <si>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</si>
  <si>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</si>
  <si>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</si>
  <si>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</si>
  <si>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</si>
  <si>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</si>
  <si>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</si>
  <si>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</si>
  <si>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</si>
  <si>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</si>
  <si>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</si>
  <si>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</si>
  <si>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</si>
  <si>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</si>
  <si>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COCO Original</t>
  </si>
  <si>
    <t>COCO 224x224</t>
  </si>
  <si>
    <t>Tensorflow COCO (mAP)</t>
  </si>
  <si>
    <t>Dataset</t>
  </si>
  <si>
    <t>PSNR avg</t>
  </si>
  <si>
    <t>Mobilenet FGSM 0.1</t>
  </si>
  <si>
    <t>Mobilenet FGSM 0.02</t>
  </si>
  <si>
    <t>Mobilenet PGD 0.1</t>
  </si>
  <si>
    <t>Mobilenet PGD 0.02</t>
  </si>
  <si>
    <t>(AP) @[ IoU=0.50:0.95 | area=   all | maxDets=100 ]</t>
  </si>
  <si>
    <t>(AP) @[ IoU=0.50      | area=   all | maxDets=100 ]</t>
  </si>
  <si>
    <t>(AP) @[ IoU=0.75      | area=   all | maxDets=100 ]</t>
  </si>
  <si>
    <t>(AP) @[ IoU=0.50:0.95 | area= small | maxDets=100 ]</t>
  </si>
  <si>
    <t>(AP) @[ IoU=0.50:0.95 | area=medium | maxDets=100 ]</t>
  </si>
  <si>
    <t>(AP) @[ IoU=0.50:0.95 | area= large | maxDets=100 ]</t>
  </si>
  <si>
    <t>(AR) @[ IoU=0.50:0.95 | area=   all | maxDets=  1 ]</t>
  </si>
  <si>
    <t>(AR) @[ IoU=0.50:0.95 | area=   all | maxDets= 10 ]</t>
  </si>
  <si>
    <t>(AR) @[ IoU=0.50:0.95 | area=   all | maxDets=100 ]</t>
  </si>
  <si>
    <t>(AR) @[ IoU=0.50:0.95 | area= small | maxDets=100 ]</t>
  </si>
  <si>
    <t>(AR) @[ IoU=0.50:0.95 | area=medium | maxDets=100 ]</t>
  </si>
  <si>
    <t>(AR) @[ IoU=0.50:0.95 | area= large | maxDets=100 ]</t>
  </si>
  <si>
    <t>ResNet PGD 0.02</t>
  </si>
  <si>
    <t>ResNet PGD 0.1</t>
  </si>
  <si>
    <t>ResNet FGSM 0.02</t>
  </si>
  <si>
    <t>ResNet FGSM 0.1</t>
  </si>
  <si>
    <t>EfficientNet FGSM 0.1</t>
  </si>
  <si>
    <t>EfiicientNet FGSM 0.02</t>
  </si>
  <si>
    <t>EfficientNet PGD 0.1</t>
  </si>
  <si>
    <t>EfficientNet PGD 0.02</t>
  </si>
  <si>
    <t>Mobilenet FGSM 0.05</t>
  </si>
  <si>
    <t>Mobilenet PGD 0.05</t>
  </si>
  <si>
    <t>ResNet50 FGSM  0.05</t>
  </si>
  <si>
    <t>ResNet50 PGD 0.05</t>
  </si>
  <si>
    <t>EfficientNetB0 FGSM 0.05</t>
  </si>
  <si>
    <t>EfficientNetB0 PGD 0.05</t>
  </si>
  <si>
    <t>Epsilon value 0.05</t>
  </si>
  <si>
    <t>Epsilon value 0.02</t>
  </si>
  <si>
    <t>Epsilon value 0.1</t>
  </si>
  <si>
    <t>PSNR avg.</t>
  </si>
  <si>
    <t>AP Drop</t>
  </si>
  <si>
    <t>AP 50 Drop</t>
  </si>
  <si>
    <t>AP 75 Drop</t>
  </si>
  <si>
    <t>Rank by most effect on AP</t>
  </si>
  <si>
    <t>coco-224</t>
  </si>
  <si>
    <t>MN-0.02-FGSM</t>
  </si>
  <si>
    <t>RN-0.02-FGSM</t>
  </si>
  <si>
    <t>EN-0.02-FGSM</t>
  </si>
  <si>
    <t>coco-original</t>
  </si>
  <si>
    <t>RN-0.05-PGD</t>
  </si>
  <si>
    <t>MN-0.05-PGD</t>
  </si>
  <si>
    <t>EN-0.05-PGD</t>
  </si>
  <si>
    <t>RN-0.05-FGSM</t>
  </si>
  <si>
    <t>MN-0.05-FGSM</t>
  </si>
  <si>
    <t>EN-0.05-FGSM</t>
  </si>
  <si>
    <t>MN-0.1-FGSM</t>
  </si>
  <si>
    <t>EN-0.02-PGD</t>
  </si>
  <si>
    <t>MN-0.02-PGD</t>
  </si>
  <si>
    <t>RN-0.02-PGD</t>
  </si>
  <si>
    <t>RN-0.1-FGSM</t>
  </si>
  <si>
    <t>EN-0.1-FGSM</t>
  </si>
  <si>
    <t>MN-0.1-PGD</t>
  </si>
  <si>
    <t>RN-0.1-PGD</t>
  </si>
  <si>
    <t>EN-0.1-PGD</t>
  </si>
  <si>
    <t>n/a</t>
  </si>
  <si>
    <t>AP drop avg</t>
  </si>
  <si>
    <t>MN-0.01-FGSM</t>
  </si>
  <si>
    <t>RN-0.01-FGSM</t>
  </si>
  <si>
    <t>EN-0.01-FGSM</t>
  </si>
  <si>
    <t>RN-0.01-PGD</t>
  </si>
  <si>
    <t>MN-0.01-PGD</t>
  </si>
  <si>
    <t>EN-0.01-PGD</t>
  </si>
  <si>
    <t>Rank by most effect on PSNR</t>
  </si>
  <si>
    <t>PGD Attack</t>
  </si>
  <si>
    <t>FGSM Attack</t>
  </si>
  <si>
    <t>Image Resize</t>
  </si>
  <si>
    <t>Lowest value in evaluation</t>
  </si>
  <si>
    <t>Highest value in evaluation</t>
  </si>
  <si>
    <t>Color codes</t>
  </si>
  <si>
    <t>Description</t>
  </si>
  <si>
    <t>AP &amp; PSNR values of attacks by architecture</t>
  </si>
  <si>
    <t>AP and PSNR values of attacks by epsilon</t>
  </si>
  <si>
    <t>Graphs of evaluated AP values with different epsilon values</t>
  </si>
  <si>
    <t>Evaluated AP drop by the dataset</t>
  </si>
  <si>
    <t>AP and PSNR by epsilon</t>
  </si>
  <si>
    <t>Model</t>
  </si>
  <si>
    <t xml:space="preserve"> Drop</t>
  </si>
  <si>
    <t>Drop</t>
  </si>
  <si>
    <t>SSD MobileNet V2 320x320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</si>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</sst>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9">
    <xf numFmtId="0" fontId="0" fillId="0" borderId="0" xfId="0"/>
    <xf numFmtId="2" fontId="0" fillId="0" borderId="0" xfId="0" applyNumberFormat="1"/>
    <xf numFmtId="0" fontId="0" fillId="0" borderId="0" xfId="0" applyBorder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vertical="top" wrapText="1"/>
    </xf>
    <xf numFmtId="0" fontId="5" fillId="7" borderId="5" xfId="0" applyFont="1" applyFill="1" applyBorder="1"/>
    <xf numFmtId="0" fontId="5" fillId="7" borderId="5" xfId="0" applyFont="1" applyFill="1" applyBorder="1" applyAlignment="1">
      <alignment wrapText="1"/>
    </xf>
    <xf numFmtId="0" fontId="0" fillId="7" borderId="5" xfId="0" applyFill="1" applyBorder="1"/>
    <xf numFmtId="0" fontId="5" fillId="6" borderId="5" xfId="0" applyFont="1" applyFill="1" applyBorder="1" applyAlignment="1"/>
    <xf numFmtId="0" fontId="5" fillId="6" borderId="5" xfId="0" applyFont="1" applyFill="1" applyBorder="1" applyAlignment="1">
      <alignment vertical="top"/>
    </xf>
    <xf numFmtId="9" fontId="0" fillId="0" borderId="5" xfId="1" applyFont="1" applyBorder="1" applyAlignment="1">
      <alignment horizontal="center"/>
    </xf>
    <xf numFmtId="0" fontId="0" fillId="9" borderId="5" xfId="0" applyFill="1" applyBorder="1"/>
    <xf numFmtId="164" fontId="0" fillId="9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7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8" borderId="0" xfId="0" applyFont="1" applyFill="1" applyBorder="1"/>
    <xf numFmtId="0" fontId="7" fillId="6" borderId="5" xfId="0" applyFont="1" applyFill="1" applyBorder="1" applyAlignment="1">
      <alignment wrapText="1"/>
    </xf>
    <xf numFmtId="0" fontId="7" fillId="6" borderId="5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0" fontId="0" fillId="0" borderId="5" xfId="0" applyFont="1" applyBorder="1" applyAlignment="1">
      <alignment wrapText="1"/>
    </xf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7" borderId="10" xfId="0" applyFill="1" applyBorder="1"/>
    <xf numFmtId="164" fontId="0" fillId="0" borderId="10" xfId="0" applyNumberFormat="1" applyBorder="1" applyAlignment="1">
      <alignment horizontal="center"/>
    </xf>
    <xf numFmtId="0" fontId="0" fillId="7" borderId="9" xfId="0" applyFill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5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165" fontId="0" fillId="0" borderId="0" xfId="1" applyNumberFormat="1" applyFont="1"/>
    <xf numFmtId="9" fontId="0" fillId="0" borderId="5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6" borderId="6" xfId="0" applyFont="1" applyFill="1" applyBorder="1" applyAlignment="1">
      <alignment vertical="top"/>
    </xf>
    <xf numFmtId="0" fontId="5" fillId="8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9" fontId="0" fillId="7" borderId="5" xfId="1" applyNumberFormat="1" applyFont="1" applyFill="1" applyBorder="1"/>
    <xf numFmtId="9" fontId="0" fillId="0" borderId="0" xfId="1" applyNumberFormat="1" applyFont="1"/>
    <xf numFmtId="0" fontId="0" fillId="6" borderId="5" xfId="0" applyFill="1" applyBorder="1"/>
    <xf numFmtId="0" fontId="5" fillId="6" borderId="0" xfId="0" applyFont="1" applyFill="1" applyAlignment="1">
      <alignment horizontal="center"/>
    </xf>
    <xf numFmtId="2" fontId="8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8" fillId="8" borderId="0" xfId="0" applyNumberFormat="1" applyFon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9" fillId="3" borderId="5" xfId="0" applyFont="1" applyFill="1" applyBorder="1" applyAlignment="1">
      <alignment horizontal="left"/>
    </xf>
    <xf numFmtId="164" fontId="0" fillId="8" borderId="0" xfId="0" applyNumberFormat="1" applyFill="1" applyBorder="1" applyAlignment="1">
      <alignment horizontal="center"/>
    </xf>
    <xf numFmtId="0" fontId="9" fillId="3" borderId="7" xfId="0" applyFont="1" applyFill="1" applyBorder="1" applyAlignment="1">
      <alignment horizontal="left"/>
    </xf>
    <xf numFmtId="0" fontId="0" fillId="11" borderId="5" xfId="0" applyFill="1" applyBorder="1"/>
    <xf numFmtId="0" fontId="0" fillId="4" borderId="5" xfId="0" applyFill="1" applyBorder="1"/>
    <xf numFmtId="0" fontId="5" fillId="0" borderId="5" xfId="0" applyFont="1" applyBorder="1"/>
    <xf numFmtId="164" fontId="8" fillId="0" borderId="5" xfId="0" applyNumberFormat="1" applyFont="1" applyBorder="1" applyAlignment="1">
      <alignment horizontal="center" vertical="center"/>
    </xf>
    <xf numFmtId="9" fontId="8" fillId="0" borderId="5" xfId="1" applyNumberFormat="1" applyFont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6" borderId="5" xfId="0" applyFont="1" applyFill="1" applyBorder="1" applyAlignment="1"/>
    <xf numFmtId="0" fontId="0" fillId="6" borderId="5" xfId="0" applyFont="1" applyFill="1" applyBorder="1" applyAlignment="1">
      <alignment vertical="top"/>
    </xf>
    <xf numFmtId="0" fontId="0" fillId="6" borderId="6" xfId="0" applyFont="1" applyFill="1" applyBorder="1" applyAlignment="1">
      <alignment vertical="top"/>
    </xf>
    <xf numFmtId="0" fontId="0" fillId="7" borderId="5" xfId="0" applyFont="1" applyFill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6" borderId="8" xfId="0" applyFont="1" applyFill="1" applyBorder="1" applyAlignment="1">
      <alignment vertical="top"/>
    </xf>
    <xf numFmtId="9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top"/>
    </xf>
    <xf numFmtId="164" fontId="0" fillId="12" borderId="14" xfId="0" applyNumberFormat="1" applyFill="1" applyBorder="1" applyAlignment="1">
      <alignment horizontal="center"/>
    </xf>
    <xf numFmtId="9" fontId="0" fillId="12" borderId="15" xfId="1" applyFont="1" applyFill="1" applyBorder="1" applyAlignment="1">
      <alignment horizontal="center"/>
    </xf>
    <xf numFmtId="164" fontId="0" fillId="12" borderId="15" xfId="0" applyNumberFormat="1" applyFill="1" applyBorder="1" applyAlignment="1">
      <alignment horizontal="center"/>
    </xf>
    <xf numFmtId="164" fontId="0" fillId="12" borderId="16" xfId="0" applyNumberFormat="1" applyFill="1" applyBorder="1" applyAlignment="1">
      <alignment horizontal="center"/>
    </xf>
    <xf numFmtId="0" fontId="0" fillId="0" borderId="0" xfId="0" applyFont="1" applyFill="1" applyBorder="1" applyAlignment="1">
      <alignment vertical="top"/>
    </xf>
    <xf numFmtId="0" fontId="10" fillId="12" borderId="0" xfId="0" applyFont="1" applyFill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10" fillId="12" borderId="11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9" fontId="0" fillId="13" borderId="5" xfId="0" applyNumberFormat="1" applyFill="1" applyBorder="1" applyAlignment="1">
      <alignment horizontal="center" vertical="center"/>
    </xf>
    <xf numFmtId="9" fontId="0" fillId="4" borderId="5" xfId="0" applyNumberFormat="1" applyFill="1" applyBorder="1" applyAlignment="1">
      <alignment horizontal="center" vertical="center"/>
    </xf>
  </cellXfs>
  <cellStyles count="3">
    <cellStyle name="Hyperlinkki" xfId="2" builtinId="8"/>
    <cellStyle name="Normaali" xfId="0" builtinId="0"/>
    <cellStyle name="Prosenttia" xfId="1" builtinId="5"/>
  </cellStyles>
  <dxfs count="119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Graphs!$B$32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Graphs!$B$33:$B$40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20.6</c:v>
                </c:pt>
                <c:pt idx="3">
                  <c:v>20.5</c:v>
                </c:pt>
                <c:pt idx="4">
                  <c:v>18.899999999999999</c:v>
                </c:pt>
                <c:pt idx="5">
                  <c:v>13.8</c:v>
                </c:pt>
                <c:pt idx="6">
                  <c:v>13.8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C-B2FB-49F58134541C}"/>
            </c:ext>
          </c:extLst>
        </c:ser>
        <c:ser>
          <c:idx val="1"/>
          <c:order val="1"/>
          <c:tx>
            <c:strRef>
              <c:f>Graphs!$C$32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Graphs!$C$33:$C$40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16.899999999999999</c:v>
                </c:pt>
                <c:pt idx="3">
                  <c:v>16.8</c:v>
                </c:pt>
                <c:pt idx="4">
                  <c:v>15.6</c:v>
                </c:pt>
                <c:pt idx="5">
                  <c:v>11</c:v>
                </c:pt>
                <c:pt idx="6">
                  <c:v>10.6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C-B2FB-49F58134541C}"/>
            </c:ext>
          </c:extLst>
        </c:ser>
        <c:ser>
          <c:idx val="2"/>
          <c:order val="2"/>
          <c:tx>
            <c:strRef>
              <c:f>Graphs!$D$32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Graphs!$D$33:$D$40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16.5</c:v>
                </c:pt>
                <c:pt idx="3">
                  <c:v>16.600000000000001</c:v>
                </c:pt>
                <c:pt idx="4">
                  <c:v>15.3</c:v>
                </c:pt>
                <c:pt idx="5">
                  <c:v>11</c:v>
                </c:pt>
                <c:pt idx="6">
                  <c:v>10.9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C-B2FB-49F58134541C}"/>
            </c:ext>
          </c:extLst>
        </c:ser>
        <c:ser>
          <c:idx val="3"/>
          <c:order val="3"/>
          <c:tx>
            <c:strRef>
              <c:f>Graphs!$E$32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Graphs!$E$33:$E$40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24.2</c:v>
                </c:pt>
                <c:pt idx="3">
                  <c:v>24</c:v>
                </c:pt>
                <c:pt idx="4">
                  <c:v>22.6</c:v>
                </c:pt>
                <c:pt idx="5">
                  <c:v>17.600000000000001</c:v>
                </c:pt>
                <c:pt idx="6">
                  <c:v>17.2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C-B2FB-49F58134541C}"/>
            </c:ext>
          </c:extLst>
        </c:ser>
        <c:ser>
          <c:idx val="4"/>
          <c:order val="4"/>
          <c:tx>
            <c:strRef>
              <c:f>Graphs!$F$32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Graphs!$F$33:$F$40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16.3</c:v>
                </c:pt>
                <c:pt idx="3">
                  <c:v>16.3</c:v>
                </c:pt>
                <c:pt idx="4">
                  <c:v>15</c:v>
                </c:pt>
                <c:pt idx="5">
                  <c:v>11.6</c:v>
                </c:pt>
                <c:pt idx="6">
                  <c:v>11.1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C-B2FB-49F58134541C}"/>
            </c:ext>
          </c:extLst>
        </c:ser>
        <c:ser>
          <c:idx val="5"/>
          <c:order val="5"/>
          <c:tx>
            <c:strRef>
              <c:f>Graphs!$G$32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Graphs!$G$33:$G$40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16</c:v>
                </c:pt>
                <c:pt idx="3">
                  <c:v>15.9</c:v>
                </c:pt>
                <c:pt idx="4">
                  <c:v>14.6</c:v>
                </c:pt>
                <c:pt idx="5">
                  <c:v>11.2</c:v>
                </c:pt>
                <c:pt idx="6">
                  <c:v>10.6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C-B2FB-49F58134541C}"/>
            </c:ext>
          </c:extLst>
        </c:ser>
        <c:ser>
          <c:idx val="6"/>
          <c:order val="6"/>
          <c:tx>
            <c:strRef>
              <c:f>Graphs!$H$32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Graphs!$A$33:$A$40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RN-0.05-PGD</c:v>
                </c:pt>
                <c:pt idx="3">
                  <c:v>MN-0.05-PGD</c:v>
                </c:pt>
                <c:pt idx="4">
                  <c:v>EN-0.05-PGD</c:v>
                </c:pt>
                <c:pt idx="5">
                  <c:v>RN-0.05-FGSM</c:v>
                </c:pt>
                <c:pt idx="6">
                  <c:v>MN-0.05-FGSM</c:v>
                </c:pt>
                <c:pt idx="7">
                  <c:v>EN-0.05-FGSM</c:v>
                </c:pt>
              </c:strCache>
            </c:strRef>
          </c:cat>
          <c:val>
            <c:numRef>
              <c:f>Graphs!$H$33:$H$40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15.4</c:v>
                </c:pt>
                <c:pt idx="3">
                  <c:v>15.3</c:v>
                </c:pt>
                <c:pt idx="4">
                  <c:v>13.8</c:v>
                </c:pt>
                <c:pt idx="5">
                  <c:v>9.4</c:v>
                </c:pt>
                <c:pt idx="6">
                  <c:v>9.1999999999999993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8-401C-B2FB-49F58134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Graphs!$B$4:$B$11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22.316600000000001</c:v>
                </c:pt>
                <c:pt idx="3">
                  <c:v>22.216200000000001</c:v>
                </c:pt>
                <c:pt idx="4">
                  <c:v>21.221800000000002</c:v>
                </c:pt>
                <c:pt idx="5">
                  <c:v>20.967199999999998</c:v>
                </c:pt>
                <c:pt idx="6">
                  <c:v>20.479099999999999</c:v>
                </c:pt>
                <c:pt idx="7">
                  <c:v>19.975300000000001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3-41DA-9000-73FBCADAD157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Graphs!$C$4:$C$11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18.8017</c:v>
                </c:pt>
                <c:pt idx="3">
                  <c:v>18.7498</c:v>
                </c:pt>
                <c:pt idx="4">
                  <c:v>17.5502</c:v>
                </c:pt>
                <c:pt idx="5">
                  <c:v>17.3626</c:v>
                </c:pt>
                <c:pt idx="6">
                  <c:v>17.055199999999999</c:v>
                </c:pt>
                <c:pt idx="7">
                  <c:v>16.698799999999999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3-41DA-9000-73FBCADAD157}"/>
            </c:ext>
          </c:extLst>
        </c:ser>
        <c:ser>
          <c:idx val="2"/>
          <c:order val="2"/>
          <c:tx>
            <c:strRef>
              <c:f>Graphs!$D$3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Graphs!$D$4:$D$11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18.0425</c:v>
                </c:pt>
                <c:pt idx="3">
                  <c:v>18.194600000000001</c:v>
                </c:pt>
                <c:pt idx="4">
                  <c:v>17.078099999999999</c:v>
                </c:pt>
                <c:pt idx="5">
                  <c:v>16.8384</c:v>
                </c:pt>
                <c:pt idx="6">
                  <c:v>16.732700000000001</c:v>
                </c:pt>
                <c:pt idx="7">
                  <c:v>16.102499999999999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3-41DA-9000-73FBCADAD157}"/>
            </c:ext>
          </c:extLst>
        </c:ser>
        <c:ser>
          <c:idx val="3"/>
          <c:order val="3"/>
          <c:tx>
            <c:strRef>
              <c:f>Graphs!$E$3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Graphs!$E$4:$E$11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25.9008</c:v>
                </c:pt>
                <c:pt idx="3">
                  <c:v>25.747399999999999</c:v>
                </c:pt>
                <c:pt idx="4">
                  <c:v>24.7</c:v>
                </c:pt>
                <c:pt idx="5">
                  <c:v>24.311199999999999</c:v>
                </c:pt>
                <c:pt idx="6">
                  <c:v>23.957100000000001</c:v>
                </c:pt>
                <c:pt idx="7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3-41DA-9000-73FBCADAD157}"/>
            </c:ext>
          </c:extLst>
        </c:ser>
        <c:ser>
          <c:idx val="4"/>
          <c:order val="4"/>
          <c:tx>
            <c:strRef>
              <c:f>Graphs!$F$3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Graphs!$F$4:$F$11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17.532900000000001</c:v>
                </c:pt>
                <c:pt idx="3">
                  <c:v>17.399999999999999</c:v>
                </c:pt>
                <c:pt idx="4">
                  <c:v>16.4985</c:v>
                </c:pt>
                <c:pt idx="5">
                  <c:v>16.304099999999998</c:v>
                </c:pt>
                <c:pt idx="6">
                  <c:v>15.9</c:v>
                </c:pt>
                <c:pt idx="7">
                  <c:v>15.216100000000001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3-41DA-9000-73FBCADAD157}"/>
            </c:ext>
          </c:extLst>
        </c:ser>
        <c:ser>
          <c:idx val="5"/>
          <c:order val="5"/>
          <c:tx>
            <c:strRef>
              <c:f>Graphs!$G$3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Graphs!$G$4:$G$11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17.705200000000001</c:v>
                </c:pt>
                <c:pt idx="3">
                  <c:v>17.494299999999999</c:v>
                </c:pt>
                <c:pt idx="4">
                  <c:v>16.534600000000001</c:v>
                </c:pt>
                <c:pt idx="5">
                  <c:v>16.229900000000001</c:v>
                </c:pt>
                <c:pt idx="6">
                  <c:v>15.7637</c:v>
                </c:pt>
                <c:pt idx="7">
                  <c:v>15.3818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3-41DA-9000-73FBCADAD157}"/>
            </c:ext>
          </c:extLst>
        </c:ser>
        <c:ser>
          <c:idx val="6"/>
          <c:order val="6"/>
          <c:tx>
            <c:strRef>
              <c:f>Graphs!$H$3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Graphs!$A$4:$A$11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RN-0.02-PGD</c:v>
                </c:pt>
                <c:pt idx="3">
                  <c:v>MN-0.02-PGD</c:v>
                </c:pt>
                <c:pt idx="4">
                  <c:v>EN-0.02-PGD</c:v>
                </c:pt>
                <c:pt idx="5">
                  <c:v>RN-0.02-FGSM</c:v>
                </c:pt>
                <c:pt idx="6">
                  <c:v>MN-0.02-FGSM</c:v>
                </c:pt>
                <c:pt idx="7">
                  <c:v>EN-0.02-FGSM</c:v>
                </c:pt>
              </c:strCache>
            </c:strRef>
          </c:cat>
          <c:val>
            <c:numRef>
              <c:f>Graphs!$H$4:$H$11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17.386399999999998</c:v>
                </c:pt>
                <c:pt idx="3">
                  <c:v>17.2562</c:v>
                </c:pt>
                <c:pt idx="4">
                  <c:v>15.9984</c:v>
                </c:pt>
                <c:pt idx="5">
                  <c:v>15.817600000000001</c:v>
                </c:pt>
                <c:pt idx="6">
                  <c:v>15.238200000000001</c:v>
                </c:pt>
                <c:pt idx="7">
                  <c:v>15.008699999999999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F3-41DA-9000-73FBCADA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Graphs!$B$59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Graphs!$B$60:$B$67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16.230499999999999</c:v>
                </c:pt>
                <c:pt idx="3">
                  <c:v>16.156400000000001</c:v>
                </c:pt>
                <c:pt idx="4">
                  <c:v>14.8064</c:v>
                </c:pt>
                <c:pt idx="5">
                  <c:v>5.5350000000000001</c:v>
                </c:pt>
                <c:pt idx="6">
                  <c:v>5.6402000000000001</c:v>
                </c:pt>
                <c:pt idx="7">
                  <c:v>5.8933999999999997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6-4A02-B9AB-6D2ECB60C830}"/>
            </c:ext>
          </c:extLst>
        </c:ser>
        <c:ser>
          <c:idx val="1"/>
          <c:order val="1"/>
          <c:tx>
            <c:strRef>
              <c:f>Graphs!$C$59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Graphs!$C$60:$C$67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13.0413</c:v>
                </c:pt>
                <c:pt idx="3">
                  <c:v>12.839</c:v>
                </c:pt>
                <c:pt idx="4">
                  <c:v>11.4621</c:v>
                </c:pt>
                <c:pt idx="5">
                  <c:v>3.9685999999999999</c:v>
                </c:pt>
                <c:pt idx="6">
                  <c:v>4.0423999999999998</c:v>
                </c:pt>
                <c:pt idx="7">
                  <c:v>4.1532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6-4A02-B9AB-6D2ECB60C830}"/>
            </c:ext>
          </c:extLst>
        </c:ser>
        <c:ser>
          <c:idx val="2"/>
          <c:order val="2"/>
          <c:tx>
            <c:strRef>
              <c:f>Graphs!$D$59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Graphs!$D$60:$D$67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12.755100000000001</c:v>
                </c:pt>
                <c:pt idx="3">
                  <c:v>12.609400000000001</c:v>
                </c:pt>
                <c:pt idx="4">
                  <c:v>11.530099999999999</c:v>
                </c:pt>
                <c:pt idx="5">
                  <c:v>4.7679999999999998</c:v>
                </c:pt>
                <c:pt idx="6">
                  <c:v>5.1342999999999996</c:v>
                </c:pt>
                <c:pt idx="7">
                  <c:v>5.0208000000000004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6-4A02-B9AB-6D2ECB60C830}"/>
            </c:ext>
          </c:extLst>
        </c:ser>
        <c:ser>
          <c:idx val="3"/>
          <c:order val="3"/>
          <c:tx>
            <c:strRef>
              <c:f>Graphs!$E$59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Graphs!$E$60:$E$67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20.104679999999998</c:v>
                </c:pt>
                <c:pt idx="3">
                  <c:v>19.9026</c:v>
                </c:pt>
                <c:pt idx="4">
                  <c:v>17.899999999999999</c:v>
                </c:pt>
                <c:pt idx="5">
                  <c:v>7.8151999999999999</c:v>
                </c:pt>
                <c:pt idx="6">
                  <c:v>7.3920000000000003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6-4A02-B9AB-6D2ECB60C830}"/>
            </c:ext>
          </c:extLst>
        </c:ser>
        <c:ser>
          <c:idx val="4"/>
          <c:order val="4"/>
          <c:tx>
            <c:strRef>
              <c:f>Graphs!$F$59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Graphs!$F$60:$F$67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13.5511</c:v>
                </c:pt>
                <c:pt idx="3">
                  <c:v>13.4</c:v>
                </c:pt>
                <c:pt idx="4">
                  <c:v>11.9268</c:v>
                </c:pt>
                <c:pt idx="5">
                  <c:v>5.1481000000000003</c:v>
                </c:pt>
                <c:pt idx="6">
                  <c:v>4.8</c:v>
                </c:pt>
                <c:pt idx="7">
                  <c:v>5.2434000000000003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6-4A02-B9AB-6D2ECB60C830}"/>
            </c:ext>
          </c:extLst>
        </c:ser>
        <c:ser>
          <c:idx val="5"/>
          <c:order val="5"/>
          <c:tx>
            <c:strRef>
              <c:f>Graphs!$G$59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Graphs!$G$60:$G$67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12.843299999999999</c:v>
                </c:pt>
                <c:pt idx="3">
                  <c:v>12.5435</c:v>
                </c:pt>
                <c:pt idx="4">
                  <c:v>10.9421</c:v>
                </c:pt>
                <c:pt idx="5">
                  <c:v>4.8479999999999999</c:v>
                </c:pt>
                <c:pt idx="6">
                  <c:v>4.5</c:v>
                </c:pt>
                <c:pt idx="7">
                  <c:v>5.3193999999999999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6-4A02-B9AB-6D2ECB60C830}"/>
            </c:ext>
          </c:extLst>
        </c:ser>
        <c:ser>
          <c:idx val="6"/>
          <c:order val="6"/>
          <c:tx>
            <c:strRef>
              <c:f>Graphs!$H$59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Graphs!$A$60:$A$67</c:f>
              <c:strCache>
                <c:ptCount val="8"/>
                <c:pt idx="0">
                  <c:v>coco-original</c:v>
                </c:pt>
                <c:pt idx="1">
                  <c:v>coco-224</c:v>
                </c:pt>
                <c:pt idx="2">
                  <c:v>RN-0.1-PGD</c:v>
                </c:pt>
                <c:pt idx="3">
                  <c:v>MN-0.1-PGD</c:v>
                </c:pt>
                <c:pt idx="4">
                  <c:v>EN-0.1-PGD</c:v>
                </c:pt>
                <c:pt idx="5">
                  <c:v>RN-0.1-FGSM</c:v>
                </c:pt>
                <c:pt idx="6">
                  <c:v>MN-0.1-FGSM</c:v>
                </c:pt>
                <c:pt idx="7">
                  <c:v>EN-0.1-FGSM</c:v>
                </c:pt>
              </c:strCache>
            </c:strRef>
          </c:cat>
          <c:val>
            <c:numRef>
              <c:f>Graphs!$H$60:$H$67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11.408200000000001</c:v>
                </c:pt>
                <c:pt idx="3">
                  <c:v>11.161300000000001</c:v>
                </c:pt>
                <c:pt idx="4">
                  <c:v>9.8658999999999999</c:v>
                </c:pt>
                <c:pt idx="5">
                  <c:v>3.2141000000000002</c:v>
                </c:pt>
                <c:pt idx="6">
                  <c:v>3.1427999999999998</c:v>
                </c:pt>
                <c:pt idx="7">
                  <c:v>3.4377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6-4A02-B9AB-6D2ECB60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31</xdr:row>
      <xdr:rowOff>0</xdr:rowOff>
    </xdr:from>
    <xdr:to>
      <xdr:col>26</xdr:col>
      <xdr:colOff>9525</xdr:colOff>
      <xdr:row>39</xdr:row>
      <xdr:rowOff>9525</xdr:rowOff>
    </xdr:to>
    <xdr:pic>
      <xdr:nvPicPr>
        <xdr:cNvPr id="3" name="Kuva 2">
          <a:extLst>
            <a:ext uri="{FF2B5EF4-FFF2-40B4-BE49-F238E27FC236}">
              <a16:creationId xmlns:a16="http://schemas.microsoft.com/office/drawing/2014/main" id="{77F13874-047C-4826-BDDB-B717FD19E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02225" y="5943600"/>
          <a:ext cx="46291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41</xdr:row>
      <xdr:rowOff>23131</xdr:rowOff>
    </xdr:from>
    <xdr:to>
      <xdr:col>4</xdr:col>
      <xdr:colOff>19050</xdr:colOff>
      <xdr:row>57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3167091-18FF-4208-BD82-8029300D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1531685</xdr:colOff>
      <xdr:row>11</xdr:row>
      <xdr:rowOff>167369</xdr:rowOff>
    </xdr:from>
    <xdr:to>
      <xdr:col>4</xdr:col>
      <xdr:colOff>676275</xdr:colOff>
      <xdr:row>30</xdr:row>
      <xdr:rowOff>28575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6D793C22-3227-4BD4-8E6E-B58D1B6D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1530806</xdr:colOff>
      <xdr:row>67</xdr:row>
      <xdr:rowOff>168728</xdr:rowOff>
    </xdr:from>
    <xdr:to>
      <xdr:col>3</xdr:col>
      <xdr:colOff>2038350</xdr:colOff>
      <xdr:row>84</xdr:row>
      <xdr:rowOff>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C03D5EBD-F92F-4067-9ACB-439AA8A6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118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117" dataCellStyle="Hyperlinkki"/>
    <tableColumn id="2" xr3:uid="{A99350DA-083A-4513-8527-4296FBA0E483}" name="Speed (ms)" dataDxfId="116"/>
    <tableColumn id="3" xr3:uid="{418D1883-F47D-4D11-9C87-EEA353C6BD08}" name="COCO mAP" dataDxfId="115"/>
    <tableColumn id="4" xr3:uid="{30ECF217-DB92-4B46-9976-FE2A19361476}" name="Outputs" dataDxfId="114"/>
    <tableColumn id="5" xr3:uid="{46506287-7B5B-4D0E-BDBA-DED0F4A0C801}" name="Speed in tens" dataDxfId="113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8279-CA8E-4001-8211-01105412E7B3}" name="Taulukko3" displayName="Taulukko3" ref="A32:H40" totalsRowShown="0" headerRowDxfId="112" dataDxfId="111" tableBorderDxfId="110">
  <autoFilter ref="A32:H40" xr:uid="{ECD18279-CA8E-4001-8211-01105412E7B3}"/>
  <sortState xmlns:xlrd2="http://schemas.microsoft.com/office/spreadsheetml/2017/richdata2" ref="A33:H40">
    <sortCondition descending="1" ref="E32:E40"/>
  </sortState>
  <tableColumns count="8">
    <tableColumn id="1" xr3:uid="{9CB7C639-3E20-44FB-A4C1-CD8669DA8372}" name="Dataset" dataDxfId="109"/>
    <tableColumn id="2" xr3:uid="{2DF27CB9-6640-477C-B79B-AA253DC2E017}" name="CenterNet Resnet101 V1 FPN 512x512" dataDxfId="108"/>
    <tableColumn id="3" xr3:uid="{20B32D42-4532-4384-A2AA-BBD01ADBAB7A}" name="CenterNet Resnet50 V1 FPN 512x512" dataDxfId="107"/>
    <tableColumn id="4" xr3:uid="{3A0372D0-94D2-400E-A9CC-CEB9DE8FD085}" name="CenterNet Resnet50 V2 512x512" dataDxfId="106"/>
    <tableColumn id="5" xr3:uid="{AF825378-DE0E-429E-AE4A-90DAAAAA6A28}" name="EfficientDet D0 512x512" dataDxfId="105"/>
    <tableColumn id="6" xr3:uid="{F3573B3D-809A-4910-B618-948775C6FBA7}" name="SSD MobileNet V2 320x320" dataDxfId="104"/>
    <tableColumn id="7" xr3:uid="{5DA85996-9C2B-4187-BB54-6155E0058111}" name="SSD MobileNet V2 FPNLite 320x320" dataDxfId="103"/>
    <tableColumn id="8" xr3:uid="{16E46E29-215A-4A8D-B3F3-51293EDBBD61}" name="SSD MobileNet V2 FPNLite 640x640" dataDxfId="1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E452C3-2164-466A-9D0F-8B0E75417263}" name="Taulukko35" displayName="Taulukko35" ref="A3:H11" totalsRowShown="0" headerRowDxfId="101" dataDxfId="100" tableBorderDxfId="99">
  <autoFilter ref="A3:H11" xr:uid="{B3E452C3-2164-466A-9D0F-8B0E75417263}"/>
  <sortState xmlns:xlrd2="http://schemas.microsoft.com/office/spreadsheetml/2017/richdata2" ref="A4:H11">
    <sortCondition descending="1" ref="E3:E11"/>
  </sortState>
  <tableColumns count="8">
    <tableColumn id="1" xr3:uid="{880ECD30-222F-4289-B145-C28E270B284F}" name="Dataset" dataDxfId="98"/>
    <tableColumn id="2" xr3:uid="{B4464E0A-E761-4880-BF7C-9A11873A5302}" name="CenterNet Resnet101 V1 FPN 512x512" dataDxfId="97"/>
    <tableColumn id="3" xr3:uid="{5DE80D9C-5A4E-4780-BC4F-081A55BF1DE3}" name="CenterNet Resnet50 V1 FPN 512x512" dataDxfId="96"/>
    <tableColumn id="4" xr3:uid="{1ABEECFF-50C3-4FD7-ABDC-2F06667EE645}" name="CenterNet Resnet50 V2 512x512" dataDxfId="95"/>
    <tableColumn id="5" xr3:uid="{C2B29853-8E82-4A57-9813-34DE43F64F99}" name="EfficientDet D0 512x512" dataDxfId="94"/>
    <tableColumn id="6" xr3:uid="{A7C8BC60-765E-477C-8E4D-BD9E31752DC7}" name="SSD MobileNet V2 320x320" dataDxfId="93"/>
    <tableColumn id="7" xr3:uid="{FC900ABD-546A-49FB-8295-0A46C66A64D7}" name="SSD MobileNet V2 FPNLite 320x320" dataDxfId="92"/>
    <tableColumn id="8" xr3:uid="{8C8DBE16-BE07-4923-BB3E-89AB582FA60B}" name="SSD MobileNet V2 FPNLite 640x640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C492AE-4330-43F4-A406-326A84667C0D}" name="Taulukko357" displayName="Taulukko357" ref="A59:H67" totalsRowShown="0" headerRowDxfId="90" dataDxfId="89" tableBorderDxfId="88">
  <autoFilter ref="A59:H67" xr:uid="{69C492AE-4330-43F4-A406-326A84667C0D}"/>
  <sortState xmlns:xlrd2="http://schemas.microsoft.com/office/spreadsheetml/2017/richdata2" ref="A60:H67">
    <sortCondition descending="1" ref="E21:E29"/>
  </sortState>
  <tableColumns count="8">
    <tableColumn id="1" xr3:uid="{86B84A50-A787-46FB-AB84-28C2E1A1664E}" name="Dataset" dataDxfId="87"/>
    <tableColumn id="2" xr3:uid="{2D0BE662-C172-4DA2-9BB3-0FB22CE17A31}" name="CenterNet Resnet101 V1 FPN 512x512" dataDxfId="86"/>
    <tableColumn id="3" xr3:uid="{718B4359-BF16-4ED0-9303-4C3768029CE0}" name="CenterNet Resnet50 V1 FPN 512x512" dataDxfId="85"/>
    <tableColumn id="4" xr3:uid="{1C7A38F2-BC0D-4589-BD69-4C9D96E3FF25}" name="CenterNet Resnet50 V2 512x512" dataDxfId="84"/>
    <tableColumn id="5" xr3:uid="{A6173992-418F-4D0E-B873-342F3FC1FEF8}" name="EfficientDet D0 512x512" dataDxfId="83"/>
    <tableColumn id="6" xr3:uid="{7EFFAC97-CB5E-4B74-9433-A0FFB5281AE7}" name="SSD MobileNet V2 320x320" dataDxfId="82"/>
    <tableColumn id="7" xr3:uid="{A3A5E7BE-FF22-4BC4-913E-13BFDE5D1ADE}" name="SSD MobileNet V2 FPNLite 320x320" dataDxfId="81"/>
    <tableColumn id="8" xr3:uid="{41093458-B747-4F04-BC5A-D25C882E8F76}" name="SSD MobileNet V2 FPNLite 640x640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A10" sqref="A10"/>
    </sheetView>
  </sheetViews>
  <sheetFormatPr defaultRowHeight="15" x14ac:dyDescent="0.25"/>
  <cols>
    <col min="1" max="1" width="52.85546875" customWidth="1"/>
    <col min="2" max="2" width="17.7109375" customWidth="1"/>
    <col min="3" max="3" width="21.5703125" customWidth="1"/>
    <col min="4" max="4" width="28.140625" customWidth="1"/>
    <col min="5" max="5" width="20" customWidth="1"/>
    <col min="11" max="11" width="23" customWidth="1"/>
  </cols>
  <sheetData>
    <row r="1" spans="1:13" ht="15.75" x14ac:dyDescent="0.25">
      <c r="A1" s="6" t="s">
        <v>6</v>
      </c>
      <c r="B1" s="6" t="s">
        <v>0</v>
      </c>
      <c r="C1" s="6" t="s">
        <v>1</v>
      </c>
      <c r="D1" s="7" t="s">
        <v>7</v>
      </c>
      <c r="E1" s="14" t="s">
        <v>44</v>
      </c>
    </row>
    <row r="2" spans="1:13" ht="15.75" thickBot="1" x14ac:dyDescent="0.3">
      <c r="A2" s="3" t="s">
        <v>14</v>
      </c>
      <c r="B2" s="10">
        <v>34</v>
      </c>
      <c r="C2" s="8">
        <v>34.200000000000003</v>
      </c>
      <c r="D2" s="13" t="s">
        <v>9</v>
      </c>
      <c r="E2">
        <f>ROUND(Taulukko1[[#This Row],[Speed (ms)]], -1)</f>
        <v>30</v>
      </c>
    </row>
    <row r="3" spans="1:13" ht="15.75" thickBot="1" x14ac:dyDescent="0.3">
      <c r="A3" s="4" t="s">
        <v>4</v>
      </c>
      <c r="B3" s="11">
        <v>39</v>
      </c>
      <c r="C3" s="9">
        <v>33.6</v>
      </c>
      <c r="D3" s="12" t="s">
        <v>9</v>
      </c>
      <c r="E3">
        <f>ROUND(Taulukko1[[#This Row],[Speed (ms)]], -1)</f>
        <v>40</v>
      </c>
    </row>
    <row r="4" spans="1:13" ht="15.75" thickBot="1" x14ac:dyDescent="0.3">
      <c r="A4" s="4" t="s">
        <v>2</v>
      </c>
      <c r="B4" s="11">
        <v>27</v>
      </c>
      <c r="C4" s="9">
        <v>31.2</v>
      </c>
      <c r="D4" s="12" t="s">
        <v>9</v>
      </c>
      <c r="E4">
        <f>ROUND(Taulukko1[[#This Row],[Speed (ms)]], -1)</f>
        <v>30</v>
      </c>
    </row>
    <row r="5" spans="1:13" ht="15.75" thickBot="1" x14ac:dyDescent="0.3">
      <c r="A5" s="4" t="s">
        <v>15</v>
      </c>
      <c r="B5" s="11">
        <v>27</v>
      </c>
      <c r="C5" s="9">
        <v>29.5</v>
      </c>
      <c r="D5" s="12" t="s">
        <v>9</v>
      </c>
      <c r="E5">
        <f>ROUND(Taulukko1[[#This Row],[Speed (ms)]], -1)</f>
        <v>30</v>
      </c>
    </row>
    <row r="6" spans="1:13" ht="15.75" hidden="1" thickBot="1" x14ac:dyDescent="0.3">
      <c r="A6" s="4" t="s">
        <v>13</v>
      </c>
      <c r="B6" s="11">
        <v>30</v>
      </c>
      <c r="C6" s="9">
        <v>29.3</v>
      </c>
      <c r="D6" s="12" t="s">
        <v>9</v>
      </c>
      <c r="E6">
        <f>ROUND(Taulukko1[[#This Row],[Speed (ms)]], -1)</f>
        <v>30</v>
      </c>
    </row>
    <row r="7" spans="1:13" ht="15.75" thickBot="1" x14ac:dyDescent="0.3">
      <c r="A7" s="4" t="s">
        <v>26</v>
      </c>
      <c r="B7" s="11">
        <v>39</v>
      </c>
      <c r="C7" s="9">
        <v>28.2</v>
      </c>
      <c r="D7" s="12" t="s">
        <v>9</v>
      </c>
      <c r="E7">
        <f>ROUND(Taulukko1[[#This Row],[Speed (ms)]], -1)</f>
        <v>40</v>
      </c>
    </row>
    <row r="8" spans="1:13" ht="15.75" hidden="1" thickBot="1" x14ac:dyDescent="0.3">
      <c r="A8" s="4" t="s">
        <v>16</v>
      </c>
      <c r="B8" s="11">
        <v>30</v>
      </c>
      <c r="C8" s="9">
        <v>27.6</v>
      </c>
      <c r="D8" s="12" t="s">
        <v>9</v>
      </c>
      <c r="E8">
        <f>ROUND(Taulukko1[[#This Row],[Speed (ms)]], -1)</f>
        <v>30</v>
      </c>
    </row>
    <row r="9" spans="1:13" ht="15.75" thickBot="1" x14ac:dyDescent="0.3">
      <c r="A9" s="4" t="s">
        <v>25</v>
      </c>
      <c r="B9" s="11">
        <v>22</v>
      </c>
      <c r="C9" s="9">
        <v>22.2</v>
      </c>
      <c r="D9" s="12" t="s">
        <v>9</v>
      </c>
      <c r="E9">
        <f>ROUND(Taulukko1[[#This Row],[Speed (ms)]], -1)</f>
        <v>20</v>
      </c>
    </row>
    <row r="10" spans="1:13" x14ac:dyDescent="0.25">
      <c r="A10" s="4" t="s">
        <v>3</v>
      </c>
      <c r="B10" s="11">
        <v>19</v>
      </c>
      <c r="C10" s="9">
        <v>20.2</v>
      </c>
      <c r="D10" s="12" t="s">
        <v>9</v>
      </c>
      <c r="E10">
        <f>ROUND(Taulukko1[[#This Row],[Speed (ms)]], -1)</f>
        <v>20</v>
      </c>
    </row>
    <row r="11" spans="1:13" hidden="1" x14ac:dyDescent="0.25">
      <c r="A11" s="4" t="s">
        <v>27</v>
      </c>
      <c r="B11" s="11">
        <v>46</v>
      </c>
      <c r="C11" s="9">
        <v>34.299999999999997</v>
      </c>
      <c r="D11" s="12" t="s">
        <v>9</v>
      </c>
      <c r="E11">
        <f>ROUND(Taulukko1[[#This Row],[Speed (ms)]], -1)</f>
        <v>50</v>
      </c>
    </row>
    <row r="12" spans="1:13" hidden="1" x14ac:dyDescent="0.25">
      <c r="A12" s="4" t="s">
        <v>24</v>
      </c>
      <c r="B12" s="11">
        <v>48</v>
      </c>
      <c r="C12" s="9">
        <v>29.1</v>
      </c>
      <c r="D12" s="12" t="s">
        <v>9</v>
      </c>
      <c r="E12">
        <f>ROUND(Taulukko1[[#This Row],[Speed (ms)]], -1)</f>
        <v>50</v>
      </c>
    </row>
    <row r="13" spans="1:13" hidden="1" x14ac:dyDescent="0.25">
      <c r="A13" s="4" t="s">
        <v>5</v>
      </c>
      <c r="B13" s="11">
        <v>53</v>
      </c>
      <c r="C13" s="9">
        <v>29.3</v>
      </c>
      <c r="D13" s="12" t="s">
        <v>9</v>
      </c>
      <c r="E13">
        <f>ROUND(Taulukko1[[#This Row],[Speed (ms)]], -1)</f>
        <v>50</v>
      </c>
    </row>
    <row r="14" spans="1:13" hidden="1" x14ac:dyDescent="0.25">
      <c r="A14" s="4" t="s">
        <v>17</v>
      </c>
      <c r="B14" s="11">
        <v>54</v>
      </c>
      <c r="C14" s="9">
        <v>38.4</v>
      </c>
      <c r="D14" s="12" t="s">
        <v>9</v>
      </c>
      <c r="E14">
        <f>ROUND(Taulukko1[[#This Row],[Speed (ms)]], -1)</f>
        <v>50</v>
      </c>
    </row>
    <row r="15" spans="1:13" hidden="1" x14ac:dyDescent="0.25">
      <c r="A15" s="4" t="s">
        <v>35</v>
      </c>
      <c r="B15" s="11">
        <v>55</v>
      </c>
      <c r="C15" s="9">
        <v>31.8</v>
      </c>
      <c r="D15" s="12" t="s">
        <v>9</v>
      </c>
      <c r="E15">
        <f>ROUND(Taulukko1[[#This Row],[Speed (ms)]], -1)</f>
        <v>60</v>
      </c>
      <c r="L15" s="5"/>
    </row>
    <row r="16" spans="1:13" hidden="1" x14ac:dyDescent="0.25">
      <c r="A16" s="4" t="s">
        <v>29</v>
      </c>
      <c r="B16" s="11">
        <v>57</v>
      </c>
      <c r="C16" s="9">
        <v>35.6</v>
      </c>
      <c r="D16" s="12" t="s">
        <v>9</v>
      </c>
      <c r="E16">
        <f>ROUND(Taulukko1[[#This Row],[Speed (ms)]], -1)</f>
        <v>60</v>
      </c>
      <c r="M16" s="5"/>
    </row>
    <row r="17" spans="1:13" hidden="1" x14ac:dyDescent="0.25">
      <c r="A17" s="4" t="s">
        <v>38</v>
      </c>
      <c r="B17" s="11">
        <v>64</v>
      </c>
      <c r="C17" s="9">
        <v>32.4</v>
      </c>
      <c r="D17" s="12" t="s">
        <v>9</v>
      </c>
      <c r="E17">
        <f>ROUND(Taulukko1[[#This Row],[Speed (ms)]], -1)</f>
        <v>60</v>
      </c>
      <c r="M17" s="5"/>
    </row>
    <row r="18" spans="1:13" hidden="1" x14ac:dyDescent="0.25">
      <c r="A18" s="4" t="s">
        <v>33</v>
      </c>
      <c r="B18" s="11">
        <v>65</v>
      </c>
      <c r="C18" s="9">
        <v>31</v>
      </c>
      <c r="D18" s="12" t="s">
        <v>9</v>
      </c>
      <c r="E18">
        <f>ROUND(Taulukko1[[#This Row],[Speed (ms)]], -1)</f>
        <v>70</v>
      </c>
      <c r="M18" s="5"/>
    </row>
    <row r="19" spans="1:13" hidden="1" x14ac:dyDescent="0.25">
      <c r="A19" s="4" t="s">
        <v>34</v>
      </c>
      <c r="B19" s="11">
        <v>65</v>
      </c>
      <c r="C19" s="9">
        <v>31.6</v>
      </c>
      <c r="D19" s="12" t="s">
        <v>9</v>
      </c>
      <c r="E19">
        <f>ROUND(Taulukko1[[#This Row],[Speed (ms)]], -1)</f>
        <v>70</v>
      </c>
    </row>
    <row r="20" spans="1:13" hidden="1" x14ac:dyDescent="0.25">
      <c r="A20" s="4" t="s">
        <v>18</v>
      </c>
      <c r="B20" s="11">
        <v>67</v>
      </c>
      <c r="C20" s="9">
        <v>41.8</v>
      </c>
      <c r="D20" s="12" t="s">
        <v>9</v>
      </c>
      <c r="E20">
        <f>ROUND(Taulukko1[[#This Row],[Speed (ms)]], -1)</f>
        <v>70</v>
      </c>
    </row>
    <row r="21" spans="1:13" hidden="1" x14ac:dyDescent="0.25">
      <c r="A21" s="4" t="s">
        <v>8</v>
      </c>
      <c r="B21" s="11">
        <v>70</v>
      </c>
      <c r="C21" s="9">
        <v>41.9</v>
      </c>
      <c r="D21" s="12" t="s">
        <v>9</v>
      </c>
      <c r="E21">
        <f>ROUND(Taulukko1[[#This Row],[Speed (ms)]], -1)</f>
        <v>70</v>
      </c>
    </row>
    <row r="22" spans="1:13" hidden="1" x14ac:dyDescent="0.25">
      <c r="A22" s="4" t="s">
        <v>36</v>
      </c>
      <c r="B22" s="11">
        <v>72</v>
      </c>
      <c r="C22" s="9">
        <v>37.1</v>
      </c>
      <c r="D22" s="12" t="s">
        <v>9</v>
      </c>
      <c r="E22">
        <f>ROUND(Taulukko1[[#This Row],[Speed (ms)]], -1)</f>
        <v>70</v>
      </c>
    </row>
    <row r="23" spans="1:13" hidden="1" x14ac:dyDescent="0.25">
      <c r="A23" s="4" t="s">
        <v>10</v>
      </c>
      <c r="B23" s="11">
        <v>76</v>
      </c>
      <c r="C23" s="9">
        <v>40</v>
      </c>
      <c r="D23" s="12" t="s">
        <v>9</v>
      </c>
      <c r="E23">
        <f>ROUND(Taulukko1[[#This Row],[Speed (ms)]], -1)</f>
        <v>80</v>
      </c>
    </row>
    <row r="24" spans="1:13" hidden="1" x14ac:dyDescent="0.25">
      <c r="A24" s="4" t="s">
        <v>37</v>
      </c>
      <c r="B24" s="11">
        <v>77</v>
      </c>
      <c r="C24" s="9">
        <v>36.6</v>
      </c>
      <c r="D24" s="12" t="s">
        <v>9</v>
      </c>
      <c r="E24">
        <f>ROUND(Taulukko1[[#This Row],[Speed (ms)]], -1)</f>
        <v>80</v>
      </c>
    </row>
    <row r="25" spans="1:13" hidden="1" x14ac:dyDescent="0.25">
      <c r="A25" s="4" t="s">
        <v>31</v>
      </c>
      <c r="B25" s="11">
        <v>80</v>
      </c>
      <c r="C25" s="9">
        <v>35.4</v>
      </c>
      <c r="D25" s="12" t="s">
        <v>9</v>
      </c>
      <c r="E25">
        <f>ROUND(Taulukko1[[#This Row],[Speed (ms)]], -1)</f>
        <v>80</v>
      </c>
    </row>
    <row r="26" spans="1:13" hidden="1" x14ac:dyDescent="0.25">
      <c r="A26" s="4" t="s">
        <v>39</v>
      </c>
      <c r="B26" s="11">
        <v>85</v>
      </c>
      <c r="C26" s="9">
        <v>37.6</v>
      </c>
      <c r="D26" s="12" t="s">
        <v>9</v>
      </c>
      <c r="E26">
        <f>ROUND(Taulukko1[[#This Row],[Speed (ms)]], -1)</f>
        <v>90</v>
      </c>
    </row>
    <row r="27" spans="1:13" hidden="1" x14ac:dyDescent="0.25">
      <c r="A27" s="4" t="s">
        <v>28</v>
      </c>
      <c r="B27" s="11">
        <v>87</v>
      </c>
      <c r="C27" s="9">
        <v>38.299999999999997</v>
      </c>
      <c r="D27" s="12" t="s">
        <v>9</v>
      </c>
      <c r="E27">
        <f>ROUND(Taulukko1[[#This Row],[Speed (ms)]], -1)</f>
        <v>90</v>
      </c>
    </row>
    <row r="28" spans="1:13" hidden="1" x14ac:dyDescent="0.25">
      <c r="A28" s="4" t="s">
        <v>19</v>
      </c>
      <c r="B28" s="11">
        <v>95</v>
      </c>
      <c r="C28" s="9">
        <v>45.4</v>
      </c>
      <c r="D28" s="12" t="s">
        <v>9</v>
      </c>
      <c r="E28">
        <f>ROUND(Taulukko1[[#This Row],[Speed (ms)]], -1)</f>
        <v>100</v>
      </c>
    </row>
    <row r="29" spans="1:13" hidden="1" x14ac:dyDescent="0.25">
      <c r="A29" s="4" t="s">
        <v>40</v>
      </c>
      <c r="B29" s="11">
        <v>101</v>
      </c>
      <c r="C29" s="9">
        <v>37.4</v>
      </c>
      <c r="D29" s="12" t="s">
        <v>9</v>
      </c>
      <c r="E29">
        <f>ROUND(Taulukko1[[#This Row],[Speed (ms)]], -1)</f>
        <v>100</v>
      </c>
    </row>
    <row r="30" spans="1:13" hidden="1" x14ac:dyDescent="0.25">
      <c r="A30" s="4" t="s">
        <v>30</v>
      </c>
      <c r="B30" s="11">
        <v>104</v>
      </c>
      <c r="C30" s="9">
        <v>39.5</v>
      </c>
      <c r="D30" s="12" t="s">
        <v>9</v>
      </c>
      <c r="E30">
        <f>ROUND(Taulukko1[[#This Row],[Speed (ms)]], -1)</f>
        <v>100</v>
      </c>
    </row>
    <row r="31" spans="1:13" hidden="1" x14ac:dyDescent="0.25">
      <c r="A31" s="4" t="s">
        <v>32</v>
      </c>
      <c r="B31" s="11">
        <v>111</v>
      </c>
      <c r="C31" s="9">
        <v>39.6</v>
      </c>
      <c r="D31" s="12" t="s">
        <v>9</v>
      </c>
      <c r="E31">
        <f>ROUND(Taulukko1[[#This Row],[Speed (ms)]], -1)</f>
        <v>110</v>
      </c>
    </row>
    <row r="32" spans="1:13" hidden="1" x14ac:dyDescent="0.25">
      <c r="A32" s="4" t="s">
        <v>20</v>
      </c>
      <c r="B32" s="11">
        <v>133</v>
      </c>
      <c r="C32" s="9">
        <v>48.5</v>
      </c>
      <c r="D32" s="12" t="s">
        <v>9</v>
      </c>
      <c r="E32">
        <f>ROUND(Taulukko1[[#This Row],[Speed (ms)]], -1)</f>
        <v>130</v>
      </c>
    </row>
    <row r="33" spans="1:5" hidden="1" x14ac:dyDescent="0.25">
      <c r="A33" s="4" t="s">
        <v>11</v>
      </c>
      <c r="B33" s="11">
        <v>197</v>
      </c>
      <c r="C33" s="9">
        <v>44.5</v>
      </c>
      <c r="D33" s="12" t="s">
        <v>9</v>
      </c>
      <c r="E33">
        <f>ROUND(Taulukko1[[#This Row],[Speed (ms)]], -1)</f>
        <v>200</v>
      </c>
    </row>
    <row r="34" spans="1:5" hidden="1" x14ac:dyDescent="0.25">
      <c r="A34" s="4" t="s">
        <v>41</v>
      </c>
      <c r="B34" s="11">
        <v>206</v>
      </c>
      <c r="C34" s="9">
        <v>37.700000000000003</v>
      </c>
      <c r="D34" s="12" t="s">
        <v>9</v>
      </c>
      <c r="E34">
        <f>ROUND(Taulukko1[[#This Row],[Speed (ms)]], -1)</f>
        <v>210</v>
      </c>
    </row>
    <row r="35" spans="1:5" hidden="1" x14ac:dyDescent="0.25">
      <c r="A35" s="4" t="s">
        <v>12</v>
      </c>
      <c r="B35" s="11">
        <v>211</v>
      </c>
      <c r="C35" s="9">
        <v>42.8</v>
      </c>
      <c r="D35" s="12" t="s">
        <v>9</v>
      </c>
      <c r="E35">
        <f>ROUND(Taulukko1[[#This Row],[Speed (ms)]], -1)</f>
        <v>210</v>
      </c>
    </row>
    <row r="36" spans="1:5" hidden="1" x14ac:dyDescent="0.25">
      <c r="A36" s="4" t="s">
        <v>21</v>
      </c>
      <c r="B36" s="11">
        <v>222</v>
      </c>
      <c r="C36" s="9">
        <v>49.7</v>
      </c>
      <c r="D36" s="12" t="s">
        <v>9</v>
      </c>
      <c r="E36">
        <f>ROUND(Taulukko1[[#This Row],[Speed (ms)]], -1)</f>
        <v>220</v>
      </c>
    </row>
    <row r="37" spans="1:5" hidden="1" x14ac:dyDescent="0.25">
      <c r="A37" s="4" t="s">
        <v>42</v>
      </c>
      <c r="B37" s="11">
        <v>236</v>
      </c>
      <c r="C37" s="9">
        <v>38.700000000000003</v>
      </c>
      <c r="D37" s="12" t="s">
        <v>9</v>
      </c>
      <c r="E37">
        <f>ROUND(Taulukko1[[#This Row],[Speed (ms)]], -1)</f>
        <v>240</v>
      </c>
    </row>
    <row r="38" spans="1:5" hidden="1" x14ac:dyDescent="0.25">
      <c r="A38" s="4" t="s">
        <v>22</v>
      </c>
      <c r="B38" s="11">
        <v>268</v>
      </c>
      <c r="C38" s="9">
        <v>50.5</v>
      </c>
      <c r="D38" s="12" t="s">
        <v>9</v>
      </c>
      <c r="E38">
        <f>ROUND(Taulukko1[[#This Row],[Speed (ms)]], -1)</f>
        <v>270</v>
      </c>
    </row>
    <row r="39" spans="1:5" hidden="1" x14ac:dyDescent="0.25">
      <c r="A39" s="4" t="s">
        <v>43</v>
      </c>
      <c r="B39" s="11">
        <v>301</v>
      </c>
      <c r="C39" s="9">
        <v>39</v>
      </c>
      <c r="D39" s="12" t="s">
        <v>9</v>
      </c>
      <c r="E39">
        <f>ROUND(Taulukko1[[#This Row],[Speed (ms)]], -1)</f>
        <v>300</v>
      </c>
    </row>
    <row r="40" spans="1:5" hidden="1" x14ac:dyDescent="0.25">
      <c r="A40" s="4" t="s">
        <v>23</v>
      </c>
      <c r="B40" s="11">
        <v>325</v>
      </c>
      <c r="C40" s="9">
        <v>51.2</v>
      </c>
      <c r="D40" s="12" t="s">
        <v>9</v>
      </c>
      <c r="E40">
        <f>ROUND(Taulukko1[[#This Row],[Speed (ms)]], -1)</f>
        <v>330</v>
      </c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72C-1987-4881-B8F6-F591BFD99603}">
  <dimension ref="A2:H14"/>
  <sheetViews>
    <sheetView workbookViewId="0">
      <selection activeCell="F35" sqref="F35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94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0.20499999999999999</v>
      </c>
      <c r="C3" s="37">
        <v>0.16800000000000001</v>
      </c>
      <c r="D3" s="37">
        <v>0.16600000000000001</v>
      </c>
      <c r="E3" s="37">
        <v>0.24</v>
      </c>
      <c r="F3" s="37">
        <v>0.16300000000000001</v>
      </c>
      <c r="G3" s="37">
        <v>0.159</v>
      </c>
      <c r="H3" s="37">
        <v>0.153</v>
      </c>
    </row>
    <row r="4" spans="1:8" x14ac:dyDescent="0.25">
      <c r="A4" s="36" t="s">
        <v>55</v>
      </c>
      <c r="B4" s="37">
        <v>0.32400000000000001</v>
      </c>
      <c r="C4" s="37">
        <v>0.27700000000000002</v>
      </c>
      <c r="D4" s="37">
        <v>0.27200000000000002</v>
      </c>
      <c r="E4" s="37">
        <v>0.39200000000000002</v>
      </c>
      <c r="F4" s="37">
        <v>0.27900000000000003</v>
      </c>
      <c r="G4" s="37">
        <v>0.27500000000000002</v>
      </c>
      <c r="H4" s="37">
        <v>0.26900000000000002</v>
      </c>
    </row>
    <row r="5" spans="1:8" x14ac:dyDescent="0.25">
      <c r="A5" s="36" t="s">
        <v>56</v>
      </c>
      <c r="B5" s="37">
        <v>0.215</v>
      </c>
      <c r="C5" s="37">
        <v>0.17299999999999999</v>
      </c>
      <c r="D5" s="37">
        <v>0.17199999999999999</v>
      </c>
      <c r="E5" s="37">
        <v>0.248</v>
      </c>
      <c r="F5" s="37">
        <v>0.16500000000000001</v>
      </c>
      <c r="G5" s="37">
        <v>0.16200000000000001</v>
      </c>
      <c r="H5" s="37">
        <v>0.153</v>
      </c>
    </row>
    <row r="6" spans="1:8" x14ac:dyDescent="0.25">
      <c r="A6" s="36" t="s">
        <v>57</v>
      </c>
      <c r="B6" s="37">
        <v>8.7999999999999995E-2</v>
      </c>
      <c r="C6" s="37">
        <v>7.6999999999999999E-2</v>
      </c>
      <c r="D6" s="37">
        <v>7.3999999999999996E-2</v>
      </c>
      <c r="E6" s="37">
        <v>0.10299999999999999</v>
      </c>
      <c r="F6" s="37">
        <v>3.1E-2</v>
      </c>
      <c r="G6" s="37">
        <v>4.2999999999999997E-2</v>
      </c>
      <c r="H6" s="37">
        <v>6.0999999999999999E-2</v>
      </c>
    </row>
    <row r="7" spans="1:8" x14ac:dyDescent="0.25">
      <c r="A7" s="36" t="s">
        <v>58</v>
      </c>
      <c r="B7" s="37">
        <v>0.30099999999999999</v>
      </c>
      <c r="C7" s="37">
        <v>0.26200000000000001</v>
      </c>
      <c r="D7" s="37">
        <v>0.26500000000000001</v>
      </c>
      <c r="E7" s="37">
        <v>0.33300000000000002</v>
      </c>
      <c r="F7" s="37">
        <v>0.219</v>
      </c>
      <c r="G7" s="37">
        <v>0.222</v>
      </c>
      <c r="H7" s="37">
        <v>0.20699999999999999</v>
      </c>
    </row>
    <row r="8" spans="1:8" x14ac:dyDescent="0.25">
      <c r="A8" s="36" t="s">
        <v>59</v>
      </c>
      <c r="B8" s="37">
        <v>0.35399999999999998</v>
      </c>
      <c r="C8" s="37">
        <v>0.24199999999999999</v>
      </c>
      <c r="D8" s="37">
        <v>0.25600000000000001</v>
      </c>
      <c r="E8" s="37">
        <v>0.44900000000000001</v>
      </c>
      <c r="F8" s="37">
        <v>0.433</v>
      </c>
      <c r="G8" s="37">
        <v>0.32800000000000001</v>
      </c>
      <c r="H8" s="37">
        <v>0.27200000000000002</v>
      </c>
    </row>
    <row r="9" spans="1:8" x14ac:dyDescent="0.25">
      <c r="A9" s="36" t="s">
        <v>60</v>
      </c>
      <c r="B9" s="37">
        <v>0.223</v>
      </c>
      <c r="C9" s="37">
        <v>0.193</v>
      </c>
      <c r="D9" s="37">
        <v>0.19500000000000001</v>
      </c>
      <c r="E9" s="37">
        <v>0.23300000000000001</v>
      </c>
      <c r="F9" s="37">
        <v>0.187</v>
      </c>
      <c r="G9" s="37">
        <v>0.182</v>
      </c>
      <c r="H9" s="37">
        <v>0.182</v>
      </c>
    </row>
    <row r="10" spans="1:8" x14ac:dyDescent="0.25">
      <c r="A10" s="36" t="s">
        <v>61</v>
      </c>
      <c r="B10" s="37">
        <v>0.35799999999999998</v>
      </c>
      <c r="C10" s="37">
        <v>0.32300000000000001</v>
      </c>
      <c r="D10" s="37">
        <v>0.316</v>
      </c>
      <c r="E10" s="37">
        <v>0.35699999999999998</v>
      </c>
      <c r="F10" s="37">
        <v>0.28499999999999998</v>
      </c>
      <c r="G10" s="37">
        <v>0.28000000000000003</v>
      </c>
      <c r="H10" s="37">
        <v>0.28999999999999998</v>
      </c>
    </row>
    <row r="11" spans="1:8" x14ac:dyDescent="0.25">
      <c r="A11" s="36" t="s">
        <v>62</v>
      </c>
      <c r="B11" s="37">
        <v>0.375</v>
      </c>
      <c r="C11" s="37">
        <v>0.34</v>
      </c>
      <c r="D11" s="37">
        <v>0.33300000000000002</v>
      </c>
      <c r="E11" s="37">
        <v>0.38100000000000001</v>
      </c>
      <c r="F11" s="37">
        <v>0.30099999999999999</v>
      </c>
      <c r="G11" s="37">
        <v>0.30199999999999999</v>
      </c>
      <c r="H11" s="37">
        <v>0.312</v>
      </c>
    </row>
    <row r="12" spans="1:8" x14ac:dyDescent="0.25">
      <c r="A12" s="36" t="s">
        <v>63</v>
      </c>
      <c r="B12" s="37">
        <v>0.21199999999999999</v>
      </c>
      <c r="C12" s="37">
        <v>0.19900000000000001</v>
      </c>
      <c r="D12" s="37">
        <v>0.184</v>
      </c>
      <c r="E12" s="37">
        <v>0.22</v>
      </c>
      <c r="F12" s="37">
        <v>0.10100000000000001</v>
      </c>
      <c r="G12" s="37">
        <v>0.13200000000000001</v>
      </c>
      <c r="H12" s="37">
        <v>0.158</v>
      </c>
    </row>
    <row r="13" spans="1:8" x14ac:dyDescent="0.25">
      <c r="A13" s="36" t="s">
        <v>64</v>
      </c>
      <c r="B13" s="37">
        <v>0.495</v>
      </c>
      <c r="C13" s="37">
        <v>0.45200000000000001</v>
      </c>
      <c r="D13" s="37">
        <v>0.45400000000000001</v>
      </c>
      <c r="E13" s="37">
        <v>0.51200000000000001</v>
      </c>
      <c r="F13" s="37">
        <v>0.44500000000000001</v>
      </c>
      <c r="G13" s="37">
        <v>0.433</v>
      </c>
      <c r="H13" s="37">
        <v>0.41699999999999998</v>
      </c>
    </row>
    <row r="14" spans="1:8" x14ac:dyDescent="0.25">
      <c r="A14" s="36" t="s">
        <v>65</v>
      </c>
      <c r="B14" s="37">
        <v>0.625</v>
      </c>
      <c r="C14" s="37">
        <v>0.5</v>
      </c>
      <c r="D14" s="37">
        <v>0.54100000000000004</v>
      </c>
      <c r="E14" s="37">
        <v>0.63800000000000001</v>
      </c>
      <c r="F14" s="37">
        <v>0.65200000000000002</v>
      </c>
      <c r="G14" s="37">
        <v>0.55200000000000005</v>
      </c>
      <c r="H14" s="37">
        <v>0.53300000000000003</v>
      </c>
    </row>
  </sheetData>
  <autoFilter ref="A2:H2" xr:uid="{BEEF972C-1987-4881-B8F6-F591BFD99603}"/>
  <conditionalFormatting sqref="B3:H14">
    <cfRule type="expression" dxfId="9" priority="1">
      <formula>B3=MAX($B3:$H3)</formula>
    </cfRule>
    <cfRule type="expression" dxfId="8" priority="2">
      <formula>B3=MIN($B3:$H3)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BDB-C2E1-4141-8ECE-02454240A969}">
  <dimension ref="A2:H14"/>
  <sheetViews>
    <sheetView workbookViewId="0">
      <selection activeCell="K15" sqref="K15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96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0.13800000000000001</v>
      </c>
      <c r="C3" s="37">
        <v>0.11</v>
      </c>
      <c r="D3" s="37">
        <v>0.11</v>
      </c>
      <c r="E3" s="37">
        <v>0.17599999999999999</v>
      </c>
      <c r="F3" s="37">
        <v>0.11600000000000001</v>
      </c>
      <c r="G3" s="37">
        <v>0.112</v>
      </c>
      <c r="H3" s="37">
        <v>9.4E-2</v>
      </c>
    </row>
    <row r="4" spans="1:8" x14ac:dyDescent="0.25">
      <c r="A4" s="36" t="s">
        <v>55</v>
      </c>
      <c r="B4" s="37">
        <v>0.22800000000000001</v>
      </c>
      <c r="C4" s="37">
        <v>0.19</v>
      </c>
      <c r="D4" s="37">
        <v>0.185</v>
      </c>
      <c r="E4" s="37">
        <v>0.29699999999999999</v>
      </c>
      <c r="F4" s="37">
        <v>0.20399999999999999</v>
      </c>
      <c r="G4" s="37">
        <v>0.19900000000000001</v>
      </c>
      <c r="H4" s="37">
        <v>0.17100000000000001</v>
      </c>
    </row>
    <row r="5" spans="1:8" x14ac:dyDescent="0.25">
      <c r="A5" s="36" t="s">
        <v>56</v>
      </c>
      <c r="B5" s="37">
        <v>0.14099999999999999</v>
      </c>
      <c r="C5" s="37">
        <v>0.112</v>
      </c>
      <c r="D5" s="37">
        <v>0.111</v>
      </c>
      <c r="E5" s="37">
        <v>0.17699999999999999</v>
      </c>
      <c r="F5" s="37">
        <v>0.115</v>
      </c>
      <c r="G5" s="37">
        <v>0.111</v>
      </c>
      <c r="H5" s="37">
        <v>9.0999999999999998E-2</v>
      </c>
    </row>
    <row r="6" spans="1:8" x14ac:dyDescent="0.25">
      <c r="A6" s="36" t="s">
        <v>57</v>
      </c>
      <c r="B6" s="37">
        <v>5.5E-2</v>
      </c>
      <c r="C6" s="37">
        <v>5.1999999999999998E-2</v>
      </c>
      <c r="D6" s="37">
        <v>4.9000000000000002E-2</v>
      </c>
      <c r="E6" s="37">
        <v>6.6000000000000003E-2</v>
      </c>
      <c r="F6" s="37">
        <v>0.02</v>
      </c>
      <c r="G6" s="37">
        <v>2.9000000000000001E-2</v>
      </c>
      <c r="H6" s="37">
        <v>3.6999999999999998E-2</v>
      </c>
    </row>
    <row r="7" spans="1:8" x14ac:dyDescent="0.25">
      <c r="A7" s="36" t="s">
        <v>58</v>
      </c>
      <c r="B7" s="37">
        <v>0.20899999999999999</v>
      </c>
      <c r="C7" s="37">
        <v>0.17699999999999999</v>
      </c>
      <c r="D7" s="37">
        <v>0.17799999999999999</v>
      </c>
      <c r="E7" s="37">
        <v>0.245</v>
      </c>
      <c r="F7" s="37">
        <v>0.157</v>
      </c>
      <c r="G7" s="37">
        <v>0.154</v>
      </c>
      <c r="H7" s="37">
        <v>0.13400000000000001</v>
      </c>
    </row>
    <row r="8" spans="1:8" x14ac:dyDescent="0.25">
      <c r="A8" s="36" t="s">
        <v>59</v>
      </c>
      <c r="B8" s="37">
        <v>0.24199999999999999</v>
      </c>
      <c r="C8" s="37">
        <v>0.16400000000000001</v>
      </c>
      <c r="D8" s="37">
        <v>0.17399999999999999</v>
      </c>
      <c r="E8" s="37">
        <v>0.33900000000000002</v>
      </c>
      <c r="F8" s="37">
        <v>0.32100000000000001</v>
      </c>
      <c r="G8" s="37">
        <v>0.23899999999999999</v>
      </c>
      <c r="H8" s="37">
        <v>0.16500000000000001</v>
      </c>
    </row>
    <row r="9" spans="1:8" x14ac:dyDescent="0.25">
      <c r="A9" s="36" t="s">
        <v>60</v>
      </c>
      <c r="B9" s="37">
        <v>0.17599999999999999</v>
      </c>
      <c r="C9" s="37">
        <v>0.151</v>
      </c>
      <c r="D9" s="37">
        <v>0.152</v>
      </c>
      <c r="E9" s="37">
        <v>0.189</v>
      </c>
      <c r="F9" s="37">
        <v>0.151</v>
      </c>
      <c r="G9" s="37">
        <v>0.14399999999999999</v>
      </c>
      <c r="H9" s="37">
        <v>0.13500000000000001</v>
      </c>
    </row>
    <row r="10" spans="1:8" x14ac:dyDescent="0.25">
      <c r="A10" s="36" t="s">
        <v>61</v>
      </c>
      <c r="B10" s="37">
        <v>0.28499999999999998</v>
      </c>
      <c r="C10" s="37">
        <v>0.248</v>
      </c>
      <c r="D10" s="37">
        <v>0.25</v>
      </c>
      <c r="E10" s="37">
        <v>0.29099999999999998</v>
      </c>
      <c r="F10" s="37">
        <v>0.23499999999999999</v>
      </c>
      <c r="G10" s="37">
        <v>0.22600000000000001</v>
      </c>
      <c r="H10" s="37">
        <v>0.217</v>
      </c>
    </row>
    <row r="11" spans="1:8" x14ac:dyDescent="0.25">
      <c r="A11" s="36" t="s">
        <v>62</v>
      </c>
      <c r="B11" s="37">
        <v>0.29699999999999999</v>
      </c>
      <c r="C11" s="37">
        <v>0.26200000000000001</v>
      </c>
      <c r="D11" s="37">
        <v>0.26300000000000001</v>
      </c>
      <c r="E11" s="37">
        <v>0.311</v>
      </c>
      <c r="F11" s="37">
        <v>0.248</v>
      </c>
      <c r="G11" s="37">
        <v>0.24299999999999999</v>
      </c>
      <c r="H11" s="37">
        <v>0.23200000000000001</v>
      </c>
    </row>
    <row r="12" spans="1:8" x14ac:dyDescent="0.25">
      <c r="A12" s="36" t="s">
        <v>63</v>
      </c>
      <c r="B12" s="37">
        <v>0.153</v>
      </c>
      <c r="C12" s="37">
        <v>0.14899999999999999</v>
      </c>
      <c r="D12" s="37">
        <v>0.13500000000000001</v>
      </c>
      <c r="E12" s="37">
        <v>0.16</v>
      </c>
      <c r="F12" s="37">
        <v>7.1999999999999995E-2</v>
      </c>
      <c r="G12" s="37">
        <v>9.1999999999999998E-2</v>
      </c>
      <c r="H12" s="37">
        <v>0.107</v>
      </c>
    </row>
    <row r="13" spans="1:8" x14ac:dyDescent="0.25">
      <c r="A13" s="36" t="s">
        <v>64</v>
      </c>
      <c r="B13" s="37">
        <v>0.39900000000000002</v>
      </c>
      <c r="C13" s="37">
        <v>0.34699999999999998</v>
      </c>
      <c r="D13" s="37">
        <v>0.36199999999999999</v>
      </c>
      <c r="E13" s="37">
        <v>0.42</v>
      </c>
      <c r="F13" s="37">
        <v>0.36299999999999999</v>
      </c>
      <c r="G13" s="37">
        <v>0.34699999999999998</v>
      </c>
      <c r="H13" s="37">
        <v>0.31</v>
      </c>
    </row>
    <row r="14" spans="1:8" x14ac:dyDescent="0.25">
      <c r="A14" s="36" t="s">
        <v>65</v>
      </c>
      <c r="B14" s="37">
        <v>0.499</v>
      </c>
      <c r="C14" s="37">
        <v>0.37</v>
      </c>
      <c r="D14" s="37">
        <v>0.41799999999999998</v>
      </c>
      <c r="E14" s="37">
        <v>0.54600000000000004</v>
      </c>
      <c r="F14" s="37">
        <v>0.56699999999999995</v>
      </c>
      <c r="G14" s="37">
        <v>0.46400000000000002</v>
      </c>
      <c r="H14" s="37">
        <v>0.39900000000000002</v>
      </c>
    </row>
  </sheetData>
  <autoFilter ref="A2:H14" xr:uid="{1266EBDB-C2E1-4141-8ECE-02454240A969}"/>
  <conditionalFormatting sqref="B3:H14">
    <cfRule type="expression" dxfId="7" priority="1">
      <formula>B3=MAX($B3:$H3)</formula>
    </cfRule>
    <cfRule type="expression" dxfId="6" priority="2">
      <formula>B3=MIN($B3:$H3)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2B66-9CE3-464B-B51D-E624DD71AC13}">
  <dimension ref="A2:H14"/>
  <sheetViews>
    <sheetView workbookViewId="0">
      <selection activeCell="A2" sqref="A2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93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0.20599999999999999</v>
      </c>
      <c r="C3" s="37">
        <v>0.16900000000000001</v>
      </c>
      <c r="D3" s="37">
        <v>0.16500000000000001</v>
      </c>
      <c r="E3" s="37">
        <v>0.24199999999999999</v>
      </c>
      <c r="F3" s="37">
        <v>0.16300000000000001</v>
      </c>
      <c r="G3" s="37">
        <v>0.16</v>
      </c>
      <c r="H3" s="37">
        <v>0.154</v>
      </c>
    </row>
    <row r="4" spans="1:8" x14ac:dyDescent="0.25">
      <c r="A4" s="36" t="s">
        <v>55</v>
      </c>
      <c r="B4" s="37">
        <v>0.32600000000000001</v>
      </c>
      <c r="C4" s="37">
        <v>0.28000000000000003</v>
      </c>
      <c r="D4" s="37">
        <v>0.27100000000000002</v>
      </c>
      <c r="E4" s="37">
        <v>0.39300000000000002</v>
      </c>
      <c r="F4" s="37">
        <v>0.28100000000000003</v>
      </c>
      <c r="G4" s="37">
        <v>0.27700000000000002</v>
      </c>
      <c r="H4" s="37">
        <v>0.27200000000000002</v>
      </c>
    </row>
    <row r="5" spans="1:8" x14ac:dyDescent="0.25">
      <c r="A5" s="36" t="s">
        <v>56</v>
      </c>
      <c r="B5" s="37">
        <v>0.216</v>
      </c>
      <c r="C5" s="37">
        <v>0.17499999999999999</v>
      </c>
      <c r="D5" s="37">
        <v>0.17100000000000001</v>
      </c>
      <c r="E5" s="37">
        <v>0.249</v>
      </c>
      <c r="F5" s="37">
        <v>0.16400000000000001</v>
      </c>
      <c r="G5" s="37">
        <v>0.16300000000000001</v>
      </c>
      <c r="H5" s="37">
        <v>0.154</v>
      </c>
    </row>
    <row r="6" spans="1:8" x14ac:dyDescent="0.25">
      <c r="A6" s="36" t="s">
        <v>57</v>
      </c>
      <c r="B6" s="37">
        <v>0.09</v>
      </c>
      <c r="C6" s="37">
        <v>7.9000000000000001E-2</v>
      </c>
      <c r="D6" s="37">
        <v>7.1999999999999995E-2</v>
      </c>
      <c r="E6" s="37">
        <v>0.10299999999999999</v>
      </c>
      <c r="F6" s="37">
        <v>3.3000000000000002E-2</v>
      </c>
      <c r="G6" s="37">
        <v>4.2999999999999997E-2</v>
      </c>
      <c r="H6" s="37">
        <v>0.06</v>
      </c>
    </row>
    <row r="7" spans="1:8" x14ac:dyDescent="0.25">
      <c r="A7" s="36" t="s">
        <v>58</v>
      </c>
      <c r="B7" s="37">
        <v>0.30399999999999999</v>
      </c>
      <c r="C7" s="37">
        <v>0.26300000000000001</v>
      </c>
      <c r="D7" s="37">
        <v>0.26400000000000001</v>
      </c>
      <c r="E7" s="37">
        <v>0.33800000000000002</v>
      </c>
      <c r="F7" s="37">
        <v>0.22</v>
      </c>
      <c r="G7" s="37">
        <v>0.224</v>
      </c>
      <c r="H7" s="37">
        <v>0.21299999999999999</v>
      </c>
    </row>
    <row r="8" spans="1:8" x14ac:dyDescent="0.25">
      <c r="A8" s="36" t="s">
        <v>59</v>
      </c>
      <c r="B8" s="37">
        <v>0.36</v>
      </c>
      <c r="C8" s="37">
        <v>0.25</v>
      </c>
      <c r="D8" s="37">
        <v>0.25600000000000001</v>
      </c>
      <c r="E8" s="37">
        <v>0.44500000000000001</v>
      </c>
      <c r="F8" s="37">
        <v>0.43</v>
      </c>
      <c r="G8" s="37">
        <v>0.33500000000000002</v>
      </c>
      <c r="H8" s="37">
        <v>0.26900000000000002</v>
      </c>
    </row>
    <row r="9" spans="1:8" x14ac:dyDescent="0.25">
      <c r="A9" s="36" t="s">
        <v>60</v>
      </c>
      <c r="B9" s="37">
        <v>0.22600000000000001</v>
      </c>
      <c r="C9" s="37">
        <v>0.19800000000000001</v>
      </c>
      <c r="D9" s="37">
        <v>0.19500000000000001</v>
      </c>
      <c r="E9" s="37">
        <v>0.23499999999999999</v>
      </c>
      <c r="F9" s="37">
        <v>0.189</v>
      </c>
      <c r="G9" s="37">
        <v>0.18</v>
      </c>
      <c r="H9" s="37">
        <v>0.183</v>
      </c>
    </row>
    <row r="10" spans="1:8" x14ac:dyDescent="0.25">
      <c r="A10" s="36" t="s">
        <v>61</v>
      </c>
      <c r="B10" s="37">
        <v>0.36</v>
      </c>
      <c r="C10" s="37">
        <v>0.32500000000000001</v>
      </c>
      <c r="D10" s="37">
        <v>0.315</v>
      </c>
      <c r="E10" s="37">
        <v>0.35899999999999999</v>
      </c>
      <c r="F10" s="37">
        <v>0.28799999999999998</v>
      </c>
      <c r="G10" s="37">
        <v>0.28100000000000003</v>
      </c>
      <c r="H10" s="37">
        <v>0.29099999999999998</v>
      </c>
    </row>
    <row r="11" spans="1:8" x14ac:dyDescent="0.25">
      <c r="A11" s="36" t="s">
        <v>62</v>
      </c>
      <c r="B11" s="37">
        <v>0.376</v>
      </c>
      <c r="C11" s="37">
        <v>0.34300000000000003</v>
      </c>
      <c r="D11" s="37">
        <v>0.33100000000000002</v>
      </c>
      <c r="E11" s="37">
        <v>0.38400000000000001</v>
      </c>
      <c r="F11" s="37">
        <v>0.30499999999999999</v>
      </c>
      <c r="G11" s="37">
        <v>0.30399999999999999</v>
      </c>
      <c r="H11" s="37">
        <v>0.313</v>
      </c>
    </row>
    <row r="12" spans="1:8" x14ac:dyDescent="0.25">
      <c r="A12" s="36" t="s">
        <v>63</v>
      </c>
      <c r="B12" s="37">
        <v>0.215</v>
      </c>
      <c r="C12" s="37">
        <v>0.19600000000000001</v>
      </c>
      <c r="D12" s="37">
        <v>0.18</v>
      </c>
      <c r="E12" s="37">
        <v>0.224</v>
      </c>
      <c r="F12" s="37">
        <v>0.10299999999999999</v>
      </c>
      <c r="G12" s="37">
        <v>0.13400000000000001</v>
      </c>
      <c r="H12" s="37">
        <v>0.16200000000000001</v>
      </c>
    </row>
    <row r="13" spans="1:8" x14ac:dyDescent="0.25">
      <c r="A13" s="36" t="s">
        <v>64</v>
      </c>
      <c r="B13" s="37">
        <v>0.498</v>
      </c>
      <c r="C13" s="37">
        <v>0.45600000000000002</v>
      </c>
      <c r="D13" s="37">
        <v>0.45500000000000002</v>
      </c>
      <c r="E13" s="37">
        <v>0.51600000000000001</v>
      </c>
      <c r="F13" s="37">
        <v>0.44800000000000001</v>
      </c>
      <c r="G13" s="37">
        <v>0.436</v>
      </c>
      <c r="H13" s="37">
        <v>0.41899999999999998</v>
      </c>
    </row>
    <row r="14" spans="1:8" x14ac:dyDescent="0.25">
      <c r="A14" s="36" t="s">
        <v>65</v>
      </c>
      <c r="B14" s="37">
        <v>0.61099999999999999</v>
      </c>
      <c r="C14" s="37">
        <v>0.503</v>
      </c>
      <c r="D14" s="37">
        <v>0.53500000000000003</v>
      </c>
      <c r="E14" s="37">
        <v>0.628</v>
      </c>
      <c r="F14" s="37">
        <v>0.66800000000000004</v>
      </c>
      <c r="G14" s="37">
        <v>0.55300000000000005</v>
      </c>
      <c r="H14" s="37">
        <v>0.50900000000000001</v>
      </c>
    </row>
  </sheetData>
  <autoFilter ref="A2:H2" xr:uid="{C8F52B66-9CE3-464B-B51D-E624DD71AC13}"/>
  <conditionalFormatting sqref="B3:H14">
    <cfRule type="expression" dxfId="5" priority="1">
      <formula>B3=MAX($B3:$H3)</formula>
    </cfRule>
    <cfRule type="expression" dxfId="4" priority="2">
      <formula>B3=MIN($B3:$H3)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3E1-6740-49A9-9074-48449EDD9F6C}">
  <dimension ref="A2:H14"/>
  <sheetViews>
    <sheetView workbookViewId="0">
      <selection activeCell="A2" sqref="A2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98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0.13300000000000001</v>
      </c>
      <c r="C3" s="37">
        <v>0.104</v>
      </c>
      <c r="D3" s="37">
        <v>0.107</v>
      </c>
      <c r="E3" s="37">
        <v>0.16400000000000001</v>
      </c>
      <c r="F3" s="37">
        <v>0.107</v>
      </c>
      <c r="G3" s="37">
        <v>0.10299999999999999</v>
      </c>
      <c r="H3" s="37">
        <v>0.09</v>
      </c>
    </row>
    <row r="4" spans="1:8" x14ac:dyDescent="0.25">
      <c r="A4" s="36" t="s">
        <v>55</v>
      </c>
      <c r="B4" s="37">
        <v>0.216</v>
      </c>
      <c r="C4" s="37">
        <v>0.17799999999999999</v>
      </c>
      <c r="D4" s="37">
        <v>0.18099999999999999</v>
      </c>
      <c r="E4" s="37">
        <v>0.27700000000000002</v>
      </c>
      <c r="F4" s="37">
        <v>0.189</v>
      </c>
      <c r="G4" s="37">
        <v>0.185</v>
      </c>
      <c r="H4" s="37">
        <v>0.16500000000000001</v>
      </c>
    </row>
    <row r="5" spans="1:8" x14ac:dyDescent="0.25">
      <c r="A5" s="36" t="s">
        <v>56</v>
      </c>
      <c r="B5" s="37">
        <v>0.13700000000000001</v>
      </c>
      <c r="C5" s="37">
        <v>0.105</v>
      </c>
      <c r="D5" s="37">
        <v>0.11</v>
      </c>
      <c r="E5" s="37">
        <v>0.16500000000000001</v>
      </c>
      <c r="F5" s="37">
        <v>0.106</v>
      </c>
      <c r="G5" s="37">
        <v>0.10100000000000001</v>
      </c>
      <c r="H5" s="37">
        <v>8.6999999999999994E-2</v>
      </c>
    </row>
    <row r="6" spans="1:8" x14ac:dyDescent="0.25">
      <c r="A6" s="36" t="s">
        <v>57</v>
      </c>
      <c r="B6" s="37">
        <v>5.2999999999999999E-2</v>
      </c>
      <c r="C6" s="37">
        <v>4.9000000000000002E-2</v>
      </c>
      <c r="D6" s="37">
        <v>4.9000000000000002E-2</v>
      </c>
      <c r="E6" s="37">
        <v>6.4000000000000001E-2</v>
      </c>
      <c r="F6" s="37">
        <v>0.02</v>
      </c>
      <c r="G6" s="37">
        <v>2.8000000000000001E-2</v>
      </c>
      <c r="H6" s="37">
        <v>3.5000000000000003E-2</v>
      </c>
    </row>
    <row r="7" spans="1:8" x14ac:dyDescent="0.25">
      <c r="A7" s="36" t="s">
        <v>58</v>
      </c>
      <c r="B7" s="37">
        <v>0.19900000000000001</v>
      </c>
      <c r="C7" s="37">
        <v>0.16400000000000001</v>
      </c>
      <c r="D7" s="37">
        <v>0.17100000000000001</v>
      </c>
      <c r="E7" s="37">
        <v>0.22700000000000001</v>
      </c>
      <c r="F7" s="37">
        <v>0.13900000000000001</v>
      </c>
      <c r="G7" s="37">
        <v>0.14099999999999999</v>
      </c>
      <c r="H7" s="37">
        <v>0.125</v>
      </c>
    </row>
    <row r="8" spans="1:8" x14ac:dyDescent="0.25">
      <c r="A8" s="36" t="s">
        <v>59</v>
      </c>
      <c r="B8" s="37">
        <v>0.23499999999999999</v>
      </c>
      <c r="C8" s="37">
        <v>0.155</v>
      </c>
      <c r="D8" s="37">
        <v>0.17100000000000001</v>
      </c>
      <c r="E8" s="37">
        <v>0.313</v>
      </c>
      <c r="F8" s="37">
        <v>0.29199999999999998</v>
      </c>
      <c r="G8" s="37">
        <v>0.22900000000000001</v>
      </c>
      <c r="H8" s="37">
        <v>0.16400000000000001</v>
      </c>
    </row>
    <row r="9" spans="1:8" x14ac:dyDescent="0.25">
      <c r="A9" s="36" t="s">
        <v>60</v>
      </c>
      <c r="B9" s="37">
        <v>0.17499999999999999</v>
      </c>
      <c r="C9" s="37">
        <v>0.14799999999999999</v>
      </c>
      <c r="D9" s="37">
        <v>0.152</v>
      </c>
      <c r="E9" s="37">
        <v>0.185</v>
      </c>
      <c r="F9" s="37">
        <v>0.14799999999999999</v>
      </c>
      <c r="G9" s="37">
        <v>0.14099999999999999</v>
      </c>
      <c r="H9" s="37">
        <v>0.13400000000000001</v>
      </c>
    </row>
    <row r="10" spans="1:8" x14ac:dyDescent="0.25">
      <c r="A10" s="36" t="s">
        <v>61</v>
      </c>
      <c r="B10" s="37">
        <v>0.27700000000000002</v>
      </c>
      <c r="C10" s="37">
        <v>0.24099999999999999</v>
      </c>
      <c r="D10" s="37">
        <v>0.245</v>
      </c>
      <c r="E10" s="37">
        <v>0.28499999999999998</v>
      </c>
      <c r="F10" s="37">
        <v>0.22600000000000001</v>
      </c>
      <c r="G10" s="37">
        <v>0.219</v>
      </c>
      <c r="H10" s="37">
        <v>0.214</v>
      </c>
    </row>
    <row r="11" spans="1:8" x14ac:dyDescent="0.25">
      <c r="A11" s="36" t="s">
        <v>62</v>
      </c>
      <c r="B11" s="37">
        <v>0.28799999999999998</v>
      </c>
      <c r="C11" s="37">
        <v>0.253</v>
      </c>
      <c r="D11" s="37">
        <v>0.25800000000000001</v>
      </c>
      <c r="E11" s="37">
        <v>0.30399999999999999</v>
      </c>
      <c r="F11" s="37">
        <v>0.23699999999999999</v>
      </c>
      <c r="G11" s="37">
        <v>0.23499999999999999</v>
      </c>
      <c r="H11" s="37">
        <v>0.23</v>
      </c>
    </row>
    <row r="12" spans="1:8" x14ac:dyDescent="0.25">
      <c r="A12" s="36" t="s">
        <v>63</v>
      </c>
      <c r="B12" s="37">
        <v>0.151</v>
      </c>
      <c r="C12" s="37">
        <v>0.14399999999999999</v>
      </c>
      <c r="D12" s="37">
        <v>0.13300000000000001</v>
      </c>
      <c r="E12" s="37">
        <v>0.153</v>
      </c>
      <c r="F12" s="37">
        <v>6.5000000000000002E-2</v>
      </c>
      <c r="G12" s="37">
        <v>0.09</v>
      </c>
      <c r="H12" s="37">
        <v>0.10100000000000001</v>
      </c>
    </row>
    <row r="13" spans="1:8" x14ac:dyDescent="0.25">
      <c r="A13" s="36" t="s">
        <v>64</v>
      </c>
      <c r="B13" s="37">
        <v>0.38500000000000001</v>
      </c>
      <c r="C13" s="37">
        <v>0.33</v>
      </c>
      <c r="D13" s="37">
        <v>0.35599999999999998</v>
      </c>
      <c r="E13" s="37">
        <v>0.41099999999999998</v>
      </c>
      <c r="F13" s="37">
        <v>0.34499999999999997</v>
      </c>
      <c r="G13" s="37">
        <v>0.33</v>
      </c>
      <c r="H13" s="37">
        <v>0.311</v>
      </c>
    </row>
    <row r="14" spans="1:8" x14ac:dyDescent="0.25">
      <c r="A14" s="36" t="s">
        <v>65</v>
      </c>
      <c r="B14" s="37">
        <v>0.49099999999999999</v>
      </c>
      <c r="C14" s="37">
        <v>0.36599999999999999</v>
      </c>
      <c r="D14" s="37">
        <v>0.40600000000000003</v>
      </c>
      <c r="E14" s="37">
        <v>0.54500000000000004</v>
      </c>
      <c r="F14" s="37">
        <v>0.56000000000000005</v>
      </c>
      <c r="G14" s="37">
        <v>0.45300000000000001</v>
      </c>
      <c r="H14" s="37">
        <v>0.4</v>
      </c>
    </row>
  </sheetData>
  <autoFilter ref="A2:H14" xr:uid="{2483C3E1-6740-49A9-9074-48449EDD9F6C}"/>
  <conditionalFormatting sqref="B3:H14">
    <cfRule type="expression" dxfId="3" priority="1">
      <formula>B3=MAX($B3:$H3)</formula>
    </cfRule>
    <cfRule type="expression" dxfId="2" priority="2">
      <formula>B3=MIN($B3:$H3)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ED5-BF34-42A7-829C-7A4E8265DB9B}">
  <dimension ref="A2:H18"/>
  <sheetViews>
    <sheetView workbookViewId="0">
      <selection activeCell="A30" sqref="A3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95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0.189</v>
      </c>
      <c r="C3" s="37">
        <v>0.156</v>
      </c>
      <c r="D3" s="37">
        <v>0.153</v>
      </c>
      <c r="E3" s="37">
        <v>0.22600000000000001</v>
      </c>
      <c r="F3" s="37">
        <v>0.15</v>
      </c>
      <c r="G3" s="37">
        <v>0.14599999999999999</v>
      </c>
      <c r="H3" s="37">
        <v>0.13800000000000001</v>
      </c>
    </row>
    <row r="4" spans="1:8" x14ac:dyDescent="0.25">
      <c r="A4" s="36" t="s">
        <v>55</v>
      </c>
      <c r="B4" s="37">
        <v>0.30399999999999999</v>
      </c>
      <c r="C4" s="37">
        <v>0.26200000000000001</v>
      </c>
      <c r="D4" s="37">
        <v>0.254</v>
      </c>
      <c r="E4" s="37">
        <v>0.373</v>
      </c>
      <c r="F4" s="37">
        <v>0.25900000000000001</v>
      </c>
      <c r="G4" s="37">
        <v>0.25600000000000001</v>
      </c>
      <c r="H4" s="37">
        <v>0.247</v>
      </c>
    </row>
    <row r="5" spans="1:8" x14ac:dyDescent="0.25">
      <c r="A5" s="36" t="s">
        <v>56</v>
      </c>
      <c r="B5" s="37">
        <v>0.19600000000000001</v>
      </c>
      <c r="C5" s="37">
        <v>0.161</v>
      </c>
      <c r="D5" s="37">
        <v>0.156</v>
      </c>
      <c r="E5" s="37">
        <v>0.23100000000000001</v>
      </c>
      <c r="F5" s="37">
        <v>0.15</v>
      </c>
      <c r="G5" s="37">
        <v>0.14799999999999999</v>
      </c>
      <c r="H5" s="37">
        <v>0.13500000000000001</v>
      </c>
    </row>
    <row r="6" spans="1:8" x14ac:dyDescent="0.25">
      <c r="A6" s="36" t="s">
        <v>57</v>
      </c>
      <c r="B6" s="37">
        <v>8.1000000000000003E-2</v>
      </c>
      <c r="C6" s="37">
        <v>7.2999999999999995E-2</v>
      </c>
      <c r="D6" s="37">
        <v>6.8000000000000005E-2</v>
      </c>
      <c r="E6" s="37">
        <v>9.6000000000000002E-2</v>
      </c>
      <c r="F6" s="37">
        <v>2.8000000000000001E-2</v>
      </c>
      <c r="G6" s="37">
        <v>0.04</v>
      </c>
      <c r="H6" s="37">
        <v>5.7000000000000002E-2</v>
      </c>
    </row>
    <row r="7" spans="1:8" x14ac:dyDescent="0.25">
      <c r="A7" s="36" t="s">
        <v>58</v>
      </c>
      <c r="B7" s="37">
        <v>0.28100000000000003</v>
      </c>
      <c r="C7" s="37">
        <v>0.24399999999999999</v>
      </c>
      <c r="D7" s="37">
        <v>0.24199999999999999</v>
      </c>
      <c r="E7" s="37">
        <v>0.313</v>
      </c>
      <c r="F7" s="37">
        <v>0.20100000000000001</v>
      </c>
      <c r="G7" s="37">
        <v>0.20699999999999999</v>
      </c>
      <c r="H7" s="37">
        <v>0.19</v>
      </c>
    </row>
    <row r="8" spans="1:8" x14ac:dyDescent="0.25">
      <c r="A8" s="36" t="s">
        <v>59</v>
      </c>
      <c r="B8" s="37">
        <v>0.32700000000000001</v>
      </c>
      <c r="C8" s="37">
        <v>0.23899999999999999</v>
      </c>
      <c r="D8" s="37">
        <v>0.22700000000000001</v>
      </c>
      <c r="E8" s="37">
        <v>0.40699999999999997</v>
      </c>
      <c r="F8" s="37">
        <v>0.4</v>
      </c>
      <c r="G8" s="37">
        <v>0.30199999999999999</v>
      </c>
      <c r="H8" s="37">
        <v>0.23699999999999999</v>
      </c>
    </row>
    <row r="9" spans="1:8" x14ac:dyDescent="0.25">
      <c r="A9" s="36" t="s">
        <v>60</v>
      </c>
      <c r="B9" s="37">
        <v>0.215</v>
      </c>
      <c r="C9" s="37">
        <v>0.187</v>
      </c>
      <c r="D9" s="37">
        <v>0.188</v>
      </c>
      <c r="E9" s="37">
        <v>0.22500000000000001</v>
      </c>
      <c r="F9" s="37">
        <v>0.17899999999999999</v>
      </c>
      <c r="G9" s="37">
        <v>0.17199999999999999</v>
      </c>
      <c r="H9" s="37">
        <v>0.17199999999999999</v>
      </c>
    </row>
    <row r="10" spans="1:8" x14ac:dyDescent="0.25">
      <c r="A10" s="36" t="s">
        <v>61</v>
      </c>
      <c r="B10" s="37">
        <v>0.34499999999999997</v>
      </c>
      <c r="C10" s="37">
        <v>0.311</v>
      </c>
      <c r="D10" s="37">
        <v>0.30299999999999999</v>
      </c>
      <c r="E10" s="37">
        <v>0.34599999999999997</v>
      </c>
      <c r="F10" s="37">
        <v>0.27600000000000002</v>
      </c>
      <c r="G10" s="37">
        <v>0.26700000000000002</v>
      </c>
      <c r="H10" s="37">
        <v>0.27800000000000002</v>
      </c>
    </row>
    <row r="11" spans="1:8" x14ac:dyDescent="0.25">
      <c r="A11" s="36" t="s">
        <v>62</v>
      </c>
      <c r="B11" s="37">
        <v>0.36099999999999999</v>
      </c>
      <c r="C11" s="37">
        <v>0.32800000000000001</v>
      </c>
      <c r="D11" s="37">
        <v>0.32</v>
      </c>
      <c r="E11" s="37">
        <v>0.37</v>
      </c>
      <c r="F11" s="37">
        <v>0.29199999999999998</v>
      </c>
      <c r="G11" s="37">
        <v>0.28899999999999998</v>
      </c>
      <c r="H11" s="37">
        <v>0.29899999999999999</v>
      </c>
    </row>
    <row r="12" spans="1:8" x14ac:dyDescent="0.25">
      <c r="A12" s="36" t="s">
        <v>63</v>
      </c>
      <c r="B12" s="37">
        <v>0.20300000000000001</v>
      </c>
      <c r="C12" s="37">
        <v>0.191</v>
      </c>
      <c r="D12" s="37">
        <v>0.17399999999999999</v>
      </c>
      <c r="E12" s="37">
        <v>0.21199999999999999</v>
      </c>
      <c r="F12" s="37">
        <v>9.7000000000000003E-2</v>
      </c>
      <c r="G12" s="37">
        <v>0.123</v>
      </c>
      <c r="H12" s="37">
        <v>0.158</v>
      </c>
    </row>
    <row r="13" spans="1:8" x14ac:dyDescent="0.25">
      <c r="A13" s="36" t="s">
        <v>64</v>
      </c>
      <c r="B13" s="37">
        <v>0.47699999999999998</v>
      </c>
      <c r="C13" s="37">
        <v>0.42699999999999999</v>
      </c>
      <c r="D13" s="37">
        <v>0.443</v>
      </c>
      <c r="E13" s="37">
        <v>0.498</v>
      </c>
      <c r="F13" s="37">
        <v>0.43099999999999999</v>
      </c>
      <c r="G13" s="37">
        <v>0.41199999999999998</v>
      </c>
      <c r="H13" s="37">
        <v>0.39600000000000002</v>
      </c>
    </row>
    <row r="14" spans="1:8" x14ac:dyDescent="0.25">
      <c r="A14" s="36" t="s">
        <v>65</v>
      </c>
      <c r="B14" s="37">
        <v>0.58499999999999996</v>
      </c>
      <c r="C14" s="37">
        <v>0.48399999999999999</v>
      </c>
      <c r="D14" s="37">
        <v>0.502</v>
      </c>
      <c r="E14" s="37">
        <v>0.61399999999999999</v>
      </c>
      <c r="F14" s="37">
        <v>0.63200000000000001</v>
      </c>
      <c r="G14" s="37">
        <v>0.53100000000000003</v>
      </c>
      <c r="H14" s="37">
        <v>0.48499999999999999</v>
      </c>
    </row>
    <row r="18" spans="3:3" x14ac:dyDescent="0.25">
      <c r="C18" s="1"/>
    </row>
  </sheetData>
  <autoFilter ref="A2:H14" xr:uid="{08343ED5-BF34-42A7-829C-7A4E8265DB9B}"/>
  <conditionalFormatting sqref="B3:H14">
    <cfRule type="expression" dxfId="1" priority="1">
      <formula>B3=MAX($B3:$H3)</formula>
    </cfRule>
    <cfRule type="expression" dxfId="0" priority="2">
      <formula>B3=MIN($B3:$H3)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:M42"/>
  <sheetViews>
    <sheetView zoomScale="90" zoomScaleNormal="90" workbookViewId="0">
      <selection activeCell="B6" sqref="B6"/>
    </sheetView>
  </sheetViews>
  <sheetFormatPr defaultRowHeight="15" x14ac:dyDescent="0.25"/>
  <cols>
    <col min="2" max="2" width="23" bestFit="1" customWidth="1"/>
    <col min="3" max="3" width="17" bestFit="1" customWidth="1"/>
    <col min="4" max="4" width="16" customWidth="1"/>
    <col min="5" max="5" width="12.140625" customWidth="1"/>
    <col min="6" max="6" width="14.140625" customWidth="1"/>
    <col min="7" max="7" width="17" bestFit="1" customWidth="1"/>
    <col min="8" max="8" width="17.42578125" bestFit="1" customWidth="1"/>
    <col min="9" max="9" width="17.5703125" customWidth="1"/>
    <col min="10" max="10" width="11.42578125" customWidth="1"/>
  </cols>
  <sheetData>
    <row r="1" spans="1:13" ht="21" x14ac:dyDescent="0.35">
      <c r="A1" s="109" t="s">
        <v>128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13" ht="45" x14ac:dyDescent="0.25">
      <c r="A3" s="16"/>
      <c r="B3" s="88" t="s">
        <v>81</v>
      </c>
      <c r="C3" s="17" t="s">
        <v>14</v>
      </c>
      <c r="D3" s="17" t="s">
        <v>2</v>
      </c>
      <c r="E3" s="17" t="s">
        <v>15</v>
      </c>
      <c r="F3" s="18" t="s">
        <v>4</v>
      </c>
      <c r="G3" s="18" t="s">
        <v>3</v>
      </c>
      <c r="H3" s="18" t="s">
        <v>25</v>
      </c>
      <c r="I3" s="18" t="s">
        <v>26</v>
      </c>
      <c r="J3" s="16"/>
      <c r="K3" s="16"/>
      <c r="L3" s="16"/>
      <c r="M3" s="16"/>
    </row>
    <row r="4" spans="1:13" x14ac:dyDescent="0.25">
      <c r="A4" s="16"/>
      <c r="B4" s="19" t="s">
        <v>0</v>
      </c>
      <c r="C4" s="15">
        <v>34</v>
      </c>
      <c r="D4" s="15">
        <v>27</v>
      </c>
      <c r="E4" s="15">
        <v>27</v>
      </c>
      <c r="F4" s="15">
        <v>39</v>
      </c>
      <c r="G4" s="15">
        <v>19</v>
      </c>
      <c r="H4" s="15">
        <v>22</v>
      </c>
      <c r="I4" s="15">
        <v>39</v>
      </c>
      <c r="J4" s="16"/>
      <c r="K4" s="16"/>
      <c r="L4" s="16"/>
      <c r="M4" s="16"/>
    </row>
    <row r="5" spans="1:13" x14ac:dyDescent="0.25">
      <c r="A5" s="16"/>
      <c r="B5" s="20" t="s">
        <v>47</v>
      </c>
      <c r="C5" s="15">
        <v>34.200000000000003</v>
      </c>
      <c r="D5" s="15">
        <v>31.2</v>
      </c>
      <c r="E5" s="15">
        <v>29.5</v>
      </c>
      <c r="F5" s="15">
        <v>33.6</v>
      </c>
      <c r="G5" s="15">
        <v>20.2</v>
      </c>
      <c r="H5" s="15">
        <v>22.2</v>
      </c>
      <c r="I5" s="15">
        <v>28.2</v>
      </c>
      <c r="J5" s="16"/>
      <c r="K5" s="16"/>
      <c r="L5" s="16"/>
      <c r="M5" s="16"/>
    </row>
    <row r="6" spans="1:13" x14ac:dyDescent="0.25">
      <c r="A6" s="16"/>
      <c r="B6" s="21" t="s">
        <v>92</v>
      </c>
      <c r="C6" s="15">
        <v>34.200000000000003</v>
      </c>
      <c r="D6" s="15">
        <v>31.2</v>
      </c>
      <c r="E6" s="15">
        <v>29.5</v>
      </c>
      <c r="F6" s="15">
        <v>33.6</v>
      </c>
      <c r="G6" s="15">
        <v>20.2</v>
      </c>
      <c r="H6" s="15">
        <v>22.2</v>
      </c>
      <c r="I6" s="15">
        <v>28.1</v>
      </c>
      <c r="J6" s="16"/>
      <c r="K6" s="16"/>
      <c r="L6" s="16"/>
      <c r="M6" s="16"/>
    </row>
    <row r="7" spans="1:13" ht="15.75" thickBot="1" x14ac:dyDescent="0.3">
      <c r="A7" s="16"/>
      <c r="B7" s="47" t="s">
        <v>88</v>
      </c>
      <c r="C7" s="48">
        <v>24.1</v>
      </c>
      <c r="D7" s="48">
        <v>20.5</v>
      </c>
      <c r="E7" s="48">
        <v>19.8</v>
      </c>
      <c r="F7" s="48">
        <v>26.9</v>
      </c>
      <c r="G7" s="48">
        <v>18.100000000000001</v>
      </c>
      <c r="H7" s="48">
        <v>18.7</v>
      </c>
      <c r="I7" s="48">
        <v>19.2</v>
      </c>
      <c r="J7" s="54" t="s">
        <v>83</v>
      </c>
      <c r="K7" s="16"/>
      <c r="L7" s="16"/>
      <c r="M7" s="16"/>
    </row>
    <row r="8" spans="1:13" x14ac:dyDescent="0.25">
      <c r="A8" s="16"/>
      <c r="B8" s="45" t="s">
        <v>89</v>
      </c>
      <c r="C8" s="49">
        <v>20.479099999999999</v>
      </c>
      <c r="D8" s="49">
        <v>17.055199999999999</v>
      </c>
      <c r="E8" s="49">
        <v>16.732700000000001</v>
      </c>
      <c r="F8" s="50">
        <v>23.957100000000001</v>
      </c>
      <c r="G8" s="51">
        <v>15.9</v>
      </c>
      <c r="H8" s="51">
        <v>15.7637</v>
      </c>
      <c r="I8" s="51">
        <v>15.238200000000001</v>
      </c>
      <c r="J8" s="53">
        <v>28.195789999999999</v>
      </c>
      <c r="K8" s="16"/>
      <c r="L8" s="16"/>
      <c r="M8" s="16"/>
    </row>
    <row r="9" spans="1:13" x14ac:dyDescent="0.25">
      <c r="A9" s="16"/>
      <c r="B9" s="21" t="s">
        <v>101</v>
      </c>
      <c r="C9" s="38">
        <v>22.216200000000001</v>
      </c>
      <c r="D9" s="38">
        <v>18.7498</v>
      </c>
      <c r="E9" s="38">
        <v>18.194600000000001</v>
      </c>
      <c r="F9" s="40">
        <v>25.747399999999999</v>
      </c>
      <c r="G9" s="40">
        <v>17.399999999999999</v>
      </c>
      <c r="H9" s="41">
        <v>17.494299999999999</v>
      </c>
      <c r="I9" s="41">
        <v>17.2562</v>
      </c>
      <c r="J9" s="53">
        <v>29.075797999999899</v>
      </c>
      <c r="K9" s="16"/>
      <c r="L9" s="16"/>
      <c r="M9" s="16"/>
    </row>
    <row r="10" spans="1:13" x14ac:dyDescent="0.25">
      <c r="A10" s="16"/>
      <c r="B10" s="21" t="s">
        <v>90</v>
      </c>
      <c r="C10" s="38">
        <v>20.967199999999998</v>
      </c>
      <c r="D10" s="38">
        <v>17.3626</v>
      </c>
      <c r="E10" s="38">
        <v>16.8384</v>
      </c>
      <c r="F10" s="40">
        <v>24.311199999999999</v>
      </c>
      <c r="G10" s="41">
        <v>16.304099999999998</v>
      </c>
      <c r="H10" s="41">
        <v>16.229900000000001</v>
      </c>
      <c r="I10" s="41">
        <v>15.817600000000001</v>
      </c>
      <c r="J10" s="53">
        <v>28.139831999999998</v>
      </c>
      <c r="K10" s="16"/>
      <c r="L10" s="16"/>
      <c r="M10" s="16"/>
    </row>
    <row r="11" spans="1:13" x14ac:dyDescent="0.25">
      <c r="A11" s="16"/>
      <c r="B11" s="21" t="s">
        <v>102</v>
      </c>
      <c r="C11" s="38">
        <v>22.316600000000001</v>
      </c>
      <c r="D11" s="38">
        <v>18.8017</v>
      </c>
      <c r="E11" s="38">
        <v>18.0425</v>
      </c>
      <c r="F11" s="41">
        <v>25.9008</v>
      </c>
      <c r="G11" s="41">
        <v>17.532900000000001</v>
      </c>
      <c r="H11" s="41">
        <v>17.705200000000001</v>
      </c>
      <c r="I11" s="41">
        <v>17.386399999999998</v>
      </c>
      <c r="J11" s="53">
        <v>29.071529999999999</v>
      </c>
      <c r="K11" s="16"/>
      <c r="L11" s="16"/>
      <c r="M11" s="16"/>
    </row>
    <row r="12" spans="1:13" x14ac:dyDescent="0.25">
      <c r="A12" s="16"/>
      <c r="B12" s="21" t="s">
        <v>91</v>
      </c>
      <c r="C12" s="38">
        <v>19.975300000000001</v>
      </c>
      <c r="D12" s="38">
        <v>16.698799999999999</v>
      </c>
      <c r="E12" s="38">
        <v>16.102499999999999</v>
      </c>
      <c r="F12" s="41">
        <v>23.2</v>
      </c>
      <c r="G12" s="41">
        <v>15.216100000000001</v>
      </c>
      <c r="H12" s="41">
        <v>15.3818</v>
      </c>
      <c r="I12" s="41">
        <v>15.008699999999999</v>
      </c>
      <c r="J12" s="53">
        <v>28.1811720000001</v>
      </c>
      <c r="K12" s="16"/>
      <c r="L12" s="16"/>
      <c r="M12" s="16"/>
    </row>
    <row r="13" spans="1:13" x14ac:dyDescent="0.25">
      <c r="A13" s="16"/>
      <c r="B13" s="21" t="s">
        <v>100</v>
      </c>
      <c r="C13" s="38">
        <v>21.221800000000002</v>
      </c>
      <c r="D13" s="38">
        <v>17.5502</v>
      </c>
      <c r="E13" s="38">
        <v>17.078099999999999</v>
      </c>
      <c r="F13" s="41">
        <v>24.7</v>
      </c>
      <c r="G13" s="41">
        <v>16.4985</v>
      </c>
      <c r="H13" s="41">
        <v>16.534600000000001</v>
      </c>
      <c r="I13" s="41">
        <v>15.9984</v>
      </c>
      <c r="J13" s="53">
        <v>28.863011999999799</v>
      </c>
      <c r="K13" s="16"/>
      <c r="L13" s="16"/>
      <c r="M13" s="16"/>
    </row>
    <row r="14" spans="1:13" ht="36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5">
      <c r="C15" s="42"/>
      <c r="D15" s="42"/>
      <c r="E15" s="42"/>
      <c r="F15" s="43"/>
      <c r="G15" s="43"/>
      <c r="H15" s="43"/>
      <c r="I15" s="43"/>
      <c r="J15" s="44"/>
    </row>
    <row r="16" spans="1:13" x14ac:dyDescent="0.25">
      <c r="A16" s="16"/>
      <c r="B16" s="16"/>
      <c r="C16" s="16"/>
      <c r="D16" s="16"/>
      <c r="E16" s="16"/>
      <c r="F16" s="16"/>
      <c r="G16" s="16"/>
      <c r="H16" s="16"/>
      <c r="I16" s="16"/>
    </row>
    <row r="17" spans="1:13" ht="45" x14ac:dyDescent="0.25">
      <c r="A17" s="16"/>
      <c r="B17" s="88" t="s">
        <v>80</v>
      </c>
      <c r="C17" s="17" t="s">
        <v>14</v>
      </c>
      <c r="D17" s="17" t="s">
        <v>2</v>
      </c>
      <c r="E17" s="17" t="s">
        <v>15</v>
      </c>
      <c r="F17" s="18" t="s">
        <v>4</v>
      </c>
      <c r="G17" s="18" t="s">
        <v>3</v>
      </c>
      <c r="H17" s="18" t="s">
        <v>25</v>
      </c>
      <c r="I17" s="18" t="s">
        <v>26</v>
      </c>
      <c r="J17" s="16"/>
      <c r="K17" s="16"/>
      <c r="L17" s="16"/>
      <c r="M17" s="16"/>
    </row>
    <row r="18" spans="1:13" x14ac:dyDescent="0.25">
      <c r="A18" s="16"/>
      <c r="B18" s="19" t="s">
        <v>0</v>
      </c>
      <c r="C18" s="15">
        <v>34</v>
      </c>
      <c r="D18" s="15">
        <v>27</v>
      </c>
      <c r="E18" s="15">
        <v>27</v>
      </c>
      <c r="F18" s="15">
        <v>39</v>
      </c>
      <c r="G18" s="15">
        <v>19</v>
      </c>
      <c r="H18" s="15">
        <v>22</v>
      </c>
      <c r="I18" s="15">
        <v>39</v>
      </c>
      <c r="J18" s="16"/>
      <c r="K18" s="16"/>
      <c r="L18" s="16"/>
      <c r="M18" s="16"/>
    </row>
    <row r="19" spans="1:13" x14ac:dyDescent="0.25">
      <c r="A19" s="16"/>
      <c r="B19" s="20" t="s">
        <v>47</v>
      </c>
      <c r="C19" s="15">
        <v>34.200000000000003</v>
      </c>
      <c r="D19" s="15">
        <v>31.2</v>
      </c>
      <c r="E19" s="15">
        <v>29.5</v>
      </c>
      <c r="F19" s="15">
        <v>33.6</v>
      </c>
      <c r="G19" s="15">
        <v>20.2</v>
      </c>
      <c r="H19" s="15">
        <v>22.2</v>
      </c>
      <c r="I19" s="15">
        <v>28.2</v>
      </c>
      <c r="J19" s="16"/>
      <c r="K19" s="16"/>
      <c r="L19" s="16"/>
      <c r="M19" s="16"/>
    </row>
    <row r="20" spans="1:13" x14ac:dyDescent="0.25">
      <c r="A20" s="16"/>
      <c r="B20" s="21" t="s">
        <v>92</v>
      </c>
      <c r="C20" s="15">
        <v>34.200000000000003</v>
      </c>
      <c r="D20" s="15">
        <v>31.2</v>
      </c>
      <c r="E20" s="15">
        <v>29.5</v>
      </c>
      <c r="F20" s="15">
        <v>33.6</v>
      </c>
      <c r="G20" s="15">
        <v>20.2</v>
      </c>
      <c r="H20" s="15">
        <v>22.2</v>
      </c>
      <c r="I20" s="15">
        <v>28.1</v>
      </c>
      <c r="J20" s="16"/>
      <c r="K20" s="16"/>
      <c r="L20" s="16"/>
      <c r="M20" s="16"/>
    </row>
    <row r="21" spans="1:13" ht="15.75" thickBot="1" x14ac:dyDescent="0.3">
      <c r="A21" s="16"/>
      <c r="B21" s="47" t="s">
        <v>88</v>
      </c>
      <c r="C21" s="48">
        <v>24.1</v>
      </c>
      <c r="D21" s="48">
        <v>20.5</v>
      </c>
      <c r="E21" s="48">
        <v>19.8</v>
      </c>
      <c r="F21" s="48">
        <v>26.9</v>
      </c>
      <c r="G21" s="48">
        <v>18.100000000000001</v>
      </c>
      <c r="H21" s="48">
        <v>18.7</v>
      </c>
      <c r="I21" s="48">
        <v>19.2</v>
      </c>
      <c r="J21" s="54" t="s">
        <v>83</v>
      </c>
      <c r="K21" s="16"/>
      <c r="L21" s="16"/>
      <c r="M21" s="16"/>
    </row>
    <row r="22" spans="1:13" x14ac:dyDescent="0.25">
      <c r="A22" s="16"/>
      <c r="B22" s="45" t="s">
        <v>97</v>
      </c>
      <c r="C22" s="46">
        <v>13.8</v>
      </c>
      <c r="D22" s="46">
        <v>10.6</v>
      </c>
      <c r="E22" s="46">
        <v>10.9</v>
      </c>
      <c r="F22" s="46">
        <v>17.2</v>
      </c>
      <c r="G22" s="46">
        <v>11.1</v>
      </c>
      <c r="H22" s="46">
        <v>10.6</v>
      </c>
      <c r="I22" s="46">
        <v>9.1999999999999993</v>
      </c>
      <c r="J22" s="53">
        <v>24.88289</v>
      </c>
      <c r="K22" s="16"/>
      <c r="L22" s="16"/>
      <c r="M22" s="16"/>
    </row>
    <row r="23" spans="1:13" x14ac:dyDescent="0.25">
      <c r="A23" s="16"/>
      <c r="B23" s="21" t="s">
        <v>94</v>
      </c>
      <c r="C23" s="15">
        <v>20.5</v>
      </c>
      <c r="D23" s="15">
        <v>16.8</v>
      </c>
      <c r="E23" s="15">
        <v>16.600000000000001</v>
      </c>
      <c r="F23" s="15">
        <v>24</v>
      </c>
      <c r="G23" s="15">
        <v>16.3</v>
      </c>
      <c r="H23" s="15">
        <v>15.9</v>
      </c>
      <c r="I23" s="15">
        <v>15.3</v>
      </c>
      <c r="J23" s="53">
        <v>27.889510000000001</v>
      </c>
      <c r="K23" s="16"/>
      <c r="L23" s="16"/>
      <c r="M23" s="16"/>
    </row>
    <row r="24" spans="1:13" x14ac:dyDescent="0.25">
      <c r="A24" s="16"/>
      <c r="B24" s="21" t="s">
        <v>96</v>
      </c>
      <c r="C24" s="15">
        <v>13.8</v>
      </c>
      <c r="D24" s="15">
        <v>11</v>
      </c>
      <c r="E24" s="15">
        <v>11</v>
      </c>
      <c r="F24" s="15">
        <v>17.600000000000001</v>
      </c>
      <c r="G24" s="15">
        <v>11.6</v>
      </c>
      <c r="H24" s="15">
        <v>11.2</v>
      </c>
      <c r="I24" s="15">
        <v>9.4</v>
      </c>
      <c r="J24" s="53">
        <v>24.853814</v>
      </c>
      <c r="K24" s="16"/>
      <c r="L24" s="16"/>
      <c r="M24" s="16"/>
    </row>
    <row r="25" spans="1:13" x14ac:dyDescent="0.25">
      <c r="A25" s="16"/>
      <c r="B25" s="21" t="s">
        <v>93</v>
      </c>
      <c r="C25" s="15">
        <v>20.6</v>
      </c>
      <c r="D25" s="15">
        <v>16.899999999999999</v>
      </c>
      <c r="E25" s="15">
        <v>16.5</v>
      </c>
      <c r="F25" s="15">
        <v>24.2</v>
      </c>
      <c r="G25" s="15">
        <v>16.3</v>
      </c>
      <c r="H25" s="15">
        <v>16</v>
      </c>
      <c r="I25" s="15">
        <v>15.4</v>
      </c>
      <c r="J25" s="53">
        <v>27.872768000000001</v>
      </c>
      <c r="K25" s="16"/>
      <c r="L25" s="16"/>
      <c r="M25" s="16"/>
    </row>
    <row r="26" spans="1:13" x14ac:dyDescent="0.25">
      <c r="A26" s="16"/>
      <c r="B26" s="21" t="s">
        <v>98</v>
      </c>
      <c r="C26" s="15">
        <v>13.3</v>
      </c>
      <c r="D26" s="15">
        <v>10.4</v>
      </c>
      <c r="E26" s="15">
        <v>10.7</v>
      </c>
      <c r="F26" s="15">
        <v>16.399999999999999</v>
      </c>
      <c r="G26" s="15">
        <v>10.7</v>
      </c>
      <c r="H26" s="15">
        <v>10.3</v>
      </c>
      <c r="I26" s="15">
        <v>9</v>
      </c>
      <c r="J26" s="53">
        <v>25.02739</v>
      </c>
      <c r="K26" s="16"/>
      <c r="L26" s="16"/>
      <c r="M26" s="16"/>
    </row>
    <row r="27" spans="1:13" x14ac:dyDescent="0.25">
      <c r="A27" s="16"/>
      <c r="B27" s="21" t="s">
        <v>95</v>
      </c>
      <c r="C27" s="15">
        <v>18.899999999999999</v>
      </c>
      <c r="D27" s="15">
        <v>15.6</v>
      </c>
      <c r="E27" s="15">
        <v>15.3</v>
      </c>
      <c r="F27" s="15">
        <v>22.6</v>
      </c>
      <c r="G27" s="15">
        <v>15</v>
      </c>
      <c r="H27" s="15">
        <v>14.6</v>
      </c>
      <c r="I27" s="15">
        <v>13.8</v>
      </c>
      <c r="J27" s="53">
        <v>27.6897979999999</v>
      </c>
      <c r="K27" s="16"/>
      <c r="L27" s="16"/>
      <c r="M27" s="16"/>
    </row>
    <row r="28" spans="1:13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30" spans="1:13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1" spans="1:13" ht="45" x14ac:dyDescent="0.25">
      <c r="A31" s="16"/>
      <c r="B31" s="88" t="s">
        <v>82</v>
      </c>
      <c r="C31" s="17" t="s">
        <v>14</v>
      </c>
      <c r="D31" s="17" t="s">
        <v>2</v>
      </c>
      <c r="E31" s="17" t="s">
        <v>15</v>
      </c>
      <c r="F31" s="18" t="s">
        <v>4</v>
      </c>
      <c r="G31" s="18" t="s">
        <v>3</v>
      </c>
      <c r="H31" s="18" t="s">
        <v>25</v>
      </c>
      <c r="I31" s="18" t="s">
        <v>26</v>
      </c>
      <c r="J31" s="16"/>
      <c r="K31" s="16"/>
      <c r="L31" s="16"/>
      <c r="M31" s="16"/>
    </row>
    <row r="32" spans="1:13" x14ac:dyDescent="0.25">
      <c r="A32" s="16"/>
      <c r="B32" s="19" t="s">
        <v>0</v>
      </c>
      <c r="C32" s="15">
        <v>34</v>
      </c>
      <c r="D32" s="15">
        <v>27</v>
      </c>
      <c r="E32" s="15">
        <v>27</v>
      </c>
      <c r="F32" s="15">
        <v>39</v>
      </c>
      <c r="G32" s="15">
        <v>19</v>
      </c>
      <c r="H32" s="15">
        <v>22</v>
      </c>
      <c r="I32" s="15">
        <v>39</v>
      </c>
      <c r="J32" s="16"/>
      <c r="K32" s="16"/>
      <c r="L32" s="16"/>
      <c r="M32" s="16"/>
    </row>
    <row r="33" spans="1:13" x14ac:dyDescent="0.25">
      <c r="A33" s="16"/>
      <c r="B33" s="20" t="s">
        <v>47</v>
      </c>
      <c r="C33" s="15">
        <v>34.200000000000003</v>
      </c>
      <c r="D33" s="15">
        <v>31.2</v>
      </c>
      <c r="E33" s="15">
        <v>29.5</v>
      </c>
      <c r="F33" s="15">
        <v>33.6</v>
      </c>
      <c r="G33" s="15">
        <v>20.2</v>
      </c>
      <c r="H33" s="15">
        <v>22.2</v>
      </c>
      <c r="I33" s="15">
        <v>28.2</v>
      </c>
      <c r="J33" s="16"/>
      <c r="K33" s="16"/>
      <c r="L33" s="16"/>
      <c r="M33" s="16"/>
    </row>
    <row r="34" spans="1:13" x14ac:dyDescent="0.25">
      <c r="A34" s="16"/>
      <c r="B34" s="21" t="s">
        <v>92</v>
      </c>
      <c r="C34" s="15">
        <v>34.200000000000003</v>
      </c>
      <c r="D34" s="15">
        <v>31.2</v>
      </c>
      <c r="E34" s="15">
        <v>29.5</v>
      </c>
      <c r="F34" s="15">
        <v>33.6</v>
      </c>
      <c r="G34" s="15">
        <v>20.2</v>
      </c>
      <c r="H34" s="15">
        <v>22.2</v>
      </c>
      <c r="I34" s="15">
        <v>28.1</v>
      </c>
      <c r="J34" s="16"/>
      <c r="K34" s="16"/>
      <c r="L34" s="16"/>
      <c r="M34" s="16"/>
    </row>
    <row r="35" spans="1:13" ht="15.75" thickBot="1" x14ac:dyDescent="0.3">
      <c r="A35" s="16"/>
      <c r="B35" s="47" t="s">
        <v>88</v>
      </c>
      <c r="C35" s="48">
        <v>24.1</v>
      </c>
      <c r="D35" s="48">
        <v>20.5</v>
      </c>
      <c r="E35" s="48">
        <v>19.8</v>
      </c>
      <c r="F35" s="48">
        <v>26.9</v>
      </c>
      <c r="G35" s="48">
        <v>18.100000000000001</v>
      </c>
      <c r="H35" s="48">
        <v>18.7</v>
      </c>
      <c r="I35" s="48">
        <v>19.2</v>
      </c>
      <c r="J35" s="54" t="s">
        <v>83</v>
      </c>
      <c r="K35" s="16"/>
      <c r="L35" s="16"/>
      <c r="M35" s="16"/>
    </row>
    <row r="36" spans="1:13" x14ac:dyDescent="0.25">
      <c r="A36" s="16"/>
      <c r="B36" s="45" t="s">
        <v>99</v>
      </c>
      <c r="C36" s="49">
        <v>5.6402000000000001</v>
      </c>
      <c r="D36" s="49">
        <v>4.0423999999999998</v>
      </c>
      <c r="E36" s="49">
        <v>5.1342999999999996</v>
      </c>
      <c r="F36" s="52">
        <v>7.3920000000000003</v>
      </c>
      <c r="G36" s="49">
        <v>4.8</v>
      </c>
      <c r="H36" s="49">
        <v>4.5</v>
      </c>
      <c r="I36" s="49">
        <v>3.1427999999999998</v>
      </c>
      <c r="J36" s="53">
        <v>20.446567999999999</v>
      </c>
      <c r="K36" s="16"/>
      <c r="L36" s="16"/>
      <c r="M36" s="16"/>
    </row>
    <row r="37" spans="1:13" x14ac:dyDescent="0.25">
      <c r="A37" s="16"/>
      <c r="B37" s="21" t="s">
        <v>105</v>
      </c>
      <c r="C37" s="38">
        <v>16.156400000000001</v>
      </c>
      <c r="D37" s="38">
        <v>12.839</v>
      </c>
      <c r="E37" s="38">
        <v>12.609400000000001</v>
      </c>
      <c r="F37" s="39">
        <v>19.9026</v>
      </c>
      <c r="G37" s="38">
        <v>13.4</v>
      </c>
      <c r="H37" s="38">
        <v>12.5435</v>
      </c>
      <c r="I37" s="38">
        <v>11.161300000000001</v>
      </c>
      <c r="J37" s="53">
        <v>25.1388959999999</v>
      </c>
      <c r="K37" s="16"/>
      <c r="L37" s="16"/>
      <c r="M37" s="16"/>
    </row>
    <row r="38" spans="1:13" x14ac:dyDescent="0.25">
      <c r="A38" s="16"/>
      <c r="B38" s="21" t="s">
        <v>103</v>
      </c>
      <c r="C38" s="38">
        <v>5.5350000000000001</v>
      </c>
      <c r="D38" s="38">
        <v>3.9685999999999999</v>
      </c>
      <c r="E38" s="38">
        <v>4.7679999999999998</v>
      </c>
      <c r="F38" s="38">
        <v>7.8151999999999999</v>
      </c>
      <c r="G38" s="38">
        <v>5.1481000000000003</v>
      </c>
      <c r="H38" s="38">
        <v>4.8479999999999999</v>
      </c>
      <c r="I38" s="38">
        <v>3.2141000000000002</v>
      </c>
      <c r="J38" s="53">
        <v>20.435661999999901</v>
      </c>
      <c r="K38" s="16"/>
      <c r="L38" s="16"/>
      <c r="M38" s="16"/>
    </row>
    <row r="39" spans="1:13" x14ac:dyDescent="0.25">
      <c r="A39" s="16"/>
      <c r="B39" s="21" t="s">
        <v>106</v>
      </c>
      <c r="C39" s="38">
        <v>16.230499999999999</v>
      </c>
      <c r="D39" s="38">
        <v>13.0413</v>
      </c>
      <c r="E39" s="38">
        <v>12.755100000000001</v>
      </c>
      <c r="F39" s="38">
        <v>20.104679999999998</v>
      </c>
      <c r="G39" s="38">
        <v>13.5511</v>
      </c>
      <c r="H39" s="38">
        <v>12.843299999999999</v>
      </c>
      <c r="I39" s="38">
        <v>11.408200000000001</v>
      </c>
      <c r="J39" s="53">
        <v>25.118027999999999</v>
      </c>
      <c r="K39" s="16"/>
      <c r="L39" s="16"/>
      <c r="M39" s="16"/>
    </row>
    <row r="40" spans="1:13" x14ac:dyDescent="0.25">
      <c r="A40" s="16"/>
      <c r="B40" s="21" t="s">
        <v>104</v>
      </c>
      <c r="C40" s="38">
        <v>5.8933999999999997</v>
      </c>
      <c r="D40" s="38">
        <v>4.1532</v>
      </c>
      <c r="E40" s="38">
        <v>5.0208000000000004</v>
      </c>
      <c r="F40" s="38">
        <v>8.1999999999999993</v>
      </c>
      <c r="G40" s="38">
        <v>5.2434000000000003</v>
      </c>
      <c r="H40" s="38">
        <v>5.3193999999999999</v>
      </c>
      <c r="I40" s="38">
        <v>3.4377</v>
      </c>
      <c r="J40" s="53">
        <v>20.62227</v>
      </c>
      <c r="K40" s="16"/>
      <c r="L40" s="16"/>
      <c r="M40" s="16"/>
    </row>
    <row r="41" spans="1:13" x14ac:dyDescent="0.25">
      <c r="A41" s="16"/>
      <c r="B41" s="21" t="s">
        <v>107</v>
      </c>
      <c r="C41" s="38">
        <v>14.8064</v>
      </c>
      <c r="D41" s="38">
        <v>11.4621</v>
      </c>
      <c r="E41" s="38">
        <v>11.530099999999999</v>
      </c>
      <c r="F41" s="38">
        <v>17.899999999999999</v>
      </c>
      <c r="G41" s="38">
        <v>11.9268</v>
      </c>
      <c r="H41" s="38">
        <v>10.9421</v>
      </c>
      <c r="I41" s="38">
        <v>9.8658999999999999</v>
      </c>
      <c r="J41" s="53">
        <v>25.025085999999899</v>
      </c>
      <c r="K41" s="16"/>
      <c r="L41" s="16"/>
      <c r="M41" s="16"/>
    </row>
    <row r="42" spans="1:13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</sheetData>
  <mergeCells count="1">
    <mergeCell ref="A1:M1"/>
  </mergeCells>
  <conditionalFormatting sqref="C36:E41 G36:H41 C8:E13 G8:H13">
    <cfRule type="expression" dxfId="79" priority="35">
      <formula>C8=MAX($D8:$J8)</formula>
    </cfRule>
    <cfRule type="expression" dxfId="78" priority="36">
      <formula>C8=MIN($D8:$J8)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C178-1570-4A24-833C-FB454C56613D}">
  <dimension ref="B2:AD29"/>
  <sheetViews>
    <sheetView tabSelected="1" topLeftCell="J5" zoomScaleNormal="100" workbookViewId="0">
      <selection activeCell="T25" sqref="T25"/>
    </sheetView>
  </sheetViews>
  <sheetFormatPr defaultRowHeight="15" x14ac:dyDescent="0.25"/>
  <cols>
    <col min="2" max="2" width="34.85546875" bestFit="1" customWidth="1"/>
    <col min="3" max="3" width="10.140625" customWidth="1"/>
    <col min="4" max="4" width="7.28515625" bestFit="1" customWidth="1"/>
    <col min="5" max="5" width="14.28515625" bestFit="1" customWidth="1"/>
    <col min="6" max="6" width="7.28515625" bestFit="1" customWidth="1"/>
    <col min="7" max="7" width="13.7109375" bestFit="1" customWidth="1"/>
    <col min="9" max="9" width="13.5703125" bestFit="1" customWidth="1"/>
    <col min="10" max="10" width="7.7109375" bestFit="1" customWidth="1"/>
    <col min="11" max="11" width="14.28515625" bestFit="1" customWidth="1"/>
    <col min="12" max="12" width="5.7109375" bestFit="1" customWidth="1"/>
    <col min="13" max="13" width="13.7109375" bestFit="1" customWidth="1"/>
    <col min="14" max="14" width="5.7109375" bestFit="1" customWidth="1"/>
    <col min="15" max="15" width="13.5703125" bestFit="1" customWidth="1"/>
    <col min="16" max="16" width="13.5703125" customWidth="1"/>
    <col min="17" max="17" width="13.28515625" bestFit="1" customWidth="1"/>
    <col min="18" max="18" width="13.28515625" customWidth="1"/>
    <col min="19" max="19" width="12.5703125" bestFit="1" customWidth="1"/>
    <col min="20" max="20" width="12.5703125" customWidth="1"/>
    <col min="21" max="21" width="12.42578125" bestFit="1" customWidth="1"/>
    <col min="23" max="23" width="34.85546875" bestFit="1" customWidth="1"/>
    <col min="24" max="24" width="12.42578125" bestFit="1" customWidth="1"/>
    <col min="25" max="25" width="7.7109375" bestFit="1" customWidth="1"/>
    <col min="26" max="26" width="14.28515625" bestFit="1" customWidth="1"/>
    <col min="27" max="27" width="7.7109375" bestFit="1" customWidth="1"/>
    <col min="28" max="28" width="13.7109375" bestFit="1" customWidth="1"/>
    <col min="29" max="29" width="7.7109375" bestFit="1" customWidth="1"/>
    <col min="30" max="30" width="13.42578125" customWidth="1"/>
  </cols>
  <sheetData>
    <row r="2" spans="2:30" x14ac:dyDescent="0.25">
      <c r="B2" s="54" t="s">
        <v>129</v>
      </c>
      <c r="C2" s="93" t="s">
        <v>88</v>
      </c>
      <c r="D2" s="74" t="s">
        <v>131</v>
      </c>
      <c r="E2" s="74" t="s">
        <v>89</v>
      </c>
      <c r="F2" s="74" t="s">
        <v>131</v>
      </c>
      <c r="G2" s="74" t="s">
        <v>90</v>
      </c>
      <c r="H2" s="74" t="s">
        <v>130</v>
      </c>
      <c r="I2" s="74" t="s">
        <v>91</v>
      </c>
      <c r="J2" s="74" t="s">
        <v>130</v>
      </c>
      <c r="K2" s="74" t="s">
        <v>97</v>
      </c>
      <c r="L2" s="74" t="s">
        <v>130</v>
      </c>
      <c r="M2" s="74" t="s">
        <v>96</v>
      </c>
      <c r="N2" s="74" t="s">
        <v>130</v>
      </c>
      <c r="O2" s="74" t="s">
        <v>98</v>
      </c>
      <c r="P2" s="74" t="s">
        <v>130</v>
      </c>
      <c r="Q2" s="74" t="s">
        <v>99</v>
      </c>
      <c r="R2" s="74" t="s">
        <v>130</v>
      </c>
      <c r="S2" s="74" t="s">
        <v>103</v>
      </c>
      <c r="T2" s="74" t="s">
        <v>130</v>
      </c>
      <c r="U2" s="74" t="s">
        <v>104</v>
      </c>
      <c r="W2" s="54" t="s">
        <v>129</v>
      </c>
      <c r="X2" s="93" t="s">
        <v>88</v>
      </c>
      <c r="Y2" s="74" t="s">
        <v>130</v>
      </c>
      <c r="Z2" s="74" t="s">
        <v>99</v>
      </c>
      <c r="AA2" s="74" t="s">
        <v>130</v>
      </c>
      <c r="AB2" s="74" t="s">
        <v>103</v>
      </c>
      <c r="AC2" s="74" t="s">
        <v>130</v>
      </c>
      <c r="AD2" s="74" t="s">
        <v>104</v>
      </c>
    </row>
    <row r="3" spans="2:30" x14ac:dyDescent="0.25">
      <c r="B3" s="90" t="s">
        <v>14</v>
      </c>
      <c r="C3" s="15">
        <v>24.1</v>
      </c>
      <c r="D3" s="94">
        <f>($C3-E3)/($C3)</f>
        <v>0.1502448132780084</v>
      </c>
      <c r="E3" s="38">
        <v>20.479099999999999</v>
      </c>
      <c r="F3" s="94">
        <f t="shared" ref="F3:F9" si="0">($C3-G3)/($C3)</f>
        <v>0.12999170124481341</v>
      </c>
      <c r="G3" s="38">
        <v>20.967199999999998</v>
      </c>
      <c r="H3" s="94">
        <f>($C3-I3)/($C3)</f>
        <v>0.17114937759336102</v>
      </c>
      <c r="I3" s="38">
        <v>19.975300000000001</v>
      </c>
      <c r="J3" s="94">
        <f>($C3-K3)/($C3)</f>
        <v>0.42738589211618255</v>
      </c>
      <c r="K3" s="15">
        <v>13.8</v>
      </c>
      <c r="L3" s="94">
        <f>($C3-M3)/($C3)</f>
        <v>0.42738589211618255</v>
      </c>
      <c r="M3" s="15">
        <v>13.8</v>
      </c>
      <c r="N3" s="94">
        <f>($C3-O3)/($C3)</f>
        <v>0.44813278008298757</v>
      </c>
      <c r="O3" s="15">
        <v>13.3</v>
      </c>
      <c r="P3" s="94">
        <f>($C3-Q3)/($C3)</f>
        <v>0.76596680497925307</v>
      </c>
      <c r="Q3" s="38">
        <v>5.6402000000000001</v>
      </c>
      <c r="R3" s="94">
        <f>($C3-S3)/($C3)</f>
        <v>0.77033195020746892</v>
      </c>
      <c r="S3" s="38">
        <v>5.5350000000000001</v>
      </c>
      <c r="T3" s="94">
        <f>($C3-U3)/($C3)</f>
        <v>0.75546058091286306</v>
      </c>
      <c r="U3" s="38">
        <v>5.8933999999999997</v>
      </c>
      <c r="W3" s="90" t="s">
        <v>14</v>
      </c>
      <c r="X3" s="15">
        <v>24.1</v>
      </c>
      <c r="Y3" s="94">
        <f>($C3-Z3)/($C3)</f>
        <v>0.76596680497925307</v>
      </c>
      <c r="Z3" s="38">
        <v>5.6402000000000001</v>
      </c>
      <c r="AA3" s="94">
        <f>($C3-AB3)/($C3)</f>
        <v>0.77033195020746892</v>
      </c>
      <c r="AB3" s="38">
        <v>5.5350000000000001</v>
      </c>
      <c r="AC3" s="94">
        <f>($C3-AD3)/($C3)</f>
        <v>0.75546058091286306</v>
      </c>
      <c r="AD3" s="38">
        <v>5.8933999999999997</v>
      </c>
    </row>
    <row r="4" spans="2:30" x14ac:dyDescent="0.25">
      <c r="B4" s="90" t="s">
        <v>2</v>
      </c>
      <c r="C4" s="15">
        <v>20.5</v>
      </c>
      <c r="D4" s="94">
        <f t="shared" ref="D4:D9" si="1">($C4-E4)/($C4)</f>
        <v>0.16803902439024393</v>
      </c>
      <c r="E4" s="38">
        <v>17.055199999999999</v>
      </c>
      <c r="F4" s="94">
        <f t="shared" si="0"/>
        <v>0.15304390243902435</v>
      </c>
      <c r="G4" s="38">
        <v>17.3626</v>
      </c>
      <c r="H4" s="94">
        <f t="shared" ref="H4" si="2">($C4-I4)/($C4)</f>
        <v>0.1854243902439025</v>
      </c>
      <c r="I4" s="38">
        <v>16.698799999999999</v>
      </c>
      <c r="J4" s="94">
        <f t="shared" ref="J4" si="3">($C4-K4)/($C4)</f>
        <v>0.48292682926829272</v>
      </c>
      <c r="K4" s="15">
        <v>10.6</v>
      </c>
      <c r="L4" s="94">
        <f t="shared" ref="L4" si="4">($C4-M4)/($C4)</f>
        <v>0.46341463414634149</v>
      </c>
      <c r="M4" s="15">
        <v>11</v>
      </c>
      <c r="N4" s="94">
        <f t="shared" ref="N4" si="5">($C4-O4)/($C4)</f>
        <v>0.49268292682926829</v>
      </c>
      <c r="O4" s="15">
        <v>10.4</v>
      </c>
      <c r="P4" s="94">
        <f t="shared" ref="P4" si="6">($C4-Q4)/($C4)</f>
        <v>0.80280975609756089</v>
      </c>
      <c r="Q4" s="38">
        <v>4.0423999999999998</v>
      </c>
      <c r="R4" s="94">
        <f t="shared" ref="R4" si="7">($C4-S4)/($C4)</f>
        <v>0.80640975609756105</v>
      </c>
      <c r="S4" s="38">
        <v>3.9685999999999999</v>
      </c>
      <c r="T4" s="94">
        <f t="shared" ref="T4" si="8">($C4-U4)/($C4)</f>
        <v>0.79740487804878057</v>
      </c>
      <c r="U4" s="38">
        <v>4.1532</v>
      </c>
      <c r="W4" s="90" t="s">
        <v>2</v>
      </c>
      <c r="X4" s="15">
        <v>20.5</v>
      </c>
      <c r="Y4" s="94">
        <f t="shared" ref="Y4:Y9" si="9">($C4-Z4)/($C4)</f>
        <v>0.80280975609756089</v>
      </c>
      <c r="Z4" s="38">
        <v>4.0423999999999998</v>
      </c>
      <c r="AA4" s="94">
        <f t="shared" ref="AA4:AA9" si="10">($C4-AB4)/($C4)</f>
        <v>0.80640975609756105</v>
      </c>
      <c r="AB4" s="38">
        <v>3.9685999999999999</v>
      </c>
      <c r="AC4" s="94">
        <f t="shared" ref="AC4:AC9" si="11">($C4-AD4)/($C4)</f>
        <v>0.79740487804878057</v>
      </c>
      <c r="AD4" s="38">
        <v>4.1532</v>
      </c>
    </row>
    <row r="5" spans="2:30" x14ac:dyDescent="0.25">
      <c r="B5" s="90" t="s">
        <v>15</v>
      </c>
      <c r="C5" s="15">
        <v>19.8</v>
      </c>
      <c r="D5" s="94">
        <f t="shared" si="1"/>
        <v>0.15491414141414139</v>
      </c>
      <c r="E5" s="38">
        <v>16.732700000000001</v>
      </c>
      <c r="F5" s="94">
        <f t="shared" si="0"/>
        <v>0.14957575757575761</v>
      </c>
      <c r="G5" s="38">
        <v>16.8384</v>
      </c>
      <c r="H5" s="94">
        <f t="shared" ref="H5" si="12">($C5-I5)/($C5)</f>
        <v>0.18674242424242432</v>
      </c>
      <c r="I5" s="38">
        <v>16.102499999999999</v>
      </c>
      <c r="J5" s="94">
        <f t="shared" ref="J5" si="13">($C5-K5)/($C5)</f>
        <v>0.4494949494949495</v>
      </c>
      <c r="K5" s="15">
        <v>10.9</v>
      </c>
      <c r="L5" s="94">
        <f t="shared" ref="L5" si="14">($C5-M5)/($C5)</f>
        <v>0.44444444444444448</v>
      </c>
      <c r="M5" s="15">
        <v>11</v>
      </c>
      <c r="N5" s="94">
        <f t="shared" ref="N5" si="15">($C5-O5)/($C5)</f>
        <v>0.45959595959595967</v>
      </c>
      <c r="O5" s="15">
        <v>10.7</v>
      </c>
      <c r="P5" s="94">
        <f t="shared" ref="P5" si="16">($C5-Q5)/($C5)</f>
        <v>0.74069191919191923</v>
      </c>
      <c r="Q5" s="38">
        <v>5.1342999999999996</v>
      </c>
      <c r="R5" s="94">
        <f t="shared" ref="R5" si="17">($C5-S5)/($C5)</f>
        <v>0.7591919191919192</v>
      </c>
      <c r="S5" s="38">
        <v>4.7679999999999998</v>
      </c>
      <c r="T5" s="94">
        <f t="shared" ref="T5" si="18">($C5-U5)/($C5)</f>
        <v>0.74642424242424232</v>
      </c>
      <c r="U5" s="38">
        <v>5.0208000000000004</v>
      </c>
      <c r="W5" s="90" t="s">
        <v>15</v>
      </c>
      <c r="X5" s="15">
        <v>19.8</v>
      </c>
      <c r="Y5" s="94">
        <f t="shared" si="9"/>
        <v>0.74069191919191923</v>
      </c>
      <c r="Z5" s="38">
        <v>5.1342999999999996</v>
      </c>
      <c r="AA5" s="94">
        <f t="shared" si="10"/>
        <v>0.7591919191919192</v>
      </c>
      <c r="AB5" s="38">
        <v>4.7679999999999998</v>
      </c>
      <c r="AC5" s="94">
        <f t="shared" si="11"/>
        <v>0.74642424242424232</v>
      </c>
      <c r="AD5" s="38">
        <v>5.0208000000000004</v>
      </c>
    </row>
    <row r="6" spans="2:30" x14ac:dyDescent="0.25">
      <c r="B6" s="91" t="s">
        <v>4</v>
      </c>
      <c r="C6" s="15">
        <v>26.9</v>
      </c>
      <c r="D6" s="94">
        <f t="shared" si="1"/>
        <v>0.10940148698884752</v>
      </c>
      <c r="E6" s="39">
        <v>23.957100000000001</v>
      </c>
      <c r="F6" s="94">
        <f t="shared" si="0"/>
        <v>9.6237918215613352E-2</v>
      </c>
      <c r="G6" s="39">
        <v>24.311199999999999</v>
      </c>
      <c r="H6" s="94">
        <f t="shared" ref="H6" si="19">($C6-I6)/($C6)</f>
        <v>0.13754646840148696</v>
      </c>
      <c r="I6" s="38">
        <v>23.2</v>
      </c>
      <c r="J6" s="94">
        <f t="shared" ref="J6" si="20">($C6-K6)/($C6)</f>
        <v>0.36059479553903345</v>
      </c>
      <c r="K6" s="15">
        <v>17.2</v>
      </c>
      <c r="L6" s="94">
        <f t="shared" ref="L6" si="21">($C6-M6)/($C6)</f>
        <v>0.34572490706319692</v>
      </c>
      <c r="M6" s="15">
        <v>17.600000000000001</v>
      </c>
      <c r="N6" s="94">
        <f t="shared" ref="N6" si="22">($C6-O6)/($C6)</f>
        <v>0.39033457249070636</v>
      </c>
      <c r="O6" s="15">
        <v>16.399999999999999</v>
      </c>
      <c r="P6" s="94">
        <f t="shared" ref="P6" si="23">($C6-Q6)/($C6)</f>
        <v>0.72520446096654279</v>
      </c>
      <c r="Q6" s="39">
        <v>7.3920000000000003</v>
      </c>
      <c r="R6" s="94">
        <f t="shared" ref="R6" si="24">($C6-S6)/($C6)</f>
        <v>0.70947211895910778</v>
      </c>
      <c r="S6" s="38">
        <v>7.8151999999999999</v>
      </c>
      <c r="T6" s="94">
        <f t="shared" ref="T6" si="25">($C6-U6)/($C6)</f>
        <v>0.69516728624535318</v>
      </c>
      <c r="U6" s="38">
        <v>8.1999999999999993</v>
      </c>
      <c r="W6" s="91" t="s">
        <v>4</v>
      </c>
      <c r="X6" s="15">
        <v>26.9</v>
      </c>
      <c r="Y6" s="94">
        <f t="shared" si="9"/>
        <v>0.72520446096654279</v>
      </c>
      <c r="Z6" s="39">
        <v>7.3920000000000003</v>
      </c>
      <c r="AA6" s="94">
        <f t="shared" si="10"/>
        <v>0.70947211895910778</v>
      </c>
      <c r="AB6" s="38">
        <v>7.8151999999999999</v>
      </c>
      <c r="AC6" s="94">
        <f t="shared" si="11"/>
        <v>0.69516728624535318</v>
      </c>
      <c r="AD6" s="38">
        <v>8.1999999999999993</v>
      </c>
    </row>
    <row r="7" spans="2:30" x14ac:dyDescent="0.25">
      <c r="B7" s="91" t="s">
        <v>132</v>
      </c>
      <c r="C7" s="15">
        <v>18.100000000000001</v>
      </c>
      <c r="D7" s="94">
        <f t="shared" si="1"/>
        <v>0.1215469613259669</v>
      </c>
      <c r="E7" s="38">
        <v>15.9</v>
      </c>
      <c r="F7" s="94">
        <f t="shared" si="0"/>
        <v>9.9220994475138283E-2</v>
      </c>
      <c r="G7" s="38">
        <v>16.304099999999998</v>
      </c>
      <c r="H7" s="94">
        <f t="shared" ref="H7" si="26">($C7-I7)/($C7)</f>
        <v>0.15933149171270719</v>
      </c>
      <c r="I7" s="38">
        <v>15.216100000000001</v>
      </c>
      <c r="J7" s="94">
        <f t="shared" ref="J7" si="27">($C7-K7)/($C7)</f>
        <v>0.38674033149171277</v>
      </c>
      <c r="K7" s="15">
        <v>11.1</v>
      </c>
      <c r="L7" s="94">
        <f t="shared" ref="L7" si="28">($C7-M7)/($C7)</f>
        <v>0.3591160220994476</v>
      </c>
      <c r="M7" s="15">
        <v>11.6</v>
      </c>
      <c r="N7" s="94">
        <f t="shared" ref="N7" si="29">($C7-O7)/($C7)</f>
        <v>0.40883977900552493</v>
      </c>
      <c r="O7" s="15">
        <v>10.7</v>
      </c>
      <c r="P7" s="94">
        <f t="shared" ref="P7" si="30">($C7-Q7)/($C7)</f>
        <v>0.73480662983425415</v>
      </c>
      <c r="Q7" s="38">
        <v>4.8</v>
      </c>
      <c r="R7" s="94">
        <f t="shared" ref="R7" si="31">($C7-S7)/($C7)</f>
        <v>0.71557458563535914</v>
      </c>
      <c r="S7" s="38">
        <v>5.1481000000000003</v>
      </c>
      <c r="T7" s="94">
        <f t="shared" ref="T7" si="32">($C7-U7)/($C7)</f>
        <v>0.7103093922651933</v>
      </c>
      <c r="U7" s="38">
        <v>5.2434000000000003</v>
      </c>
      <c r="W7" s="91" t="s">
        <v>132</v>
      </c>
      <c r="X7" s="15">
        <v>18.100000000000001</v>
      </c>
      <c r="Y7" s="94">
        <f t="shared" si="9"/>
        <v>0.73480662983425415</v>
      </c>
      <c r="Z7" s="38">
        <v>4.8</v>
      </c>
      <c r="AA7" s="94">
        <f t="shared" si="10"/>
        <v>0.71557458563535914</v>
      </c>
      <c r="AB7" s="38">
        <v>5.1481000000000003</v>
      </c>
      <c r="AC7" s="94">
        <f t="shared" si="11"/>
        <v>0.7103093922651933</v>
      </c>
      <c r="AD7" s="38">
        <v>5.2434000000000003</v>
      </c>
    </row>
    <row r="8" spans="2:30" x14ac:dyDescent="0.25">
      <c r="B8" s="91" t="s">
        <v>25</v>
      </c>
      <c r="C8" s="15">
        <v>18.7</v>
      </c>
      <c r="D8" s="94">
        <f t="shared" si="1"/>
        <v>0.15702139037433152</v>
      </c>
      <c r="E8" s="38">
        <v>15.7637</v>
      </c>
      <c r="F8" s="94">
        <f t="shared" si="0"/>
        <v>0.13209090909090901</v>
      </c>
      <c r="G8" s="38">
        <v>16.229900000000001</v>
      </c>
      <c r="H8" s="94">
        <f t="shared" ref="H8" si="33">($C8-I8)/($C8)</f>
        <v>0.17744385026737963</v>
      </c>
      <c r="I8" s="38">
        <v>15.3818</v>
      </c>
      <c r="J8" s="94">
        <f t="shared" ref="J8" si="34">($C8-K8)/($C8)</f>
        <v>0.43315508021390375</v>
      </c>
      <c r="K8" s="15">
        <v>10.6</v>
      </c>
      <c r="L8" s="94">
        <f t="shared" ref="L8" si="35">($C8-M8)/($C8)</f>
        <v>0.40106951871657753</v>
      </c>
      <c r="M8" s="15">
        <v>11.2</v>
      </c>
      <c r="N8" s="94">
        <f t="shared" ref="N8" si="36">($C8-O8)/($C8)</f>
        <v>0.44919786096256681</v>
      </c>
      <c r="O8" s="15">
        <v>10.3</v>
      </c>
      <c r="P8" s="94">
        <f t="shared" ref="P8" si="37">($C8-Q8)/($C8)</f>
        <v>0.75935828877005351</v>
      </c>
      <c r="Q8" s="38">
        <v>4.5</v>
      </c>
      <c r="R8" s="94">
        <f t="shared" ref="R8" si="38">($C8-S8)/($C8)</f>
        <v>0.74074866310160437</v>
      </c>
      <c r="S8" s="38">
        <v>4.8479999999999999</v>
      </c>
      <c r="T8" s="94">
        <f t="shared" ref="T8" si="39">($C8-U8)/($C8)</f>
        <v>0.71554010695187165</v>
      </c>
      <c r="U8" s="38">
        <v>5.3193999999999999</v>
      </c>
      <c r="W8" s="91" t="s">
        <v>25</v>
      </c>
      <c r="X8" s="15">
        <v>18.7</v>
      </c>
      <c r="Y8" s="94">
        <f t="shared" si="9"/>
        <v>0.75935828877005351</v>
      </c>
      <c r="Z8" s="38">
        <v>4.5</v>
      </c>
      <c r="AA8" s="94">
        <f t="shared" si="10"/>
        <v>0.74074866310160437</v>
      </c>
      <c r="AB8" s="38">
        <v>4.8479999999999999</v>
      </c>
      <c r="AC8" s="94">
        <f t="shared" si="11"/>
        <v>0.71554010695187165</v>
      </c>
      <c r="AD8" s="38">
        <v>5.3193999999999999</v>
      </c>
    </row>
    <row r="9" spans="2:30" ht="15.75" thickBot="1" x14ac:dyDescent="0.3">
      <c r="B9" s="99" t="s">
        <v>26</v>
      </c>
      <c r="C9" s="29">
        <v>19.2</v>
      </c>
      <c r="D9" s="100">
        <f t="shared" si="1"/>
        <v>0.20634374999999994</v>
      </c>
      <c r="E9" s="101">
        <v>15.238200000000001</v>
      </c>
      <c r="F9" s="100">
        <f t="shared" si="0"/>
        <v>0.17616666666666661</v>
      </c>
      <c r="G9" s="101">
        <v>15.817600000000001</v>
      </c>
      <c r="H9" s="100">
        <f t="shared" ref="H9" si="40">($C9-I9)/($C9)</f>
        <v>0.218296875</v>
      </c>
      <c r="I9" s="102">
        <v>15.008699999999999</v>
      </c>
      <c r="J9" s="100">
        <f t="shared" ref="J9" si="41">($C9-K9)/($C9)</f>
        <v>0.52083333333333337</v>
      </c>
      <c r="K9" s="30">
        <v>9.1999999999999993</v>
      </c>
      <c r="L9" s="100">
        <f t="shared" ref="L9" si="42">($C9-M9)/($C9)</f>
        <v>0.51041666666666663</v>
      </c>
      <c r="M9" s="30">
        <v>9.4</v>
      </c>
      <c r="N9" s="100">
        <f t="shared" ref="N9" si="43">($C9-O9)/($C9)</f>
        <v>0.53125</v>
      </c>
      <c r="O9" s="29">
        <v>9</v>
      </c>
      <c r="P9" s="100">
        <f t="shared" ref="P9" si="44">($C9-Q9)/($C9)</f>
        <v>0.8363124999999999</v>
      </c>
      <c r="Q9" s="101">
        <v>3.1427999999999998</v>
      </c>
      <c r="R9" s="100">
        <f t="shared" ref="R9" si="45">($C9-S9)/($C9)</f>
        <v>0.83259895833333331</v>
      </c>
      <c r="S9" s="101">
        <v>3.2141000000000002</v>
      </c>
      <c r="T9" s="100">
        <f t="shared" ref="T9" si="46">($C9-U9)/($C9)</f>
        <v>0.82095312500000006</v>
      </c>
      <c r="U9" s="102">
        <v>3.4377</v>
      </c>
      <c r="W9" s="92" t="s">
        <v>26</v>
      </c>
      <c r="X9" s="15">
        <v>19.2</v>
      </c>
      <c r="Y9" s="94">
        <f t="shared" si="9"/>
        <v>0.8363124999999999</v>
      </c>
      <c r="Z9" s="38">
        <v>3.1427999999999998</v>
      </c>
      <c r="AA9" s="94">
        <f t="shared" si="10"/>
        <v>0.83259895833333331</v>
      </c>
      <c r="AB9" s="38">
        <v>3.2141000000000002</v>
      </c>
      <c r="AC9" s="94">
        <f t="shared" si="11"/>
        <v>0.82095312500000006</v>
      </c>
      <c r="AD9" s="38">
        <v>3.4377</v>
      </c>
    </row>
    <row r="10" spans="2:30" ht="15.75" thickBot="1" x14ac:dyDescent="0.3">
      <c r="B10" s="103" t="s">
        <v>133</v>
      </c>
      <c r="C10" s="104">
        <f t="shared" ref="C10:U10" si="47">AVERAGE(C3:C9)</f>
        <v>21.042857142857141</v>
      </c>
      <c r="D10" s="105">
        <f t="shared" si="47"/>
        <v>0.15250165253879139</v>
      </c>
      <c r="E10" s="106">
        <f t="shared" si="47"/>
        <v>17.875142857142858</v>
      </c>
      <c r="F10" s="105">
        <f t="shared" si="47"/>
        <v>0.13376112138684609</v>
      </c>
      <c r="G10" s="106">
        <f t="shared" si="47"/>
        <v>18.261571428571429</v>
      </c>
      <c r="H10" s="105">
        <f t="shared" si="47"/>
        <v>0.17656212535160881</v>
      </c>
      <c r="I10" s="106">
        <f t="shared" si="47"/>
        <v>17.369028571428569</v>
      </c>
      <c r="J10" s="105">
        <f t="shared" si="47"/>
        <v>0.4373044587796297</v>
      </c>
      <c r="K10" s="106">
        <f t="shared" si="47"/>
        <v>11.914285714285715</v>
      </c>
      <c r="L10" s="105">
        <f t="shared" si="47"/>
        <v>0.42165315503612238</v>
      </c>
      <c r="M10" s="106">
        <f t="shared" si="47"/>
        <v>12.22857142857143</v>
      </c>
      <c r="N10" s="105">
        <f t="shared" si="47"/>
        <v>0.45429055413814484</v>
      </c>
      <c r="O10" s="106">
        <f t="shared" si="47"/>
        <v>11.542857142857143</v>
      </c>
      <c r="P10" s="105">
        <f t="shared" si="47"/>
        <v>0.76645005140565481</v>
      </c>
      <c r="Q10" s="106">
        <f t="shared" si="47"/>
        <v>4.9502428571428565</v>
      </c>
      <c r="R10" s="105">
        <f t="shared" si="47"/>
        <v>0.76204685021805052</v>
      </c>
      <c r="S10" s="106">
        <f t="shared" si="47"/>
        <v>5.0424285714285721</v>
      </c>
      <c r="T10" s="105">
        <f t="shared" si="47"/>
        <v>0.74875137312118623</v>
      </c>
      <c r="U10" s="107">
        <f t="shared" si="47"/>
        <v>5.3239857142857137</v>
      </c>
      <c r="W10" s="108"/>
      <c r="X10" s="96"/>
      <c r="Y10" s="97"/>
      <c r="Z10" s="98"/>
      <c r="AA10" s="97"/>
      <c r="AB10" s="98"/>
      <c r="AC10" s="97"/>
      <c r="AD10" s="98"/>
    </row>
    <row r="12" spans="2:30" x14ac:dyDescent="0.25">
      <c r="B12" s="54" t="s">
        <v>129</v>
      </c>
      <c r="C12" s="93" t="s">
        <v>88</v>
      </c>
      <c r="D12" s="74" t="s">
        <v>130</v>
      </c>
      <c r="E12" s="74" t="s">
        <v>101</v>
      </c>
      <c r="F12" s="74" t="s">
        <v>130</v>
      </c>
      <c r="G12" s="74" t="s">
        <v>102</v>
      </c>
      <c r="H12" s="74" t="s">
        <v>130</v>
      </c>
      <c r="I12" s="74" t="s">
        <v>100</v>
      </c>
      <c r="J12" s="74" t="s">
        <v>130</v>
      </c>
      <c r="K12" s="74" t="s">
        <v>94</v>
      </c>
      <c r="L12" s="74" t="s">
        <v>130</v>
      </c>
      <c r="M12" s="74" t="s">
        <v>93</v>
      </c>
      <c r="N12" s="74" t="s">
        <v>130</v>
      </c>
      <c r="O12" s="74" t="s">
        <v>95</v>
      </c>
      <c r="P12" s="74" t="s">
        <v>130</v>
      </c>
      <c r="Q12" s="74" t="s">
        <v>105</v>
      </c>
      <c r="R12" s="74" t="s">
        <v>130</v>
      </c>
      <c r="S12" s="74" t="s">
        <v>106</v>
      </c>
      <c r="T12" s="74" t="s">
        <v>130</v>
      </c>
      <c r="U12" s="74" t="s">
        <v>107</v>
      </c>
      <c r="W12" s="54" t="s">
        <v>129</v>
      </c>
      <c r="X12" s="93" t="s">
        <v>88</v>
      </c>
      <c r="Y12" s="74" t="s">
        <v>130</v>
      </c>
      <c r="Z12" s="74" t="s">
        <v>101</v>
      </c>
      <c r="AA12" s="74" t="s">
        <v>130</v>
      </c>
      <c r="AB12" s="74" t="s">
        <v>102</v>
      </c>
      <c r="AC12" s="74" t="s">
        <v>130</v>
      </c>
      <c r="AD12" s="74" t="s">
        <v>100</v>
      </c>
    </row>
    <row r="13" spans="2:30" x14ac:dyDescent="0.25">
      <c r="B13" s="90" t="s">
        <v>14</v>
      </c>
      <c r="C13" s="15">
        <v>24.1</v>
      </c>
      <c r="D13" s="94">
        <f>($C13-E13)/($C13)</f>
        <v>7.8165975103734464E-2</v>
      </c>
      <c r="E13" s="38">
        <v>22.216200000000001</v>
      </c>
      <c r="F13" s="94">
        <f>($C13-G13)/($C13)</f>
        <v>7.400000000000001E-2</v>
      </c>
      <c r="G13" s="38">
        <v>22.316600000000001</v>
      </c>
      <c r="H13" s="94">
        <f>($C13-I13)/($C13)</f>
        <v>0.11942738589211616</v>
      </c>
      <c r="I13" s="38">
        <v>21.221800000000002</v>
      </c>
      <c r="J13" s="94">
        <f>($C13-K13)/($C13)</f>
        <v>0.1493775933609959</v>
      </c>
      <c r="K13" s="15">
        <v>20.5</v>
      </c>
      <c r="L13" s="94">
        <f>($C13-M13)/($C13)</f>
        <v>0.14522821576763484</v>
      </c>
      <c r="M13" s="15">
        <v>20.6</v>
      </c>
      <c r="N13" s="94">
        <f>($C13-O13)/($C13)</f>
        <v>0.21576763485477188</v>
      </c>
      <c r="O13" s="15">
        <v>18.899999999999999</v>
      </c>
      <c r="P13" s="94">
        <f>($C13-Q13)/($C13)</f>
        <v>0.32960995850622404</v>
      </c>
      <c r="Q13" s="38">
        <v>16.156400000000001</v>
      </c>
      <c r="R13" s="94">
        <f>($C13-S13)/($C13)</f>
        <v>0.32653526970954366</v>
      </c>
      <c r="S13" s="38">
        <v>16.230499999999999</v>
      </c>
      <c r="T13" s="94">
        <f>($C13-U13)/($C13)</f>
        <v>0.38562655601659757</v>
      </c>
      <c r="U13" s="38">
        <v>14.8064</v>
      </c>
      <c r="W13" s="90" t="s">
        <v>14</v>
      </c>
      <c r="X13" s="15">
        <v>24.1</v>
      </c>
      <c r="Y13" s="94">
        <f>($C13-Z13)/($C13)</f>
        <v>7.8165975103734464E-2</v>
      </c>
      <c r="Z13" s="38">
        <v>22.216200000000001</v>
      </c>
      <c r="AA13" s="94">
        <f>($C13-AB13)/($C13)</f>
        <v>7.400000000000001E-2</v>
      </c>
      <c r="AB13" s="38">
        <v>22.316600000000001</v>
      </c>
      <c r="AC13" s="94">
        <f>($C13-AD13)/($C13)</f>
        <v>0.11942738589211616</v>
      </c>
      <c r="AD13" s="38">
        <v>21.221800000000002</v>
      </c>
    </row>
    <row r="14" spans="2:30" x14ac:dyDescent="0.25">
      <c r="B14" s="90" t="s">
        <v>2</v>
      </c>
      <c r="C14" s="15">
        <v>20.5</v>
      </c>
      <c r="D14" s="94">
        <f t="shared" ref="D14" si="48">($C14-E14)/($C14)</f>
        <v>8.5375609756097537E-2</v>
      </c>
      <c r="E14" s="38">
        <v>18.7498</v>
      </c>
      <c r="F14" s="94">
        <f t="shared" ref="F14" si="49">($C14-G14)/($C14)</f>
        <v>8.2843902439024369E-2</v>
      </c>
      <c r="G14" s="38">
        <v>18.8017</v>
      </c>
      <c r="H14" s="94">
        <f t="shared" ref="H14" si="50">($C14-I14)/($C14)</f>
        <v>0.14389268292682925</v>
      </c>
      <c r="I14" s="38">
        <v>17.5502</v>
      </c>
      <c r="J14" s="94">
        <f t="shared" ref="J14" si="51">($C14-K14)/($C14)</f>
        <v>0.18048780487804875</v>
      </c>
      <c r="K14" s="15">
        <v>16.8</v>
      </c>
      <c r="L14" s="94">
        <f t="shared" ref="L14" si="52">($C14-M14)/($C14)</f>
        <v>0.17560975609756105</v>
      </c>
      <c r="M14" s="15">
        <v>16.899999999999999</v>
      </c>
      <c r="N14" s="94">
        <f t="shared" ref="N14" si="53">($C14-O14)/($C14)</f>
        <v>0.23902439024390246</v>
      </c>
      <c r="O14" s="15">
        <v>15.6</v>
      </c>
      <c r="P14" s="94">
        <f t="shared" ref="P14" si="54">($C14-Q14)/($C14)</f>
        <v>0.37370731707317073</v>
      </c>
      <c r="Q14" s="38">
        <v>12.839</v>
      </c>
      <c r="R14" s="94">
        <f t="shared" ref="R14" si="55">($C14-S14)/($C14)</f>
        <v>0.3638390243902439</v>
      </c>
      <c r="S14" s="38">
        <v>13.0413</v>
      </c>
      <c r="T14" s="94">
        <f t="shared" ref="T14" si="56">($C14-U14)/($C14)</f>
        <v>0.44087317073170734</v>
      </c>
      <c r="U14" s="38">
        <v>11.4621</v>
      </c>
      <c r="W14" s="90" t="s">
        <v>2</v>
      </c>
      <c r="X14" s="15">
        <v>20.5</v>
      </c>
      <c r="Y14" s="94">
        <f t="shared" ref="Y14:Y19" si="57">($C14-Z14)/($C14)</f>
        <v>8.5375609756097537E-2</v>
      </c>
      <c r="Z14" s="38">
        <v>18.7498</v>
      </c>
      <c r="AA14" s="94">
        <f t="shared" ref="AA14:AA19" si="58">($C14-AB14)/($C14)</f>
        <v>8.2843902439024369E-2</v>
      </c>
      <c r="AB14" s="38">
        <v>18.8017</v>
      </c>
      <c r="AC14" s="94">
        <f t="shared" ref="AC14:AC19" si="59">($C14-AD14)/($C14)</f>
        <v>0.14389268292682925</v>
      </c>
      <c r="AD14" s="38">
        <v>17.5502</v>
      </c>
    </row>
    <row r="15" spans="2:30" x14ac:dyDescent="0.25">
      <c r="B15" s="90" t="s">
        <v>15</v>
      </c>
      <c r="C15" s="15">
        <v>19.8</v>
      </c>
      <c r="D15" s="94">
        <f t="shared" ref="D15" si="60">($C15-E15)/($C15)</f>
        <v>8.1080808080808059E-2</v>
      </c>
      <c r="E15" s="38">
        <v>18.194600000000001</v>
      </c>
      <c r="F15" s="94">
        <f t="shared" ref="F15" si="61">($C15-G15)/($C15)</f>
        <v>8.8762626262626279E-2</v>
      </c>
      <c r="G15" s="38">
        <v>18.0425</v>
      </c>
      <c r="H15" s="94">
        <f t="shared" ref="H15" si="62">($C15-I15)/($C15)</f>
        <v>0.13746969696969705</v>
      </c>
      <c r="I15" s="38">
        <v>17.078099999999999</v>
      </c>
      <c r="J15" s="94">
        <f t="shared" ref="J15" si="63">($C15-K15)/($C15)</f>
        <v>0.16161616161616157</v>
      </c>
      <c r="K15" s="15">
        <v>16.600000000000001</v>
      </c>
      <c r="L15" s="94">
        <f t="shared" ref="L15" si="64">($C15-M15)/($C15)</f>
        <v>0.16666666666666669</v>
      </c>
      <c r="M15" s="15">
        <v>16.5</v>
      </c>
      <c r="N15" s="94">
        <f t="shared" ref="N15" si="65">($C15-O15)/($C15)</f>
        <v>0.22727272727272727</v>
      </c>
      <c r="O15" s="15">
        <v>15.3</v>
      </c>
      <c r="P15" s="94">
        <f t="shared" ref="P15" si="66">($C15-Q15)/($C15)</f>
        <v>0.36316161616161613</v>
      </c>
      <c r="Q15" s="38">
        <v>12.609400000000001</v>
      </c>
      <c r="R15" s="94">
        <f t="shared" ref="R15" si="67">($C15-S15)/($C15)</f>
        <v>0.35580303030303029</v>
      </c>
      <c r="S15" s="38">
        <v>12.755100000000001</v>
      </c>
      <c r="T15" s="94">
        <f t="shared" ref="T15" si="68">($C15-U15)/($C15)</f>
        <v>0.41767171717171725</v>
      </c>
      <c r="U15" s="38">
        <v>11.530099999999999</v>
      </c>
      <c r="W15" s="90" t="s">
        <v>15</v>
      </c>
      <c r="X15" s="15">
        <v>19.8</v>
      </c>
      <c r="Y15" s="94">
        <f t="shared" si="57"/>
        <v>8.1080808080808059E-2</v>
      </c>
      <c r="Z15" s="38">
        <v>18.194600000000001</v>
      </c>
      <c r="AA15" s="94">
        <f t="shared" si="58"/>
        <v>8.8762626262626279E-2</v>
      </c>
      <c r="AB15" s="38">
        <v>18.0425</v>
      </c>
      <c r="AC15" s="94">
        <f t="shared" si="59"/>
        <v>0.13746969696969705</v>
      </c>
      <c r="AD15" s="38">
        <v>17.078099999999999</v>
      </c>
    </row>
    <row r="16" spans="2:30" x14ac:dyDescent="0.25">
      <c r="B16" s="91" t="s">
        <v>4</v>
      </c>
      <c r="C16" s="15">
        <v>26.9</v>
      </c>
      <c r="D16" s="94">
        <f t="shared" ref="D16" si="69">($C16-E16)/($C16)</f>
        <v>4.2847583643122668E-2</v>
      </c>
      <c r="E16" s="39">
        <v>25.747399999999999</v>
      </c>
      <c r="F16" s="94">
        <f t="shared" ref="F16" si="70">($C16-G16)/($C16)</f>
        <v>3.7144981412639347E-2</v>
      </c>
      <c r="G16" s="38">
        <v>25.9008</v>
      </c>
      <c r="H16" s="94">
        <f t="shared" ref="H16" si="71">($C16-I16)/($C16)</f>
        <v>8.1784386617100344E-2</v>
      </c>
      <c r="I16" s="38">
        <v>24.7</v>
      </c>
      <c r="J16" s="94">
        <f t="shared" ref="J16" si="72">($C16-K16)/($C16)</f>
        <v>0.10780669144981408</v>
      </c>
      <c r="K16" s="15">
        <v>24</v>
      </c>
      <c r="L16" s="94">
        <f t="shared" ref="L16" si="73">($C16-M16)/($C16)</f>
        <v>0.10037174721189589</v>
      </c>
      <c r="M16" s="15">
        <v>24.2</v>
      </c>
      <c r="N16" s="94">
        <f t="shared" ref="N16" si="74">($C16-O16)/($C16)</f>
        <v>0.15985130111524154</v>
      </c>
      <c r="O16" s="15">
        <v>22.6</v>
      </c>
      <c r="P16" s="94">
        <f t="shared" ref="P16" si="75">($C16-Q16)/($C16)</f>
        <v>0.26012639405204457</v>
      </c>
      <c r="Q16" s="39">
        <v>19.9026</v>
      </c>
      <c r="R16" s="94">
        <f t="shared" ref="R16" si="76">($C16-S16)/($C16)</f>
        <v>0.25261412639405206</v>
      </c>
      <c r="S16" s="38">
        <v>20.104679999999998</v>
      </c>
      <c r="T16" s="94">
        <f t="shared" ref="T16" si="77">($C16-U16)/($C16)</f>
        <v>0.33457249070631973</v>
      </c>
      <c r="U16" s="38">
        <v>17.899999999999999</v>
      </c>
      <c r="W16" s="91" t="s">
        <v>4</v>
      </c>
      <c r="X16" s="15">
        <v>26.9</v>
      </c>
      <c r="Y16" s="94">
        <f t="shared" si="57"/>
        <v>4.2847583643122668E-2</v>
      </c>
      <c r="Z16" s="39">
        <v>25.747399999999999</v>
      </c>
      <c r="AA16" s="94">
        <f t="shared" si="58"/>
        <v>3.7144981412639347E-2</v>
      </c>
      <c r="AB16" s="38">
        <v>25.9008</v>
      </c>
      <c r="AC16" s="94">
        <f t="shared" si="59"/>
        <v>8.1784386617100344E-2</v>
      </c>
      <c r="AD16" s="38">
        <v>24.7</v>
      </c>
    </row>
    <row r="17" spans="2:30" x14ac:dyDescent="0.25">
      <c r="B17" s="91" t="s">
        <v>132</v>
      </c>
      <c r="C17" s="15">
        <v>18.100000000000001</v>
      </c>
      <c r="D17" s="94">
        <f t="shared" ref="D17" si="78">($C17-E17)/($C17)</f>
        <v>3.8674033149171422E-2</v>
      </c>
      <c r="E17" s="39">
        <v>17.399999999999999</v>
      </c>
      <c r="F17" s="94">
        <f t="shared" ref="F17" si="79">($C17-G17)/($C17)</f>
        <v>3.1331491712707174E-2</v>
      </c>
      <c r="G17" s="38">
        <v>17.532900000000001</v>
      </c>
      <c r="H17" s="94">
        <f t="shared" ref="H17" si="80">($C17-I17)/($C17)</f>
        <v>8.8480662983425495E-2</v>
      </c>
      <c r="I17" s="38">
        <v>16.4985</v>
      </c>
      <c r="J17" s="94">
        <f t="shared" ref="J17" si="81">($C17-K17)/($C17)</f>
        <v>9.9447513812154734E-2</v>
      </c>
      <c r="K17" s="15">
        <v>16.3</v>
      </c>
      <c r="L17" s="94">
        <f t="shared" ref="L17" si="82">($C17-M17)/($C17)</f>
        <v>9.9447513812154734E-2</v>
      </c>
      <c r="M17" s="15">
        <v>16.3</v>
      </c>
      <c r="N17" s="94">
        <f t="shared" ref="N17" si="83">($C17-O17)/($C17)</f>
        <v>0.17127071823204426</v>
      </c>
      <c r="O17" s="15">
        <v>15</v>
      </c>
      <c r="P17" s="94">
        <f t="shared" ref="P17" si="84">($C17-Q17)/($C17)</f>
        <v>0.25966850828729288</v>
      </c>
      <c r="Q17" s="38">
        <v>13.4</v>
      </c>
      <c r="R17" s="94">
        <f t="shared" ref="R17" si="85">($C17-S17)/($C17)</f>
        <v>0.25132044198895032</v>
      </c>
      <c r="S17" s="38">
        <v>13.5511</v>
      </c>
      <c r="T17" s="94">
        <f t="shared" ref="T17" si="86">($C17-U17)/($C17)</f>
        <v>0.34106077348066305</v>
      </c>
      <c r="U17" s="38">
        <v>11.9268</v>
      </c>
      <c r="W17" s="91" t="s">
        <v>132</v>
      </c>
      <c r="X17" s="15">
        <v>18.100000000000001</v>
      </c>
      <c r="Y17" s="94">
        <f t="shared" si="57"/>
        <v>3.8674033149171422E-2</v>
      </c>
      <c r="Z17" s="39">
        <v>17.399999999999999</v>
      </c>
      <c r="AA17" s="94">
        <f t="shared" si="58"/>
        <v>3.1331491712707174E-2</v>
      </c>
      <c r="AB17" s="38">
        <v>17.532900000000001</v>
      </c>
      <c r="AC17" s="94">
        <f t="shared" si="59"/>
        <v>8.8480662983425495E-2</v>
      </c>
      <c r="AD17" s="38">
        <v>16.4985</v>
      </c>
    </row>
    <row r="18" spans="2:30" x14ac:dyDescent="0.25">
      <c r="B18" s="91" t="s">
        <v>25</v>
      </c>
      <c r="C18" s="15">
        <v>18.7</v>
      </c>
      <c r="D18" s="94">
        <f t="shared" ref="D18" si="87">($C18-E18)/($C18)</f>
        <v>6.4475935828877021E-2</v>
      </c>
      <c r="E18" s="38">
        <v>17.494299999999999</v>
      </c>
      <c r="F18" s="94">
        <f t="shared" ref="F18" si="88">($C18-G18)/($C18)</f>
        <v>5.3197860962566734E-2</v>
      </c>
      <c r="G18" s="38">
        <v>17.705200000000001</v>
      </c>
      <c r="H18" s="94">
        <f t="shared" ref="H18" si="89">($C18-I18)/($C18)</f>
        <v>0.11579679144385017</v>
      </c>
      <c r="I18" s="38">
        <v>16.534600000000001</v>
      </c>
      <c r="J18" s="94">
        <f t="shared" ref="J18" si="90">($C18-K18)/($C18)</f>
        <v>0.14973262032085558</v>
      </c>
      <c r="K18" s="15">
        <v>15.9</v>
      </c>
      <c r="L18" s="94">
        <f t="shared" ref="L18" si="91">($C18-M18)/($C18)</f>
        <v>0.14438502673796788</v>
      </c>
      <c r="M18" s="15">
        <v>16</v>
      </c>
      <c r="N18" s="94">
        <f t="shared" ref="N18" si="92">($C18-O18)/($C18)</f>
        <v>0.21925133689839571</v>
      </c>
      <c r="O18" s="15">
        <v>14.6</v>
      </c>
      <c r="P18" s="94">
        <f t="shared" ref="P18" si="93">($C18-Q18)/($C18)</f>
        <v>0.32922459893048128</v>
      </c>
      <c r="Q18" s="38">
        <v>12.5435</v>
      </c>
      <c r="R18" s="94">
        <f t="shared" ref="R18" si="94">($C18-S18)/($C18)</f>
        <v>0.31319251336898396</v>
      </c>
      <c r="S18" s="38">
        <v>12.843299999999999</v>
      </c>
      <c r="T18" s="94">
        <f t="shared" ref="T18" si="95">($C18-U18)/($C18)</f>
        <v>0.4148609625668449</v>
      </c>
      <c r="U18" s="38">
        <v>10.9421</v>
      </c>
      <c r="W18" s="91" t="s">
        <v>25</v>
      </c>
      <c r="X18" s="15">
        <v>18.7</v>
      </c>
      <c r="Y18" s="94">
        <f t="shared" si="57"/>
        <v>6.4475935828877021E-2</v>
      </c>
      <c r="Z18" s="38">
        <v>17.494299999999999</v>
      </c>
      <c r="AA18" s="94">
        <f t="shared" si="58"/>
        <v>5.3197860962566734E-2</v>
      </c>
      <c r="AB18" s="38">
        <v>17.705200000000001</v>
      </c>
      <c r="AC18" s="94">
        <f t="shared" si="59"/>
        <v>0.11579679144385017</v>
      </c>
      <c r="AD18" s="38">
        <v>16.534600000000001</v>
      </c>
    </row>
    <row r="19" spans="2:30" ht="15.75" thickBot="1" x14ac:dyDescent="0.3">
      <c r="B19" s="99" t="s">
        <v>26</v>
      </c>
      <c r="C19" s="15">
        <v>19.2</v>
      </c>
      <c r="D19" s="94">
        <f t="shared" ref="D19" si="96">($C19-E19)/($C19)</f>
        <v>0.10123958333333331</v>
      </c>
      <c r="E19" s="71">
        <v>17.2562</v>
      </c>
      <c r="F19" s="94">
        <f t="shared" ref="F19" si="97">($C19-G19)/($C19)</f>
        <v>9.4458333333333394E-2</v>
      </c>
      <c r="G19" s="71">
        <v>17.386399999999998</v>
      </c>
      <c r="H19" s="94">
        <f t="shared" ref="H19" si="98">($C19-I19)/($C19)</f>
        <v>0.16674999999999995</v>
      </c>
      <c r="I19" s="71">
        <v>15.9984</v>
      </c>
      <c r="J19" s="94">
        <f t="shared" ref="J19" si="99">($C19-K19)/($C19)</f>
        <v>0.20312499999999994</v>
      </c>
      <c r="K19" s="27">
        <v>15.3</v>
      </c>
      <c r="L19" s="94">
        <f t="shared" ref="L19" si="100">($C19-M19)/($C19)</f>
        <v>0.19791666666666663</v>
      </c>
      <c r="M19" s="27">
        <v>15.4</v>
      </c>
      <c r="N19" s="94">
        <f t="shared" ref="N19" si="101">($C19-O19)/($C19)</f>
        <v>0.28124999999999994</v>
      </c>
      <c r="O19" s="27">
        <v>13.8</v>
      </c>
      <c r="P19" s="94">
        <f t="shared" ref="P19" si="102">($C19-Q19)/($C19)</f>
        <v>0.4186822916666666</v>
      </c>
      <c r="Q19" s="71">
        <v>11.161300000000001</v>
      </c>
      <c r="R19" s="94">
        <f t="shared" ref="R19" si="103">($C19-S19)/($C19)</f>
        <v>0.40582291666666659</v>
      </c>
      <c r="S19" s="71">
        <v>11.408200000000001</v>
      </c>
      <c r="T19" s="94">
        <f>($C19-U19)/($C19)</f>
        <v>0.48615104166666667</v>
      </c>
      <c r="U19" s="38">
        <v>9.8658999999999999</v>
      </c>
      <c r="W19" s="92" t="s">
        <v>26</v>
      </c>
      <c r="X19" s="15">
        <v>19.2</v>
      </c>
      <c r="Y19" s="94">
        <f t="shared" si="57"/>
        <v>0.10123958333333331</v>
      </c>
      <c r="Z19" s="71">
        <v>17.2562</v>
      </c>
      <c r="AA19" s="94">
        <f t="shared" si="58"/>
        <v>9.4458333333333394E-2</v>
      </c>
      <c r="AB19" s="71">
        <v>17.386399999999998</v>
      </c>
      <c r="AC19" s="94">
        <f t="shared" si="59"/>
        <v>0.16674999999999995</v>
      </c>
      <c r="AD19" s="38">
        <v>15.9984</v>
      </c>
    </row>
    <row r="20" spans="2:30" ht="15.75" thickBot="1" x14ac:dyDescent="0.3">
      <c r="B20" s="103" t="s">
        <v>133</v>
      </c>
      <c r="C20" s="104">
        <f t="shared" ref="C20:U20" si="104">AVERAGE(C13:C19)</f>
        <v>21.042857142857141</v>
      </c>
      <c r="D20" s="105">
        <f t="shared" si="104"/>
        <v>7.0265646985020636E-2</v>
      </c>
      <c r="E20" s="106">
        <f t="shared" si="104"/>
        <v>19.579785714285713</v>
      </c>
      <c r="F20" s="105">
        <f t="shared" si="104"/>
        <v>6.5962742303271038E-2</v>
      </c>
      <c r="G20" s="106">
        <f t="shared" si="104"/>
        <v>19.669442857142858</v>
      </c>
      <c r="H20" s="105">
        <f t="shared" si="104"/>
        <v>0.1219430866904312</v>
      </c>
      <c r="I20" s="106">
        <f t="shared" si="104"/>
        <v>18.511657142857139</v>
      </c>
      <c r="J20" s="105">
        <f t="shared" si="104"/>
        <v>0.15022762649114724</v>
      </c>
      <c r="K20" s="106">
        <f t="shared" si="104"/>
        <v>17.914285714285715</v>
      </c>
      <c r="L20" s="105">
        <f t="shared" si="104"/>
        <v>0.14708937042293538</v>
      </c>
      <c r="M20" s="106">
        <f t="shared" si="104"/>
        <v>17.985714285714288</v>
      </c>
      <c r="N20" s="105">
        <f t="shared" si="104"/>
        <v>0.21624115837386904</v>
      </c>
      <c r="O20" s="106">
        <f t="shared" si="104"/>
        <v>16.542857142857141</v>
      </c>
      <c r="P20" s="105">
        <f t="shared" si="104"/>
        <v>0.33345438352535656</v>
      </c>
      <c r="Q20" s="106">
        <f t="shared" si="104"/>
        <v>14.087457142857144</v>
      </c>
      <c r="R20" s="105">
        <f t="shared" si="104"/>
        <v>0.32416104611735291</v>
      </c>
      <c r="S20" s="106">
        <f t="shared" si="104"/>
        <v>14.276311428571429</v>
      </c>
      <c r="T20" s="105">
        <f t="shared" si="104"/>
        <v>0.40297381604864524</v>
      </c>
      <c r="U20" s="107">
        <f t="shared" si="104"/>
        <v>12.633342857142855</v>
      </c>
    </row>
    <row r="22" spans="2:30" x14ac:dyDescent="0.25">
      <c r="W22" s="54" t="s">
        <v>129</v>
      </c>
      <c r="X22" s="21" t="s">
        <v>92</v>
      </c>
      <c r="Y22" s="74" t="s">
        <v>131</v>
      </c>
      <c r="Z22" s="93" t="s">
        <v>88</v>
      </c>
    </row>
    <row r="23" spans="2:30" x14ac:dyDescent="0.25">
      <c r="W23" s="90" t="s">
        <v>14</v>
      </c>
      <c r="X23" s="15">
        <v>34.200000000000003</v>
      </c>
      <c r="Y23" s="94">
        <f>($X23-Z23)/($X23)</f>
        <v>0.2953216374269006</v>
      </c>
      <c r="Z23" s="15">
        <v>24.1</v>
      </c>
    </row>
    <row r="24" spans="2:30" x14ac:dyDescent="0.25">
      <c r="W24" s="90" t="s">
        <v>2</v>
      </c>
      <c r="X24" s="15">
        <v>31.2</v>
      </c>
      <c r="Y24" s="117">
        <f>($X24-Z24)/($X24)</f>
        <v>0.34294871794871795</v>
      </c>
      <c r="Z24" s="15">
        <v>20.5</v>
      </c>
    </row>
    <row r="25" spans="2:30" x14ac:dyDescent="0.25">
      <c r="W25" s="90" t="s">
        <v>15</v>
      </c>
      <c r="X25" s="15">
        <v>29.5</v>
      </c>
      <c r="Y25" s="94">
        <f t="shared" ref="Y25:Y29" si="105">($X25-Z25)/($X25)</f>
        <v>0.32881355932203388</v>
      </c>
      <c r="Z25" s="15">
        <v>19.8</v>
      </c>
    </row>
    <row r="26" spans="2:30" x14ac:dyDescent="0.25">
      <c r="W26" s="91" t="s">
        <v>4</v>
      </c>
      <c r="X26" s="15">
        <v>33.6</v>
      </c>
      <c r="Y26" s="94">
        <f t="shared" si="105"/>
        <v>0.19940476190476197</v>
      </c>
      <c r="Z26" s="15">
        <v>26.9</v>
      </c>
    </row>
    <row r="27" spans="2:30" x14ac:dyDescent="0.25">
      <c r="W27" s="91" t="s">
        <v>132</v>
      </c>
      <c r="X27" s="15">
        <v>20.2</v>
      </c>
      <c r="Y27" s="118">
        <f t="shared" si="105"/>
        <v>0.10396039603960386</v>
      </c>
      <c r="Z27" s="15">
        <v>18.100000000000001</v>
      </c>
    </row>
    <row r="28" spans="2:30" x14ac:dyDescent="0.25">
      <c r="W28" s="91" t="s">
        <v>25</v>
      </c>
      <c r="X28" s="15">
        <v>22.2</v>
      </c>
      <c r="Y28" s="94">
        <f t="shared" si="105"/>
        <v>0.15765765765765766</v>
      </c>
      <c r="Z28" s="15">
        <v>18.7</v>
      </c>
    </row>
    <row r="29" spans="2:30" x14ac:dyDescent="0.25">
      <c r="W29" s="99" t="s">
        <v>26</v>
      </c>
      <c r="X29" s="15">
        <v>28.1</v>
      </c>
      <c r="Y29" s="94">
        <f t="shared" si="105"/>
        <v>0.31672597864768687</v>
      </c>
      <c r="Z29" s="15">
        <v>19.2</v>
      </c>
    </row>
  </sheetData>
  <conditionalFormatting sqref="F13:F19">
    <cfRule type="expression" dxfId="77" priority="145">
      <formula>F13=MIN(F$13:F$19)</formula>
    </cfRule>
    <cfRule type="expression" dxfId="76" priority="147">
      <formula>F13=MAX(F$13:F$19)</formula>
    </cfRule>
  </conditionalFormatting>
  <conditionalFormatting sqref="D13:D19">
    <cfRule type="expression" dxfId="75" priority="143">
      <formula>D13=MIN(D$13:D$19)</formula>
    </cfRule>
    <cfRule type="expression" dxfId="74" priority="144">
      <formula>D13=MAX(D$13:D$19)</formula>
    </cfRule>
  </conditionalFormatting>
  <conditionalFormatting sqref="H13:H19">
    <cfRule type="expression" dxfId="73" priority="141">
      <formula>H13=MIN(H$13:H$19)</formula>
    </cfRule>
    <cfRule type="expression" dxfId="72" priority="142">
      <formula>H13=MAX(H$13:H$19)</formula>
    </cfRule>
  </conditionalFormatting>
  <conditionalFormatting sqref="J13:J19">
    <cfRule type="expression" dxfId="71" priority="139">
      <formula>J13=MIN(J$13:J$19)</formula>
    </cfRule>
    <cfRule type="expression" dxfId="70" priority="140">
      <formula>J13=MAX(J$13:J$19)</formula>
    </cfRule>
  </conditionalFormatting>
  <conditionalFormatting sqref="L13:L19">
    <cfRule type="expression" dxfId="69" priority="137">
      <formula>L13=MIN(L$13:L$19)</formula>
    </cfRule>
    <cfRule type="expression" dxfId="68" priority="138">
      <formula>L13=MAX(L$13:L$19)</formula>
    </cfRule>
  </conditionalFormatting>
  <conditionalFormatting sqref="N13:N19">
    <cfRule type="expression" dxfId="67" priority="135">
      <formula>N13=MIN(N$13:N$19)</formula>
    </cfRule>
    <cfRule type="expression" dxfId="66" priority="136">
      <formula>N13=MAX(N$13:N$19)</formula>
    </cfRule>
  </conditionalFormatting>
  <conditionalFormatting sqref="P13:P19">
    <cfRule type="expression" dxfId="65" priority="133">
      <formula>P13=MIN(P$13:P$19)</formula>
    </cfRule>
    <cfRule type="expression" dxfId="64" priority="134">
      <formula>P13=MAX(P$13:P$19)</formula>
    </cfRule>
  </conditionalFormatting>
  <conditionalFormatting sqref="R13:R19">
    <cfRule type="expression" dxfId="63" priority="131">
      <formula>R13=MIN(R$13:R$19)</formula>
    </cfRule>
    <cfRule type="expression" dxfId="62" priority="132">
      <formula>R13=MAX(R$13:R$19)</formula>
    </cfRule>
  </conditionalFormatting>
  <conditionalFormatting sqref="T13:T19">
    <cfRule type="expression" dxfId="61" priority="129">
      <formula>T13=MIN(T$13:T$19)</formula>
    </cfRule>
    <cfRule type="expression" dxfId="60" priority="130">
      <formula>T13=MAX(T$13:T$19)</formula>
    </cfRule>
  </conditionalFormatting>
  <conditionalFormatting sqref="D3:D9">
    <cfRule type="expression" dxfId="59" priority="115">
      <formula>D3=MIN(D$3:D$9)</formula>
    </cfRule>
    <cfRule type="expression" dxfId="58" priority="116">
      <formula>D3=MAX(D$3:D$9)</formula>
    </cfRule>
  </conditionalFormatting>
  <conditionalFormatting sqref="F3:F9">
    <cfRule type="expression" dxfId="57" priority="113">
      <formula>F3=MIN(F$3:F$9)</formula>
    </cfRule>
    <cfRule type="expression" dxfId="56" priority="114">
      <formula>F3=MAX(F$3:F$9)</formula>
    </cfRule>
  </conditionalFormatting>
  <conditionalFormatting sqref="H3:H9">
    <cfRule type="expression" dxfId="55" priority="111">
      <formula>H3=MIN(H$3:H$9)</formula>
    </cfRule>
    <cfRule type="expression" dxfId="54" priority="112">
      <formula>H3=MAX(H$3:H$9)</formula>
    </cfRule>
  </conditionalFormatting>
  <conditionalFormatting sqref="J3:J9">
    <cfRule type="expression" dxfId="53" priority="109">
      <formula>J3=MIN(J$3:J$9)</formula>
    </cfRule>
    <cfRule type="expression" dxfId="52" priority="110">
      <formula>J3=MAX(J$3:J$9)</formula>
    </cfRule>
  </conditionalFormatting>
  <conditionalFormatting sqref="L3:L9">
    <cfRule type="expression" dxfId="51" priority="107">
      <formula>L3=MIN(L$3:L$9)</formula>
    </cfRule>
    <cfRule type="expression" dxfId="50" priority="108">
      <formula>L3=MAX(L$3:L$9)</formula>
    </cfRule>
  </conditionalFormatting>
  <conditionalFormatting sqref="N3:N9">
    <cfRule type="expression" dxfId="49" priority="105">
      <formula>N3=MIN(N$3:N$9)</formula>
    </cfRule>
    <cfRule type="expression" dxfId="48" priority="106">
      <formula>N3=MAX(N$3:N$9)</formula>
    </cfRule>
  </conditionalFormatting>
  <conditionalFormatting sqref="P3:P9">
    <cfRule type="expression" dxfId="47" priority="103">
      <formula>P3=MIN(P$3:P$9)</formula>
    </cfRule>
    <cfRule type="expression" dxfId="46" priority="104">
      <formula>P3=MAX(P$3:P$9)</formula>
    </cfRule>
  </conditionalFormatting>
  <conditionalFormatting sqref="R3:R9">
    <cfRule type="expression" dxfId="45" priority="101">
      <formula>R3=MIN(R$3:R$9)</formula>
    </cfRule>
    <cfRule type="expression" dxfId="44" priority="102">
      <formula>R3=MAX(R$3:R$9)</formula>
    </cfRule>
  </conditionalFormatting>
  <conditionalFormatting sqref="T3:T9">
    <cfRule type="expression" dxfId="43" priority="99">
      <formula>T3=MIN(T$3:T$9)</formula>
    </cfRule>
    <cfRule type="expression" dxfId="42" priority="100">
      <formula>T3=MAX(T$3:T$9)</formula>
    </cfRule>
  </conditionalFormatting>
  <conditionalFormatting sqref="Y10">
    <cfRule type="expression" dxfId="41" priority="73">
      <formula>Y10=MIN(Y$3:Y$9)</formula>
    </cfRule>
    <cfRule type="expression" dxfId="40" priority="74">
      <formula>Y10=MAX(Y$3:Y$9)</formula>
    </cfRule>
  </conditionalFormatting>
  <conditionalFormatting sqref="AA10">
    <cfRule type="expression" dxfId="39" priority="71">
      <formula>AA10=MIN(AA$3:AA$9)</formula>
    </cfRule>
    <cfRule type="expression" dxfId="38" priority="72">
      <formula>AA10=MAX(AA$3:AA$9)</formula>
    </cfRule>
  </conditionalFormatting>
  <conditionalFormatting sqref="AC10">
    <cfRule type="expression" dxfId="37" priority="69">
      <formula>AC10=MIN(AC$3:AC$9)</formula>
    </cfRule>
    <cfRule type="expression" dxfId="36" priority="70">
      <formula>AC10=MAX(AC$3:AC$9)</formula>
    </cfRule>
  </conditionalFormatting>
  <conditionalFormatting sqref="Y3:Y9">
    <cfRule type="expression" dxfId="35" priority="19">
      <formula>Y3=MIN(Y$3:Y$9)</formula>
    </cfRule>
    <cfRule type="expression" dxfId="34" priority="20">
      <formula>Y3=MAX(Y$3:Y$9)</formula>
    </cfRule>
  </conditionalFormatting>
  <conditionalFormatting sqref="AA3:AA9">
    <cfRule type="expression" dxfId="33" priority="17">
      <formula>AA3=MIN(AA$3:AA$9)</formula>
    </cfRule>
    <cfRule type="expression" dxfId="32" priority="18">
      <formula>AA3=MAX(AA$3:AA$9)</formula>
    </cfRule>
  </conditionalFormatting>
  <conditionalFormatting sqref="AC3:AC9">
    <cfRule type="expression" dxfId="31" priority="15">
      <formula>AC3=MIN(AC$3:AC$9)</formula>
    </cfRule>
    <cfRule type="expression" dxfId="30" priority="16">
      <formula>AC3=MAX(AC$3:AC$9)</formula>
    </cfRule>
  </conditionalFormatting>
  <conditionalFormatting sqref="AA13:AA19">
    <cfRule type="expression" dxfId="29" priority="7">
      <formula>AA13=MIN(AA$13:AA$19)</formula>
    </cfRule>
    <cfRule type="expression" dxfId="28" priority="8">
      <formula>AA13=MAX(AA$13:AA$19)</formula>
    </cfRule>
  </conditionalFormatting>
  <conditionalFormatting sqref="Y13:Y19">
    <cfRule type="expression" dxfId="27" priority="5">
      <formula>Y13=MIN(Y$13:Y$19)</formula>
    </cfRule>
    <cfRule type="expression" dxfId="26" priority="6">
      <formula>Y13=MAX(Y$13:Y$19)</formula>
    </cfRule>
  </conditionalFormatting>
  <conditionalFormatting sqref="AC13:AC19">
    <cfRule type="expression" dxfId="25" priority="3">
      <formula>AC13=MIN(AC$13:AC$19)</formula>
    </cfRule>
    <cfRule type="expression" dxfId="24" priority="4">
      <formula>AC13=MAX(AC$13:AC$19)</formula>
    </cfRule>
  </conditionalFormatting>
  <conditionalFormatting sqref="Y23:Y29">
    <cfRule type="expression" dxfId="23" priority="1">
      <formula>Y23=MIN(Y$3:Y$9)</formula>
    </cfRule>
    <cfRule type="expression" dxfId="22" priority="2">
      <formula>Y23=MAX(Y$3:Y$9)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7CFD-57EA-4DDB-9C49-690B172E5E06}">
  <dimension ref="A1:M41"/>
  <sheetViews>
    <sheetView zoomScale="85" zoomScaleNormal="85" workbookViewId="0">
      <selection activeCell="B36" sqref="B36"/>
    </sheetView>
  </sheetViews>
  <sheetFormatPr defaultRowHeight="15" x14ac:dyDescent="0.25"/>
  <cols>
    <col min="1" max="1" width="28.28515625" customWidth="1"/>
    <col min="2" max="2" width="14.28515625" bestFit="1" customWidth="1"/>
    <col min="3" max="3" width="23.28515625" style="60" customWidth="1"/>
    <col min="4" max="4" width="34.85546875" bestFit="1" customWidth="1"/>
    <col min="5" max="5" width="33.85546875" bestFit="1" customWidth="1"/>
    <col min="6" max="6" width="29.7109375" bestFit="1" customWidth="1"/>
    <col min="7" max="7" width="22.140625" bestFit="1" customWidth="1"/>
    <col min="8" max="8" width="24.7109375" bestFit="1" customWidth="1"/>
    <col min="9" max="10" width="32.5703125" bestFit="1" customWidth="1"/>
    <col min="11" max="11" width="25.7109375" customWidth="1"/>
  </cols>
  <sheetData>
    <row r="1" spans="1:13" ht="21" x14ac:dyDescent="0.35">
      <c r="A1" s="109" t="s">
        <v>125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3" spans="1:13" ht="15.75" x14ac:dyDescent="0.25">
      <c r="A3" s="82" t="s">
        <v>119</v>
      </c>
    </row>
    <row r="4" spans="1:13" x14ac:dyDescent="0.25">
      <c r="A4" s="70" t="s">
        <v>116</v>
      </c>
      <c r="B4" s="66" t="s">
        <v>49</v>
      </c>
      <c r="C4" s="54" t="s">
        <v>48</v>
      </c>
      <c r="D4" s="22" t="s">
        <v>14</v>
      </c>
      <c r="E4" s="22" t="s">
        <v>2</v>
      </c>
      <c r="F4" s="22" t="s">
        <v>15</v>
      </c>
      <c r="G4" s="23" t="s">
        <v>4</v>
      </c>
      <c r="H4" s="23" t="s">
        <v>3</v>
      </c>
      <c r="I4" s="23" t="s">
        <v>25</v>
      </c>
      <c r="J4" s="23" t="s">
        <v>26</v>
      </c>
      <c r="K4" s="62" t="s">
        <v>87</v>
      </c>
    </row>
    <row r="5" spans="1:13" x14ac:dyDescent="0.25">
      <c r="A5" s="70" t="s">
        <v>108</v>
      </c>
      <c r="B5" s="70" t="s">
        <v>108</v>
      </c>
      <c r="C5" s="74" t="s">
        <v>92</v>
      </c>
      <c r="D5" s="15">
        <v>34.200000000000003</v>
      </c>
      <c r="E5" s="15">
        <v>31.2</v>
      </c>
      <c r="F5" s="15">
        <v>29.5</v>
      </c>
      <c r="G5" s="15">
        <v>33.6</v>
      </c>
      <c r="H5" s="15">
        <v>20.2</v>
      </c>
      <c r="I5" s="15">
        <v>22.2</v>
      </c>
      <c r="J5" s="15">
        <v>28.1</v>
      </c>
      <c r="K5" s="70" t="s">
        <v>108</v>
      </c>
    </row>
    <row r="6" spans="1:13" x14ac:dyDescent="0.25">
      <c r="A6" s="70" t="s">
        <v>108</v>
      </c>
      <c r="B6" s="70" t="s">
        <v>108</v>
      </c>
      <c r="C6" s="74" t="s">
        <v>88</v>
      </c>
      <c r="D6" s="15">
        <v>24.1</v>
      </c>
      <c r="E6" s="15">
        <v>20.5</v>
      </c>
      <c r="F6" s="15">
        <v>19.8</v>
      </c>
      <c r="G6" s="15">
        <v>26.9</v>
      </c>
      <c r="H6" s="15">
        <v>18.100000000000001</v>
      </c>
      <c r="I6" s="15">
        <v>18.7</v>
      </c>
      <c r="J6" s="15">
        <v>19.2</v>
      </c>
      <c r="K6" s="70" t="s">
        <v>108</v>
      </c>
    </row>
    <row r="7" spans="1:13" x14ac:dyDescent="0.25">
      <c r="A7" s="78"/>
      <c r="B7" s="78"/>
      <c r="C7" s="75"/>
      <c r="D7" s="81"/>
      <c r="E7" s="81"/>
      <c r="F7" s="81"/>
      <c r="G7" s="81"/>
      <c r="H7" s="81"/>
      <c r="I7" s="81"/>
      <c r="J7" s="81"/>
      <c r="K7" s="75"/>
    </row>
    <row r="8" spans="1:13" x14ac:dyDescent="0.25">
      <c r="A8" s="78"/>
      <c r="B8" s="78"/>
      <c r="C8" s="75"/>
      <c r="D8" s="81"/>
      <c r="E8" s="81"/>
      <c r="F8" s="81"/>
      <c r="G8" s="81"/>
      <c r="H8" s="81"/>
      <c r="I8" s="81"/>
      <c r="J8" s="81"/>
      <c r="K8" s="75"/>
    </row>
    <row r="9" spans="1:13" ht="15.75" x14ac:dyDescent="0.25">
      <c r="A9" s="80" t="s">
        <v>118</v>
      </c>
      <c r="B9" s="78"/>
      <c r="C9" s="79"/>
      <c r="D9" s="78"/>
      <c r="E9" s="78"/>
      <c r="F9" s="78"/>
      <c r="G9" s="78"/>
      <c r="H9" s="78"/>
      <c r="I9" s="78"/>
      <c r="J9" s="78"/>
      <c r="K9" s="78"/>
    </row>
    <row r="10" spans="1:13" x14ac:dyDescent="0.25">
      <c r="A10" s="70" t="s">
        <v>116</v>
      </c>
      <c r="B10" s="55" t="s">
        <v>49</v>
      </c>
      <c r="C10" s="54" t="s">
        <v>48</v>
      </c>
      <c r="D10" s="22" t="s">
        <v>14</v>
      </c>
      <c r="E10" s="22" t="s">
        <v>2</v>
      </c>
      <c r="F10" s="22" t="s">
        <v>15</v>
      </c>
      <c r="G10" s="23" t="s">
        <v>4</v>
      </c>
      <c r="H10" s="23" t="s">
        <v>3</v>
      </c>
      <c r="I10" s="23" t="s">
        <v>25</v>
      </c>
      <c r="J10" s="61" t="s">
        <v>26</v>
      </c>
      <c r="K10" s="63" t="s">
        <v>87</v>
      </c>
    </row>
    <row r="11" spans="1:13" x14ac:dyDescent="0.25">
      <c r="A11" s="70">
        <v>3</v>
      </c>
      <c r="B11" s="68">
        <v>28.195789999999999</v>
      </c>
      <c r="C11" s="74" t="s">
        <v>89</v>
      </c>
      <c r="D11" s="38">
        <v>20.479099999999999</v>
      </c>
      <c r="E11" s="38">
        <v>17.055199999999999</v>
      </c>
      <c r="F11" s="38">
        <v>16.732700000000001</v>
      </c>
      <c r="G11" s="39">
        <v>23.957100000000001</v>
      </c>
      <c r="H11" s="38">
        <v>15.9</v>
      </c>
      <c r="I11" s="38">
        <v>15.7637</v>
      </c>
      <c r="J11" s="71">
        <v>15.238200000000001</v>
      </c>
      <c r="K11" s="41">
        <v>2</v>
      </c>
      <c r="L11" s="95">
        <f>(SUM(D11:J11))/(COUNT(D11:J11))</f>
        <v>17.875142857142858</v>
      </c>
      <c r="M11" t="b">
        <f>IF(K11=A11,TRUE)</f>
        <v>0</v>
      </c>
    </row>
    <row r="12" spans="1:13" x14ac:dyDescent="0.25">
      <c r="A12" s="70">
        <v>1</v>
      </c>
      <c r="B12" s="68">
        <v>28.139831999999998</v>
      </c>
      <c r="C12" s="74" t="s">
        <v>90</v>
      </c>
      <c r="D12" s="38">
        <v>20.967199999999998</v>
      </c>
      <c r="E12" s="38">
        <v>17.3626</v>
      </c>
      <c r="F12" s="38">
        <v>16.8384</v>
      </c>
      <c r="G12" s="39">
        <v>24.311199999999999</v>
      </c>
      <c r="H12" s="38">
        <v>16.304099999999998</v>
      </c>
      <c r="I12" s="38">
        <v>16.229900000000001</v>
      </c>
      <c r="J12" s="71">
        <v>15.817600000000001</v>
      </c>
      <c r="K12" s="41">
        <v>3</v>
      </c>
      <c r="L12" s="95">
        <f t="shared" ref="L12:L13" si="0">(SUM(D12:J12))/(COUNT(D12:J12))</f>
        <v>18.261571428571429</v>
      </c>
      <c r="M12" t="b">
        <f>IF(K12=A12,TRUE)</f>
        <v>0</v>
      </c>
    </row>
    <row r="13" spans="1:13" x14ac:dyDescent="0.25">
      <c r="A13" s="70">
        <v>2</v>
      </c>
      <c r="B13" s="68">
        <v>28.1811720000001</v>
      </c>
      <c r="C13" s="74" t="s">
        <v>91</v>
      </c>
      <c r="D13" s="38">
        <v>19.975300000000001</v>
      </c>
      <c r="E13" s="38">
        <v>16.698799999999999</v>
      </c>
      <c r="F13" s="38">
        <v>16.102499999999999</v>
      </c>
      <c r="G13" s="38">
        <v>23.2</v>
      </c>
      <c r="H13" s="38">
        <v>15.216100000000001</v>
      </c>
      <c r="I13" s="38">
        <v>15.3818</v>
      </c>
      <c r="J13" s="71">
        <v>15.008699999999999</v>
      </c>
      <c r="K13" s="41">
        <v>1</v>
      </c>
      <c r="L13" s="95">
        <f t="shared" si="0"/>
        <v>17.369028571428569</v>
      </c>
      <c r="M13" t="b">
        <f>IF(K13=A13,TRUE)</f>
        <v>0</v>
      </c>
    </row>
    <row r="14" spans="1:13" x14ac:dyDescent="0.25">
      <c r="A14" s="70"/>
      <c r="B14" s="68"/>
      <c r="C14" s="74"/>
      <c r="D14" s="38"/>
      <c r="E14" s="38"/>
      <c r="F14" s="38"/>
      <c r="G14" s="39"/>
      <c r="H14" s="38"/>
      <c r="I14" s="38"/>
      <c r="J14" s="71"/>
      <c r="K14" s="70"/>
    </row>
    <row r="15" spans="1:13" x14ac:dyDescent="0.25">
      <c r="A15" s="70">
        <v>2</v>
      </c>
      <c r="B15" s="68">
        <v>24.88289</v>
      </c>
      <c r="C15" s="74" t="s">
        <v>97</v>
      </c>
      <c r="D15" s="15">
        <v>13.8</v>
      </c>
      <c r="E15" s="15">
        <v>10.6</v>
      </c>
      <c r="F15" s="15">
        <v>10.9</v>
      </c>
      <c r="G15" s="15">
        <v>17.2</v>
      </c>
      <c r="H15" s="15">
        <v>11.1</v>
      </c>
      <c r="I15" s="15">
        <v>10.6</v>
      </c>
      <c r="J15" s="27">
        <v>9.1999999999999993</v>
      </c>
      <c r="K15" s="41">
        <v>2</v>
      </c>
      <c r="L15" s="95">
        <f>(SUM(D15:J15))/(COUNT(D15:J15))</f>
        <v>11.914285714285715</v>
      </c>
      <c r="M15" t="b">
        <f>IF(K15=A15,TRUE)</f>
        <v>1</v>
      </c>
    </row>
    <row r="16" spans="1:13" x14ac:dyDescent="0.25">
      <c r="A16" s="70">
        <v>1</v>
      </c>
      <c r="B16" s="68">
        <v>24.853814</v>
      </c>
      <c r="C16" s="74" t="s">
        <v>96</v>
      </c>
      <c r="D16" s="15">
        <v>13.8</v>
      </c>
      <c r="E16" s="15">
        <v>11</v>
      </c>
      <c r="F16" s="15">
        <v>11</v>
      </c>
      <c r="G16" s="15">
        <v>17.600000000000001</v>
      </c>
      <c r="H16" s="15">
        <v>11.6</v>
      </c>
      <c r="I16" s="15">
        <v>11.2</v>
      </c>
      <c r="J16" s="27">
        <v>9.4</v>
      </c>
      <c r="K16" s="41">
        <v>3</v>
      </c>
      <c r="L16" s="95">
        <f t="shared" ref="L16:L17" si="1">(SUM(D16:J16))/(COUNT(D16:J16))</f>
        <v>12.22857142857143</v>
      </c>
      <c r="M16" t="b">
        <f>IF(K16=A16,TRUE)</f>
        <v>0</v>
      </c>
    </row>
    <row r="17" spans="1:13" x14ac:dyDescent="0.25">
      <c r="A17" s="70">
        <v>3</v>
      </c>
      <c r="B17" s="68">
        <v>25.02739</v>
      </c>
      <c r="C17" s="74" t="s">
        <v>98</v>
      </c>
      <c r="D17" s="15">
        <v>13.3</v>
      </c>
      <c r="E17" s="15">
        <v>10.4</v>
      </c>
      <c r="F17" s="15">
        <v>10.7</v>
      </c>
      <c r="G17" s="15">
        <v>16.399999999999999</v>
      </c>
      <c r="H17" s="15">
        <v>10.7</v>
      </c>
      <c r="I17" s="15">
        <v>10.3</v>
      </c>
      <c r="J17" s="27">
        <v>9</v>
      </c>
      <c r="K17" s="72">
        <v>1</v>
      </c>
      <c r="L17" s="95">
        <f t="shared" si="1"/>
        <v>11.542857142857143</v>
      </c>
      <c r="M17" t="b">
        <f>IF(K17=A17,TRUE)</f>
        <v>0</v>
      </c>
    </row>
    <row r="18" spans="1:13" x14ac:dyDescent="0.25">
      <c r="A18" s="70"/>
      <c r="K18" s="70"/>
    </row>
    <row r="19" spans="1:13" x14ac:dyDescent="0.25">
      <c r="A19" s="70">
        <v>2</v>
      </c>
      <c r="B19" s="68">
        <v>20.446567999999999</v>
      </c>
      <c r="C19" s="74" t="s">
        <v>99</v>
      </c>
      <c r="D19" s="38">
        <v>5.6402000000000001</v>
      </c>
      <c r="E19" s="38">
        <v>4.0423999999999998</v>
      </c>
      <c r="F19" s="38">
        <v>5.1342999999999996</v>
      </c>
      <c r="G19" s="39">
        <v>7.3920000000000003</v>
      </c>
      <c r="H19" s="38">
        <v>4.8</v>
      </c>
      <c r="I19" s="38">
        <v>4.5</v>
      </c>
      <c r="J19" s="71">
        <v>3.1427999999999998</v>
      </c>
      <c r="K19" s="41">
        <v>1</v>
      </c>
      <c r="L19" s="95">
        <f>(SUM(D19:J19))/(COUNT(D19:J19))</f>
        <v>4.9502428571428565</v>
      </c>
      <c r="M19" t="b">
        <f>IF(K19=A19,TRUE)</f>
        <v>0</v>
      </c>
    </row>
    <row r="20" spans="1:13" x14ac:dyDescent="0.25">
      <c r="A20" s="70">
        <v>1</v>
      </c>
      <c r="B20" s="68">
        <v>20.435661999999901</v>
      </c>
      <c r="C20" s="74" t="s">
        <v>103</v>
      </c>
      <c r="D20" s="38">
        <v>5.5350000000000001</v>
      </c>
      <c r="E20" s="38">
        <v>3.9685999999999999</v>
      </c>
      <c r="F20" s="38">
        <v>4.7679999999999998</v>
      </c>
      <c r="G20" s="38">
        <v>7.8151999999999999</v>
      </c>
      <c r="H20" s="38">
        <v>5.1481000000000003</v>
      </c>
      <c r="I20" s="38">
        <v>4.8479999999999999</v>
      </c>
      <c r="J20" s="71">
        <v>3.2141000000000002</v>
      </c>
      <c r="K20" s="41">
        <v>2</v>
      </c>
      <c r="L20" s="95">
        <f t="shared" ref="L20:L21" si="2">(SUM(D20:J20))/(COUNT(D20:J20))</f>
        <v>5.0424285714285721</v>
      </c>
      <c r="M20" t="b">
        <f>IF(K20=A20,TRUE)</f>
        <v>0</v>
      </c>
    </row>
    <row r="21" spans="1:13" x14ac:dyDescent="0.25">
      <c r="A21" s="70">
        <v>3</v>
      </c>
      <c r="B21" s="68">
        <v>20.62227</v>
      </c>
      <c r="C21" s="74" t="s">
        <v>104</v>
      </c>
      <c r="D21" s="38">
        <v>5.8933999999999997</v>
      </c>
      <c r="E21" s="38">
        <v>4.1532</v>
      </c>
      <c r="F21" s="38">
        <v>5.0208000000000004</v>
      </c>
      <c r="G21" s="38">
        <v>8.1999999999999993</v>
      </c>
      <c r="H21" s="38">
        <v>5.2434000000000003</v>
      </c>
      <c r="I21" s="38">
        <v>5.3193999999999999</v>
      </c>
      <c r="J21" s="71">
        <v>3.4377</v>
      </c>
      <c r="K21" s="41">
        <v>3</v>
      </c>
      <c r="L21" s="95">
        <f t="shared" si="2"/>
        <v>5.3239857142857137</v>
      </c>
      <c r="M21" t="b">
        <f>IF(K21=A21,TRUE)</f>
        <v>1</v>
      </c>
    </row>
    <row r="22" spans="1:13" x14ac:dyDescent="0.25">
      <c r="A22" s="75"/>
      <c r="B22" s="76"/>
      <c r="C22" s="75"/>
      <c r="D22" s="77"/>
      <c r="E22" s="77"/>
      <c r="F22" s="77"/>
      <c r="G22" s="77"/>
      <c r="H22" s="77"/>
      <c r="I22" s="77"/>
      <c r="J22" s="77"/>
      <c r="K22" s="77"/>
    </row>
    <row r="23" spans="1:13" x14ac:dyDescent="0.25">
      <c r="A23" s="75"/>
      <c r="B23" s="76"/>
      <c r="C23" s="75"/>
      <c r="D23" s="77"/>
      <c r="E23" s="77"/>
      <c r="F23" s="77"/>
      <c r="G23" s="77"/>
      <c r="H23" s="77"/>
      <c r="I23" s="77"/>
      <c r="J23" s="77"/>
      <c r="K23" s="77"/>
    </row>
    <row r="24" spans="1:13" ht="15.75" x14ac:dyDescent="0.25">
      <c r="A24" s="80" t="s">
        <v>117</v>
      </c>
      <c r="B24" s="78"/>
      <c r="C24" s="79"/>
      <c r="D24" s="78"/>
      <c r="E24" s="78"/>
      <c r="F24" s="78"/>
      <c r="G24" s="78"/>
      <c r="H24" s="78"/>
      <c r="I24" s="78"/>
      <c r="J24" s="78"/>
      <c r="K24" s="78"/>
    </row>
    <row r="25" spans="1:13" x14ac:dyDescent="0.25">
      <c r="A25" s="70" t="s">
        <v>116</v>
      </c>
      <c r="B25" s="67" t="s">
        <v>49</v>
      </c>
      <c r="C25" s="54" t="s">
        <v>48</v>
      </c>
      <c r="D25" s="22" t="s">
        <v>14</v>
      </c>
      <c r="E25" s="22" t="s">
        <v>2</v>
      </c>
      <c r="F25" s="22" t="s">
        <v>15</v>
      </c>
      <c r="G25" s="23" t="s">
        <v>4</v>
      </c>
      <c r="H25" s="23" t="s">
        <v>3</v>
      </c>
      <c r="I25" s="23" t="s">
        <v>25</v>
      </c>
      <c r="J25" s="61" t="s">
        <v>26</v>
      </c>
      <c r="K25" s="63" t="s">
        <v>87</v>
      </c>
    </row>
    <row r="26" spans="1:13" x14ac:dyDescent="0.25">
      <c r="A26" s="70">
        <v>3</v>
      </c>
      <c r="B26" s="68">
        <v>29.075797999999899</v>
      </c>
      <c r="C26" s="74" t="s">
        <v>101</v>
      </c>
      <c r="D26" s="38">
        <v>22.216200000000001</v>
      </c>
      <c r="E26" s="38">
        <v>18.7498</v>
      </c>
      <c r="F26" s="38">
        <v>18.194600000000001</v>
      </c>
      <c r="G26" s="39">
        <v>25.747399999999999</v>
      </c>
      <c r="H26" s="39">
        <v>17.399999999999999</v>
      </c>
      <c r="I26" s="38">
        <v>17.494299999999999</v>
      </c>
      <c r="J26" s="71">
        <v>17.2562</v>
      </c>
      <c r="K26" s="41">
        <v>2</v>
      </c>
      <c r="L26" s="95">
        <f>(SUM(D26:J26))/(COUNT(D26:J26))</f>
        <v>19.579785714285713</v>
      </c>
      <c r="M26" t="b">
        <f>IF(K26=A26,TRUE)</f>
        <v>0</v>
      </c>
    </row>
    <row r="27" spans="1:13" x14ac:dyDescent="0.25">
      <c r="A27" s="70">
        <v>2</v>
      </c>
      <c r="B27" s="68">
        <v>29.071529999999999</v>
      </c>
      <c r="C27" s="74" t="s">
        <v>102</v>
      </c>
      <c r="D27" s="38">
        <v>22.316600000000001</v>
      </c>
      <c r="E27" s="38">
        <v>18.8017</v>
      </c>
      <c r="F27" s="38">
        <v>18.0425</v>
      </c>
      <c r="G27" s="38">
        <v>25.9008</v>
      </c>
      <c r="H27" s="38">
        <v>17.532900000000001</v>
      </c>
      <c r="I27" s="38">
        <v>17.705200000000001</v>
      </c>
      <c r="J27" s="71">
        <v>17.386399999999998</v>
      </c>
      <c r="K27" s="41">
        <v>3</v>
      </c>
      <c r="L27" s="95">
        <f t="shared" ref="L27:L28" si="3">(SUM(D27:J27))/(COUNT(D27:J27))</f>
        <v>19.669442857142858</v>
      </c>
      <c r="M27" t="b">
        <f>IF(K27=A27,TRUE)</f>
        <v>0</v>
      </c>
    </row>
    <row r="28" spans="1:13" x14ac:dyDescent="0.25">
      <c r="A28" s="70">
        <v>1</v>
      </c>
      <c r="B28" s="68">
        <v>28.863011999999799</v>
      </c>
      <c r="C28" s="74" t="s">
        <v>100</v>
      </c>
      <c r="D28" s="38">
        <v>21.221800000000002</v>
      </c>
      <c r="E28" s="38">
        <v>17.5502</v>
      </c>
      <c r="F28" s="38">
        <v>17.078099999999999</v>
      </c>
      <c r="G28" s="38">
        <v>24.7</v>
      </c>
      <c r="H28" s="38">
        <v>16.4985</v>
      </c>
      <c r="I28" s="38">
        <v>16.534600000000001</v>
      </c>
      <c r="J28" s="71">
        <v>15.9984</v>
      </c>
      <c r="K28" s="41">
        <v>1</v>
      </c>
      <c r="L28" s="95">
        <f t="shared" si="3"/>
        <v>18.511657142857139</v>
      </c>
      <c r="M28" t="b">
        <f>IF(K28=A28,TRUE)</f>
        <v>1</v>
      </c>
    </row>
    <row r="29" spans="1:13" x14ac:dyDescent="0.25">
      <c r="A29" s="70"/>
      <c r="B29" s="69"/>
      <c r="C29" s="74"/>
      <c r="D29" s="24"/>
      <c r="E29" s="24"/>
      <c r="F29" s="24"/>
      <c r="G29" s="24"/>
      <c r="H29" s="24"/>
      <c r="I29" s="24"/>
      <c r="J29" s="73"/>
      <c r="K29" s="70"/>
    </row>
    <row r="30" spans="1:13" x14ac:dyDescent="0.25">
      <c r="A30" s="70">
        <v>3</v>
      </c>
      <c r="B30" s="68">
        <v>27.889510000000001</v>
      </c>
      <c r="C30" s="74" t="s">
        <v>94</v>
      </c>
      <c r="D30" s="15">
        <v>20.5</v>
      </c>
      <c r="E30" s="15">
        <v>16.8</v>
      </c>
      <c r="F30" s="15">
        <v>16.600000000000001</v>
      </c>
      <c r="G30" s="15">
        <v>24</v>
      </c>
      <c r="H30" s="15">
        <v>16.3</v>
      </c>
      <c r="I30" s="15">
        <v>15.9</v>
      </c>
      <c r="J30" s="27">
        <v>15.3</v>
      </c>
      <c r="K30" s="41">
        <v>2</v>
      </c>
      <c r="L30" s="95">
        <f>(SUM(D30:J30))/(COUNT(D30:J30))</f>
        <v>17.914285714285715</v>
      </c>
      <c r="M30" t="b">
        <f>IF(K30=A30,TRUE)</f>
        <v>0</v>
      </c>
    </row>
    <row r="31" spans="1:13" x14ac:dyDescent="0.25">
      <c r="A31" s="70">
        <v>2</v>
      </c>
      <c r="B31" s="68">
        <v>27.872768000000001</v>
      </c>
      <c r="C31" s="74" t="s">
        <v>93</v>
      </c>
      <c r="D31" s="15">
        <v>20.6</v>
      </c>
      <c r="E31" s="15">
        <v>16.899999999999999</v>
      </c>
      <c r="F31" s="15">
        <v>16.5</v>
      </c>
      <c r="G31" s="15">
        <v>24.2</v>
      </c>
      <c r="H31" s="15">
        <v>16.3</v>
      </c>
      <c r="I31" s="15">
        <v>16</v>
      </c>
      <c r="J31" s="27">
        <v>15.4</v>
      </c>
      <c r="K31" s="41">
        <v>3</v>
      </c>
      <c r="L31" s="95">
        <f t="shared" ref="L31:L32" si="4">(SUM(D31:J31))/(COUNT(D31:J31))</f>
        <v>17.985714285714288</v>
      </c>
      <c r="M31" t="b">
        <f>IF(K31=A31,TRUE)</f>
        <v>0</v>
      </c>
    </row>
    <row r="32" spans="1:13" x14ac:dyDescent="0.25">
      <c r="A32" s="70">
        <v>1</v>
      </c>
      <c r="B32" s="68">
        <v>27.6897979999999</v>
      </c>
      <c r="C32" s="74" t="s">
        <v>95</v>
      </c>
      <c r="D32" s="15">
        <v>18.899999999999999</v>
      </c>
      <c r="E32" s="15">
        <v>15.6</v>
      </c>
      <c r="F32" s="15">
        <v>15.3</v>
      </c>
      <c r="G32" s="15">
        <v>22.6</v>
      </c>
      <c r="H32" s="15">
        <v>15</v>
      </c>
      <c r="I32" s="15">
        <v>14.6</v>
      </c>
      <c r="J32" s="27">
        <v>13.8</v>
      </c>
      <c r="K32" s="72">
        <v>1</v>
      </c>
      <c r="L32" s="95">
        <f t="shared" si="4"/>
        <v>16.542857142857141</v>
      </c>
      <c r="M32" t="b">
        <f>IF(K32=A32,TRUE)</f>
        <v>1</v>
      </c>
    </row>
    <row r="33" spans="1:13" x14ac:dyDescent="0.25">
      <c r="A33" s="70"/>
      <c r="B33" s="69"/>
      <c r="C33" s="74"/>
      <c r="K33" s="70"/>
    </row>
    <row r="34" spans="1:13" x14ac:dyDescent="0.25">
      <c r="A34" s="70">
        <v>3</v>
      </c>
      <c r="B34" s="68">
        <v>25.1388959999999</v>
      </c>
      <c r="C34" s="74" t="s">
        <v>105</v>
      </c>
      <c r="D34" s="38">
        <v>16.156400000000001</v>
      </c>
      <c r="E34" s="38">
        <v>12.839</v>
      </c>
      <c r="F34" s="38">
        <v>12.609400000000001</v>
      </c>
      <c r="G34" s="39">
        <v>19.9026</v>
      </c>
      <c r="H34" s="38">
        <v>13.4</v>
      </c>
      <c r="I34" s="38">
        <v>12.5435</v>
      </c>
      <c r="J34" s="71">
        <v>11.161300000000001</v>
      </c>
      <c r="K34" s="41">
        <v>2</v>
      </c>
      <c r="L34" s="95">
        <f>(SUM(D34:J34))/(COUNT(D34:J34))</f>
        <v>14.087457142857144</v>
      </c>
      <c r="M34" t="b">
        <f>IF(K34=A34,TRUE)</f>
        <v>0</v>
      </c>
    </row>
    <row r="35" spans="1:13" x14ac:dyDescent="0.25">
      <c r="A35" s="70">
        <v>2</v>
      </c>
      <c r="B35" s="68">
        <v>25.118027999999999</v>
      </c>
      <c r="C35" s="74" t="s">
        <v>106</v>
      </c>
      <c r="D35" s="38">
        <v>16.230499999999999</v>
      </c>
      <c r="E35" s="38">
        <v>13.0413</v>
      </c>
      <c r="F35" s="38">
        <v>12.755100000000001</v>
      </c>
      <c r="G35" s="38">
        <v>20.104679999999998</v>
      </c>
      <c r="H35" s="38">
        <v>13.5511</v>
      </c>
      <c r="I35" s="38">
        <v>12.843299999999999</v>
      </c>
      <c r="J35" s="71">
        <v>11.408200000000001</v>
      </c>
      <c r="K35" s="41">
        <v>3</v>
      </c>
      <c r="L35" s="95">
        <f t="shared" ref="L35:L36" si="5">(SUM(D35:J35))/(COUNT(D35:J35))</f>
        <v>14.276311428571429</v>
      </c>
      <c r="M35" t="b">
        <f>IF(K35=A35,TRUE)</f>
        <v>0</v>
      </c>
    </row>
    <row r="36" spans="1:13" x14ac:dyDescent="0.25">
      <c r="A36" s="70">
        <v>1</v>
      </c>
      <c r="B36" s="68">
        <v>25.025085999999899</v>
      </c>
      <c r="C36" s="74" t="s">
        <v>107</v>
      </c>
      <c r="D36" s="38">
        <v>14.8064</v>
      </c>
      <c r="E36" s="38">
        <v>11.4621</v>
      </c>
      <c r="F36" s="38">
        <v>11.530099999999999</v>
      </c>
      <c r="G36" s="38">
        <v>17.899999999999999</v>
      </c>
      <c r="H36" s="38">
        <v>11.9268</v>
      </c>
      <c r="I36" s="38">
        <v>10.9421</v>
      </c>
      <c r="J36" s="71">
        <v>9.8658999999999999</v>
      </c>
      <c r="K36" s="41">
        <v>1</v>
      </c>
      <c r="L36" s="95">
        <f t="shared" si="5"/>
        <v>12.633342857142855</v>
      </c>
      <c r="M36" t="b">
        <f>IF(K36=A36,TRUE)</f>
        <v>1</v>
      </c>
    </row>
    <row r="39" spans="1:13" x14ac:dyDescent="0.25">
      <c r="A39" s="85" t="s">
        <v>122</v>
      </c>
      <c r="B39" s="110" t="s">
        <v>123</v>
      </c>
      <c r="C39" s="111"/>
    </row>
    <row r="40" spans="1:13" x14ac:dyDescent="0.25">
      <c r="A40" s="84"/>
      <c r="B40" s="112" t="s">
        <v>121</v>
      </c>
      <c r="C40" s="113"/>
    </row>
    <row r="41" spans="1:13" x14ac:dyDescent="0.25">
      <c r="A41" s="83"/>
      <c r="B41" s="112" t="s">
        <v>120</v>
      </c>
      <c r="C41" s="113"/>
    </row>
  </sheetData>
  <mergeCells count="4">
    <mergeCell ref="B39:C39"/>
    <mergeCell ref="B40:C40"/>
    <mergeCell ref="B41:C41"/>
    <mergeCell ref="A1:K1"/>
  </mergeCells>
  <conditionalFormatting sqref="D26:K28 D30:K32 D34:K36 D11:K13 D15:K17 D19:K21">
    <cfRule type="expression" dxfId="21" priority="1">
      <formula>D11=MAX($D11:$J11)</formula>
    </cfRule>
    <cfRule type="expression" dxfId="20" priority="2">
      <formula>D11=MIN($D11:$J11)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9AA3-4CCE-409D-A9FF-831D4BDD5DE6}">
  <dimension ref="A1:L30"/>
  <sheetViews>
    <sheetView zoomScale="85" zoomScaleNormal="85" workbookViewId="0">
      <selection activeCell="F20" sqref="F20"/>
    </sheetView>
  </sheetViews>
  <sheetFormatPr defaultRowHeight="15" x14ac:dyDescent="0.25"/>
  <cols>
    <col min="1" max="1" width="14.28515625" bestFit="1" customWidth="1"/>
    <col min="2" max="2" width="23.28515625" customWidth="1"/>
    <col min="3" max="3" width="34.85546875" bestFit="1" customWidth="1"/>
    <col min="4" max="4" width="33.85546875" bestFit="1" customWidth="1"/>
    <col min="5" max="5" width="29.7109375" bestFit="1" customWidth="1"/>
    <col min="6" max="6" width="22.140625" bestFit="1" customWidth="1"/>
    <col min="7" max="7" width="24.7109375" bestFit="1" customWidth="1"/>
    <col min="8" max="9" width="32.5703125" bestFit="1" customWidth="1"/>
    <col min="11" max="11" width="11.7109375" bestFit="1" customWidth="1"/>
    <col min="12" max="12" width="27.140625" bestFit="1" customWidth="1"/>
  </cols>
  <sheetData>
    <row r="1" spans="1:12" ht="21" x14ac:dyDescent="0.35">
      <c r="A1" s="114" t="s">
        <v>124</v>
      </c>
      <c r="B1" s="115"/>
      <c r="C1" s="115"/>
      <c r="D1" s="115"/>
      <c r="E1" s="115"/>
      <c r="F1" s="115"/>
      <c r="G1" s="115"/>
      <c r="H1" s="115"/>
      <c r="I1" s="115"/>
    </row>
    <row r="3" spans="1:12" x14ac:dyDescent="0.25">
      <c r="C3" s="22" t="s">
        <v>14</v>
      </c>
      <c r="D3" s="22" t="s">
        <v>2</v>
      </c>
      <c r="E3" s="22" t="s">
        <v>15</v>
      </c>
      <c r="F3" s="23" t="s">
        <v>4</v>
      </c>
      <c r="G3" s="23" t="s">
        <v>3</v>
      </c>
      <c r="H3" s="23" t="s">
        <v>25</v>
      </c>
      <c r="I3" s="23" t="s">
        <v>26</v>
      </c>
    </row>
    <row r="4" spans="1:12" x14ac:dyDescent="0.25">
      <c r="B4" s="21" t="s">
        <v>45</v>
      </c>
      <c r="C4" s="15">
        <v>34.200000000000003</v>
      </c>
      <c r="D4" s="15">
        <v>31.2</v>
      </c>
      <c r="E4" s="15">
        <v>29.5</v>
      </c>
      <c r="F4" s="15">
        <v>33.6</v>
      </c>
      <c r="G4" s="15">
        <v>20.2</v>
      </c>
      <c r="H4" s="15">
        <v>22.2</v>
      </c>
      <c r="I4" s="15">
        <v>28.1</v>
      </c>
    </row>
    <row r="5" spans="1:12" x14ac:dyDescent="0.25">
      <c r="B5" s="21" t="s">
        <v>46</v>
      </c>
      <c r="C5" s="15">
        <v>24.1</v>
      </c>
      <c r="D5" s="15">
        <v>20.5</v>
      </c>
      <c r="E5" s="15">
        <v>19.8</v>
      </c>
      <c r="F5" s="15">
        <v>26.9</v>
      </c>
      <c r="G5" s="15">
        <v>18.100000000000001</v>
      </c>
      <c r="H5" s="15">
        <v>18.7</v>
      </c>
      <c r="I5" s="15">
        <v>19.2</v>
      </c>
      <c r="K5" s="85" t="s">
        <v>122</v>
      </c>
      <c r="L5" s="85" t="s">
        <v>123</v>
      </c>
    </row>
    <row r="6" spans="1:12" x14ac:dyDescent="0.25">
      <c r="A6" s="55" t="s">
        <v>49</v>
      </c>
      <c r="B6" s="25"/>
      <c r="C6" s="26"/>
      <c r="D6" s="26"/>
      <c r="E6" s="26"/>
      <c r="F6" s="26"/>
      <c r="G6" s="26"/>
      <c r="H6" s="26"/>
      <c r="I6" s="26"/>
      <c r="K6" s="84"/>
      <c r="L6" s="36" t="s">
        <v>121</v>
      </c>
    </row>
    <row r="7" spans="1:12" x14ac:dyDescent="0.25">
      <c r="A7" s="53">
        <v>28.195789999999999</v>
      </c>
      <c r="B7" s="21" t="s">
        <v>51</v>
      </c>
      <c r="C7" s="38">
        <v>20.479099999999999</v>
      </c>
      <c r="D7" s="38">
        <v>17.055199999999999</v>
      </c>
      <c r="E7" s="38">
        <v>16.732700000000001</v>
      </c>
      <c r="F7" s="39">
        <v>23.957100000000001</v>
      </c>
      <c r="G7" s="38">
        <v>15.9</v>
      </c>
      <c r="H7" s="38">
        <v>15.7637</v>
      </c>
      <c r="I7" s="38">
        <v>15.238200000000001</v>
      </c>
      <c r="K7" s="83"/>
      <c r="L7" s="36" t="s">
        <v>120</v>
      </c>
    </row>
    <row r="8" spans="1:12" x14ac:dyDescent="0.25">
      <c r="A8" s="53">
        <v>24.88289</v>
      </c>
      <c r="B8" s="21" t="s">
        <v>74</v>
      </c>
      <c r="C8" s="15">
        <v>13.8</v>
      </c>
      <c r="D8" s="15">
        <v>10.6</v>
      </c>
      <c r="E8" s="15">
        <v>10.9</v>
      </c>
      <c r="F8" s="15">
        <v>17.2</v>
      </c>
      <c r="G8" s="15">
        <v>11.1</v>
      </c>
      <c r="H8" s="15">
        <v>10.6</v>
      </c>
      <c r="I8" s="15">
        <v>9.1999999999999993</v>
      </c>
    </row>
    <row r="9" spans="1:12" x14ac:dyDescent="0.25">
      <c r="A9" s="53">
        <v>20.446567999999999</v>
      </c>
      <c r="B9" s="21" t="s">
        <v>50</v>
      </c>
      <c r="C9" s="38">
        <v>5.6402000000000001</v>
      </c>
      <c r="D9" s="38">
        <v>4.0423999999999998</v>
      </c>
      <c r="E9" s="38">
        <v>5.1342999999999996</v>
      </c>
      <c r="F9" s="39">
        <v>7.3920000000000003</v>
      </c>
      <c r="G9" s="38">
        <v>4.8</v>
      </c>
      <c r="H9" s="38">
        <v>4.5</v>
      </c>
      <c r="I9" s="38">
        <v>3.1427999999999998</v>
      </c>
    </row>
    <row r="10" spans="1:12" x14ac:dyDescent="0.25">
      <c r="A10" s="53"/>
      <c r="B10" s="21"/>
      <c r="C10" s="38"/>
      <c r="D10" s="38"/>
      <c r="E10" s="38"/>
      <c r="F10" s="39"/>
      <c r="G10" s="38"/>
      <c r="H10" s="38"/>
      <c r="I10" s="38"/>
    </row>
    <row r="11" spans="1:12" x14ac:dyDescent="0.25">
      <c r="A11" s="53">
        <v>28.139831999999998</v>
      </c>
      <c r="B11" s="21" t="s">
        <v>68</v>
      </c>
      <c r="C11" s="38">
        <v>20.967199999999998</v>
      </c>
      <c r="D11" s="38">
        <v>17.3626</v>
      </c>
      <c r="E11" s="38">
        <v>16.8384</v>
      </c>
      <c r="F11" s="39">
        <v>24.311199999999999</v>
      </c>
      <c r="G11" s="38">
        <v>16.304099999999998</v>
      </c>
      <c r="H11" s="38">
        <v>16.229900000000001</v>
      </c>
      <c r="I11" s="38">
        <v>15.817600000000001</v>
      </c>
    </row>
    <row r="12" spans="1:12" x14ac:dyDescent="0.25">
      <c r="A12" s="53">
        <v>24.853814</v>
      </c>
      <c r="B12" s="21" t="s">
        <v>76</v>
      </c>
      <c r="C12" s="15">
        <v>13.8</v>
      </c>
      <c r="D12" s="15">
        <v>11</v>
      </c>
      <c r="E12" s="15">
        <v>11</v>
      </c>
      <c r="F12" s="15">
        <v>17.600000000000001</v>
      </c>
      <c r="G12" s="15">
        <v>11.6</v>
      </c>
      <c r="H12" s="15">
        <v>11.2</v>
      </c>
      <c r="I12" s="15">
        <v>9.4</v>
      </c>
    </row>
    <row r="13" spans="1:12" x14ac:dyDescent="0.25">
      <c r="A13" s="53">
        <v>20.435661999999901</v>
      </c>
      <c r="B13" s="21" t="s">
        <v>69</v>
      </c>
      <c r="C13" s="38">
        <v>5.5350000000000001</v>
      </c>
      <c r="D13" s="38">
        <v>3.9685999999999999</v>
      </c>
      <c r="E13" s="38">
        <v>4.7679999999999998</v>
      </c>
      <c r="F13" s="38">
        <v>7.8151999999999999</v>
      </c>
      <c r="G13" s="38">
        <v>5.1481000000000003</v>
      </c>
      <c r="H13" s="38">
        <v>4.8479999999999999</v>
      </c>
      <c r="I13" s="38">
        <v>3.2141000000000002</v>
      </c>
    </row>
    <row r="14" spans="1:12" x14ac:dyDescent="0.25">
      <c r="A14" s="53"/>
      <c r="B14" s="21"/>
      <c r="C14" s="38"/>
      <c r="D14" s="38"/>
      <c r="E14" s="38"/>
      <c r="F14" s="38"/>
      <c r="G14" s="38"/>
      <c r="H14" s="38"/>
      <c r="I14" s="38"/>
    </row>
    <row r="15" spans="1:12" x14ac:dyDescent="0.25">
      <c r="A15" s="53">
        <v>28.1811720000001</v>
      </c>
      <c r="B15" s="21" t="s">
        <v>71</v>
      </c>
      <c r="C15" s="38">
        <v>19.975300000000001</v>
      </c>
      <c r="D15" s="38">
        <v>16.698799999999999</v>
      </c>
      <c r="E15" s="38">
        <v>16.102499999999999</v>
      </c>
      <c r="F15" s="38">
        <v>23.2</v>
      </c>
      <c r="G15" s="38">
        <v>15.216100000000001</v>
      </c>
      <c r="H15" s="38">
        <v>15.3818</v>
      </c>
      <c r="I15" s="38">
        <v>15.008699999999999</v>
      </c>
    </row>
    <row r="16" spans="1:12" x14ac:dyDescent="0.25">
      <c r="A16" s="53">
        <v>25.02739</v>
      </c>
      <c r="B16" s="21" t="s">
        <v>78</v>
      </c>
      <c r="C16" s="15">
        <v>13.3</v>
      </c>
      <c r="D16" s="15">
        <v>10.4</v>
      </c>
      <c r="E16" s="15">
        <v>10.7</v>
      </c>
      <c r="F16" s="15">
        <v>16.399999999999999</v>
      </c>
      <c r="G16" s="15">
        <v>10.7</v>
      </c>
      <c r="H16" s="15">
        <v>10.3</v>
      </c>
      <c r="I16" s="15">
        <v>9</v>
      </c>
    </row>
    <row r="17" spans="1:9" x14ac:dyDescent="0.25">
      <c r="A17" s="53">
        <v>20.62227</v>
      </c>
      <c r="B17" s="21" t="s">
        <v>70</v>
      </c>
      <c r="C17" s="38">
        <v>5.8933999999999997</v>
      </c>
      <c r="D17" s="38">
        <v>4.1532</v>
      </c>
      <c r="E17" s="38">
        <v>5.0208000000000004</v>
      </c>
      <c r="F17" s="38">
        <v>8.1999999999999993</v>
      </c>
      <c r="G17" s="38">
        <v>5.2434000000000003</v>
      </c>
      <c r="H17" s="38">
        <v>5.3193999999999999</v>
      </c>
      <c r="I17" s="38">
        <v>3.4377</v>
      </c>
    </row>
    <row r="18" spans="1:9" x14ac:dyDescent="0.25">
      <c r="A18" s="57"/>
      <c r="B18" s="25"/>
      <c r="C18" s="26"/>
      <c r="D18" s="26"/>
      <c r="E18" s="26"/>
      <c r="F18" s="26"/>
      <c r="G18" s="26"/>
      <c r="H18" s="26"/>
      <c r="I18" s="26"/>
    </row>
    <row r="19" spans="1:9" x14ac:dyDescent="0.25">
      <c r="A19" s="53">
        <v>29.075797999999899</v>
      </c>
      <c r="B19" s="21" t="s">
        <v>53</v>
      </c>
      <c r="C19" s="38">
        <v>22.216200000000001</v>
      </c>
      <c r="D19" s="38">
        <v>18.7498</v>
      </c>
      <c r="E19" s="38">
        <v>18.194600000000001</v>
      </c>
      <c r="F19" s="39">
        <v>25.747399999999999</v>
      </c>
      <c r="G19" s="39">
        <v>17.399999999999999</v>
      </c>
      <c r="H19" s="38">
        <v>17.494299999999999</v>
      </c>
      <c r="I19" s="38">
        <v>17.2562</v>
      </c>
    </row>
    <row r="20" spans="1:9" x14ac:dyDescent="0.25">
      <c r="A20" s="53">
        <v>27.889510000000001</v>
      </c>
      <c r="B20" s="21" t="s">
        <v>75</v>
      </c>
      <c r="C20" s="15">
        <v>20.5</v>
      </c>
      <c r="D20" s="15">
        <v>16.8</v>
      </c>
      <c r="E20" s="15">
        <v>16.600000000000001</v>
      </c>
      <c r="F20" s="15">
        <v>24</v>
      </c>
      <c r="G20" s="15">
        <v>16.3</v>
      </c>
      <c r="H20" s="15">
        <v>15.9</v>
      </c>
      <c r="I20" s="15">
        <v>15.3</v>
      </c>
    </row>
    <row r="21" spans="1:9" x14ac:dyDescent="0.25">
      <c r="A21" s="53">
        <v>25.1388959999999</v>
      </c>
      <c r="B21" s="21" t="s">
        <v>52</v>
      </c>
      <c r="C21" s="38">
        <v>16.156400000000001</v>
      </c>
      <c r="D21" s="38">
        <v>12.839</v>
      </c>
      <c r="E21" s="38">
        <v>12.609400000000001</v>
      </c>
      <c r="F21" s="39">
        <v>19.9026</v>
      </c>
      <c r="G21" s="38">
        <v>13.4</v>
      </c>
      <c r="H21" s="38">
        <v>12.5435</v>
      </c>
      <c r="I21" s="38">
        <v>11.161300000000001</v>
      </c>
    </row>
    <row r="22" spans="1:9" x14ac:dyDescent="0.25">
      <c r="A22" s="56"/>
      <c r="B22" s="21"/>
      <c r="C22" s="24"/>
      <c r="D22" s="24"/>
      <c r="E22" s="24"/>
      <c r="F22" s="24"/>
      <c r="G22" s="24"/>
      <c r="H22" s="24"/>
      <c r="I22" s="24"/>
    </row>
    <row r="23" spans="1:9" x14ac:dyDescent="0.25">
      <c r="A23" s="53">
        <v>29.071529999999999</v>
      </c>
      <c r="B23" s="21" t="s">
        <v>66</v>
      </c>
      <c r="C23" s="38">
        <v>22.316600000000001</v>
      </c>
      <c r="D23" s="38">
        <v>18.8017</v>
      </c>
      <c r="E23" s="38">
        <v>18.0425</v>
      </c>
      <c r="F23" s="38">
        <v>25.9008</v>
      </c>
      <c r="G23" s="38">
        <v>17.532900000000001</v>
      </c>
      <c r="H23" s="38">
        <v>17.705200000000001</v>
      </c>
      <c r="I23" s="38">
        <v>17.386399999999998</v>
      </c>
    </row>
    <row r="24" spans="1:9" x14ac:dyDescent="0.25">
      <c r="A24" s="53">
        <v>27.872768000000001</v>
      </c>
      <c r="B24" s="21" t="s">
        <v>77</v>
      </c>
      <c r="C24" s="15">
        <v>20.6</v>
      </c>
      <c r="D24" s="15">
        <v>16.899999999999999</v>
      </c>
      <c r="E24" s="15">
        <v>16.5</v>
      </c>
      <c r="F24" s="15">
        <v>24.2</v>
      </c>
      <c r="G24" s="15">
        <v>16.3</v>
      </c>
      <c r="H24" s="15">
        <v>16</v>
      </c>
      <c r="I24" s="15">
        <v>15.4</v>
      </c>
    </row>
    <row r="25" spans="1:9" x14ac:dyDescent="0.25">
      <c r="A25" s="53">
        <v>25.118027999999999</v>
      </c>
      <c r="B25" s="21" t="s">
        <v>67</v>
      </c>
      <c r="C25" s="38">
        <v>16.230499999999999</v>
      </c>
      <c r="D25" s="38">
        <v>13.0413</v>
      </c>
      <c r="E25" s="38">
        <v>12.755100000000001</v>
      </c>
      <c r="F25" s="38">
        <v>20.104679999999998</v>
      </c>
      <c r="G25" s="38">
        <v>13.5511</v>
      </c>
      <c r="H25" s="38">
        <v>12.843299999999999</v>
      </c>
      <c r="I25" s="38">
        <v>11.408200000000001</v>
      </c>
    </row>
    <row r="26" spans="1:9" x14ac:dyDescent="0.25">
      <c r="A26" s="56"/>
      <c r="B26" s="21"/>
    </row>
    <row r="27" spans="1:9" x14ac:dyDescent="0.25">
      <c r="A27" s="53">
        <v>28.863011999999799</v>
      </c>
      <c r="B27" s="21" t="s">
        <v>73</v>
      </c>
      <c r="C27" s="38">
        <v>21.221800000000002</v>
      </c>
      <c r="D27" s="38">
        <v>17.5502</v>
      </c>
      <c r="E27" s="38">
        <v>17.078099999999999</v>
      </c>
      <c r="F27" s="38">
        <v>24.7</v>
      </c>
      <c r="G27" s="38">
        <v>16.4985</v>
      </c>
      <c r="H27" s="38">
        <v>16.534600000000001</v>
      </c>
      <c r="I27" s="38">
        <v>15.9984</v>
      </c>
    </row>
    <row r="28" spans="1:9" x14ac:dyDescent="0.25">
      <c r="A28" s="53">
        <v>27.6897979999999</v>
      </c>
      <c r="B28" s="21" t="s">
        <v>79</v>
      </c>
      <c r="C28" s="15">
        <v>18.899999999999999</v>
      </c>
      <c r="D28" s="15">
        <v>15.6</v>
      </c>
      <c r="E28" s="15">
        <v>15.3</v>
      </c>
      <c r="F28" s="15">
        <v>22.6</v>
      </c>
      <c r="G28" s="15">
        <v>15</v>
      </c>
      <c r="H28" s="15">
        <v>14.6</v>
      </c>
      <c r="I28" s="15">
        <v>13.8</v>
      </c>
    </row>
    <row r="29" spans="1:9" x14ac:dyDescent="0.25">
      <c r="A29" s="53">
        <v>25.025085999999899</v>
      </c>
      <c r="B29" s="21" t="s">
        <v>72</v>
      </c>
      <c r="C29" s="38">
        <v>14.8064</v>
      </c>
      <c r="D29" s="38">
        <v>11.4621</v>
      </c>
      <c r="E29" s="38">
        <v>11.530099999999999</v>
      </c>
      <c r="F29" s="38">
        <v>17.899999999999999</v>
      </c>
      <c r="G29" s="38">
        <v>11.9268</v>
      </c>
      <c r="H29" s="38">
        <v>10.9421</v>
      </c>
      <c r="I29" s="38">
        <v>9.8658999999999999</v>
      </c>
    </row>
    <row r="30" spans="1:9" x14ac:dyDescent="0.25">
      <c r="A30" s="57"/>
      <c r="B30" s="25"/>
      <c r="C30" s="26"/>
      <c r="D30" s="26"/>
      <c r="E30" s="26"/>
      <c r="F30" s="26"/>
      <c r="G30" s="26"/>
      <c r="H30" s="26"/>
      <c r="I30" s="26"/>
    </row>
  </sheetData>
  <mergeCells count="1">
    <mergeCell ref="A1:I1"/>
  </mergeCells>
  <conditionalFormatting sqref="C7:I9 C11:I13 C27:I29 C23:I25 C19:I21 C15:I17">
    <cfRule type="expression" dxfId="19" priority="1">
      <formula>C7=MAX($C7:$I7)</formula>
    </cfRule>
    <cfRule type="expression" dxfId="18" priority="2">
      <formula>C7=MIN($C7:$I7)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34B-6382-4675-9D3B-D18439BEABE0}">
  <dimension ref="A1:J42"/>
  <sheetViews>
    <sheetView zoomScale="85" zoomScaleNormal="85" workbookViewId="0">
      <selection activeCell="E5" sqref="E5"/>
    </sheetView>
  </sheetViews>
  <sheetFormatPr defaultRowHeight="15" x14ac:dyDescent="0.25"/>
  <cols>
    <col min="1" max="1" width="14.28515625" bestFit="1" customWidth="1"/>
    <col min="2" max="2" width="23.28515625" customWidth="1"/>
    <col min="3" max="3" width="34.85546875" bestFit="1" customWidth="1"/>
    <col min="4" max="4" width="33.85546875" bestFit="1" customWidth="1"/>
    <col min="5" max="5" width="29.7109375" bestFit="1" customWidth="1"/>
    <col min="6" max="6" width="22.140625" bestFit="1" customWidth="1"/>
    <col min="7" max="7" width="24.7109375" bestFit="1" customWidth="1"/>
    <col min="8" max="9" width="32.5703125" bestFit="1" customWidth="1"/>
    <col min="10" max="10" width="13.5703125" style="60" customWidth="1"/>
  </cols>
  <sheetData>
    <row r="1" spans="1:10" ht="21" x14ac:dyDescent="0.35">
      <c r="A1" s="109" t="s">
        <v>127</v>
      </c>
      <c r="B1" s="109"/>
      <c r="C1" s="109"/>
      <c r="D1" s="109"/>
      <c r="E1" s="109"/>
      <c r="F1" s="109"/>
      <c r="G1" s="109"/>
      <c r="H1" s="109"/>
      <c r="I1" s="109"/>
      <c r="J1" s="109"/>
    </row>
    <row r="3" spans="1:10" x14ac:dyDescent="0.25">
      <c r="A3" s="63" t="s">
        <v>49</v>
      </c>
      <c r="B3" s="63" t="s">
        <v>48</v>
      </c>
      <c r="C3" s="22" t="s">
        <v>14</v>
      </c>
      <c r="D3" s="22" t="s">
        <v>2</v>
      </c>
      <c r="E3" s="22" t="s">
        <v>15</v>
      </c>
      <c r="F3" s="23" t="s">
        <v>4</v>
      </c>
      <c r="G3" s="23" t="s">
        <v>3</v>
      </c>
      <c r="H3" s="23" t="s">
        <v>25</v>
      </c>
      <c r="I3" s="61" t="s">
        <v>26</v>
      </c>
      <c r="J3" s="62" t="s">
        <v>109</v>
      </c>
    </row>
    <row r="4" spans="1:10" x14ac:dyDescent="0.25">
      <c r="A4" s="56" t="s">
        <v>108</v>
      </c>
      <c r="B4" s="21" t="s">
        <v>92</v>
      </c>
      <c r="C4" s="15">
        <v>34.200000000000003</v>
      </c>
      <c r="D4" s="15">
        <v>31.2</v>
      </c>
      <c r="E4" s="15">
        <v>29.5</v>
      </c>
      <c r="F4" s="15">
        <v>33.6</v>
      </c>
      <c r="G4" s="15">
        <v>20.2</v>
      </c>
      <c r="H4" s="15">
        <v>22.2</v>
      </c>
      <c r="I4" s="15">
        <v>28.1</v>
      </c>
      <c r="J4" s="70"/>
    </row>
    <row r="5" spans="1:10" s="65" customFormat="1" x14ac:dyDescent="0.25">
      <c r="A5" s="59"/>
      <c r="B5" s="64"/>
      <c r="C5" s="59">
        <f>(C4-C6)/C4</f>
        <v>0.2953216374269006</v>
      </c>
      <c r="D5" s="59">
        <f t="shared" ref="D5:I5" si="0">(D4-D6)/D4</f>
        <v>0.34294871794871795</v>
      </c>
      <c r="E5" s="59">
        <f t="shared" si="0"/>
        <v>0.32881355932203388</v>
      </c>
      <c r="F5" s="59">
        <f t="shared" si="0"/>
        <v>0.19940476190476197</v>
      </c>
      <c r="G5" s="59">
        <f t="shared" si="0"/>
        <v>0.10396039603960386</v>
      </c>
      <c r="H5" s="59">
        <f t="shared" si="0"/>
        <v>0.15765765765765766</v>
      </c>
      <c r="I5" s="59">
        <f t="shared" si="0"/>
        <v>0.31672597864768687</v>
      </c>
      <c r="J5" s="59">
        <f>AVERAGE(C5:I5)</f>
        <v>0.24926181556390895</v>
      </c>
    </row>
    <row r="6" spans="1:10" x14ac:dyDescent="0.25">
      <c r="A6" s="56" t="s">
        <v>108</v>
      </c>
      <c r="B6" s="21" t="s">
        <v>88</v>
      </c>
      <c r="C6" s="15">
        <v>24.1</v>
      </c>
      <c r="D6" s="15">
        <v>20.5</v>
      </c>
      <c r="E6" s="15">
        <v>19.8</v>
      </c>
      <c r="F6" s="15">
        <v>26.9</v>
      </c>
      <c r="G6" s="15">
        <v>18.100000000000001</v>
      </c>
      <c r="H6" s="15">
        <v>18.7</v>
      </c>
      <c r="I6" s="15">
        <v>19.2</v>
      </c>
      <c r="J6" s="70"/>
    </row>
    <row r="7" spans="1:10" s="65" customFormat="1" x14ac:dyDescent="0.25">
      <c r="A7" s="59"/>
      <c r="B7" s="64"/>
      <c r="C7" s="59">
        <f>(C$6-C8)/C$6</f>
        <v>0.42738589211618255</v>
      </c>
      <c r="D7" s="59">
        <f t="shared" ref="D7:I7" si="1">(D$6-D8)/D$6</f>
        <v>0.48292682926829272</v>
      </c>
      <c r="E7" s="59">
        <f t="shared" si="1"/>
        <v>0.4494949494949495</v>
      </c>
      <c r="F7" s="59">
        <f t="shared" si="1"/>
        <v>0.36059479553903345</v>
      </c>
      <c r="G7" s="59">
        <f t="shared" si="1"/>
        <v>0.38674033149171277</v>
      </c>
      <c r="H7" s="59">
        <f t="shared" si="1"/>
        <v>0.43315508021390375</v>
      </c>
      <c r="I7" s="59">
        <f t="shared" si="1"/>
        <v>0.52083333333333337</v>
      </c>
      <c r="J7" s="59">
        <f>AVERAGE(C7:I7)</f>
        <v>0.4373044587796297</v>
      </c>
    </row>
    <row r="8" spans="1:10" x14ac:dyDescent="0.25">
      <c r="A8" s="86">
        <v>24.88289</v>
      </c>
      <c r="B8" s="21" t="s">
        <v>97</v>
      </c>
      <c r="C8" s="15">
        <v>13.8</v>
      </c>
      <c r="D8" s="15">
        <v>10.6</v>
      </c>
      <c r="E8" s="15">
        <v>10.9</v>
      </c>
      <c r="F8" s="15">
        <v>17.2</v>
      </c>
      <c r="G8" s="15">
        <v>11.1</v>
      </c>
      <c r="H8" s="15">
        <v>10.6</v>
      </c>
      <c r="I8" s="15">
        <v>9.1999999999999993</v>
      </c>
      <c r="J8" s="70"/>
    </row>
    <row r="9" spans="1:10" s="65" customFormat="1" x14ac:dyDescent="0.25">
      <c r="A9" s="59"/>
      <c r="B9" s="64"/>
      <c r="C9" s="59">
        <f t="shared" ref="C9:I9" si="2">(C$6-C10)/C$6</f>
        <v>0.1493775933609959</v>
      </c>
      <c r="D9" s="59">
        <f>(D$6-D10)/D$6</f>
        <v>0.18048780487804875</v>
      </c>
      <c r="E9" s="59">
        <f t="shared" si="2"/>
        <v>0.16161616161616157</v>
      </c>
      <c r="F9" s="59">
        <f t="shared" si="2"/>
        <v>0.10780669144981408</v>
      </c>
      <c r="G9" s="59">
        <f t="shared" si="2"/>
        <v>9.9447513812154734E-2</v>
      </c>
      <c r="H9" s="59">
        <f t="shared" si="2"/>
        <v>0.14973262032085558</v>
      </c>
      <c r="I9" s="59">
        <f t="shared" si="2"/>
        <v>0.20312499999999994</v>
      </c>
      <c r="J9" s="59">
        <f>AVERAGE(C9:I9)</f>
        <v>0.15022762649114724</v>
      </c>
    </row>
    <row r="10" spans="1:10" x14ac:dyDescent="0.25">
      <c r="A10" s="86">
        <v>27.889510000000001</v>
      </c>
      <c r="B10" s="21" t="s">
        <v>94</v>
      </c>
      <c r="C10" s="15">
        <v>20.5</v>
      </c>
      <c r="D10" s="15">
        <v>16.8</v>
      </c>
      <c r="E10" s="15">
        <v>16.600000000000001</v>
      </c>
      <c r="F10" s="15">
        <v>24</v>
      </c>
      <c r="G10" s="15">
        <v>16.3</v>
      </c>
      <c r="H10" s="15">
        <v>15.9</v>
      </c>
      <c r="I10" s="15">
        <v>15.3</v>
      </c>
      <c r="J10" s="70"/>
    </row>
    <row r="11" spans="1:10" s="65" customFormat="1" x14ac:dyDescent="0.25">
      <c r="A11" s="59"/>
      <c r="B11" s="64"/>
      <c r="C11" s="59">
        <f>(C$6-C12)/C$6</f>
        <v>0.42738589211618255</v>
      </c>
      <c r="D11" s="59">
        <f>(D$6-D12)/D$6</f>
        <v>0.46341463414634149</v>
      </c>
      <c r="E11" s="59">
        <f t="shared" ref="E11:H11" si="3">(E$6-E12)/E$6</f>
        <v>0.44444444444444448</v>
      </c>
      <c r="F11" s="59">
        <f>(F$6-F12)/F$6</f>
        <v>0.34572490706319692</v>
      </c>
      <c r="G11" s="59">
        <f t="shared" si="3"/>
        <v>0.3591160220994476</v>
      </c>
      <c r="H11" s="59">
        <f t="shared" si="3"/>
        <v>0.40106951871657753</v>
      </c>
      <c r="I11" s="59">
        <f>(I$6-I12)/I$6</f>
        <v>0.51041666666666663</v>
      </c>
      <c r="J11" s="59">
        <f>AVERAGE(C11:I11)</f>
        <v>0.42165315503612238</v>
      </c>
    </row>
    <row r="12" spans="1:10" x14ac:dyDescent="0.25">
      <c r="A12" s="86">
        <v>24.853814</v>
      </c>
      <c r="B12" s="21" t="s">
        <v>96</v>
      </c>
      <c r="C12" s="15">
        <v>13.8</v>
      </c>
      <c r="D12" s="15">
        <v>11</v>
      </c>
      <c r="E12" s="15">
        <v>11</v>
      </c>
      <c r="F12" s="15">
        <v>17.600000000000001</v>
      </c>
      <c r="G12" s="15">
        <v>11.6</v>
      </c>
      <c r="H12" s="15">
        <v>11.2</v>
      </c>
      <c r="I12" s="15">
        <v>9.4</v>
      </c>
      <c r="J12" s="70"/>
    </row>
    <row r="13" spans="1:10" s="65" customFormat="1" x14ac:dyDescent="0.25">
      <c r="A13" s="59"/>
      <c r="B13" s="64"/>
      <c r="C13" s="59">
        <f>(C$6-C14)/C$6</f>
        <v>0.14522821576763484</v>
      </c>
      <c r="D13" s="59">
        <f t="shared" ref="D13:I13" si="4">(D$6-D14)/D$6</f>
        <v>0.17560975609756105</v>
      </c>
      <c r="E13" s="59">
        <f t="shared" si="4"/>
        <v>0.16666666666666669</v>
      </c>
      <c r="F13" s="59">
        <f t="shared" si="4"/>
        <v>0.10037174721189589</v>
      </c>
      <c r="G13" s="59">
        <f t="shared" si="4"/>
        <v>9.9447513812154734E-2</v>
      </c>
      <c r="H13" s="59">
        <f t="shared" si="4"/>
        <v>0.14438502673796788</v>
      </c>
      <c r="I13" s="59">
        <f t="shared" si="4"/>
        <v>0.19791666666666663</v>
      </c>
      <c r="J13" s="59">
        <f>AVERAGE(C13:I13)</f>
        <v>0.14708937042293538</v>
      </c>
    </row>
    <row r="14" spans="1:10" x14ac:dyDescent="0.25">
      <c r="A14" s="86">
        <v>27.872768000000001</v>
      </c>
      <c r="B14" s="21" t="s">
        <v>93</v>
      </c>
      <c r="C14" s="15">
        <v>20.6</v>
      </c>
      <c r="D14" s="15">
        <v>16.899999999999999</v>
      </c>
      <c r="E14" s="15">
        <v>16.5</v>
      </c>
      <c r="F14" s="15">
        <v>24.2</v>
      </c>
      <c r="G14" s="15">
        <v>16.3</v>
      </c>
      <c r="H14" s="15">
        <v>16</v>
      </c>
      <c r="I14" s="15">
        <v>15.4</v>
      </c>
      <c r="J14" s="70"/>
    </row>
    <row r="15" spans="1:10" s="65" customFormat="1" x14ac:dyDescent="0.25">
      <c r="A15" s="59"/>
      <c r="B15" s="64"/>
      <c r="C15" s="59">
        <f>(C$6-C16)/C$6</f>
        <v>0.44813278008298757</v>
      </c>
      <c r="D15" s="59">
        <f t="shared" ref="D15:I15" si="5">(D$6-D16)/D$6</f>
        <v>0.49268292682926829</v>
      </c>
      <c r="E15" s="59">
        <f t="shared" si="5"/>
        <v>0.45959595959595967</v>
      </c>
      <c r="F15" s="59">
        <f t="shared" si="5"/>
        <v>0.39033457249070636</v>
      </c>
      <c r="G15" s="59">
        <f t="shared" si="5"/>
        <v>0.40883977900552493</v>
      </c>
      <c r="H15" s="59">
        <f t="shared" si="5"/>
        <v>0.44919786096256681</v>
      </c>
      <c r="I15" s="59">
        <f t="shared" si="5"/>
        <v>0.53125</v>
      </c>
      <c r="J15" s="59">
        <f>AVERAGE(C15:I15)</f>
        <v>0.45429055413814484</v>
      </c>
    </row>
    <row r="16" spans="1:10" x14ac:dyDescent="0.25">
      <c r="A16" s="86">
        <v>25.02739</v>
      </c>
      <c r="B16" s="21" t="s">
        <v>98</v>
      </c>
      <c r="C16" s="15">
        <v>13.3</v>
      </c>
      <c r="D16" s="15">
        <v>10.4</v>
      </c>
      <c r="E16" s="15">
        <v>10.7</v>
      </c>
      <c r="F16" s="15">
        <v>16.399999999999999</v>
      </c>
      <c r="G16" s="15">
        <v>10.7</v>
      </c>
      <c r="H16" s="15">
        <v>10.3</v>
      </c>
      <c r="I16" s="15">
        <v>9</v>
      </c>
      <c r="J16" s="70"/>
    </row>
    <row r="17" spans="1:10" s="65" customFormat="1" x14ac:dyDescent="0.25">
      <c r="A17" s="59"/>
      <c r="B17" s="64"/>
      <c r="C17" s="59">
        <f>(C$6-C18)/C$6</f>
        <v>0.21576763485477188</v>
      </c>
      <c r="D17" s="59">
        <f t="shared" ref="D17:H17" si="6">(D$6-D18)/D$6</f>
        <v>0.23902439024390246</v>
      </c>
      <c r="E17" s="59">
        <f t="shared" si="6"/>
        <v>0.22727272727272727</v>
      </c>
      <c r="F17" s="59">
        <f t="shared" si="6"/>
        <v>0.15985130111524154</v>
      </c>
      <c r="G17" s="59">
        <f t="shared" si="6"/>
        <v>0.17127071823204426</v>
      </c>
      <c r="H17" s="59">
        <f t="shared" si="6"/>
        <v>0.21925133689839571</v>
      </c>
      <c r="I17" s="59">
        <f>(I$6-I18)/I$6</f>
        <v>0.28124999999999994</v>
      </c>
      <c r="J17" s="59">
        <f>AVERAGE(C17:I17)</f>
        <v>0.21624115837386904</v>
      </c>
    </row>
    <row r="18" spans="1:10" x14ac:dyDescent="0.25">
      <c r="A18" s="86">
        <v>27.6897979999999</v>
      </c>
      <c r="B18" s="21" t="s">
        <v>95</v>
      </c>
      <c r="C18" s="15">
        <v>18.899999999999999</v>
      </c>
      <c r="D18" s="15">
        <v>15.6</v>
      </c>
      <c r="E18" s="15">
        <v>15.3</v>
      </c>
      <c r="F18" s="15">
        <v>22.6</v>
      </c>
      <c r="G18" s="15">
        <v>15</v>
      </c>
      <c r="H18" s="15">
        <v>14.6</v>
      </c>
      <c r="I18" s="15">
        <v>13.8</v>
      </c>
      <c r="J18" s="70"/>
    </row>
    <row r="19" spans="1:10" s="65" customFormat="1" x14ac:dyDescent="0.25">
      <c r="A19" s="59"/>
      <c r="B19" s="64"/>
      <c r="C19" s="59">
        <f>(C$6-C20)/C$6</f>
        <v>0.1502448132780084</v>
      </c>
      <c r="D19" s="59">
        <f>(D$6-D20)/D$6</f>
        <v>0.16803902439024393</v>
      </c>
      <c r="E19" s="59">
        <f t="shared" ref="E19:H19" si="7">(E$6-E20)/E$6</f>
        <v>0.15491414141414139</v>
      </c>
      <c r="F19" s="59">
        <f t="shared" si="7"/>
        <v>0.10940148698884752</v>
      </c>
      <c r="G19" s="59">
        <f t="shared" si="7"/>
        <v>0.1215469613259669</v>
      </c>
      <c r="H19" s="59">
        <f t="shared" si="7"/>
        <v>0.15702139037433152</v>
      </c>
      <c r="I19" s="59">
        <f>(I$6-I20)/I$6</f>
        <v>0.20634374999999994</v>
      </c>
      <c r="J19" s="59">
        <f>AVERAGE(C19:I19)</f>
        <v>0.15250165253879139</v>
      </c>
    </row>
    <row r="20" spans="1:10" x14ac:dyDescent="0.25">
      <c r="A20" s="86">
        <v>28.195789999999999</v>
      </c>
      <c r="B20" s="21" t="s">
        <v>89</v>
      </c>
      <c r="C20" s="38">
        <v>20.479099999999999</v>
      </c>
      <c r="D20" s="38">
        <v>17.055199999999999</v>
      </c>
      <c r="E20" s="38">
        <v>16.732700000000001</v>
      </c>
      <c r="F20" s="39">
        <v>23.957100000000001</v>
      </c>
      <c r="G20" s="38">
        <v>15.9</v>
      </c>
      <c r="H20" s="38">
        <v>15.7637</v>
      </c>
      <c r="I20" s="38">
        <v>15.238200000000001</v>
      </c>
      <c r="J20" s="70"/>
    </row>
    <row r="21" spans="1:10" s="65" customFormat="1" x14ac:dyDescent="0.25">
      <c r="A21" s="87"/>
      <c r="B21" s="64"/>
      <c r="C21" s="59">
        <f>(C$6-C22)/C$6</f>
        <v>0.76596680497925307</v>
      </c>
      <c r="D21" s="59">
        <f>(D$6-D22)/D$6</f>
        <v>0.80280975609756089</v>
      </c>
      <c r="E21" s="59">
        <f t="shared" ref="E21" si="8">(E$6-E22)/E$6</f>
        <v>0.74069191919191923</v>
      </c>
      <c r="F21" s="59">
        <f t="shared" ref="F21" si="9">(F$6-F22)/F$6</f>
        <v>0.72520446096654279</v>
      </c>
      <c r="G21" s="59">
        <f t="shared" ref="G21" si="10">(G$6-G22)/G$6</f>
        <v>0.73480662983425415</v>
      </c>
      <c r="H21" s="59">
        <f t="shared" ref="H21" si="11">(H$6-H22)/H$6</f>
        <v>0.75935828877005351</v>
      </c>
      <c r="I21" s="59">
        <f t="shared" ref="I21" si="12">(I$6-I22)/I$6</f>
        <v>0.8363124999999999</v>
      </c>
      <c r="J21" s="59">
        <f>AVERAGE(C21:I21)</f>
        <v>0.76645005140565481</v>
      </c>
    </row>
    <row r="22" spans="1:10" x14ac:dyDescent="0.25">
      <c r="A22" s="86">
        <v>20.446567999999999</v>
      </c>
      <c r="B22" s="21" t="s">
        <v>110</v>
      </c>
      <c r="C22" s="38">
        <v>5.6402000000000001</v>
      </c>
      <c r="D22" s="38">
        <v>4.0423999999999998</v>
      </c>
      <c r="E22" s="38">
        <v>5.1342999999999996</v>
      </c>
      <c r="F22" s="39">
        <v>7.3920000000000003</v>
      </c>
      <c r="G22" s="38">
        <v>4.8</v>
      </c>
      <c r="H22" s="38">
        <v>4.5</v>
      </c>
      <c r="I22" s="38">
        <v>3.1427999999999998</v>
      </c>
      <c r="J22" s="70"/>
    </row>
    <row r="23" spans="1:10" s="65" customFormat="1" x14ac:dyDescent="0.25">
      <c r="A23" s="87"/>
      <c r="B23" s="64"/>
      <c r="C23" s="59">
        <f>(C$6-C24)/C$6</f>
        <v>7.8165975103734464E-2</v>
      </c>
      <c r="D23" s="59">
        <f>(D$6-D24)/D$6</f>
        <v>8.5375609756097537E-2</v>
      </c>
      <c r="E23" s="59">
        <f t="shared" ref="E23" si="13">(E$6-E24)/E$6</f>
        <v>8.1080808080808059E-2</v>
      </c>
      <c r="F23" s="59">
        <f t="shared" ref="F23" si="14">(F$6-F24)/F$6</f>
        <v>4.2847583643122668E-2</v>
      </c>
      <c r="G23" s="59">
        <f t="shared" ref="G23" si="15">(G$6-G24)/G$6</f>
        <v>3.8674033149171422E-2</v>
      </c>
      <c r="H23" s="59">
        <f t="shared" ref="H23" si="16">(H$6-H24)/H$6</f>
        <v>6.4475935828877021E-2</v>
      </c>
      <c r="I23" s="59">
        <f t="shared" ref="I23" si="17">(I$6-I24)/I$6</f>
        <v>0.10123958333333331</v>
      </c>
      <c r="J23" s="59">
        <f>AVERAGE(C23:I23)</f>
        <v>7.0265646985020636E-2</v>
      </c>
    </row>
    <row r="24" spans="1:10" x14ac:dyDescent="0.25">
      <c r="A24" s="86">
        <v>29.075797999999899</v>
      </c>
      <c r="B24" s="21" t="s">
        <v>101</v>
      </c>
      <c r="C24" s="38">
        <v>22.216200000000001</v>
      </c>
      <c r="D24" s="38">
        <v>18.7498</v>
      </c>
      <c r="E24" s="38">
        <v>18.194600000000001</v>
      </c>
      <c r="F24" s="39">
        <v>25.747399999999999</v>
      </c>
      <c r="G24" s="39">
        <v>17.399999999999999</v>
      </c>
      <c r="H24" s="38">
        <v>17.494299999999999</v>
      </c>
      <c r="I24" s="38">
        <v>17.2562</v>
      </c>
      <c r="J24" s="70"/>
    </row>
    <row r="25" spans="1:10" s="65" customFormat="1" x14ac:dyDescent="0.25">
      <c r="A25" s="87"/>
      <c r="B25" s="64"/>
      <c r="C25" s="59">
        <f>(C$6-C26)/C$6</f>
        <v>0.32960995850622404</v>
      </c>
      <c r="D25" s="59">
        <f>(D$6-D26)/D$6</f>
        <v>0.37370731707317073</v>
      </c>
      <c r="E25" s="59">
        <f t="shared" ref="E25" si="18">(E$6-E26)/E$6</f>
        <v>0.36316161616161613</v>
      </c>
      <c r="F25" s="59">
        <f t="shared" ref="F25" si="19">(F$6-F26)/F$6</f>
        <v>0.26012639405204457</v>
      </c>
      <c r="G25" s="59">
        <f t="shared" ref="G25" si="20">(G$6-G26)/G$6</f>
        <v>0.25966850828729288</v>
      </c>
      <c r="H25" s="59">
        <f t="shared" ref="H25" si="21">(H$6-H26)/H$6</f>
        <v>0.32922459893048128</v>
      </c>
      <c r="I25" s="59">
        <f t="shared" ref="I25" si="22">(I$6-I26)/I$6</f>
        <v>0.4186822916666666</v>
      </c>
      <c r="J25" s="59">
        <f>AVERAGE(C25:I25)</f>
        <v>0.33345438352535656</v>
      </c>
    </row>
    <row r="26" spans="1:10" x14ac:dyDescent="0.25">
      <c r="A26" s="86">
        <v>25.1388959999999</v>
      </c>
      <c r="B26" s="21" t="s">
        <v>114</v>
      </c>
      <c r="C26" s="38">
        <v>16.156400000000001</v>
      </c>
      <c r="D26" s="38">
        <v>12.839</v>
      </c>
      <c r="E26" s="38">
        <v>12.609400000000001</v>
      </c>
      <c r="F26" s="39">
        <v>19.9026</v>
      </c>
      <c r="G26" s="38">
        <v>13.4</v>
      </c>
      <c r="H26" s="38">
        <v>12.5435</v>
      </c>
      <c r="I26" s="38">
        <v>11.161300000000001</v>
      </c>
      <c r="J26" s="70"/>
    </row>
    <row r="27" spans="1:10" s="65" customFormat="1" x14ac:dyDescent="0.25">
      <c r="A27" s="87"/>
      <c r="B27" s="64"/>
      <c r="C27" s="59">
        <f>(C$6-C28)/C$6</f>
        <v>0.12999170124481341</v>
      </c>
      <c r="D27" s="59">
        <f>(D$6-D28)/D$6</f>
        <v>0.15304390243902435</v>
      </c>
      <c r="E27" s="59">
        <f t="shared" ref="E27" si="23">(E$6-E28)/E$6</f>
        <v>0.14957575757575761</v>
      </c>
      <c r="F27" s="59">
        <f>(F$6-F28)/F$6</f>
        <v>9.6237918215613352E-2</v>
      </c>
      <c r="G27" s="59">
        <f t="shared" ref="G27" si="24">(G$6-G28)/G$6</f>
        <v>9.9220994475138283E-2</v>
      </c>
      <c r="H27" s="59">
        <f t="shared" ref="H27" si="25">(H$6-H28)/H$6</f>
        <v>0.13209090909090901</v>
      </c>
      <c r="I27" s="59">
        <f t="shared" ref="I27" si="26">(I$6-I28)/I$6</f>
        <v>0.17616666666666661</v>
      </c>
      <c r="J27" s="59">
        <f>AVERAGE(C27:I27)</f>
        <v>0.13376112138684609</v>
      </c>
    </row>
    <row r="28" spans="1:10" x14ac:dyDescent="0.25">
      <c r="A28" s="86">
        <v>28.139831999999998</v>
      </c>
      <c r="B28" s="21" t="s">
        <v>90</v>
      </c>
      <c r="C28" s="38">
        <v>20.967199999999998</v>
      </c>
      <c r="D28" s="38">
        <v>17.3626</v>
      </c>
      <c r="E28" s="38">
        <v>16.8384</v>
      </c>
      <c r="F28" s="39">
        <v>24.311199999999999</v>
      </c>
      <c r="G28" s="38">
        <v>16.304099999999998</v>
      </c>
      <c r="H28" s="38">
        <v>16.229900000000001</v>
      </c>
      <c r="I28" s="38">
        <v>15.817600000000001</v>
      </c>
      <c r="J28" s="70"/>
    </row>
    <row r="29" spans="1:10" s="65" customFormat="1" x14ac:dyDescent="0.25">
      <c r="A29" s="87"/>
      <c r="B29" s="64"/>
      <c r="C29" s="59">
        <f>(C$6-C30)/C$6</f>
        <v>0.77033195020746892</v>
      </c>
      <c r="D29" s="59">
        <f>(D$6-D30)/D$6</f>
        <v>0.80640975609756105</v>
      </c>
      <c r="E29" s="59">
        <f t="shared" ref="E29" si="27">(E$6-E30)/E$6</f>
        <v>0.7591919191919192</v>
      </c>
      <c r="F29" s="59">
        <f t="shared" ref="F29" si="28">(F$6-F30)/F$6</f>
        <v>0.70947211895910778</v>
      </c>
      <c r="G29" s="59">
        <f t="shared" ref="G29" si="29">(G$6-G30)/G$6</f>
        <v>0.71557458563535914</v>
      </c>
      <c r="H29" s="59">
        <f t="shared" ref="H29" si="30">(H$6-H30)/H$6</f>
        <v>0.74074866310160437</v>
      </c>
      <c r="I29" s="59">
        <f t="shared" ref="I29" si="31">(I$6-I30)/I$6</f>
        <v>0.83259895833333331</v>
      </c>
      <c r="J29" s="59">
        <f>AVERAGE(C29:I29)</f>
        <v>0.76204685021805052</v>
      </c>
    </row>
    <row r="30" spans="1:10" x14ac:dyDescent="0.25">
      <c r="A30" s="86">
        <v>20.435661999999901</v>
      </c>
      <c r="B30" s="21" t="s">
        <v>111</v>
      </c>
      <c r="C30" s="38">
        <v>5.5350000000000001</v>
      </c>
      <c r="D30" s="38">
        <v>3.9685999999999999</v>
      </c>
      <c r="E30" s="38">
        <v>4.7679999999999998</v>
      </c>
      <c r="F30" s="38">
        <v>7.8151999999999999</v>
      </c>
      <c r="G30" s="38">
        <v>5.1481000000000003</v>
      </c>
      <c r="H30" s="38">
        <v>4.8479999999999999</v>
      </c>
      <c r="I30" s="38">
        <v>3.2141000000000002</v>
      </c>
      <c r="J30" s="70"/>
    </row>
    <row r="31" spans="1:10" s="65" customFormat="1" x14ac:dyDescent="0.25">
      <c r="A31" s="87"/>
      <c r="B31" s="64"/>
      <c r="C31" s="59">
        <f>(C$6-C32)/C$6</f>
        <v>7.400000000000001E-2</v>
      </c>
      <c r="D31" s="59">
        <f>(D$6-D32)/D$6</f>
        <v>8.2843902439024369E-2</v>
      </c>
      <c r="E31" s="59">
        <f t="shared" ref="E31" si="32">(E$6-E32)/E$6</f>
        <v>8.8762626262626279E-2</v>
      </c>
      <c r="F31" s="59">
        <f t="shared" ref="F31" si="33">(F$6-F32)/F$6</f>
        <v>3.7144981412639347E-2</v>
      </c>
      <c r="G31" s="59">
        <f t="shared" ref="G31" si="34">(G$6-G32)/G$6</f>
        <v>3.1331491712707174E-2</v>
      </c>
      <c r="H31" s="59">
        <f t="shared" ref="H31" si="35">(H$6-H32)/H$6</f>
        <v>5.3197860962566734E-2</v>
      </c>
      <c r="I31" s="59">
        <f t="shared" ref="I31" si="36">(I$6-I32)/I$6</f>
        <v>9.4458333333333394E-2</v>
      </c>
      <c r="J31" s="59">
        <f>AVERAGE(C31:I31)</f>
        <v>6.5962742303271038E-2</v>
      </c>
    </row>
    <row r="32" spans="1:10" x14ac:dyDescent="0.25">
      <c r="A32" s="86">
        <v>29.071529999999999</v>
      </c>
      <c r="B32" s="21" t="s">
        <v>102</v>
      </c>
      <c r="C32" s="38">
        <v>22.316600000000001</v>
      </c>
      <c r="D32" s="38">
        <v>18.8017</v>
      </c>
      <c r="E32" s="38">
        <v>18.0425</v>
      </c>
      <c r="F32" s="38">
        <v>25.9008</v>
      </c>
      <c r="G32" s="38">
        <v>17.532900000000001</v>
      </c>
      <c r="H32" s="38">
        <v>17.705200000000001</v>
      </c>
      <c r="I32" s="38">
        <v>17.386399999999998</v>
      </c>
      <c r="J32" s="70"/>
    </row>
    <row r="33" spans="1:10" s="65" customFormat="1" x14ac:dyDescent="0.25">
      <c r="A33" s="87"/>
      <c r="B33" s="64"/>
      <c r="C33" s="59">
        <f>(C$6-C34)/C$6</f>
        <v>0.32653526970954366</v>
      </c>
      <c r="D33" s="59">
        <f>(D$6-D34)/D$6</f>
        <v>0.3638390243902439</v>
      </c>
      <c r="E33" s="59">
        <f t="shared" ref="E33" si="37">(E$6-E34)/E$6</f>
        <v>0.35580303030303029</v>
      </c>
      <c r="F33" s="59">
        <f t="shared" ref="F33" si="38">(F$6-F34)/F$6</f>
        <v>0.25261412639405206</v>
      </c>
      <c r="G33" s="59">
        <f t="shared" ref="G33" si="39">(G$6-G34)/G$6</f>
        <v>0.25132044198895032</v>
      </c>
      <c r="H33" s="59">
        <f t="shared" ref="H33" si="40">(H$6-H34)/H$6</f>
        <v>0.31319251336898396</v>
      </c>
      <c r="I33" s="59">
        <f t="shared" ref="I33" si="41">(I$6-I34)/I$6</f>
        <v>0.40582291666666659</v>
      </c>
      <c r="J33" s="59">
        <f>AVERAGE(C33:I33)</f>
        <v>0.32416104611735291</v>
      </c>
    </row>
    <row r="34" spans="1:10" x14ac:dyDescent="0.25">
      <c r="A34" s="86">
        <v>25.118027999999999</v>
      </c>
      <c r="B34" s="21" t="s">
        <v>113</v>
      </c>
      <c r="C34" s="38">
        <v>16.230499999999999</v>
      </c>
      <c r="D34" s="38">
        <v>13.0413</v>
      </c>
      <c r="E34" s="38">
        <v>12.755100000000001</v>
      </c>
      <c r="F34" s="38">
        <v>20.104679999999998</v>
      </c>
      <c r="G34" s="38">
        <v>13.5511</v>
      </c>
      <c r="H34" s="38">
        <v>12.843299999999999</v>
      </c>
      <c r="I34" s="38">
        <v>11.408200000000001</v>
      </c>
      <c r="J34" s="70"/>
    </row>
    <row r="35" spans="1:10" s="65" customFormat="1" x14ac:dyDescent="0.25">
      <c r="A35" s="87"/>
      <c r="B35" s="64"/>
      <c r="C35" s="59">
        <f>(C$6-C36)/C$6</f>
        <v>0.17114937759336102</v>
      </c>
      <c r="D35" s="59">
        <f>(D$6-D36)/D$6</f>
        <v>0.1854243902439025</v>
      </c>
      <c r="E35" s="59">
        <f t="shared" ref="E35" si="42">(E$6-E36)/E$6</f>
        <v>0.18674242424242432</v>
      </c>
      <c r="F35" s="59">
        <f>(F$6-F36)/F$6</f>
        <v>0.13754646840148696</v>
      </c>
      <c r="G35" s="59">
        <f t="shared" ref="G35" si="43">(G$6-G36)/G$6</f>
        <v>0.15933149171270719</v>
      </c>
      <c r="H35" s="59">
        <f t="shared" ref="H35" si="44">(H$6-H36)/H$6</f>
        <v>0.17744385026737963</v>
      </c>
      <c r="I35" s="59">
        <f t="shared" ref="I35" si="45">(I$6-I36)/I$6</f>
        <v>0.218296875</v>
      </c>
      <c r="J35" s="59">
        <f>AVERAGE(C35:I35)</f>
        <v>0.17656212535160881</v>
      </c>
    </row>
    <row r="36" spans="1:10" x14ac:dyDescent="0.25">
      <c r="A36" s="86">
        <v>28.1811720000001</v>
      </c>
      <c r="B36" s="21" t="s">
        <v>91</v>
      </c>
      <c r="C36" s="38">
        <v>19.975300000000001</v>
      </c>
      <c r="D36" s="38">
        <v>16.698799999999999</v>
      </c>
      <c r="E36" s="38">
        <v>16.102499999999999</v>
      </c>
      <c r="F36" s="38">
        <v>23.2</v>
      </c>
      <c r="G36" s="38">
        <v>15.216100000000001</v>
      </c>
      <c r="H36" s="38">
        <v>15.3818</v>
      </c>
      <c r="I36" s="38">
        <v>15.008699999999999</v>
      </c>
      <c r="J36" s="70"/>
    </row>
    <row r="37" spans="1:10" s="65" customFormat="1" x14ac:dyDescent="0.25">
      <c r="A37" s="87"/>
      <c r="B37" s="64"/>
      <c r="C37" s="59">
        <f>(C$6-C38)/C$6</f>
        <v>0.75546058091286306</v>
      </c>
      <c r="D37" s="59">
        <f>(D$6-D38)/D$6</f>
        <v>0.79740487804878057</v>
      </c>
      <c r="E37" s="59">
        <f t="shared" ref="E37" si="46">(E$6-E38)/E$6</f>
        <v>0.74642424242424232</v>
      </c>
      <c r="F37" s="59">
        <f>(F$6-F38)/F$6</f>
        <v>0.69516728624535318</v>
      </c>
      <c r="G37" s="59">
        <f t="shared" ref="G37" si="47">(G$6-G38)/G$6</f>
        <v>0.7103093922651933</v>
      </c>
      <c r="H37" s="59">
        <f t="shared" ref="H37" si="48">(H$6-H38)/H$6</f>
        <v>0.71554010695187165</v>
      </c>
      <c r="I37" s="59">
        <f t="shared" ref="I37" si="49">(I$6-I38)/I$6</f>
        <v>0.82095312500000006</v>
      </c>
      <c r="J37" s="59">
        <f>AVERAGE(C37:I37)</f>
        <v>0.74875137312118623</v>
      </c>
    </row>
    <row r="38" spans="1:10" x14ac:dyDescent="0.25">
      <c r="A38" s="86">
        <v>20.62227</v>
      </c>
      <c r="B38" s="21" t="s">
        <v>112</v>
      </c>
      <c r="C38" s="38">
        <v>5.8933999999999997</v>
      </c>
      <c r="D38" s="38">
        <v>4.1532</v>
      </c>
      <c r="E38" s="38">
        <v>5.0208000000000004</v>
      </c>
      <c r="F38" s="38">
        <v>8.1999999999999993</v>
      </c>
      <c r="G38" s="38">
        <v>5.2434000000000003</v>
      </c>
      <c r="H38" s="38">
        <v>5.3193999999999999</v>
      </c>
      <c r="I38" s="38">
        <v>3.4377</v>
      </c>
      <c r="J38" s="70"/>
    </row>
    <row r="39" spans="1:10" s="65" customFormat="1" x14ac:dyDescent="0.25">
      <c r="A39" s="87"/>
      <c r="B39" s="64"/>
      <c r="C39" s="59">
        <f>(C$6-C40)/C$6</f>
        <v>0.11942738589211616</v>
      </c>
      <c r="D39" s="59">
        <f>(D$6-D40)/D$6</f>
        <v>0.14389268292682925</v>
      </c>
      <c r="E39" s="59">
        <f t="shared" ref="E39" si="50">(E$6-E40)/E$6</f>
        <v>0.13746969696969705</v>
      </c>
      <c r="F39" s="59">
        <f>(F$6-F40)/F$6</f>
        <v>8.0981412639405198E-2</v>
      </c>
      <c r="G39" s="59">
        <f t="shared" ref="G39" si="51">(G$6-G40)/G$6</f>
        <v>8.8480662983425495E-2</v>
      </c>
      <c r="H39" s="59">
        <f t="shared" ref="H39" si="52">(H$6-H40)/H$6</f>
        <v>0.11579679144385017</v>
      </c>
      <c r="I39" s="59">
        <f>(I$6-I40)/I$6</f>
        <v>0.16674999999999995</v>
      </c>
      <c r="J39" s="59">
        <f>AVERAGE(C39:I39)</f>
        <v>0.12182837612218902</v>
      </c>
    </row>
    <row r="40" spans="1:10" x14ac:dyDescent="0.25">
      <c r="A40" s="86">
        <v>28.863011999999799</v>
      </c>
      <c r="B40" s="21" t="s">
        <v>100</v>
      </c>
      <c r="C40" s="38">
        <v>21.221800000000002</v>
      </c>
      <c r="D40" s="38">
        <v>17.5502</v>
      </c>
      <c r="E40" s="38">
        <v>17.078099999999999</v>
      </c>
      <c r="F40" s="38">
        <v>24.721599999999999</v>
      </c>
      <c r="G40" s="38">
        <v>16.4985</v>
      </c>
      <c r="H40" s="38">
        <v>16.534600000000001</v>
      </c>
      <c r="I40" s="38">
        <v>15.9984</v>
      </c>
      <c r="J40" s="70"/>
    </row>
    <row r="41" spans="1:10" s="65" customFormat="1" x14ac:dyDescent="0.25">
      <c r="A41" s="87"/>
      <c r="B41" s="64"/>
      <c r="C41" s="59">
        <f>(C$6-C42)/C$6</f>
        <v>0.38562655601659757</v>
      </c>
      <c r="D41" s="59">
        <f>(D$6-D42)/D$6</f>
        <v>0.44087317073170734</v>
      </c>
      <c r="E41" s="59">
        <f t="shared" ref="E41" si="53">(E$6-E42)/E$6</f>
        <v>0.41767171717171725</v>
      </c>
      <c r="F41" s="59">
        <f>(F$6-F42)/F$6</f>
        <v>0.33324535315985127</v>
      </c>
      <c r="G41" s="59">
        <f t="shared" ref="G41" si="54">(G$6-G42)/G$6</f>
        <v>0.34106077348066305</v>
      </c>
      <c r="H41" s="59">
        <f t="shared" ref="H41" si="55">(H$6-H42)/H$6</f>
        <v>0.4148609625668449</v>
      </c>
      <c r="I41" s="59">
        <f t="shared" ref="I41" si="56">(I$6-I42)/I$6</f>
        <v>0.48615104166666667</v>
      </c>
      <c r="J41" s="59">
        <f>AVERAGE(C41:I41)</f>
        <v>0.40278422497057831</v>
      </c>
    </row>
    <row r="42" spans="1:10" x14ac:dyDescent="0.25">
      <c r="A42" s="86">
        <v>25.025085999999899</v>
      </c>
      <c r="B42" s="21" t="s">
        <v>115</v>
      </c>
      <c r="C42" s="38">
        <v>14.8064</v>
      </c>
      <c r="D42" s="38">
        <v>11.4621</v>
      </c>
      <c r="E42" s="38">
        <v>11.530099999999999</v>
      </c>
      <c r="F42" s="38">
        <v>17.935700000000001</v>
      </c>
      <c r="G42" s="38">
        <v>11.9268</v>
      </c>
      <c r="H42" s="38">
        <v>10.9421</v>
      </c>
      <c r="I42" s="38">
        <v>9.8658999999999999</v>
      </c>
      <c r="J42" s="70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606-9C8B-41DF-A553-5965F3EFCEBB}">
  <dimension ref="A1:V68"/>
  <sheetViews>
    <sheetView topLeftCell="A31" zoomScaleNormal="100" workbookViewId="0">
      <selection activeCell="F52" sqref="F52"/>
    </sheetView>
  </sheetViews>
  <sheetFormatPr defaultRowHeight="15" x14ac:dyDescent="0.25"/>
  <cols>
    <col min="1" max="1" width="23" bestFit="1" customWidth="1"/>
    <col min="2" max="2" width="36.140625" customWidth="1"/>
    <col min="3" max="3" width="35.140625" customWidth="1"/>
    <col min="4" max="4" width="31.140625" customWidth="1"/>
    <col min="5" max="5" width="23.85546875" customWidth="1"/>
    <col min="6" max="6" width="26.42578125" customWidth="1"/>
    <col min="7" max="8" width="34" customWidth="1"/>
  </cols>
  <sheetData>
    <row r="1" spans="1:22" ht="21" x14ac:dyDescent="0.35">
      <c r="A1" s="109" t="s">
        <v>126</v>
      </c>
      <c r="B1" s="116"/>
      <c r="C1" s="116"/>
      <c r="D1" s="116"/>
      <c r="E1" s="116"/>
      <c r="F1" s="116"/>
      <c r="G1" s="116"/>
      <c r="H1" s="116"/>
      <c r="N1" s="16"/>
      <c r="O1" s="16"/>
      <c r="P1" s="16"/>
      <c r="Q1" s="16"/>
      <c r="R1" s="16"/>
      <c r="S1" s="16"/>
      <c r="T1" s="16"/>
      <c r="U1" s="16"/>
      <c r="V1" s="16"/>
    </row>
    <row r="3" spans="1:22" x14ac:dyDescent="0.25">
      <c r="A3" s="31" t="s">
        <v>48</v>
      </c>
      <c r="B3" s="32" t="s">
        <v>14</v>
      </c>
      <c r="C3" s="32" t="s">
        <v>2</v>
      </c>
      <c r="D3" s="32" t="s">
        <v>15</v>
      </c>
      <c r="E3" s="33" t="s">
        <v>4</v>
      </c>
      <c r="F3" s="33" t="s">
        <v>132</v>
      </c>
      <c r="G3" s="33" t="s">
        <v>25</v>
      </c>
      <c r="H3" s="34" t="s">
        <v>26</v>
      </c>
      <c r="I3" s="16"/>
    </row>
    <row r="4" spans="1:22" x14ac:dyDescent="0.25">
      <c r="A4" s="21" t="s">
        <v>92</v>
      </c>
      <c r="B4" s="15">
        <v>34.200000000000003</v>
      </c>
      <c r="C4" s="15">
        <v>31.2</v>
      </c>
      <c r="D4" s="15">
        <v>29.5</v>
      </c>
      <c r="E4" s="15">
        <v>33.6</v>
      </c>
      <c r="F4" s="15">
        <v>20.2</v>
      </c>
      <c r="G4" s="15">
        <v>22.2</v>
      </c>
      <c r="H4" s="27">
        <v>28.1</v>
      </c>
      <c r="I4" s="16"/>
    </row>
    <row r="5" spans="1:22" x14ac:dyDescent="0.25">
      <c r="A5" s="21" t="s">
        <v>88</v>
      </c>
      <c r="B5" s="15">
        <v>24.1</v>
      </c>
      <c r="C5" s="15">
        <v>20.5</v>
      </c>
      <c r="D5" s="15">
        <v>19.8</v>
      </c>
      <c r="E5" s="15">
        <v>26.9</v>
      </c>
      <c r="F5" s="15">
        <v>18.100000000000001</v>
      </c>
      <c r="G5" s="15">
        <v>18.7</v>
      </c>
      <c r="H5" s="27">
        <v>19.2</v>
      </c>
      <c r="I5" s="16"/>
    </row>
    <row r="6" spans="1:22" x14ac:dyDescent="0.25">
      <c r="A6" s="21" t="s">
        <v>102</v>
      </c>
      <c r="B6" s="38">
        <v>22.316600000000001</v>
      </c>
      <c r="C6" s="38">
        <v>18.8017</v>
      </c>
      <c r="D6" s="38">
        <v>18.0425</v>
      </c>
      <c r="E6" s="38">
        <v>25.9008</v>
      </c>
      <c r="F6" s="38">
        <v>17.532900000000001</v>
      </c>
      <c r="G6" s="38">
        <v>17.705200000000001</v>
      </c>
      <c r="H6" s="38">
        <v>17.386399999999998</v>
      </c>
      <c r="I6" s="16"/>
    </row>
    <row r="7" spans="1:22" x14ac:dyDescent="0.25">
      <c r="A7" s="21" t="s">
        <v>101</v>
      </c>
      <c r="B7" s="38">
        <v>22.216200000000001</v>
      </c>
      <c r="C7" s="38">
        <v>18.7498</v>
      </c>
      <c r="D7" s="38">
        <v>18.194600000000001</v>
      </c>
      <c r="E7" s="39">
        <v>25.747399999999999</v>
      </c>
      <c r="F7" s="39">
        <v>17.399999999999999</v>
      </c>
      <c r="G7" s="38">
        <v>17.494299999999999</v>
      </c>
      <c r="H7" s="38">
        <v>17.2562</v>
      </c>
      <c r="I7" s="16"/>
    </row>
    <row r="8" spans="1:22" x14ac:dyDescent="0.25">
      <c r="A8" s="21" t="s">
        <v>100</v>
      </c>
      <c r="B8" s="38">
        <v>21.221800000000002</v>
      </c>
      <c r="C8" s="38">
        <v>17.5502</v>
      </c>
      <c r="D8" s="38">
        <v>17.078099999999999</v>
      </c>
      <c r="E8" s="38">
        <v>24.7</v>
      </c>
      <c r="F8" s="38">
        <v>16.4985</v>
      </c>
      <c r="G8" s="38">
        <v>16.534600000000001</v>
      </c>
      <c r="H8" s="38">
        <v>15.9984</v>
      </c>
      <c r="I8" s="16"/>
    </row>
    <row r="9" spans="1:22" x14ac:dyDescent="0.25">
      <c r="A9" s="21" t="s">
        <v>90</v>
      </c>
      <c r="B9" s="38">
        <v>20.967199999999998</v>
      </c>
      <c r="C9" s="38">
        <v>17.3626</v>
      </c>
      <c r="D9" s="38">
        <v>16.8384</v>
      </c>
      <c r="E9" s="39">
        <v>24.311199999999999</v>
      </c>
      <c r="F9" s="38">
        <v>16.304099999999998</v>
      </c>
      <c r="G9" s="38">
        <v>16.229900000000001</v>
      </c>
      <c r="H9" s="38">
        <v>15.817600000000001</v>
      </c>
      <c r="I9" s="16"/>
    </row>
    <row r="10" spans="1:22" x14ac:dyDescent="0.25">
      <c r="A10" s="21" t="s">
        <v>89</v>
      </c>
      <c r="B10" s="38">
        <v>20.479099999999999</v>
      </c>
      <c r="C10" s="38">
        <v>17.055199999999999</v>
      </c>
      <c r="D10" s="38">
        <v>16.732700000000001</v>
      </c>
      <c r="E10" s="39">
        <v>23.957100000000001</v>
      </c>
      <c r="F10" s="38">
        <v>15.9</v>
      </c>
      <c r="G10" s="38">
        <v>15.7637</v>
      </c>
      <c r="H10" s="38">
        <v>15.238200000000001</v>
      </c>
      <c r="I10" s="16"/>
    </row>
    <row r="11" spans="1:22" x14ac:dyDescent="0.25">
      <c r="A11" s="28" t="s">
        <v>91</v>
      </c>
      <c r="B11" s="38">
        <v>19.975300000000001</v>
      </c>
      <c r="C11" s="38">
        <v>16.698799999999999</v>
      </c>
      <c r="D11" s="38">
        <v>16.102499999999999</v>
      </c>
      <c r="E11" s="38">
        <v>23.2</v>
      </c>
      <c r="F11" s="38">
        <v>15.216100000000001</v>
      </c>
      <c r="G11" s="38">
        <v>15.3818</v>
      </c>
      <c r="H11" s="38">
        <v>15.008699999999999</v>
      </c>
      <c r="I11" s="16"/>
    </row>
    <row r="12" spans="1:22" x14ac:dyDescent="0.25">
      <c r="A12" s="16"/>
      <c r="B12" s="16"/>
      <c r="C12" s="16"/>
      <c r="D12" s="16"/>
      <c r="E12" s="16"/>
      <c r="F12" s="16"/>
      <c r="G12" s="16"/>
      <c r="H12" s="16"/>
      <c r="I12" s="16"/>
    </row>
    <row r="31" spans="1:12" x14ac:dyDescent="0.25">
      <c r="A31" s="16"/>
      <c r="B31" s="16"/>
      <c r="C31" s="16"/>
      <c r="D31" s="16"/>
      <c r="E31" s="16"/>
      <c r="F31" s="16"/>
      <c r="G31" s="16"/>
      <c r="H31" s="16"/>
    </row>
    <row r="32" spans="1:12" x14ac:dyDescent="0.25">
      <c r="A32" s="31" t="s">
        <v>48</v>
      </c>
      <c r="B32" s="32" t="s">
        <v>14</v>
      </c>
      <c r="C32" s="32" t="s">
        <v>2</v>
      </c>
      <c r="D32" s="32" t="s">
        <v>15</v>
      </c>
      <c r="E32" s="33" t="s">
        <v>4</v>
      </c>
      <c r="F32" s="33" t="s">
        <v>132</v>
      </c>
      <c r="G32" s="33" t="s">
        <v>25</v>
      </c>
      <c r="H32" s="34" t="s">
        <v>26</v>
      </c>
      <c r="I32" s="16"/>
      <c r="J32" s="16"/>
      <c r="K32" s="16"/>
      <c r="L32" s="16"/>
    </row>
    <row r="33" spans="1:12" x14ac:dyDescent="0.25">
      <c r="A33" s="21" t="s">
        <v>92</v>
      </c>
      <c r="B33" s="15">
        <v>34.200000000000003</v>
      </c>
      <c r="C33" s="15">
        <v>31.2</v>
      </c>
      <c r="D33" s="15">
        <v>29.5</v>
      </c>
      <c r="E33" s="15">
        <v>33.6</v>
      </c>
      <c r="F33" s="15">
        <v>20.2</v>
      </c>
      <c r="G33" s="15">
        <v>22.2</v>
      </c>
      <c r="H33" s="27">
        <v>28.1</v>
      </c>
      <c r="I33" s="16"/>
      <c r="J33" s="16"/>
      <c r="K33" s="16"/>
      <c r="L33" s="16"/>
    </row>
    <row r="34" spans="1:12" x14ac:dyDescent="0.25">
      <c r="A34" s="21" t="s">
        <v>88</v>
      </c>
      <c r="B34" s="15">
        <v>24.1</v>
      </c>
      <c r="C34" s="15">
        <v>20.5</v>
      </c>
      <c r="D34" s="15">
        <v>19.8</v>
      </c>
      <c r="E34" s="15">
        <v>26.9</v>
      </c>
      <c r="F34" s="15">
        <v>18.100000000000001</v>
      </c>
      <c r="G34" s="15">
        <v>18.7</v>
      </c>
      <c r="H34" s="27">
        <v>19.2</v>
      </c>
      <c r="I34" s="16"/>
      <c r="J34" s="16"/>
      <c r="K34" s="16"/>
      <c r="L34" s="16"/>
    </row>
    <row r="35" spans="1:12" x14ac:dyDescent="0.25">
      <c r="A35" s="21" t="s">
        <v>93</v>
      </c>
      <c r="B35" s="15">
        <v>20.6</v>
      </c>
      <c r="C35" s="15">
        <v>16.899999999999999</v>
      </c>
      <c r="D35" s="15">
        <v>16.5</v>
      </c>
      <c r="E35" s="15">
        <v>24.2</v>
      </c>
      <c r="F35" s="15">
        <v>16.3</v>
      </c>
      <c r="G35" s="15">
        <v>16</v>
      </c>
      <c r="H35" s="27">
        <v>15.4</v>
      </c>
      <c r="I35" s="16"/>
      <c r="J35" s="16"/>
      <c r="K35" s="16"/>
      <c r="L35" s="16"/>
    </row>
    <row r="36" spans="1:12" x14ac:dyDescent="0.25">
      <c r="A36" s="21" t="s">
        <v>94</v>
      </c>
      <c r="B36" s="15">
        <v>20.5</v>
      </c>
      <c r="C36" s="15">
        <v>16.8</v>
      </c>
      <c r="D36" s="15">
        <v>16.600000000000001</v>
      </c>
      <c r="E36" s="15">
        <v>24</v>
      </c>
      <c r="F36" s="15">
        <v>16.3</v>
      </c>
      <c r="G36" s="15">
        <v>15.9</v>
      </c>
      <c r="H36" s="27">
        <v>15.3</v>
      </c>
      <c r="I36" s="16"/>
      <c r="J36" s="16"/>
      <c r="K36" s="16"/>
      <c r="L36" s="16"/>
    </row>
    <row r="37" spans="1:12" x14ac:dyDescent="0.25">
      <c r="A37" s="21" t="s">
        <v>95</v>
      </c>
      <c r="B37" s="15">
        <v>18.899999999999999</v>
      </c>
      <c r="C37" s="15">
        <v>15.6</v>
      </c>
      <c r="D37" s="15">
        <v>15.3</v>
      </c>
      <c r="E37" s="15">
        <v>22.6</v>
      </c>
      <c r="F37" s="15">
        <v>15</v>
      </c>
      <c r="G37" s="15">
        <v>14.6</v>
      </c>
      <c r="H37" s="27">
        <v>13.8</v>
      </c>
      <c r="I37" s="16"/>
      <c r="J37" s="16"/>
      <c r="K37" s="16"/>
      <c r="L37" s="16"/>
    </row>
    <row r="38" spans="1:12" x14ac:dyDescent="0.25">
      <c r="A38" s="21" t="s">
        <v>96</v>
      </c>
      <c r="B38" s="15">
        <v>13.8</v>
      </c>
      <c r="C38" s="15">
        <v>11</v>
      </c>
      <c r="D38" s="15">
        <v>11</v>
      </c>
      <c r="E38" s="15">
        <v>17.600000000000001</v>
      </c>
      <c r="F38" s="15">
        <v>11.6</v>
      </c>
      <c r="G38" s="15">
        <v>11.2</v>
      </c>
      <c r="H38" s="27">
        <v>9.4</v>
      </c>
      <c r="I38" s="16"/>
      <c r="J38" s="16"/>
      <c r="K38" s="16"/>
      <c r="L38" s="16"/>
    </row>
    <row r="39" spans="1:12" x14ac:dyDescent="0.25">
      <c r="A39" s="21" t="s">
        <v>97</v>
      </c>
      <c r="B39" s="15">
        <v>13.8</v>
      </c>
      <c r="C39" s="15">
        <v>10.6</v>
      </c>
      <c r="D39" s="15">
        <v>10.9</v>
      </c>
      <c r="E39" s="15">
        <v>17.2</v>
      </c>
      <c r="F39" s="15">
        <v>11.1</v>
      </c>
      <c r="G39" s="15">
        <v>10.6</v>
      </c>
      <c r="H39" s="27">
        <v>9.1999999999999993</v>
      </c>
      <c r="I39" s="16"/>
      <c r="J39" s="16"/>
      <c r="K39" s="16"/>
      <c r="L39" s="16"/>
    </row>
    <row r="40" spans="1:12" x14ac:dyDescent="0.25">
      <c r="A40" s="28" t="s">
        <v>98</v>
      </c>
      <c r="B40" s="29">
        <v>13.3</v>
      </c>
      <c r="C40" s="29">
        <v>10.4</v>
      </c>
      <c r="D40" s="29">
        <v>10.7</v>
      </c>
      <c r="E40" s="29">
        <v>16.399999999999999</v>
      </c>
      <c r="F40" s="29">
        <v>10.7</v>
      </c>
      <c r="G40" s="29">
        <v>10.3</v>
      </c>
      <c r="H40" s="30">
        <v>9</v>
      </c>
      <c r="I40" s="16"/>
      <c r="J40" s="16"/>
      <c r="K40" s="16"/>
      <c r="L40" s="16"/>
    </row>
    <row r="41" spans="1:1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59" spans="1:9" x14ac:dyDescent="0.25">
      <c r="A59" s="31" t="s">
        <v>48</v>
      </c>
      <c r="B59" s="32" t="s">
        <v>14</v>
      </c>
      <c r="C59" s="32" t="s">
        <v>2</v>
      </c>
      <c r="D59" s="32" t="s">
        <v>15</v>
      </c>
      <c r="E59" s="33" t="s">
        <v>4</v>
      </c>
      <c r="F59" s="33" t="s">
        <v>132</v>
      </c>
      <c r="G59" s="33" t="s">
        <v>25</v>
      </c>
      <c r="H59" s="34" t="s">
        <v>26</v>
      </c>
      <c r="I59" s="16"/>
    </row>
    <row r="60" spans="1:9" x14ac:dyDescent="0.25">
      <c r="A60" s="21" t="s">
        <v>92</v>
      </c>
      <c r="B60" s="15">
        <v>34.200000000000003</v>
      </c>
      <c r="C60" s="15">
        <v>31.2</v>
      </c>
      <c r="D60" s="15">
        <v>29.5</v>
      </c>
      <c r="E60" s="15">
        <v>33.6</v>
      </c>
      <c r="F60" s="15">
        <v>20.2</v>
      </c>
      <c r="G60" s="15">
        <v>22.2</v>
      </c>
      <c r="H60" s="27">
        <v>28.1</v>
      </c>
      <c r="I60" s="16"/>
    </row>
    <row r="61" spans="1:9" x14ac:dyDescent="0.25">
      <c r="A61" s="21" t="s">
        <v>88</v>
      </c>
      <c r="B61" s="15">
        <v>24.1</v>
      </c>
      <c r="C61" s="15">
        <v>20.5</v>
      </c>
      <c r="D61" s="15">
        <v>19.8</v>
      </c>
      <c r="E61" s="15">
        <v>26.9</v>
      </c>
      <c r="F61" s="15">
        <v>18.100000000000001</v>
      </c>
      <c r="G61" s="15">
        <v>18.7</v>
      </c>
      <c r="H61" s="27">
        <v>19.2</v>
      </c>
      <c r="I61" s="16"/>
    </row>
    <row r="62" spans="1:9" x14ac:dyDescent="0.25">
      <c r="A62" s="21" t="s">
        <v>106</v>
      </c>
      <c r="B62" s="38">
        <v>16.230499999999999</v>
      </c>
      <c r="C62" s="38">
        <v>13.0413</v>
      </c>
      <c r="D62" s="38">
        <v>12.755100000000001</v>
      </c>
      <c r="E62" s="38">
        <v>20.104679999999998</v>
      </c>
      <c r="F62" s="38">
        <v>13.5511</v>
      </c>
      <c r="G62" s="38">
        <v>12.843299999999999</v>
      </c>
      <c r="H62" s="38">
        <v>11.408200000000001</v>
      </c>
      <c r="I62" s="16"/>
    </row>
    <row r="63" spans="1:9" x14ac:dyDescent="0.25">
      <c r="A63" s="21" t="s">
        <v>105</v>
      </c>
      <c r="B63" s="38">
        <v>16.156400000000001</v>
      </c>
      <c r="C63" s="38">
        <v>12.839</v>
      </c>
      <c r="D63" s="38">
        <v>12.609400000000001</v>
      </c>
      <c r="E63" s="39">
        <v>19.9026</v>
      </c>
      <c r="F63" s="39">
        <v>13.4</v>
      </c>
      <c r="G63" s="38">
        <v>12.5435</v>
      </c>
      <c r="H63" s="38">
        <v>11.161300000000001</v>
      </c>
      <c r="I63" s="16"/>
    </row>
    <row r="64" spans="1:9" x14ac:dyDescent="0.25">
      <c r="A64" s="21" t="s">
        <v>107</v>
      </c>
      <c r="B64" s="38">
        <v>14.8064</v>
      </c>
      <c r="C64" s="38">
        <v>11.4621</v>
      </c>
      <c r="D64" s="38">
        <v>11.530099999999999</v>
      </c>
      <c r="E64" s="38">
        <v>17.899999999999999</v>
      </c>
      <c r="F64" s="38">
        <v>11.9268</v>
      </c>
      <c r="G64" s="38">
        <v>10.9421</v>
      </c>
      <c r="H64" s="38">
        <v>9.8658999999999999</v>
      </c>
      <c r="I64" s="16"/>
    </row>
    <row r="65" spans="1:9" x14ac:dyDescent="0.25">
      <c r="A65" s="21" t="s">
        <v>103</v>
      </c>
      <c r="B65" s="38">
        <v>5.5350000000000001</v>
      </c>
      <c r="C65" s="38">
        <v>3.9685999999999999</v>
      </c>
      <c r="D65" s="38">
        <v>4.7679999999999998</v>
      </c>
      <c r="E65" s="39">
        <v>7.8151999999999999</v>
      </c>
      <c r="F65" s="38">
        <v>5.1481000000000003</v>
      </c>
      <c r="G65" s="38">
        <v>4.8479999999999999</v>
      </c>
      <c r="H65" s="38">
        <v>3.2141000000000002</v>
      </c>
      <c r="I65" s="16"/>
    </row>
    <row r="66" spans="1:9" x14ac:dyDescent="0.25">
      <c r="A66" s="21" t="s">
        <v>99</v>
      </c>
      <c r="B66" s="38">
        <v>5.6402000000000001</v>
      </c>
      <c r="C66" s="38">
        <v>4.0423999999999998</v>
      </c>
      <c r="D66" s="38">
        <v>5.1342999999999996</v>
      </c>
      <c r="E66" s="39">
        <v>7.3920000000000003</v>
      </c>
      <c r="F66" s="38">
        <v>4.8</v>
      </c>
      <c r="G66" s="38">
        <v>4.5</v>
      </c>
      <c r="H66" s="38">
        <v>3.1427999999999998</v>
      </c>
      <c r="I66" s="16"/>
    </row>
    <row r="67" spans="1:9" x14ac:dyDescent="0.25">
      <c r="A67" s="28" t="s">
        <v>104</v>
      </c>
      <c r="B67" s="38">
        <v>5.8933999999999997</v>
      </c>
      <c r="C67" s="38">
        <v>4.1532</v>
      </c>
      <c r="D67" s="38">
        <v>5.0208000000000004</v>
      </c>
      <c r="E67" s="38">
        <v>8.1999999999999993</v>
      </c>
      <c r="F67" s="38">
        <v>5.2434000000000003</v>
      </c>
      <c r="G67" s="38">
        <v>5.3193999999999999</v>
      </c>
      <c r="H67" s="38">
        <v>3.4377</v>
      </c>
      <c r="I67" s="16"/>
    </row>
    <row r="68" spans="1:9" x14ac:dyDescent="0.25">
      <c r="A68" s="16"/>
      <c r="B68" s="16"/>
      <c r="C68" s="16"/>
      <c r="D68" s="16"/>
      <c r="E68" s="16"/>
      <c r="F68" s="16"/>
      <c r="G68" s="16"/>
      <c r="H68" s="16"/>
      <c r="I68" s="16"/>
    </row>
  </sheetData>
  <mergeCells count="1">
    <mergeCell ref="A1:H1"/>
  </mergeCells>
  <conditionalFormatting sqref="B6:H11 B62:H67">
    <cfRule type="expression" dxfId="17" priority="43">
      <formula>B6=MAX($C3:$I3)</formula>
    </cfRule>
    <cfRule type="expression" dxfId="16" priority="44">
      <formula>B6=MIN($C3:$I3)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5B5-81FA-4847-8115-7473FD5464FC}">
  <dimension ref="A1:H33"/>
  <sheetViews>
    <sheetView workbookViewId="0">
      <selection activeCell="I32" sqref="I32"/>
    </sheetView>
  </sheetViews>
  <sheetFormatPr defaultRowHeight="15" x14ac:dyDescent="0.25"/>
  <cols>
    <col min="1" max="1" width="50.140625" bestFit="1" customWidth="1"/>
    <col min="2" max="2" width="23.28515625" customWidth="1"/>
    <col min="3" max="3" width="22" bestFit="1" customWidth="1"/>
    <col min="4" max="4" width="25.5703125" customWidth="1"/>
    <col min="5" max="5" width="22.42578125" customWidth="1"/>
    <col min="6" max="6" width="24.42578125" customWidth="1"/>
    <col min="7" max="7" width="18.5703125" customWidth="1"/>
    <col min="8" max="8" width="17.140625" customWidth="1"/>
    <col min="9" max="9" width="19.42578125" customWidth="1"/>
    <col min="10" max="10" width="24" customWidth="1"/>
    <col min="11" max="11" width="25.5703125" customWidth="1"/>
    <col min="12" max="12" width="9" customWidth="1"/>
  </cols>
  <sheetData>
    <row r="1" spans="1:8" x14ac:dyDescent="0.25">
      <c r="A1" s="2"/>
      <c r="B1" s="2"/>
      <c r="C1" s="2"/>
    </row>
    <row r="2" spans="1:8" x14ac:dyDescent="0.25">
      <c r="A2" s="2"/>
      <c r="B2" s="2"/>
      <c r="C2" s="2"/>
    </row>
    <row r="3" spans="1:8" ht="30" x14ac:dyDescent="0.25">
      <c r="A3" s="89" t="s">
        <v>92</v>
      </c>
      <c r="B3" s="35" t="s">
        <v>14</v>
      </c>
      <c r="C3" s="35" t="s">
        <v>2</v>
      </c>
      <c r="D3" s="35" t="s">
        <v>15</v>
      </c>
      <c r="E3" s="35" t="s">
        <v>4</v>
      </c>
      <c r="F3" s="35" t="s">
        <v>3</v>
      </c>
      <c r="G3" s="35" t="s">
        <v>25</v>
      </c>
      <c r="H3" s="35" t="s">
        <v>26</v>
      </c>
    </row>
    <row r="4" spans="1:8" x14ac:dyDescent="0.25">
      <c r="A4" s="36" t="s">
        <v>54</v>
      </c>
      <c r="B4" s="37">
        <v>0.34200000000000003</v>
      </c>
      <c r="C4" s="37">
        <v>0.312</v>
      </c>
      <c r="D4" s="37">
        <v>0.29499999999999998</v>
      </c>
      <c r="E4" s="37">
        <v>0.33600000000000002</v>
      </c>
      <c r="F4" s="37">
        <v>0.20200000000000001</v>
      </c>
      <c r="G4" s="37">
        <v>0.222</v>
      </c>
      <c r="H4" s="37">
        <v>0.28100000000000003</v>
      </c>
    </row>
    <row r="5" spans="1:8" x14ac:dyDescent="0.25">
      <c r="A5" s="36" t="s">
        <v>55</v>
      </c>
      <c r="B5" s="37">
        <v>0.51600000000000001</v>
      </c>
      <c r="C5" s="37">
        <v>0.48499999999999999</v>
      </c>
      <c r="D5" s="37">
        <v>0.46</v>
      </c>
      <c r="E5" s="37">
        <v>0.51500000000000001</v>
      </c>
      <c r="F5" s="37">
        <v>0.34899999999999998</v>
      </c>
      <c r="G5" s="37">
        <v>0.371</v>
      </c>
      <c r="H5" s="37">
        <v>0.46200000000000002</v>
      </c>
    </row>
    <row r="6" spans="1:8" x14ac:dyDescent="0.25">
      <c r="A6" s="36" t="s">
        <v>56</v>
      </c>
      <c r="B6" s="37">
        <v>0.36</v>
      </c>
      <c r="C6" s="37">
        <v>0.33200000000000002</v>
      </c>
      <c r="D6" s="37">
        <v>0.31</v>
      </c>
      <c r="E6" s="37">
        <v>0.35599999999999998</v>
      </c>
      <c r="F6" s="37">
        <v>0.20399999999999999</v>
      </c>
      <c r="G6" s="37">
        <v>0.23200000000000001</v>
      </c>
      <c r="H6" s="37">
        <v>0.3</v>
      </c>
    </row>
    <row r="7" spans="1:8" x14ac:dyDescent="0.25">
      <c r="A7" s="36" t="s">
        <v>57</v>
      </c>
      <c r="B7" s="37">
        <v>0.106</v>
      </c>
      <c r="C7" s="37">
        <v>9.7000000000000003E-2</v>
      </c>
      <c r="D7" s="37">
        <v>7.4999999999999997E-2</v>
      </c>
      <c r="E7" s="37">
        <v>0.06</v>
      </c>
      <c r="F7" s="37">
        <v>1.2999999999999999E-2</v>
      </c>
      <c r="G7" s="37">
        <v>1.7000000000000001E-2</v>
      </c>
      <c r="H7" s="37">
        <v>7.2999999999999995E-2</v>
      </c>
    </row>
    <row r="8" spans="1:8" x14ac:dyDescent="0.25">
      <c r="A8" s="36" t="s">
        <v>58</v>
      </c>
      <c r="B8" s="37">
        <v>0.30599999999999999</v>
      </c>
      <c r="C8" s="37">
        <v>0.28499999999999998</v>
      </c>
      <c r="D8" s="37">
        <v>0.26700000000000002</v>
      </c>
      <c r="E8" s="37">
        <v>0.311</v>
      </c>
      <c r="F8" s="37">
        <v>0.104</v>
      </c>
      <c r="G8" s="37">
        <v>0.16</v>
      </c>
      <c r="H8" s="37">
        <v>0.255</v>
      </c>
    </row>
    <row r="9" spans="1:8" x14ac:dyDescent="0.25">
      <c r="A9" s="36" t="s">
        <v>59</v>
      </c>
      <c r="B9" s="37">
        <v>0.50700000000000001</v>
      </c>
      <c r="C9" s="37">
        <v>0.47199999999999998</v>
      </c>
      <c r="D9" s="37">
        <v>0.45700000000000002</v>
      </c>
      <c r="E9" s="37">
        <v>0.52</v>
      </c>
      <c r="F9" s="37">
        <v>0.38500000000000001</v>
      </c>
      <c r="G9" s="37">
        <v>0.378</v>
      </c>
      <c r="H9" s="37">
        <v>0.40899999999999997</v>
      </c>
    </row>
    <row r="10" spans="1:8" x14ac:dyDescent="0.25">
      <c r="A10" s="36" t="s">
        <v>60</v>
      </c>
      <c r="B10" s="37">
        <v>0.30399999999999999</v>
      </c>
      <c r="C10" s="37">
        <v>0.28599999999999998</v>
      </c>
      <c r="D10" s="37">
        <v>0.27300000000000002</v>
      </c>
      <c r="E10" s="37">
        <v>0.28799999999999998</v>
      </c>
      <c r="F10" s="37">
        <v>0.217</v>
      </c>
      <c r="G10" s="37">
        <v>0.219</v>
      </c>
      <c r="H10" s="37">
        <v>0.25800000000000001</v>
      </c>
    </row>
    <row r="11" spans="1:8" x14ac:dyDescent="0.25">
      <c r="A11" s="36" t="s">
        <v>61</v>
      </c>
      <c r="B11" s="37">
        <v>0.47099999999999997</v>
      </c>
      <c r="C11" s="37">
        <v>0.45700000000000002</v>
      </c>
      <c r="D11" s="37">
        <v>0.42699999999999999</v>
      </c>
      <c r="E11" s="37">
        <v>0.441</v>
      </c>
      <c r="F11" s="37">
        <v>0.33</v>
      </c>
      <c r="G11" s="37">
        <v>0.33900000000000002</v>
      </c>
      <c r="H11" s="37">
        <v>0.41299999999999998</v>
      </c>
    </row>
    <row r="12" spans="1:8" x14ac:dyDescent="0.25">
      <c r="A12" s="36" t="s">
        <v>62</v>
      </c>
      <c r="B12" s="37">
        <v>0.48899999999999999</v>
      </c>
      <c r="C12" s="37">
        <v>0.47699999999999998</v>
      </c>
      <c r="D12" s="37">
        <v>0.442</v>
      </c>
      <c r="E12" s="37">
        <v>0.46899999999999997</v>
      </c>
      <c r="F12" s="37">
        <v>0.34899999999999998</v>
      </c>
      <c r="G12" s="37">
        <v>0.36599999999999999</v>
      </c>
      <c r="H12" s="37">
        <v>0.44500000000000001</v>
      </c>
    </row>
    <row r="13" spans="1:8" x14ac:dyDescent="0.25">
      <c r="A13" s="36" t="s">
        <v>63</v>
      </c>
      <c r="B13" s="37">
        <v>0.224</v>
      </c>
      <c r="C13" s="37">
        <v>0.223</v>
      </c>
      <c r="D13" s="37">
        <v>0.14699999999999999</v>
      </c>
      <c r="E13" s="37">
        <v>0.125</v>
      </c>
      <c r="F13" s="37">
        <v>5.0999999999999997E-2</v>
      </c>
      <c r="G13" s="37">
        <v>4.3999999999999997E-2</v>
      </c>
      <c r="H13" s="37">
        <v>0.17100000000000001</v>
      </c>
    </row>
    <row r="14" spans="1:8" x14ac:dyDescent="0.25">
      <c r="A14" s="36" t="s">
        <v>64</v>
      </c>
      <c r="B14" s="37">
        <v>0.46</v>
      </c>
      <c r="C14" s="37">
        <v>0.44500000000000001</v>
      </c>
      <c r="D14" s="37">
        <v>0.41599999999999998</v>
      </c>
      <c r="E14" s="37">
        <v>0.48699999999999999</v>
      </c>
      <c r="F14" s="37">
        <v>0.26500000000000001</v>
      </c>
      <c r="G14" s="37">
        <v>0.34499999999999997</v>
      </c>
      <c r="H14" s="37">
        <v>0.44600000000000001</v>
      </c>
    </row>
    <row r="15" spans="1:8" x14ac:dyDescent="0.25">
      <c r="A15" s="36" t="s">
        <v>65</v>
      </c>
      <c r="B15" s="37">
        <v>0.66300000000000003</v>
      </c>
      <c r="C15" s="37">
        <v>0.64900000000000002</v>
      </c>
      <c r="D15" s="37">
        <v>0.63900000000000001</v>
      </c>
      <c r="E15" s="37">
        <v>0.66700000000000004</v>
      </c>
      <c r="F15" s="37">
        <v>0.60199999999999998</v>
      </c>
      <c r="G15" s="37">
        <v>0.56899999999999995</v>
      </c>
      <c r="H15" s="37">
        <v>0.59299999999999997</v>
      </c>
    </row>
    <row r="16" spans="1:8" x14ac:dyDescent="0.25">
      <c r="A16" s="2"/>
      <c r="B16" s="2"/>
      <c r="C16" s="2"/>
    </row>
    <row r="17" spans="1:8" ht="30" x14ac:dyDescent="0.25">
      <c r="A17" s="89" t="s">
        <v>88</v>
      </c>
      <c r="B17" s="35" t="s">
        <v>14</v>
      </c>
      <c r="C17" s="35" t="s">
        <v>2</v>
      </c>
      <c r="D17" s="35" t="s">
        <v>15</v>
      </c>
      <c r="E17" s="35" t="s">
        <v>4</v>
      </c>
      <c r="F17" s="35" t="s">
        <v>3</v>
      </c>
      <c r="G17" s="35" t="s">
        <v>25</v>
      </c>
      <c r="H17" s="35" t="s">
        <v>26</v>
      </c>
    </row>
    <row r="18" spans="1:8" x14ac:dyDescent="0.25">
      <c r="A18" s="36" t="s">
        <v>54</v>
      </c>
      <c r="B18" s="37">
        <v>0.24099999999999999</v>
      </c>
      <c r="C18" s="37">
        <v>0.20499999999999999</v>
      </c>
      <c r="D18" s="37">
        <v>0.19800000000000001</v>
      </c>
      <c r="E18" s="37">
        <v>0.26900000000000002</v>
      </c>
      <c r="F18" s="37">
        <v>0.18099999999999999</v>
      </c>
      <c r="G18" s="37">
        <v>0.187</v>
      </c>
      <c r="H18" s="37">
        <v>0.192</v>
      </c>
    </row>
    <row r="19" spans="1:8" x14ac:dyDescent="0.25">
      <c r="A19" s="36" t="s">
        <v>55</v>
      </c>
      <c r="B19" s="37">
        <v>0.375</v>
      </c>
      <c r="C19" s="37">
        <v>0.33100000000000002</v>
      </c>
      <c r="D19" s="37">
        <v>0.32</v>
      </c>
      <c r="E19" s="37">
        <v>0.435</v>
      </c>
      <c r="F19" s="37">
        <v>0.309</v>
      </c>
      <c r="G19" s="37">
        <v>0.31900000000000001</v>
      </c>
      <c r="H19" s="37">
        <v>0.32900000000000001</v>
      </c>
    </row>
    <row r="20" spans="1:8" x14ac:dyDescent="0.25">
      <c r="A20" s="36" t="s">
        <v>56</v>
      </c>
      <c r="B20" s="37">
        <v>0.253</v>
      </c>
      <c r="C20" s="37">
        <v>0.216</v>
      </c>
      <c r="D20" s="37">
        <v>0.20699999999999999</v>
      </c>
      <c r="E20" s="37">
        <v>0.27700000000000002</v>
      </c>
      <c r="F20" s="37">
        <v>0.182</v>
      </c>
      <c r="G20" s="37">
        <v>0.191</v>
      </c>
      <c r="H20" s="37">
        <v>0.19900000000000001</v>
      </c>
    </row>
    <row r="21" spans="1:8" x14ac:dyDescent="0.25">
      <c r="A21" s="36" t="s">
        <v>57</v>
      </c>
      <c r="B21" s="37">
        <v>0.106</v>
      </c>
      <c r="C21" s="37">
        <v>9.9000000000000005E-2</v>
      </c>
      <c r="D21" s="37">
        <v>0.09</v>
      </c>
      <c r="E21" s="37">
        <v>0.11899999999999999</v>
      </c>
      <c r="F21" s="37">
        <v>3.6999999999999998E-2</v>
      </c>
      <c r="G21" s="37">
        <v>5.2999999999999999E-2</v>
      </c>
      <c r="H21" s="37">
        <v>7.6999999999999999E-2</v>
      </c>
    </row>
    <row r="22" spans="1:8" x14ac:dyDescent="0.25">
      <c r="A22" s="36" t="s">
        <v>58</v>
      </c>
      <c r="B22" s="37">
        <v>0.35599999999999998</v>
      </c>
      <c r="C22" s="37">
        <v>0.316</v>
      </c>
      <c r="D22" s="37">
        <v>0.314</v>
      </c>
      <c r="E22" s="37">
        <v>0.372</v>
      </c>
      <c r="F22" s="37">
        <v>0.251</v>
      </c>
      <c r="G22" s="37">
        <v>0.26300000000000001</v>
      </c>
      <c r="H22" s="37">
        <v>0.26100000000000001</v>
      </c>
    </row>
    <row r="23" spans="1:8" x14ac:dyDescent="0.25">
      <c r="A23" s="36" t="s">
        <v>59</v>
      </c>
      <c r="B23" s="37">
        <v>0.40699999999999997</v>
      </c>
      <c r="C23" s="37">
        <v>0.30599999999999999</v>
      </c>
      <c r="D23" s="37">
        <v>0.307</v>
      </c>
      <c r="E23" s="37">
        <v>0.495</v>
      </c>
      <c r="F23" s="37">
        <v>0.46800000000000003</v>
      </c>
      <c r="G23" s="37">
        <v>0.38200000000000001</v>
      </c>
      <c r="H23" s="37">
        <v>0.35399999999999998</v>
      </c>
    </row>
    <row r="24" spans="1:8" x14ac:dyDescent="0.25">
      <c r="A24" s="36" t="s">
        <v>60</v>
      </c>
      <c r="B24" s="37">
        <v>0.248</v>
      </c>
      <c r="C24" s="37">
        <v>0.22700000000000001</v>
      </c>
      <c r="D24" s="37">
        <v>0.222</v>
      </c>
      <c r="E24" s="37">
        <v>0.251</v>
      </c>
      <c r="F24" s="37">
        <v>0.20200000000000001</v>
      </c>
      <c r="G24" s="37">
        <v>0.2</v>
      </c>
      <c r="H24" s="37">
        <v>0.20799999999999999</v>
      </c>
    </row>
    <row r="25" spans="1:8" x14ac:dyDescent="0.25">
      <c r="A25" s="36" t="s">
        <v>61</v>
      </c>
      <c r="B25" s="37">
        <v>0.39600000000000002</v>
      </c>
      <c r="C25" s="37">
        <v>0.36799999999999999</v>
      </c>
      <c r="D25" s="37">
        <v>0.35499999999999998</v>
      </c>
      <c r="E25" s="37">
        <v>0.38300000000000001</v>
      </c>
      <c r="F25" s="37">
        <v>0.307</v>
      </c>
      <c r="G25" s="37">
        <v>0.31</v>
      </c>
      <c r="H25" s="37">
        <v>0.32900000000000001</v>
      </c>
    </row>
    <row r="26" spans="1:8" x14ac:dyDescent="0.25">
      <c r="A26" s="36" t="s">
        <v>62</v>
      </c>
      <c r="B26" s="37">
        <v>0.41299999999999998</v>
      </c>
      <c r="C26" s="37">
        <v>0.38600000000000001</v>
      </c>
      <c r="D26" s="37">
        <v>0.372</v>
      </c>
      <c r="E26" s="37">
        <v>0.40899999999999997</v>
      </c>
      <c r="F26" s="37">
        <v>0.32500000000000001</v>
      </c>
      <c r="G26" s="37">
        <v>0.33300000000000002</v>
      </c>
      <c r="H26" s="37">
        <v>0.35399999999999998</v>
      </c>
    </row>
    <row r="27" spans="1:8" x14ac:dyDescent="0.25">
      <c r="A27" s="36" t="s">
        <v>63</v>
      </c>
      <c r="B27" s="37">
        <v>0.245</v>
      </c>
      <c r="C27" s="37">
        <v>0.23300000000000001</v>
      </c>
      <c r="D27" s="37">
        <v>0.20399999999999999</v>
      </c>
      <c r="E27" s="37">
        <v>0.246</v>
      </c>
      <c r="F27" s="37">
        <v>0.114</v>
      </c>
      <c r="G27" s="37">
        <v>0.151</v>
      </c>
      <c r="H27" s="37">
        <v>0.19500000000000001</v>
      </c>
    </row>
    <row r="28" spans="1:8" x14ac:dyDescent="0.25">
      <c r="A28" s="36" t="s">
        <v>64</v>
      </c>
      <c r="B28" s="37">
        <v>0.54200000000000004</v>
      </c>
      <c r="C28" s="37">
        <v>0.50900000000000001</v>
      </c>
      <c r="D28" s="37">
        <v>0.51100000000000001</v>
      </c>
      <c r="E28" s="37">
        <v>0.55100000000000005</v>
      </c>
      <c r="F28" s="37">
        <v>0.47899999999999998</v>
      </c>
      <c r="G28" s="37">
        <v>0.48199999999999998</v>
      </c>
      <c r="H28" s="37">
        <v>0.47099999999999997</v>
      </c>
    </row>
    <row r="29" spans="1:8" x14ac:dyDescent="0.25">
      <c r="A29" s="36" t="s">
        <v>65</v>
      </c>
      <c r="B29" s="37">
        <v>0.66800000000000004</v>
      </c>
      <c r="C29" s="37">
        <v>0.56599999999999995</v>
      </c>
      <c r="D29" s="37">
        <v>0.60299999999999998</v>
      </c>
      <c r="E29" s="37">
        <v>0.66400000000000003</v>
      </c>
      <c r="F29" s="37">
        <v>0.69</v>
      </c>
      <c r="G29" s="37">
        <v>0.59499999999999997</v>
      </c>
      <c r="H29" s="37">
        <v>0.57799999999999996</v>
      </c>
    </row>
    <row r="31" spans="1:8" x14ac:dyDescent="0.25">
      <c r="A31" t="s">
        <v>84</v>
      </c>
      <c r="B31" s="58">
        <f>(B4-B18)/B4</f>
        <v>0.29532163742690065</v>
      </c>
      <c r="C31" s="58">
        <f t="shared" ref="B31:F33" si="0">(C4-C18)/C4</f>
        <v>0.34294871794871801</v>
      </c>
      <c r="D31" s="58">
        <f t="shared" si="0"/>
        <v>0.32881355932203382</v>
      </c>
      <c r="E31" s="58">
        <f t="shared" si="0"/>
        <v>0.19940476190476192</v>
      </c>
      <c r="F31" s="58">
        <f t="shared" si="0"/>
        <v>0.10396039603960405</v>
      </c>
      <c r="G31" s="58">
        <f t="shared" ref="G31:H33" si="1">(G4-G18)/G4</f>
        <v>0.15765765765765766</v>
      </c>
      <c r="H31" s="58">
        <f t="shared" si="1"/>
        <v>0.31672597864768687</v>
      </c>
    </row>
    <row r="32" spans="1:8" x14ac:dyDescent="0.25">
      <c r="A32" t="s">
        <v>85</v>
      </c>
      <c r="B32" s="58">
        <f t="shared" si="0"/>
        <v>0.27325581395348841</v>
      </c>
      <c r="C32" s="58">
        <f t="shared" si="0"/>
        <v>0.31752577319587622</v>
      </c>
      <c r="D32" s="58">
        <f t="shared" si="0"/>
        <v>0.30434782608695654</v>
      </c>
      <c r="E32" s="58">
        <f t="shared" si="0"/>
        <v>0.15533980582524273</v>
      </c>
      <c r="F32" s="58">
        <f t="shared" si="0"/>
        <v>0.11461318051575926</v>
      </c>
      <c r="G32" s="58">
        <f t="shared" si="1"/>
        <v>0.14016172506738542</v>
      </c>
      <c r="H32" s="58">
        <f t="shared" si="1"/>
        <v>0.2878787878787879</v>
      </c>
    </row>
    <row r="33" spans="1:8" x14ac:dyDescent="0.25">
      <c r="A33" t="s">
        <v>86</v>
      </c>
      <c r="B33" s="58">
        <f t="shared" si="0"/>
        <v>0.29722222222222217</v>
      </c>
      <c r="C33" s="58">
        <f t="shared" si="0"/>
        <v>0.3493975903614458</v>
      </c>
      <c r="D33" s="58">
        <f t="shared" si="0"/>
        <v>0.33225806451612905</v>
      </c>
      <c r="E33" s="58">
        <f t="shared" si="0"/>
        <v>0.22191011235955047</v>
      </c>
      <c r="F33" s="58">
        <f t="shared" si="0"/>
        <v>0.10784313725490192</v>
      </c>
      <c r="G33" s="58">
        <f t="shared" si="1"/>
        <v>0.1767241379310345</v>
      </c>
      <c r="H33" s="58">
        <f t="shared" si="1"/>
        <v>0.33666666666666661</v>
      </c>
    </row>
  </sheetData>
  <conditionalFormatting sqref="B4:H15">
    <cfRule type="expression" dxfId="15" priority="3">
      <formula>B4=MAX($B4:$H4)</formula>
    </cfRule>
    <cfRule type="expression" dxfId="14" priority="4">
      <formula>B4=MIN($B4:$H4)</formula>
    </cfRule>
  </conditionalFormatting>
  <conditionalFormatting sqref="B18:H29">
    <cfRule type="expression" dxfId="13" priority="1">
      <formula>B18=MAX($B18:$H18)</formula>
    </cfRule>
    <cfRule type="expression" dxfId="12" priority="2">
      <formula>B18=MIN($B18:$H18)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56D-98C2-4436-A041-2EBED815F363}">
  <dimension ref="A2:H14"/>
  <sheetViews>
    <sheetView workbookViewId="0">
      <selection activeCell="H20" sqref="H2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89" t="s">
        <v>97</v>
      </c>
      <c r="B2" s="35" t="s">
        <v>14</v>
      </c>
      <c r="C2" s="35" t="s">
        <v>2</v>
      </c>
      <c r="D2" s="35" t="s">
        <v>15</v>
      </c>
      <c r="E2" s="35" t="s">
        <v>4</v>
      </c>
      <c r="F2" s="35" t="s">
        <v>3</v>
      </c>
      <c r="G2" s="35" t="s">
        <v>25</v>
      </c>
      <c r="H2" s="35" t="s">
        <v>26</v>
      </c>
    </row>
    <row r="3" spans="1:8" x14ac:dyDescent="0.25">
      <c r="A3" s="36" t="s">
        <v>54</v>
      </c>
      <c r="B3" s="37">
        <v>0.13800000000000001</v>
      </c>
      <c r="C3" s="37">
        <v>0.106</v>
      </c>
      <c r="D3" s="37">
        <v>0.109</v>
      </c>
      <c r="E3" s="37">
        <v>0.17199999999999999</v>
      </c>
      <c r="F3" s="37">
        <v>0.111</v>
      </c>
      <c r="G3" s="37">
        <v>0.106</v>
      </c>
      <c r="H3" s="37">
        <v>9.1999999999999998E-2</v>
      </c>
    </row>
    <row r="4" spans="1:8" x14ac:dyDescent="0.25">
      <c r="A4" s="36" t="s">
        <v>55</v>
      </c>
      <c r="B4" s="37">
        <v>0.22600000000000001</v>
      </c>
      <c r="C4" s="37">
        <v>0.182</v>
      </c>
      <c r="D4" s="37">
        <v>0.184</v>
      </c>
      <c r="E4" s="37">
        <v>0.28999999999999998</v>
      </c>
      <c r="F4" s="37">
        <v>0.19400000000000001</v>
      </c>
      <c r="G4" s="37">
        <v>0.19</v>
      </c>
      <c r="H4" s="37">
        <v>0.16700000000000001</v>
      </c>
    </row>
    <row r="5" spans="1:8" x14ac:dyDescent="0.25">
      <c r="A5" s="36" t="s">
        <v>56</v>
      </c>
      <c r="B5" s="37">
        <v>0.14099999999999999</v>
      </c>
      <c r="C5" s="37">
        <v>0.108</v>
      </c>
      <c r="D5" s="37">
        <v>0.111</v>
      </c>
      <c r="E5" s="37">
        <v>0.17399999999999999</v>
      </c>
      <c r="F5" s="37">
        <v>0.109</v>
      </c>
      <c r="G5" s="37">
        <v>0.105</v>
      </c>
      <c r="H5" s="37">
        <v>8.8999999999999996E-2</v>
      </c>
    </row>
    <row r="6" spans="1:8" x14ac:dyDescent="0.25">
      <c r="A6" s="36" t="s">
        <v>57</v>
      </c>
      <c r="B6" s="37">
        <v>5.7000000000000002E-2</v>
      </c>
      <c r="C6" s="37">
        <v>4.7E-2</v>
      </c>
      <c r="D6" s="37">
        <v>4.8000000000000001E-2</v>
      </c>
      <c r="E6" s="37">
        <v>6.3E-2</v>
      </c>
      <c r="F6" s="37">
        <v>1.7000000000000001E-2</v>
      </c>
      <c r="G6" s="37">
        <v>2.5000000000000001E-2</v>
      </c>
      <c r="H6" s="37">
        <v>3.3000000000000002E-2</v>
      </c>
    </row>
    <row r="7" spans="1:8" x14ac:dyDescent="0.25">
      <c r="A7" s="36" t="s">
        <v>58</v>
      </c>
      <c r="B7" s="37">
        <v>0.20699999999999999</v>
      </c>
      <c r="C7" s="37">
        <v>0.17299999999999999</v>
      </c>
      <c r="D7" s="37">
        <v>0.17699999999999999</v>
      </c>
      <c r="E7" s="37">
        <v>0.24</v>
      </c>
      <c r="F7" s="37">
        <v>0.14499999999999999</v>
      </c>
      <c r="G7" s="37">
        <v>0.14599999999999999</v>
      </c>
      <c r="H7" s="37">
        <v>0.128</v>
      </c>
    </row>
    <row r="8" spans="1:8" x14ac:dyDescent="0.25">
      <c r="A8" s="36" t="s">
        <v>59</v>
      </c>
      <c r="B8" s="37">
        <v>0.25700000000000001</v>
      </c>
      <c r="C8" s="37">
        <v>0.157</v>
      </c>
      <c r="D8" s="37">
        <v>0.16900000000000001</v>
      </c>
      <c r="E8" s="37">
        <v>0.33300000000000002</v>
      </c>
      <c r="F8" s="37">
        <v>0.31900000000000001</v>
      </c>
      <c r="G8" s="37">
        <v>0.23799999999999999</v>
      </c>
      <c r="H8" s="37">
        <v>0.17499999999999999</v>
      </c>
    </row>
    <row r="9" spans="1:8" x14ac:dyDescent="0.25">
      <c r="A9" s="36" t="s">
        <v>60</v>
      </c>
      <c r="B9" s="37">
        <v>0.17699999999999999</v>
      </c>
      <c r="C9" s="37">
        <v>0.14899999999999999</v>
      </c>
      <c r="D9" s="37">
        <v>0.156</v>
      </c>
      <c r="E9" s="37">
        <v>0.188</v>
      </c>
      <c r="F9" s="37">
        <v>0.152</v>
      </c>
      <c r="G9" s="37">
        <v>0.14399999999999999</v>
      </c>
      <c r="H9" s="37">
        <v>0.13400000000000001</v>
      </c>
    </row>
    <row r="10" spans="1:8" x14ac:dyDescent="0.25">
      <c r="A10" s="36" t="s">
        <v>61</v>
      </c>
      <c r="B10" s="37">
        <v>0.28199999999999997</v>
      </c>
      <c r="C10" s="37">
        <v>0.24399999999999999</v>
      </c>
      <c r="D10" s="37">
        <v>0.251</v>
      </c>
      <c r="E10" s="37">
        <v>0.29099999999999998</v>
      </c>
      <c r="F10" s="37">
        <v>0.23100000000000001</v>
      </c>
      <c r="G10" s="37">
        <v>0.221</v>
      </c>
      <c r="H10" s="37">
        <v>0.214</v>
      </c>
    </row>
    <row r="11" spans="1:8" x14ac:dyDescent="0.25">
      <c r="A11" s="36" t="s">
        <v>62</v>
      </c>
      <c r="B11" s="37">
        <v>0.29499999999999998</v>
      </c>
      <c r="C11" s="37">
        <v>0.25700000000000001</v>
      </c>
      <c r="D11" s="37">
        <v>0.26500000000000001</v>
      </c>
      <c r="E11" s="37">
        <v>0.311</v>
      </c>
      <c r="F11" s="37">
        <v>0.24199999999999999</v>
      </c>
      <c r="G11" s="37">
        <v>0.23799999999999999</v>
      </c>
      <c r="H11" s="37">
        <v>0.22900000000000001</v>
      </c>
    </row>
    <row r="12" spans="1:8" x14ac:dyDescent="0.25">
      <c r="A12" s="36" t="s">
        <v>63</v>
      </c>
      <c r="B12" s="37">
        <v>0.156</v>
      </c>
      <c r="C12" s="37">
        <v>0.14000000000000001</v>
      </c>
      <c r="D12" s="37">
        <v>0.13300000000000001</v>
      </c>
      <c r="E12" s="37">
        <v>0.156</v>
      </c>
      <c r="F12" s="37">
        <v>6.5000000000000002E-2</v>
      </c>
      <c r="G12" s="37">
        <v>8.6999999999999994E-2</v>
      </c>
      <c r="H12" s="37">
        <v>0.10199999999999999</v>
      </c>
    </row>
    <row r="13" spans="1:8" x14ac:dyDescent="0.25">
      <c r="A13" s="36" t="s">
        <v>64</v>
      </c>
      <c r="B13" s="37">
        <v>0.39200000000000002</v>
      </c>
      <c r="C13" s="37">
        <v>0.34399999999999997</v>
      </c>
      <c r="D13" s="37">
        <v>0.36499999999999999</v>
      </c>
      <c r="E13" s="37">
        <v>0.42</v>
      </c>
      <c r="F13" s="37">
        <v>0.35399999999999998</v>
      </c>
      <c r="G13" s="37">
        <v>0.33800000000000002</v>
      </c>
      <c r="H13" s="37">
        <v>0.31</v>
      </c>
    </row>
    <row r="14" spans="1:8" x14ac:dyDescent="0.25">
      <c r="A14" s="36" t="s">
        <v>65</v>
      </c>
      <c r="B14" s="37">
        <v>0.495</v>
      </c>
      <c r="C14" s="37">
        <v>0.38</v>
      </c>
      <c r="D14" s="37">
        <v>0.42399999999999999</v>
      </c>
      <c r="E14" s="37">
        <v>0.55700000000000005</v>
      </c>
      <c r="F14" s="37">
        <v>0.56999999999999995</v>
      </c>
      <c r="G14" s="37">
        <v>0.47499999999999998</v>
      </c>
      <c r="H14" s="37">
        <v>0.41399999999999998</v>
      </c>
    </row>
  </sheetData>
  <autoFilter ref="A2:H2" xr:uid="{62B9D56D-98C2-4436-A041-2EBED815F363}"/>
  <conditionalFormatting sqref="B3:H14">
    <cfRule type="expression" dxfId="11" priority="1">
      <formula>B3=MAX($B3:$H3)</formula>
    </cfRule>
    <cfRule type="expression" dxfId="10" priority="2">
      <formula>B3=MIN($B3:$H3)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14</vt:i4>
      </vt:variant>
    </vt:vector>
  </HeadingPairs>
  <TitlesOfParts>
    <vt:vector size="14" baseType="lpstr">
      <vt:lpstr>List of Models</vt:lpstr>
      <vt:lpstr>AP_tables_by_epsilon</vt:lpstr>
      <vt:lpstr>Taul1</vt:lpstr>
      <vt:lpstr>AP_main_by_attack-epsilon</vt:lpstr>
      <vt:lpstr>AP_main_by_attack-architecture</vt:lpstr>
      <vt:lpstr>AP_main_drop_percentages</vt:lpstr>
      <vt:lpstr>Graphs</vt:lpstr>
      <vt:lpstr>coco-original vs coco-224</vt:lpstr>
      <vt:lpstr>MN-0.05-FGSM</vt:lpstr>
      <vt:lpstr>MN-0.05-PGD</vt:lpstr>
      <vt:lpstr>RN-0.05-FGSM</vt:lpstr>
      <vt:lpstr>RN-0.05-PGD</vt:lpstr>
      <vt:lpstr>EN-0.05-FGSM</vt:lpstr>
      <vt:lpstr>EN-0.05-PGD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2022-04-26T16:51:08Z</dcterms:modified>
</cp:coreProperties>
</file>