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ojects\cuvatte\final_evaluation_2\excel\"/>
    </mc:Choice>
  </mc:AlternateContent>
  <xr:revisionPtr revIDLastSave="0" documentId="13_ncr:1_{BF518A35-69F2-4A10-AC83-1163C2BA4C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ice list" sheetId="1" r:id="rId1"/>
    <sheet name="Pivot" sheetId="6" r:id="rId2"/>
    <sheet name="Sales" sheetId="2" r:id="rId3"/>
    <sheet name="Loans" sheetId="5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C5" i="5" l="1"/>
  <c r="D5" i="5"/>
  <c r="E5" i="5"/>
  <c r="B5" i="5"/>
  <c r="E1" i="2"/>
  <c r="B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4" i="2"/>
</calcChain>
</file>

<file path=xl/sharedStrings.xml><?xml version="1.0" encoding="utf-8"?>
<sst xmlns="http://schemas.openxmlformats.org/spreadsheetml/2006/main" count="227" uniqueCount="37">
  <si>
    <t>Model</t>
  </si>
  <si>
    <t>Base price</t>
  </si>
  <si>
    <t>Date:</t>
  </si>
  <si>
    <t>Month:</t>
  </si>
  <si>
    <t>Salesman</t>
  </si>
  <si>
    <t>Accessories</t>
  </si>
  <si>
    <t>Total price</t>
  </si>
  <si>
    <t>CarModel3</t>
  </si>
  <si>
    <t>Salesman2</t>
  </si>
  <si>
    <t>CarModel13</t>
  </si>
  <si>
    <t>Salesman6</t>
  </si>
  <si>
    <t>Salesman4</t>
  </si>
  <si>
    <t>CarModel1</t>
  </si>
  <si>
    <t>Salesman5</t>
  </si>
  <si>
    <t>CarModel7</t>
  </si>
  <si>
    <t>CarModel11</t>
  </si>
  <si>
    <t>Salesman7</t>
  </si>
  <si>
    <t>CarModel5</t>
  </si>
  <si>
    <t>Salesman3</t>
  </si>
  <si>
    <t>CarModel12</t>
  </si>
  <si>
    <t>Salesman1</t>
  </si>
  <si>
    <t>CarModel10</t>
  </si>
  <si>
    <t>CarModel2</t>
  </si>
  <si>
    <t>CarModel4</t>
  </si>
  <si>
    <t>CarModel14</t>
  </si>
  <si>
    <t>CarModel8</t>
  </si>
  <si>
    <t>CarModel6</t>
  </si>
  <si>
    <t>CarModel9</t>
  </si>
  <si>
    <t>Principal</t>
  </si>
  <si>
    <t>Duration (years)</t>
  </si>
  <si>
    <t>Annual rate</t>
  </si>
  <si>
    <t>Installment</t>
  </si>
  <si>
    <t>Grand Total</t>
  </si>
  <si>
    <t>Total number of cars sold</t>
  </si>
  <si>
    <t>Car Model</t>
  </si>
  <si>
    <t>Total sales</t>
  </si>
  <si>
    <t>Sum of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</si>
</sst>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_-[$€-2]\ * #,##0.00_-;\-[$€-2]\ * #,##0.00_-;_-[$€-2]\ * &quot;-&quot;??_-"/>
    <numFmt numFmtId="165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2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quotePrefix="1"/>
    <xf numFmtId="0" fontId="1" fillId="0" borderId="0" xfId="0" applyFont="1"/>
    <xf numFmtId="0" fontId="3" fillId="0" borderId="0" xfId="0" applyFont="1"/>
    <xf numFmtId="14" fontId="3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65" fontId="0" fillId="0" borderId="0" xfId="0" applyNumberFormat="1"/>
    <xf numFmtId="0" fontId="1" fillId="0" borderId="2" xfId="0" applyFont="1" applyBorder="1"/>
    <xf numFmtId="9" fontId="0" fillId="0" borderId="2" xfId="0" applyNumberFormat="1" applyBorder="1"/>
    <xf numFmtId="1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</cellXfs>
  <cellStyles count="2">
    <cellStyle name="Euro" xfId="1" xr:uid="{00000000-0005-0000-0000-000001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[car_dealearship.xlsx]Pivot!PivotTable1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 number of cars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Pivot!$A$4:$A$18</c:f>
              <c:strCache>
                <c:ptCount val="14"/>
                <c:pt idx="0">
                  <c:v>CarModel1</c:v>
                </c:pt>
                <c:pt idx="1">
                  <c:v>CarModel10</c:v>
                </c:pt>
                <c:pt idx="2">
                  <c:v>CarModel11</c:v>
                </c:pt>
                <c:pt idx="3">
                  <c:v>CarModel12</c:v>
                </c:pt>
                <c:pt idx="4">
                  <c:v>CarModel13</c:v>
                </c:pt>
                <c:pt idx="5">
                  <c:v>CarModel14</c:v>
                </c:pt>
                <c:pt idx="6">
                  <c:v>CarModel2</c:v>
                </c:pt>
                <c:pt idx="7">
                  <c:v>CarModel3</c:v>
                </c:pt>
                <c:pt idx="8">
                  <c:v>CarModel4</c:v>
                </c:pt>
                <c:pt idx="9">
                  <c:v>CarModel5</c:v>
                </c:pt>
                <c:pt idx="10">
                  <c:v>CarModel6</c:v>
                </c:pt>
                <c:pt idx="11">
                  <c:v>CarModel7</c:v>
                </c:pt>
                <c:pt idx="12">
                  <c:v>CarModel8</c:v>
                </c:pt>
                <c:pt idx="13">
                  <c:v>CarModel9</c:v>
                </c:pt>
              </c:strCache>
            </c:strRef>
          </c:cat>
          <c:val>
            <c:numRef>
              <c:f>Pivot!$B$4:$B$18</c:f>
              <c:numCache>
                <c:formatCode>General</c:formatCode>
                <c:ptCount val="14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21</c:v>
                </c:pt>
                <c:pt idx="5">
                  <c:v>2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10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B-463E-B3D2-25287734DE29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Pivot!$A$4:$A$18</c:f>
              <c:strCache>
                <c:ptCount val="14"/>
                <c:pt idx="0">
                  <c:v>CarModel1</c:v>
                </c:pt>
                <c:pt idx="1">
                  <c:v>CarModel10</c:v>
                </c:pt>
                <c:pt idx="2">
                  <c:v>CarModel11</c:v>
                </c:pt>
                <c:pt idx="3">
                  <c:v>CarModel12</c:v>
                </c:pt>
                <c:pt idx="4">
                  <c:v>CarModel13</c:v>
                </c:pt>
                <c:pt idx="5">
                  <c:v>CarModel14</c:v>
                </c:pt>
                <c:pt idx="6">
                  <c:v>CarModel2</c:v>
                </c:pt>
                <c:pt idx="7">
                  <c:v>CarModel3</c:v>
                </c:pt>
                <c:pt idx="8">
                  <c:v>CarModel4</c:v>
                </c:pt>
                <c:pt idx="9">
                  <c:v>CarModel5</c:v>
                </c:pt>
                <c:pt idx="10">
                  <c:v>CarModel6</c:v>
                </c:pt>
                <c:pt idx="11">
                  <c:v>CarModel7</c:v>
                </c:pt>
                <c:pt idx="12">
                  <c:v>CarModel8</c:v>
                </c:pt>
                <c:pt idx="13">
                  <c:v>CarModel9</c:v>
                </c:pt>
              </c:strCache>
            </c:strRef>
          </c:cat>
          <c:val>
            <c:numRef>
              <c:f>Pivot!$C$4:$C$18</c:f>
              <c:numCache>
                <c:formatCode>General</c:formatCode>
                <c:ptCount val="14"/>
                <c:pt idx="0">
                  <c:v>7751930</c:v>
                </c:pt>
                <c:pt idx="1">
                  <c:v>3375220</c:v>
                </c:pt>
                <c:pt idx="2">
                  <c:v>4089500</c:v>
                </c:pt>
                <c:pt idx="3">
                  <c:v>3310815</c:v>
                </c:pt>
                <c:pt idx="4">
                  <c:v>17544345</c:v>
                </c:pt>
                <c:pt idx="5">
                  <c:v>1659780</c:v>
                </c:pt>
                <c:pt idx="6">
                  <c:v>2917885</c:v>
                </c:pt>
                <c:pt idx="7">
                  <c:v>7293825</c:v>
                </c:pt>
                <c:pt idx="8">
                  <c:v>2891475</c:v>
                </c:pt>
                <c:pt idx="9">
                  <c:v>4792065</c:v>
                </c:pt>
                <c:pt idx="10">
                  <c:v>3394995</c:v>
                </c:pt>
                <c:pt idx="11">
                  <c:v>11529495</c:v>
                </c:pt>
                <c:pt idx="12">
                  <c:v>2602005</c:v>
                </c:pt>
                <c:pt idx="13">
                  <c:v>2580885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B-463E-B3D2-25287734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03951"/>
        <c:axId val="729794351"/>
      </c:barChart>
      <c:catAx>
        <c:axId val="72980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</a:t>
                </a:r>
                <a:r>
                  <a:rPr lang="en-IN" baseline="0"/>
                  <a:t> Model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94351"/>
        <c:crosses val="autoZero"/>
        <c:auto val="1"/>
        <c:lblAlgn val="ctr"/>
        <c:lblOffset val="100"/>
        <c:noMultiLvlLbl val="0"/>
      </c:catAx>
      <c:valAx>
        <c:axId val="7297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0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12</xdr:row>
      <xdr:rowOff>30480</xdr:rowOff>
    </xdr:from>
    <xdr:to>
      <xdr:col>11</xdr:col>
      <xdr:colOff>53340</xdr:colOff>
      <xdr:row>27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DCD532-33EE-3E78-645C-977567DF2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as Chauhan" refreshedDate="45583.694529513887" createdVersion="8" refreshedVersion="8" minRefreshableVersion="3" recordCount="86" xr:uid="{872A2B05-42CE-4C9E-98CA-4B2117CCF393}">
  <cacheSource type="worksheet">
    <worksheetSource ref="A3:E89" sheet="Sales"/>
  </cacheSource>
  <cacheFields count="5">
    <cacheField name="Model" numFmtId="0">
      <sharedItems count="14">
        <s v="CarModel3"/>
        <s v="CarModel13"/>
        <s v="CarModel1"/>
        <s v="CarModel7"/>
        <s v="CarModel11"/>
        <s v="CarModel5"/>
        <s v="CarModel12"/>
        <s v="CarModel10"/>
        <s v="CarModel2"/>
        <s v="CarModel4"/>
        <s v="CarModel14"/>
        <s v="CarModel8"/>
        <s v="CarModel6"/>
        <s v="CarModel9"/>
      </sharedItems>
    </cacheField>
    <cacheField name="Salesman" numFmtId="0">
      <sharedItems count="7">
        <s v="Salesman2"/>
        <s v="Salesman6"/>
        <s v="Salesman4"/>
        <s v="Salesman5"/>
        <s v="Salesman7"/>
        <s v="Salesman3"/>
        <s v="Salesman1"/>
      </sharedItems>
    </cacheField>
    <cacheField name="Base price" numFmtId="0">
      <sharedItems containsSemiMixedTypes="0" containsString="0" containsNumber="1" containsInteger="1" minValue="627000" maxValue="1656000"/>
    </cacheField>
    <cacheField name="Accessories" numFmtId="0">
      <sharedItems containsSemiMixedTypes="0" containsString="0" containsNumber="1" containsInteger="1" minValue="4840" maxValue="109560"/>
    </cacheField>
    <cacheField name="Total price" numFmtId="0">
      <sharedItems containsSemiMixedTypes="0" containsString="0" containsNumber="1" containsInteger="1" minValue="631840" maxValue="1731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627000"/>
    <n v="42955"/>
    <n v="669955"/>
  </r>
  <r>
    <x v="1"/>
    <x v="1"/>
    <n v="786000"/>
    <n v="18975"/>
    <n v="804975"/>
  </r>
  <r>
    <x v="0"/>
    <x v="2"/>
    <n v="627000"/>
    <n v="4840"/>
    <n v="631840"/>
  </r>
  <r>
    <x v="2"/>
    <x v="3"/>
    <n v="786000"/>
    <n v="98890"/>
    <n v="884890"/>
  </r>
  <r>
    <x v="1"/>
    <x v="0"/>
    <n v="786000"/>
    <n v="74470"/>
    <n v="860470"/>
  </r>
  <r>
    <x v="3"/>
    <x v="1"/>
    <n v="1077000"/>
    <n v="108955"/>
    <n v="1185955"/>
  </r>
  <r>
    <x v="4"/>
    <x v="4"/>
    <n v="786000"/>
    <n v="12155"/>
    <n v="798155"/>
  </r>
  <r>
    <x v="5"/>
    <x v="3"/>
    <n v="897000"/>
    <n v="54615"/>
    <n v="951615"/>
  </r>
  <r>
    <x v="1"/>
    <x v="5"/>
    <n v="786000"/>
    <n v="32505"/>
    <n v="818505"/>
  </r>
  <r>
    <x v="0"/>
    <x v="4"/>
    <n v="627000"/>
    <n v="12540"/>
    <n v="639540"/>
  </r>
  <r>
    <x v="2"/>
    <x v="2"/>
    <n v="786000"/>
    <n v="74965"/>
    <n v="860965"/>
  </r>
  <r>
    <x v="3"/>
    <x v="3"/>
    <n v="1077000"/>
    <n v="80410"/>
    <n v="1157410"/>
  </r>
  <r>
    <x v="0"/>
    <x v="0"/>
    <n v="627000"/>
    <n v="109560"/>
    <n v="736560"/>
  </r>
  <r>
    <x v="0"/>
    <x v="1"/>
    <n v="627000"/>
    <n v="19635"/>
    <n v="646635"/>
  </r>
  <r>
    <x v="1"/>
    <x v="2"/>
    <n v="786000"/>
    <n v="47025"/>
    <n v="833025"/>
  </r>
  <r>
    <x v="3"/>
    <x v="4"/>
    <n v="1077000"/>
    <n v="71115"/>
    <n v="1148115"/>
  </r>
  <r>
    <x v="6"/>
    <x v="3"/>
    <n v="786000"/>
    <n v="69245"/>
    <n v="855245"/>
  </r>
  <r>
    <x v="0"/>
    <x v="1"/>
    <n v="627000"/>
    <n v="46035"/>
    <n v="673035"/>
  </r>
  <r>
    <x v="2"/>
    <x v="6"/>
    <n v="786000"/>
    <n v="60280"/>
    <n v="846280"/>
  </r>
  <r>
    <x v="1"/>
    <x v="4"/>
    <n v="786000"/>
    <n v="34375"/>
    <n v="820375"/>
  </r>
  <r>
    <x v="3"/>
    <x v="5"/>
    <n v="1077000"/>
    <n v="62205"/>
    <n v="1139205"/>
  </r>
  <r>
    <x v="7"/>
    <x v="2"/>
    <n v="786000"/>
    <n v="33825"/>
    <n v="819825"/>
  </r>
  <r>
    <x v="8"/>
    <x v="3"/>
    <n v="651000"/>
    <n v="97020"/>
    <n v="748020"/>
  </r>
  <r>
    <x v="4"/>
    <x v="0"/>
    <n v="786000"/>
    <n v="29590"/>
    <n v="815590"/>
  </r>
  <r>
    <x v="5"/>
    <x v="1"/>
    <n v="897000"/>
    <n v="92565"/>
    <n v="989565"/>
  </r>
  <r>
    <x v="9"/>
    <x v="2"/>
    <n v="897000"/>
    <n v="59730"/>
    <n v="956730"/>
  </r>
  <r>
    <x v="10"/>
    <x v="0"/>
    <n v="786000"/>
    <n v="24310"/>
    <n v="810310"/>
  </r>
  <r>
    <x v="11"/>
    <x v="1"/>
    <n v="807000"/>
    <n v="33385"/>
    <n v="840385"/>
  </r>
  <r>
    <x v="6"/>
    <x v="2"/>
    <n v="786000"/>
    <n v="16445"/>
    <n v="802445"/>
  </r>
  <r>
    <x v="1"/>
    <x v="1"/>
    <n v="786000"/>
    <n v="60115"/>
    <n v="846115"/>
  </r>
  <r>
    <x v="1"/>
    <x v="3"/>
    <n v="786000"/>
    <n v="72985"/>
    <n v="858985"/>
  </r>
  <r>
    <x v="2"/>
    <x v="4"/>
    <n v="786000"/>
    <n v="7865"/>
    <n v="793865"/>
  </r>
  <r>
    <x v="1"/>
    <x v="6"/>
    <n v="786000"/>
    <n v="18425"/>
    <n v="804425"/>
  </r>
  <r>
    <x v="3"/>
    <x v="4"/>
    <n v="1077000"/>
    <n v="46970"/>
    <n v="1123970"/>
  </r>
  <r>
    <x v="11"/>
    <x v="2"/>
    <n v="807000"/>
    <n v="105215"/>
    <n v="912215"/>
  </r>
  <r>
    <x v="12"/>
    <x v="3"/>
    <n v="1656000"/>
    <n v="75680"/>
    <n v="1731680"/>
  </r>
  <r>
    <x v="0"/>
    <x v="0"/>
    <n v="627000"/>
    <n v="11000"/>
    <n v="638000"/>
  </r>
  <r>
    <x v="2"/>
    <x v="4"/>
    <n v="786000"/>
    <n v="90035"/>
    <n v="876035"/>
  </r>
  <r>
    <x v="1"/>
    <x v="3"/>
    <n v="786000"/>
    <n v="36080"/>
    <n v="822080"/>
  </r>
  <r>
    <x v="3"/>
    <x v="0"/>
    <n v="1077000"/>
    <n v="62370"/>
    <n v="1139370"/>
  </r>
  <r>
    <x v="7"/>
    <x v="1"/>
    <n v="786000"/>
    <n v="100210"/>
    <n v="886210"/>
  </r>
  <r>
    <x v="8"/>
    <x v="1"/>
    <n v="651000"/>
    <n v="62095"/>
    <n v="713095"/>
  </r>
  <r>
    <x v="4"/>
    <x v="4"/>
    <n v="786000"/>
    <n v="38500"/>
    <n v="824500"/>
  </r>
  <r>
    <x v="5"/>
    <x v="3"/>
    <n v="897000"/>
    <n v="59345"/>
    <n v="956345"/>
  </r>
  <r>
    <x v="9"/>
    <x v="4"/>
    <n v="897000"/>
    <n v="68640"/>
    <n v="965640"/>
  </r>
  <r>
    <x v="0"/>
    <x v="6"/>
    <n v="627000"/>
    <n v="28710"/>
    <n v="655710"/>
  </r>
  <r>
    <x v="1"/>
    <x v="4"/>
    <n v="786000"/>
    <n v="104940"/>
    <n v="890940"/>
  </r>
  <r>
    <x v="1"/>
    <x v="3"/>
    <n v="786000"/>
    <n v="61655"/>
    <n v="847655"/>
  </r>
  <r>
    <x v="3"/>
    <x v="4"/>
    <n v="1077000"/>
    <n v="83435"/>
    <n v="1160435"/>
  </r>
  <r>
    <x v="6"/>
    <x v="1"/>
    <n v="786000"/>
    <n v="14520"/>
    <n v="800520"/>
  </r>
  <r>
    <x v="8"/>
    <x v="3"/>
    <n v="651000"/>
    <n v="92180"/>
    <n v="743180"/>
  </r>
  <r>
    <x v="4"/>
    <x v="5"/>
    <n v="786000"/>
    <n v="18370"/>
    <n v="804370"/>
  </r>
  <r>
    <x v="5"/>
    <x v="6"/>
    <n v="897000"/>
    <n v="46640"/>
    <n v="943640"/>
  </r>
  <r>
    <x v="9"/>
    <x v="4"/>
    <n v="897000"/>
    <n v="72105"/>
    <n v="969105"/>
  </r>
  <r>
    <x v="1"/>
    <x v="4"/>
    <n v="786000"/>
    <n v="28270"/>
    <n v="814270"/>
  </r>
  <r>
    <x v="0"/>
    <x v="3"/>
    <n v="627000"/>
    <n v="53845"/>
    <n v="680845"/>
  </r>
  <r>
    <x v="2"/>
    <x v="4"/>
    <n v="786000"/>
    <n v="100925"/>
    <n v="886925"/>
  </r>
  <r>
    <x v="1"/>
    <x v="1"/>
    <n v="786000"/>
    <n v="27610"/>
    <n v="813610"/>
  </r>
  <r>
    <x v="3"/>
    <x v="3"/>
    <n v="1077000"/>
    <n v="78430"/>
    <n v="1155430"/>
  </r>
  <r>
    <x v="13"/>
    <x v="5"/>
    <n v="807000"/>
    <n v="32065"/>
    <n v="839065"/>
  </r>
  <r>
    <x v="1"/>
    <x v="6"/>
    <n v="786000"/>
    <n v="85085"/>
    <n v="871085"/>
  </r>
  <r>
    <x v="13"/>
    <x v="4"/>
    <n v="807000"/>
    <n v="30470"/>
    <n v="837470"/>
  </r>
  <r>
    <x v="13"/>
    <x v="4"/>
    <n v="807000"/>
    <n v="97350"/>
    <n v="904350"/>
  </r>
  <r>
    <x v="0"/>
    <x v="3"/>
    <n v="627000"/>
    <n v="5060"/>
    <n v="632060"/>
  </r>
  <r>
    <x v="2"/>
    <x v="1"/>
    <n v="786000"/>
    <n v="96800"/>
    <n v="882800"/>
  </r>
  <r>
    <x v="1"/>
    <x v="6"/>
    <n v="786000"/>
    <n v="18040"/>
    <n v="804040"/>
  </r>
  <r>
    <x v="7"/>
    <x v="3"/>
    <n v="786000"/>
    <n v="88715"/>
    <n v="874715"/>
  </r>
  <r>
    <x v="1"/>
    <x v="5"/>
    <n v="786000"/>
    <n v="66660"/>
    <n v="852660"/>
  </r>
  <r>
    <x v="0"/>
    <x v="6"/>
    <n v="627000"/>
    <n v="62645"/>
    <n v="689645"/>
  </r>
  <r>
    <x v="2"/>
    <x v="4"/>
    <n v="786000"/>
    <n v="107305"/>
    <n v="893305"/>
  </r>
  <r>
    <x v="1"/>
    <x v="1"/>
    <n v="786000"/>
    <n v="58355"/>
    <n v="844355"/>
  </r>
  <r>
    <x v="3"/>
    <x v="4"/>
    <n v="1077000"/>
    <n v="72380"/>
    <n v="1149380"/>
  </r>
  <r>
    <x v="10"/>
    <x v="2"/>
    <n v="786000"/>
    <n v="63470"/>
    <n v="849470"/>
  </r>
  <r>
    <x v="11"/>
    <x v="4"/>
    <n v="807000"/>
    <n v="42405"/>
    <n v="849405"/>
  </r>
  <r>
    <x v="12"/>
    <x v="0"/>
    <n v="1656000"/>
    <n v="7315"/>
    <n v="1663315"/>
  </r>
  <r>
    <x v="1"/>
    <x v="1"/>
    <n v="786000"/>
    <n v="83490"/>
    <n v="869490"/>
  </r>
  <r>
    <x v="6"/>
    <x v="2"/>
    <n v="786000"/>
    <n v="66605"/>
    <n v="852605"/>
  </r>
  <r>
    <x v="7"/>
    <x v="3"/>
    <n v="786000"/>
    <n v="8470"/>
    <n v="794470"/>
  </r>
  <r>
    <x v="8"/>
    <x v="0"/>
    <n v="651000"/>
    <n v="62590"/>
    <n v="713590"/>
  </r>
  <r>
    <x v="4"/>
    <x v="1"/>
    <n v="786000"/>
    <n v="60885"/>
    <n v="846885"/>
  </r>
  <r>
    <x v="5"/>
    <x v="2"/>
    <n v="897000"/>
    <n v="53900"/>
    <n v="950900"/>
  </r>
  <r>
    <x v="1"/>
    <x v="3"/>
    <n v="786000"/>
    <n v="14575"/>
    <n v="800575"/>
  </r>
  <r>
    <x v="1"/>
    <x v="4"/>
    <n v="786000"/>
    <n v="52250"/>
    <n v="838250"/>
  </r>
  <r>
    <x v="2"/>
    <x v="1"/>
    <n v="786000"/>
    <n v="40865"/>
    <n v="826865"/>
  </r>
  <r>
    <x v="1"/>
    <x v="1"/>
    <n v="786000"/>
    <n v="42460"/>
    <n v="828460"/>
  </r>
  <r>
    <x v="3"/>
    <x v="4"/>
    <n v="1077000"/>
    <n v="93225"/>
    <n v="1170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B0675-72A2-431F-9111-1E296791602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alesman">
  <location ref="F3:G11" firstHeaderRow="1" firstDataRow="1" firstDataCol="1"/>
  <pivotFields count="5">
    <pivotField showAll="0"/>
    <pivotField axis="axisRow" showAll="0">
      <items count="8">
        <item x="6"/>
        <item x="0"/>
        <item x="5"/>
        <item x="2"/>
        <item x="3"/>
        <item x="1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ccessories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7EA6D-E172-4FF8-8F1F-41C220FCBB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ar Model">
  <location ref="A3:C18" firstHeaderRow="0" firstDataRow="1" firstDataCol="1"/>
  <pivotFields count="5">
    <pivotField axis="axisRow" dataField="1" showAll="0">
      <items count="15">
        <item x="2"/>
        <item x="7"/>
        <item x="4"/>
        <item x="6"/>
        <item x="1"/>
        <item x="10"/>
        <item x="8"/>
        <item x="0"/>
        <item x="9"/>
        <item x="5"/>
        <item x="12"/>
        <item x="3"/>
        <item x="11"/>
        <item x="13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number of cars sold" fld="0" subtotal="count" baseField="0" baseItem="0"/>
    <dataField name="Total sales" fld="4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23" sqref="B23"/>
    </sheetView>
  </sheetViews>
  <sheetFormatPr defaultRowHeight="14.4" x14ac:dyDescent="0.3"/>
  <cols>
    <col min="1" max="1" width="18.88671875" bestFit="1" customWidth="1"/>
    <col min="2" max="2" width="11.4414062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t="s">
        <v>12</v>
      </c>
      <c r="B2" s="8">
        <v>786000</v>
      </c>
    </row>
    <row r="3" spans="1:2" x14ac:dyDescent="0.3">
      <c r="A3" s="3" t="s">
        <v>22</v>
      </c>
      <c r="B3" s="8">
        <v>651000</v>
      </c>
    </row>
    <row r="4" spans="1:2" x14ac:dyDescent="0.3">
      <c r="A4" t="s">
        <v>7</v>
      </c>
      <c r="B4" s="8">
        <v>627000</v>
      </c>
    </row>
    <row r="5" spans="1:2" x14ac:dyDescent="0.3">
      <c r="A5" t="s">
        <v>23</v>
      </c>
      <c r="B5" s="8">
        <v>897000</v>
      </c>
    </row>
    <row r="6" spans="1:2" x14ac:dyDescent="0.3">
      <c r="A6" t="s">
        <v>17</v>
      </c>
      <c r="B6" s="8">
        <v>897000</v>
      </c>
    </row>
    <row r="7" spans="1:2" x14ac:dyDescent="0.3">
      <c r="A7" t="s">
        <v>26</v>
      </c>
      <c r="B7" s="8">
        <v>1656000</v>
      </c>
    </row>
    <row r="8" spans="1:2" x14ac:dyDescent="0.3">
      <c r="A8" t="s">
        <v>14</v>
      </c>
      <c r="B8" s="8">
        <v>1077000</v>
      </c>
    </row>
    <row r="9" spans="1:2" x14ac:dyDescent="0.3">
      <c r="A9" t="s">
        <v>25</v>
      </c>
      <c r="B9" s="8">
        <v>1182600</v>
      </c>
    </row>
    <row r="10" spans="1:2" x14ac:dyDescent="0.3">
      <c r="A10" t="s">
        <v>27</v>
      </c>
      <c r="B10" s="8">
        <v>1050600</v>
      </c>
    </row>
    <row r="11" spans="1:2" x14ac:dyDescent="0.3">
      <c r="A11" t="s">
        <v>21</v>
      </c>
      <c r="B11" s="8">
        <v>1092000</v>
      </c>
    </row>
    <row r="12" spans="1:2" x14ac:dyDescent="0.3">
      <c r="A12" t="s">
        <v>15</v>
      </c>
      <c r="B12" s="8">
        <v>852000</v>
      </c>
    </row>
    <row r="13" spans="1:2" x14ac:dyDescent="0.3">
      <c r="A13" t="s">
        <v>19</v>
      </c>
      <c r="B13" s="8">
        <v>1053000</v>
      </c>
    </row>
    <row r="14" spans="1:2" x14ac:dyDescent="0.3">
      <c r="A14" t="s">
        <v>9</v>
      </c>
      <c r="B14" s="8">
        <v>1179000</v>
      </c>
    </row>
    <row r="15" spans="1:2" x14ac:dyDescent="0.3">
      <c r="A15" t="s">
        <v>24</v>
      </c>
      <c r="B15" s="8">
        <v>807000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0561-F0F1-4469-A929-AD349B8BADFF}">
  <dimension ref="A3:G18"/>
  <sheetViews>
    <sheetView tabSelected="1" workbookViewId="0">
      <selection activeCell="F4" sqref="F4"/>
    </sheetView>
  </sheetViews>
  <sheetFormatPr defaultRowHeight="14.4" x14ac:dyDescent="0.3"/>
  <cols>
    <col min="1" max="1" width="11.88671875" bestFit="1" customWidth="1"/>
    <col min="2" max="2" width="22.5546875" bestFit="1" customWidth="1"/>
    <col min="3" max="3" width="9.6640625" bestFit="1" customWidth="1"/>
    <col min="6" max="6" width="12.5546875" bestFit="1" customWidth="1"/>
    <col min="7" max="7" width="17.21875" bestFit="1" customWidth="1"/>
  </cols>
  <sheetData>
    <row r="3" spans="1:7" x14ac:dyDescent="0.3">
      <c r="A3" s="12" t="s">
        <v>34</v>
      </c>
      <c r="B3" t="s">
        <v>33</v>
      </c>
      <c r="C3" t="s">
        <v>35</v>
      </c>
      <c r="F3" s="12" t="s">
        <v>4</v>
      </c>
      <c r="G3" t="s">
        <v>36</v>
      </c>
    </row>
    <row r="4" spans="1:7" x14ac:dyDescent="0.3">
      <c r="A4" s="13" t="s">
        <v>12</v>
      </c>
      <c r="B4">
        <v>9</v>
      </c>
      <c r="C4">
        <v>7751930</v>
      </c>
      <c r="F4" s="13" t="s">
        <v>20</v>
      </c>
      <c r="G4">
        <v>319825</v>
      </c>
    </row>
    <row r="5" spans="1:7" x14ac:dyDescent="0.3">
      <c r="A5" s="13" t="s">
        <v>21</v>
      </c>
      <c r="B5">
        <v>4</v>
      </c>
      <c r="C5">
        <v>3375220</v>
      </c>
      <c r="F5" s="13" t="s">
        <v>8</v>
      </c>
      <c r="G5">
        <v>424160</v>
      </c>
    </row>
    <row r="6" spans="1:7" x14ac:dyDescent="0.3">
      <c r="A6" s="13" t="s">
        <v>15</v>
      </c>
      <c r="B6">
        <v>5</v>
      </c>
      <c r="C6">
        <v>4089500</v>
      </c>
      <c r="F6" s="13" t="s">
        <v>18</v>
      </c>
      <c r="G6">
        <v>211805</v>
      </c>
    </row>
    <row r="7" spans="1:7" x14ac:dyDescent="0.3">
      <c r="A7" s="13" t="s">
        <v>19</v>
      </c>
      <c r="B7">
        <v>4</v>
      </c>
      <c r="C7">
        <v>3310815</v>
      </c>
      <c r="F7" s="13" t="s">
        <v>11</v>
      </c>
      <c r="G7">
        <v>526020</v>
      </c>
    </row>
    <row r="8" spans="1:7" x14ac:dyDescent="0.3">
      <c r="A8" s="13" t="s">
        <v>9</v>
      </c>
      <c r="B8">
        <v>21</v>
      </c>
      <c r="C8">
        <v>17544345</v>
      </c>
      <c r="F8" s="13" t="s">
        <v>13</v>
      </c>
      <c r="G8">
        <v>1047200</v>
      </c>
    </row>
    <row r="9" spans="1:7" x14ac:dyDescent="0.3">
      <c r="A9" s="13" t="s">
        <v>24</v>
      </c>
      <c r="B9">
        <v>2</v>
      </c>
      <c r="C9">
        <v>1659780</v>
      </c>
      <c r="F9" s="13" t="s">
        <v>10</v>
      </c>
      <c r="G9">
        <v>966955</v>
      </c>
    </row>
    <row r="10" spans="1:7" x14ac:dyDescent="0.3">
      <c r="A10" s="13" t="s">
        <v>22</v>
      </c>
      <c r="B10">
        <v>4</v>
      </c>
      <c r="C10">
        <v>2917885</v>
      </c>
      <c r="F10" s="13" t="s">
        <v>16</v>
      </c>
      <c r="G10">
        <v>1267255</v>
      </c>
    </row>
    <row r="11" spans="1:7" x14ac:dyDescent="0.3">
      <c r="A11" s="13" t="s">
        <v>7</v>
      </c>
      <c r="B11">
        <v>11</v>
      </c>
      <c r="C11">
        <v>7293825</v>
      </c>
      <c r="F11" s="13" t="s">
        <v>32</v>
      </c>
      <c r="G11">
        <v>4763220</v>
      </c>
    </row>
    <row r="12" spans="1:7" x14ac:dyDescent="0.3">
      <c r="A12" s="13" t="s">
        <v>23</v>
      </c>
      <c r="B12">
        <v>3</v>
      </c>
      <c r="C12">
        <v>2891475</v>
      </c>
    </row>
    <row r="13" spans="1:7" x14ac:dyDescent="0.3">
      <c r="A13" s="13" t="s">
        <v>17</v>
      </c>
      <c r="B13">
        <v>5</v>
      </c>
      <c r="C13">
        <v>4792065</v>
      </c>
    </row>
    <row r="14" spans="1:7" x14ac:dyDescent="0.3">
      <c r="A14" s="13" t="s">
        <v>26</v>
      </c>
      <c r="B14">
        <v>2</v>
      </c>
      <c r="C14">
        <v>3394995</v>
      </c>
    </row>
    <row r="15" spans="1:7" x14ac:dyDescent="0.3">
      <c r="A15" s="13" t="s">
        <v>14</v>
      </c>
      <c r="B15">
        <v>10</v>
      </c>
      <c r="C15">
        <v>11529495</v>
      </c>
    </row>
    <row r="16" spans="1:7" x14ac:dyDescent="0.3">
      <c r="A16" s="13" t="s">
        <v>25</v>
      </c>
      <c r="B16">
        <v>3</v>
      </c>
      <c r="C16">
        <v>2602005</v>
      </c>
    </row>
    <row r="17" spans="1:3" x14ac:dyDescent="0.3">
      <c r="A17" s="13" t="s">
        <v>27</v>
      </c>
      <c r="B17">
        <v>3</v>
      </c>
      <c r="C17">
        <v>2580885</v>
      </c>
    </row>
    <row r="18" spans="1:3" x14ac:dyDescent="0.3">
      <c r="A18" s="13" t="s">
        <v>32</v>
      </c>
      <c r="B18">
        <v>86</v>
      </c>
      <c r="C18">
        <v>75734220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topLeftCell="A3" workbookViewId="0">
      <selection activeCell="G14" sqref="G14"/>
    </sheetView>
  </sheetViews>
  <sheetFormatPr defaultColWidth="9.109375" defaultRowHeight="14.4" x14ac:dyDescent="0.3"/>
  <cols>
    <col min="1" max="2" width="12.88671875" bestFit="1" customWidth="1"/>
    <col min="3" max="3" width="12.88671875" customWidth="1"/>
    <col min="4" max="5" width="12.88671875" bestFit="1" customWidth="1"/>
    <col min="6" max="6" width="17.6640625" bestFit="1" customWidth="1"/>
  </cols>
  <sheetData>
    <row r="1" spans="1:10" x14ac:dyDescent="0.3">
      <c r="A1" s="6" t="s">
        <v>2</v>
      </c>
      <c r="B1" s="11">
        <f ca="1">TODAY()</f>
        <v>45583</v>
      </c>
      <c r="C1" s="2"/>
      <c r="D1" s="7" t="s">
        <v>3</v>
      </c>
      <c r="E1" s="1" t="str">
        <f ca="1">TEXT(TODAY(),"MMMM")</f>
        <v>October</v>
      </c>
      <c r="I1" s="2"/>
      <c r="J1" s="2"/>
    </row>
    <row r="3" spans="1:10" x14ac:dyDescent="0.3">
      <c r="A3" s="5" t="s">
        <v>0</v>
      </c>
      <c r="B3" s="5" t="s">
        <v>4</v>
      </c>
      <c r="C3" s="5" t="s">
        <v>1</v>
      </c>
      <c r="D3" s="4" t="s">
        <v>5</v>
      </c>
      <c r="E3" s="5" t="s">
        <v>6</v>
      </c>
    </row>
    <row r="4" spans="1:10" x14ac:dyDescent="0.3">
      <c r="A4" t="s">
        <v>7</v>
      </c>
      <c r="B4" t="s">
        <v>8</v>
      </c>
      <c r="C4">
        <f>VLOOKUP(A4,'Price list'!$A$1:$B$15,2,TRUE)</f>
        <v>627000</v>
      </c>
      <c r="D4">
        <v>42955</v>
      </c>
      <c r="E4">
        <f>C4+D4</f>
        <v>669955</v>
      </c>
    </row>
    <row r="5" spans="1:10" x14ac:dyDescent="0.3">
      <c r="A5" s="3" t="s">
        <v>9</v>
      </c>
      <c r="B5" t="s">
        <v>10</v>
      </c>
      <c r="C5">
        <f>VLOOKUP(A5,'Price list'!$A$1:$B$15,2,TRUE)</f>
        <v>786000</v>
      </c>
      <c r="D5">
        <v>18975</v>
      </c>
      <c r="E5">
        <f t="shared" ref="E5:E68" si="0">C5+D5</f>
        <v>804975</v>
      </c>
    </row>
    <row r="6" spans="1:10" x14ac:dyDescent="0.3">
      <c r="A6" t="s">
        <v>7</v>
      </c>
      <c r="B6" t="s">
        <v>11</v>
      </c>
      <c r="C6">
        <f>VLOOKUP(A6,'Price list'!$A$1:$B$15,2,TRUE)</f>
        <v>627000</v>
      </c>
      <c r="D6">
        <v>4840</v>
      </c>
      <c r="E6">
        <f t="shared" si="0"/>
        <v>631840</v>
      </c>
    </row>
    <row r="7" spans="1:10" x14ac:dyDescent="0.3">
      <c r="A7" t="s">
        <v>12</v>
      </c>
      <c r="B7" t="s">
        <v>13</v>
      </c>
      <c r="C7">
        <f>VLOOKUP(A7,'Price list'!$A$1:$B$15,2,TRUE)</f>
        <v>786000</v>
      </c>
      <c r="D7">
        <v>98890</v>
      </c>
      <c r="E7">
        <f t="shared" si="0"/>
        <v>884890</v>
      </c>
    </row>
    <row r="8" spans="1:10" x14ac:dyDescent="0.3">
      <c r="A8" s="3" t="s">
        <v>9</v>
      </c>
      <c r="B8" t="s">
        <v>8</v>
      </c>
      <c r="C8">
        <f>VLOOKUP(A8,'Price list'!$A$1:$B$15,2,TRUE)</f>
        <v>786000</v>
      </c>
      <c r="D8">
        <v>74470</v>
      </c>
      <c r="E8">
        <f t="shared" si="0"/>
        <v>860470</v>
      </c>
    </row>
    <row r="9" spans="1:10" x14ac:dyDescent="0.3">
      <c r="A9" t="s">
        <v>14</v>
      </c>
      <c r="B9" t="s">
        <v>10</v>
      </c>
      <c r="C9">
        <f>VLOOKUP(A9,'Price list'!$A$1:$B$15,2,TRUE)</f>
        <v>1077000</v>
      </c>
      <c r="D9">
        <v>108955</v>
      </c>
      <c r="E9">
        <f t="shared" si="0"/>
        <v>1185955</v>
      </c>
    </row>
    <row r="10" spans="1:10" x14ac:dyDescent="0.3">
      <c r="A10" t="s">
        <v>15</v>
      </c>
      <c r="B10" t="s">
        <v>16</v>
      </c>
      <c r="C10">
        <f>VLOOKUP(A10,'Price list'!$A$1:$B$15,2,TRUE)</f>
        <v>786000</v>
      </c>
      <c r="D10">
        <v>12155</v>
      </c>
      <c r="E10">
        <f t="shared" si="0"/>
        <v>798155</v>
      </c>
    </row>
    <row r="11" spans="1:10" x14ac:dyDescent="0.3">
      <c r="A11" t="s">
        <v>17</v>
      </c>
      <c r="B11" t="s">
        <v>13</v>
      </c>
      <c r="C11">
        <f>VLOOKUP(A11,'Price list'!$A$1:$B$15,2,TRUE)</f>
        <v>897000</v>
      </c>
      <c r="D11">
        <v>54615</v>
      </c>
      <c r="E11">
        <f t="shared" si="0"/>
        <v>951615</v>
      </c>
    </row>
    <row r="12" spans="1:10" x14ac:dyDescent="0.3">
      <c r="A12" s="3" t="s">
        <v>9</v>
      </c>
      <c r="B12" t="s">
        <v>18</v>
      </c>
      <c r="C12">
        <f>VLOOKUP(A12,'Price list'!$A$1:$B$15,2,TRUE)</f>
        <v>786000</v>
      </c>
      <c r="D12">
        <v>32505</v>
      </c>
      <c r="E12">
        <f t="shared" si="0"/>
        <v>818505</v>
      </c>
    </row>
    <row r="13" spans="1:10" x14ac:dyDescent="0.3">
      <c r="A13" t="s">
        <v>7</v>
      </c>
      <c r="B13" t="s">
        <v>16</v>
      </c>
      <c r="C13">
        <f>VLOOKUP(A13,'Price list'!$A$1:$B$15,2,TRUE)</f>
        <v>627000</v>
      </c>
      <c r="D13">
        <v>12540</v>
      </c>
      <c r="E13">
        <f t="shared" si="0"/>
        <v>639540</v>
      </c>
    </row>
    <row r="14" spans="1:10" x14ac:dyDescent="0.3">
      <c r="A14" t="s">
        <v>12</v>
      </c>
      <c r="B14" t="s">
        <v>11</v>
      </c>
      <c r="C14">
        <f>VLOOKUP(A14,'Price list'!$A$1:$B$15,2,TRUE)</f>
        <v>786000</v>
      </c>
      <c r="D14">
        <v>74965</v>
      </c>
      <c r="E14">
        <f t="shared" si="0"/>
        <v>860965</v>
      </c>
    </row>
    <row r="15" spans="1:10" x14ac:dyDescent="0.3">
      <c r="A15" s="3" t="s">
        <v>14</v>
      </c>
      <c r="B15" t="s">
        <v>13</v>
      </c>
      <c r="C15">
        <f>VLOOKUP(A15,'Price list'!$A$1:$B$15,2,TRUE)</f>
        <v>1077000</v>
      </c>
      <c r="D15">
        <v>80410</v>
      </c>
      <c r="E15">
        <f t="shared" si="0"/>
        <v>1157410</v>
      </c>
    </row>
    <row r="16" spans="1:10" x14ac:dyDescent="0.3">
      <c r="A16" t="s">
        <v>7</v>
      </c>
      <c r="B16" t="s">
        <v>8</v>
      </c>
      <c r="C16">
        <f>VLOOKUP(A16,'Price list'!$A$1:$B$15,2,TRUE)</f>
        <v>627000</v>
      </c>
      <c r="D16">
        <v>109560</v>
      </c>
      <c r="E16">
        <f t="shared" si="0"/>
        <v>736560</v>
      </c>
    </row>
    <row r="17" spans="1:5" x14ac:dyDescent="0.3">
      <c r="A17" t="s">
        <v>7</v>
      </c>
      <c r="B17" t="s">
        <v>10</v>
      </c>
      <c r="C17">
        <f>VLOOKUP(A17,'Price list'!$A$1:$B$15,2,TRUE)</f>
        <v>627000</v>
      </c>
      <c r="D17">
        <v>19635</v>
      </c>
      <c r="E17">
        <f t="shared" si="0"/>
        <v>646635</v>
      </c>
    </row>
    <row r="18" spans="1:5" x14ac:dyDescent="0.3">
      <c r="A18" s="3" t="s">
        <v>9</v>
      </c>
      <c r="B18" t="s">
        <v>11</v>
      </c>
      <c r="C18">
        <f>VLOOKUP(A18,'Price list'!$A$1:$B$15,2,TRUE)</f>
        <v>786000</v>
      </c>
      <c r="D18">
        <v>47025</v>
      </c>
      <c r="E18">
        <f t="shared" si="0"/>
        <v>833025</v>
      </c>
    </row>
    <row r="19" spans="1:5" x14ac:dyDescent="0.3">
      <c r="A19" t="s">
        <v>14</v>
      </c>
      <c r="B19" t="s">
        <v>16</v>
      </c>
      <c r="C19">
        <f>VLOOKUP(A19,'Price list'!$A$1:$B$15,2,TRUE)</f>
        <v>1077000</v>
      </c>
      <c r="D19">
        <v>71115</v>
      </c>
      <c r="E19">
        <f t="shared" si="0"/>
        <v>1148115</v>
      </c>
    </row>
    <row r="20" spans="1:5" x14ac:dyDescent="0.3">
      <c r="A20" t="s">
        <v>19</v>
      </c>
      <c r="B20" t="s">
        <v>13</v>
      </c>
      <c r="C20">
        <f>VLOOKUP(A20,'Price list'!$A$1:$B$15,2,TRUE)</f>
        <v>786000</v>
      </c>
      <c r="D20">
        <v>69245</v>
      </c>
      <c r="E20">
        <f t="shared" si="0"/>
        <v>855245</v>
      </c>
    </row>
    <row r="21" spans="1:5" x14ac:dyDescent="0.3">
      <c r="A21" t="s">
        <v>7</v>
      </c>
      <c r="B21" t="s">
        <v>10</v>
      </c>
      <c r="C21">
        <f>VLOOKUP(A21,'Price list'!$A$1:$B$15,2,TRUE)</f>
        <v>627000</v>
      </c>
      <c r="D21">
        <v>46035</v>
      </c>
      <c r="E21">
        <f t="shared" si="0"/>
        <v>673035</v>
      </c>
    </row>
    <row r="22" spans="1:5" x14ac:dyDescent="0.3">
      <c r="A22" t="s">
        <v>12</v>
      </c>
      <c r="B22" t="s">
        <v>20</v>
      </c>
      <c r="C22">
        <f>VLOOKUP(A22,'Price list'!$A$1:$B$15,2,TRUE)</f>
        <v>786000</v>
      </c>
      <c r="D22">
        <v>60280</v>
      </c>
      <c r="E22">
        <f t="shared" si="0"/>
        <v>846280</v>
      </c>
    </row>
    <row r="23" spans="1:5" x14ac:dyDescent="0.3">
      <c r="A23" s="3" t="s">
        <v>9</v>
      </c>
      <c r="B23" t="s">
        <v>16</v>
      </c>
      <c r="C23">
        <f>VLOOKUP(A23,'Price list'!$A$1:$B$15,2,TRUE)</f>
        <v>786000</v>
      </c>
      <c r="D23">
        <v>34375</v>
      </c>
      <c r="E23">
        <f t="shared" si="0"/>
        <v>820375</v>
      </c>
    </row>
    <row r="24" spans="1:5" x14ac:dyDescent="0.3">
      <c r="A24" t="s">
        <v>14</v>
      </c>
      <c r="B24" t="s">
        <v>18</v>
      </c>
      <c r="C24">
        <f>VLOOKUP(A24,'Price list'!$A$1:$B$15,2,TRUE)</f>
        <v>1077000</v>
      </c>
      <c r="D24">
        <v>62205</v>
      </c>
      <c r="E24">
        <f t="shared" si="0"/>
        <v>1139205</v>
      </c>
    </row>
    <row r="25" spans="1:5" x14ac:dyDescent="0.3">
      <c r="A25" t="s">
        <v>21</v>
      </c>
      <c r="B25" t="s">
        <v>11</v>
      </c>
      <c r="C25">
        <f>VLOOKUP(A25,'Price list'!$A$1:$B$15,2,TRUE)</f>
        <v>786000</v>
      </c>
      <c r="D25">
        <v>33825</v>
      </c>
      <c r="E25">
        <f t="shared" si="0"/>
        <v>819825</v>
      </c>
    </row>
    <row r="26" spans="1:5" x14ac:dyDescent="0.3">
      <c r="A26" t="s">
        <v>22</v>
      </c>
      <c r="B26" t="s">
        <v>13</v>
      </c>
      <c r="C26">
        <f>VLOOKUP(A26,'Price list'!$A$1:$B$15,2,TRUE)</f>
        <v>651000</v>
      </c>
      <c r="D26">
        <v>97020</v>
      </c>
      <c r="E26">
        <f t="shared" si="0"/>
        <v>748020</v>
      </c>
    </row>
    <row r="27" spans="1:5" x14ac:dyDescent="0.3">
      <c r="A27" t="s">
        <v>15</v>
      </c>
      <c r="B27" t="s">
        <v>8</v>
      </c>
      <c r="C27">
        <f>VLOOKUP(A27,'Price list'!$A$1:$B$15,2,TRUE)</f>
        <v>786000</v>
      </c>
      <c r="D27">
        <v>29590</v>
      </c>
      <c r="E27">
        <f t="shared" si="0"/>
        <v>815590</v>
      </c>
    </row>
    <row r="28" spans="1:5" x14ac:dyDescent="0.3">
      <c r="A28" t="s">
        <v>17</v>
      </c>
      <c r="B28" t="s">
        <v>10</v>
      </c>
      <c r="C28">
        <f>VLOOKUP(A28,'Price list'!$A$1:$B$15,2,TRUE)</f>
        <v>897000</v>
      </c>
      <c r="D28">
        <v>92565</v>
      </c>
      <c r="E28">
        <f t="shared" si="0"/>
        <v>989565</v>
      </c>
    </row>
    <row r="29" spans="1:5" x14ac:dyDescent="0.3">
      <c r="A29" t="s">
        <v>23</v>
      </c>
      <c r="B29" t="s">
        <v>11</v>
      </c>
      <c r="C29">
        <f>VLOOKUP(A29,'Price list'!$A$1:$B$15,2,TRUE)</f>
        <v>897000</v>
      </c>
      <c r="D29">
        <v>59730</v>
      </c>
      <c r="E29">
        <f t="shared" si="0"/>
        <v>956730</v>
      </c>
    </row>
    <row r="30" spans="1:5" x14ac:dyDescent="0.3">
      <c r="A30" t="s">
        <v>24</v>
      </c>
      <c r="B30" t="s">
        <v>8</v>
      </c>
      <c r="C30">
        <f>VLOOKUP(A30,'Price list'!$A$1:$B$15,2,TRUE)</f>
        <v>786000</v>
      </c>
      <c r="D30">
        <v>24310</v>
      </c>
      <c r="E30">
        <f t="shared" si="0"/>
        <v>810310</v>
      </c>
    </row>
    <row r="31" spans="1:5" x14ac:dyDescent="0.3">
      <c r="A31" t="s">
        <v>25</v>
      </c>
      <c r="B31" t="s">
        <v>10</v>
      </c>
      <c r="C31">
        <f>VLOOKUP(A31,'Price list'!$A$1:$B$15,2,TRUE)</f>
        <v>807000</v>
      </c>
      <c r="D31">
        <v>33385</v>
      </c>
      <c r="E31">
        <f t="shared" si="0"/>
        <v>840385</v>
      </c>
    </row>
    <row r="32" spans="1:5" x14ac:dyDescent="0.3">
      <c r="A32" t="s">
        <v>19</v>
      </c>
      <c r="B32" t="s">
        <v>11</v>
      </c>
      <c r="C32">
        <f>VLOOKUP(A32,'Price list'!$A$1:$B$15,2,TRUE)</f>
        <v>786000</v>
      </c>
      <c r="D32">
        <v>16445</v>
      </c>
      <c r="E32">
        <f t="shared" si="0"/>
        <v>802445</v>
      </c>
    </row>
    <row r="33" spans="1:5" x14ac:dyDescent="0.3">
      <c r="A33" s="3" t="s">
        <v>9</v>
      </c>
      <c r="B33" t="s">
        <v>10</v>
      </c>
      <c r="C33">
        <f>VLOOKUP(A33,'Price list'!$A$1:$B$15,2,TRUE)</f>
        <v>786000</v>
      </c>
      <c r="D33">
        <v>60115</v>
      </c>
      <c r="E33">
        <f t="shared" si="0"/>
        <v>846115</v>
      </c>
    </row>
    <row r="34" spans="1:5" x14ac:dyDescent="0.3">
      <c r="A34" s="3" t="s">
        <v>9</v>
      </c>
      <c r="B34" t="s">
        <v>13</v>
      </c>
      <c r="C34">
        <f>VLOOKUP(A34,'Price list'!$A$1:$B$15,2,TRUE)</f>
        <v>786000</v>
      </c>
      <c r="D34">
        <v>72985</v>
      </c>
      <c r="E34">
        <f t="shared" si="0"/>
        <v>858985</v>
      </c>
    </row>
    <row r="35" spans="1:5" x14ac:dyDescent="0.3">
      <c r="A35" t="s">
        <v>12</v>
      </c>
      <c r="B35" t="s">
        <v>16</v>
      </c>
      <c r="C35">
        <f>VLOOKUP(A35,'Price list'!$A$1:$B$15,2,TRUE)</f>
        <v>786000</v>
      </c>
      <c r="D35">
        <v>7865</v>
      </c>
      <c r="E35">
        <f t="shared" si="0"/>
        <v>793865</v>
      </c>
    </row>
    <row r="36" spans="1:5" x14ac:dyDescent="0.3">
      <c r="A36" s="3" t="s">
        <v>9</v>
      </c>
      <c r="B36" t="s">
        <v>20</v>
      </c>
      <c r="C36">
        <f>VLOOKUP(A36,'Price list'!$A$1:$B$15,2,TRUE)</f>
        <v>786000</v>
      </c>
      <c r="D36">
        <v>18425</v>
      </c>
      <c r="E36">
        <f t="shared" si="0"/>
        <v>804425</v>
      </c>
    </row>
    <row r="37" spans="1:5" x14ac:dyDescent="0.3">
      <c r="A37" t="s">
        <v>14</v>
      </c>
      <c r="B37" t="s">
        <v>16</v>
      </c>
      <c r="C37">
        <f>VLOOKUP(A37,'Price list'!$A$1:$B$15,2,TRUE)</f>
        <v>1077000</v>
      </c>
      <c r="D37">
        <v>46970</v>
      </c>
      <c r="E37">
        <f t="shared" si="0"/>
        <v>1123970</v>
      </c>
    </row>
    <row r="38" spans="1:5" x14ac:dyDescent="0.3">
      <c r="A38" t="s">
        <v>25</v>
      </c>
      <c r="B38" t="s">
        <v>11</v>
      </c>
      <c r="C38">
        <f>VLOOKUP(A38,'Price list'!$A$1:$B$15,2,TRUE)</f>
        <v>807000</v>
      </c>
      <c r="D38">
        <v>105215</v>
      </c>
      <c r="E38">
        <f t="shared" si="0"/>
        <v>912215</v>
      </c>
    </row>
    <row r="39" spans="1:5" x14ac:dyDescent="0.3">
      <c r="A39" t="s">
        <v>26</v>
      </c>
      <c r="B39" t="s">
        <v>13</v>
      </c>
      <c r="C39">
        <f>VLOOKUP(A39,'Price list'!$A$1:$B$15,2,TRUE)</f>
        <v>1656000</v>
      </c>
      <c r="D39">
        <v>75680</v>
      </c>
      <c r="E39">
        <f t="shared" si="0"/>
        <v>1731680</v>
      </c>
    </row>
    <row r="40" spans="1:5" x14ac:dyDescent="0.3">
      <c r="A40" t="s">
        <v>7</v>
      </c>
      <c r="B40" t="s">
        <v>8</v>
      </c>
      <c r="C40">
        <f>VLOOKUP(A40,'Price list'!$A$1:$B$15,2,TRUE)</f>
        <v>627000</v>
      </c>
      <c r="D40">
        <v>11000</v>
      </c>
      <c r="E40">
        <f t="shared" si="0"/>
        <v>638000</v>
      </c>
    </row>
    <row r="41" spans="1:5" x14ac:dyDescent="0.3">
      <c r="A41" t="s">
        <v>12</v>
      </c>
      <c r="B41" t="s">
        <v>16</v>
      </c>
      <c r="C41">
        <f>VLOOKUP(A41,'Price list'!$A$1:$B$15,2,TRUE)</f>
        <v>786000</v>
      </c>
      <c r="D41">
        <v>90035</v>
      </c>
      <c r="E41">
        <f t="shared" si="0"/>
        <v>876035</v>
      </c>
    </row>
    <row r="42" spans="1:5" x14ac:dyDescent="0.3">
      <c r="A42" s="3" t="s">
        <v>9</v>
      </c>
      <c r="B42" t="s">
        <v>13</v>
      </c>
      <c r="C42">
        <f>VLOOKUP(A42,'Price list'!$A$1:$B$15,2,TRUE)</f>
        <v>786000</v>
      </c>
      <c r="D42">
        <v>36080</v>
      </c>
      <c r="E42">
        <f t="shared" si="0"/>
        <v>822080</v>
      </c>
    </row>
    <row r="43" spans="1:5" x14ac:dyDescent="0.3">
      <c r="A43" t="s">
        <v>14</v>
      </c>
      <c r="B43" t="s">
        <v>8</v>
      </c>
      <c r="C43">
        <f>VLOOKUP(A43,'Price list'!$A$1:$B$15,2,TRUE)</f>
        <v>1077000</v>
      </c>
      <c r="D43">
        <v>62370</v>
      </c>
      <c r="E43">
        <f t="shared" si="0"/>
        <v>1139370</v>
      </c>
    </row>
    <row r="44" spans="1:5" x14ac:dyDescent="0.3">
      <c r="A44" t="s">
        <v>21</v>
      </c>
      <c r="B44" t="s">
        <v>10</v>
      </c>
      <c r="C44">
        <f>VLOOKUP(A44,'Price list'!$A$1:$B$15,2,TRUE)</f>
        <v>786000</v>
      </c>
      <c r="D44">
        <v>100210</v>
      </c>
      <c r="E44">
        <f t="shared" si="0"/>
        <v>886210</v>
      </c>
    </row>
    <row r="45" spans="1:5" x14ac:dyDescent="0.3">
      <c r="A45" t="s">
        <v>22</v>
      </c>
      <c r="B45" t="s">
        <v>10</v>
      </c>
      <c r="C45">
        <f>VLOOKUP(A45,'Price list'!$A$1:$B$15,2,TRUE)</f>
        <v>651000</v>
      </c>
      <c r="D45">
        <v>62095</v>
      </c>
      <c r="E45">
        <f t="shared" si="0"/>
        <v>713095</v>
      </c>
    </row>
    <row r="46" spans="1:5" x14ac:dyDescent="0.3">
      <c r="A46" t="s">
        <v>15</v>
      </c>
      <c r="B46" t="s">
        <v>16</v>
      </c>
      <c r="C46">
        <f>VLOOKUP(A46,'Price list'!$A$1:$B$15,2,TRUE)</f>
        <v>786000</v>
      </c>
      <c r="D46">
        <v>38500</v>
      </c>
      <c r="E46">
        <f t="shared" si="0"/>
        <v>824500</v>
      </c>
    </row>
    <row r="47" spans="1:5" x14ac:dyDescent="0.3">
      <c r="A47" t="s">
        <v>17</v>
      </c>
      <c r="B47" t="s">
        <v>13</v>
      </c>
      <c r="C47">
        <f>VLOOKUP(A47,'Price list'!$A$1:$B$15,2,TRUE)</f>
        <v>897000</v>
      </c>
      <c r="D47">
        <v>59345</v>
      </c>
      <c r="E47">
        <f t="shared" si="0"/>
        <v>956345</v>
      </c>
    </row>
    <row r="48" spans="1:5" x14ac:dyDescent="0.3">
      <c r="A48" t="s">
        <v>23</v>
      </c>
      <c r="B48" t="s">
        <v>16</v>
      </c>
      <c r="C48">
        <f>VLOOKUP(A48,'Price list'!$A$1:$B$15,2,TRUE)</f>
        <v>897000</v>
      </c>
      <c r="D48">
        <v>68640</v>
      </c>
      <c r="E48">
        <f t="shared" si="0"/>
        <v>965640</v>
      </c>
    </row>
    <row r="49" spans="1:5" x14ac:dyDescent="0.3">
      <c r="A49" t="s">
        <v>7</v>
      </c>
      <c r="B49" t="s">
        <v>20</v>
      </c>
      <c r="C49">
        <f>VLOOKUP(A49,'Price list'!$A$1:$B$15,2,TRUE)</f>
        <v>627000</v>
      </c>
      <c r="D49">
        <v>28710</v>
      </c>
      <c r="E49">
        <f t="shared" si="0"/>
        <v>655710</v>
      </c>
    </row>
    <row r="50" spans="1:5" x14ac:dyDescent="0.3">
      <c r="A50" s="3" t="s">
        <v>9</v>
      </c>
      <c r="B50" t="s">
        <v>16</v>
      </c>
      <c r="C50">
        <f>VLOOKUP(A50,'Price list'!$A$1:$B$15,2,TRUE)</f>
        <v>786000</v>
      </c>
      <c r="D50">
        <v>104940</v>
      </c>
      <c r="E50">
        <f t="shared" si="0"/>
        <v>890940</v>
      </c>
    </row>
    <row r="51" spans="1:5" x14ac:dyDescent="0.3">
      <c r="A51" s="3" t="s">
        <v>9</v>
      </c>
      <c r="B51" t="s">
        <v>13</v>
      </c>
      <c r="C51">
        <f>VLOOKUP(A51,'Price list'!$A$1:$B$15,2,TRUE)</f>
        <v>786000</v>
      </c>
      <c r="D51">
        <v>61655</v>
      </c>
      <c r="E51">
        <f t="shared" si="0"/>
        <v>847655</v>
      </c>
    </row>
    <row r="52" spans="1:5" x14ac:dyDescent="0.3">
      <c r="A52" t="s">
        <v>14</v>
      </c>
      <c r="B52" t="s">
        <v>16</v>
      </c>
      <c r="C52">
        <f>VLOOKUP(A52,'Price list'!$A$1:$B$15,2,TRUE)</f>
        <v>1077000</v>
      </c>
      <c r="D52">
        <v>83435</v>
      </c>
      <c r="E52">
        <f t="shared" si="0"/>
        <v>1160435</v>
      </c>
    </row>
    <row r="53" spans="1:5" x14ac:dyDescent="0.3">
      <c r="A53" t="s">
        <v>19</v>
      </c>
      <c r="B53" t="s">
        <v>10</v>
      </c>
      <c r="C53">
        <f>VLOOKUP(A53,'Price list'!$A$1:$B$15,2,TRUE)</f>
        <v>786000</v>
      </c>
      <c r="D53">
        <v>14520</v>
      </c>
      <c r="E53">
        <f t="shared" si="0"/>
        <v>800520</v>
      </c>
    </row>
    <row r="54" spans="1:5" x14ac:dyDescent="0.3">
      <c r="A54" t="s">
        <v>22</v>
      </c>
      <c r="B54" t="s">
        <v>13</v>
      </c>
      <c r="C54">
        <f>VLOOKUP(A54,'Price list'!$A$1:$B$15,2,TRUE)</f>
        <v>651000</v>
      </c>
      <c r="D54">
        <v>92180</v>
      </c>
      <c r="E54">
        <f t="shared" si="0"/>
        <v>743180</v>
      </c>
    </row>
    <row r="55" spans="1:5" x14ac:dyDescent="0.3">
      <c r="A55" t="s">
        <v>15</v>
      </c>
      <c r="B55" t="s">
        <v>18</v>
      </c>
      <c r="C55">
        <f>VLOOKUP(A55,'Price list'!$A$1:$B$15,2,TRUE)</f>
        <v>786000</v>
      </c>
      <c r="D55">
        <v>18370</v>
      </c>
      <c r="E55">
        <f t="shared" si="0"/>
        <v>804370</v>
      </c>
    </row>
    <row r="56" spans="1:5" x14ac:dyDescent="0.3">
      <c r="A56" t="s">
        <v>17</v>
      </c>
      <c r="B56" t="s">
        <v>20</v>
      </c>
      <c r="C56">
        <f>VLOOKUP(A56,'Price list'!$A$1:$B$15,2,TRUE)</f>
        <v>897000</v>
      </c>
      <c r="D56">
        <v>46640</v>
      </c>
      <c r="E56">
        <f t="shared" si="0"/>
        <v>943640</v>
      </c>
    </row>
    <row r="57" spans="1:5" x14ac:dyDescent="0.3">
      <c r="A57" t="s">
        <v>23</v>
      </c>
      <c r="B57" t="s">
        <v>16</v>
      </c>
      <c r="C57">
        <f>VLOOKUP(A57,'Price list'!$A$1:$B$15,2,TRUE)</f>
        <v>897000</v>
      </c>
      <c r="D57">
        <v>72105</v>
      </c>
      <c r="E57">
        <f t="shared" si="0"/>
        <v>969105</v>
      </c>
    </row>
    <row r="58" spans="1:5" x14ac:dyDescent="0.3">
      <c r="A58" s="3" t="s">
        <v>9</v>
      </c>
      <c r="B58" t="s">
        <v>16</v>
      </c>
      <c r="C58">
        <f>VLOOKUP(A58,'Price list'!$A$1:$B$15,2,TRUE)</f>
        <v>786000</v>
      </c>
      <c r="D58">
        <v>28270</v>
      </c>
      <c r="E58">
        <f t="shared" si="0"/>
        <v>814270</v>
      </c>
    </row>
    <row r="59" spans="1:5" x14ac:dyDescent="0.3">
      <c r="A59" t="s">
        <v>7</v>
      </c>
      <c r="B59" t="s">
        <v>13</v>
      </c>
      <c r="C59">
        <f>VLOOKUP(A59,'Price list'!$A$1:$B$15,2,TRUE)</f>
        <v>627000</v>
      </c>
      <c r="D59">
        <v>53845</v>
      </c>
      <c r="E59">
        <f t="shared" si="0"/>
        <v>680845</v>
      </c>
    </row>
    <row r="60" spans="1:5" x14ac:dyDescent="0.3">
      <c r="A60" t="s">
        <v>12</v>
      </c>
      <c r="B60" t="s">
        <v>16</v>
      </c>
      <c r="C60">
        <f>VLOOKUP(A60,'Price list'!$A$1:$B$15,2,TRUE)</f>
        <v>786000</v>
      </c>
      <c r="D60">
        <v>100925</v>
      </c>
      <c r="E60">
        <f t="shared" si="0"/>
        <v>886925</v>
      </c>
    </row>
    <row r="61" spans="1:5" x14ac:dyDescent="0.3">
      <c r="A61" s="3" t="s">
        <v>9</v>
      </c>
      <c r="B61" t="s">
        <v>10</v>
      </c>
      <c r="C61">
        <f>VLOOKUP(A61,'Price list'!$A$1:$B$15,2,TRUE)</f>
        <v>786000</v>
      </c>
      <c r="D61">
        <v>27610</v>
      </c>
      <c r="E61">
        <f t="shared" si="0"/>
        <v>813610</v>
      </c>
    </row>
    <row r="62" spans="1:5" x14ac:dyDescent="0.3">
      <c r="A62" t="s">
        <v>14</v>
      </c>
      <c r="B62" t="s">
        <v>13</v>
      </c>
      <c r="C62">
        <f>VLOOKUP(A62,'Price list'!$A$1:$B$15,2,TRUE)</f>
        <v>1077000</v>
      </c>
      <c r="D62">
        <v>78430</v>
      </c>
      <c r="E62">
        <f t="shared" si="0"/>
        <v>1155430</v>
      </c>
    </row>
    <row r="63" spans="1:5" x14ac:dyDescent="0.3">
      <c r="A63" t="s">
        <v>27</v>
      </c>
      <c r="B63" t="s">
        <v>18</v>
      </c>
      <c r="C63">
        <f>VLOOKUP(A63,'Price list'!$A$1:$B$15,2,TRUE)</f>
        <v>807000</v>
      </c>
      <c r="D63">
        <v>32065</v>
      </c>
      <c r="E63">
        <f t="shared" si="0"/>
        <v>839065</v>
      </c>
    </row>
    <row r="64" spans="1:5" x14ac:dyDescent="0.3">
      <c r="A64" s="3" t="s">
        <v>9</v>
      </c>
      <c r="B64" t="s">
        <v>20</v>
      </c>
      <c r="C64">
        <f>VLOOKUP(A64,'Price list'!$A$1:$B$15,2,TRUE)</f>
        <v>786000</v>
      </c>
      <c r="D64">
        <v>85085</v>
      </c>
      <c r="E64">
        <f t="shared" si="0"/>
        <v>871085</v>
      </c>
    </row>
    <row r="65" spans="1:5" x14ac:dyDescent="0.3">
      <c r="A65" t="s">
        <v>27</v>
      </c>
      <c r="B65" t="s">
        <v>16</v>
      </c>
      <c r="C65">
        <f>VLOOKUP(A65,'Price list'!$A$1:$B$15,2,TRUE)</f>
        <v>807000</v>
      </c>
      <c r="D65">
        <v>30470</v>
      </c>
      <c r="E65">
        <f t="shared" si="0"/>
        <v>837470</v>
      </c>
    </row>
    <row r="66" spans="1:5" x14ac:dyDescent="0.3">
      <c r="A66" t="s">
        <v>27</v>
      </c>
      <c r="B66" t="s">
        <v>16</v>
      </c>
      <c r="C66">
        <f>VLOOKUP(A66,'Price list'!$A$1:$B$15,2,TRUE)</f>
        <v>807000</v>
      </c>
      <c r="D66">
        <v>97350</v>
      </c>
      <c r="E66">
        <f t="shared" si="0"/>
        <v>904350</v>
      </c>
    </row>
    <row r="67" spans="1:5" x14ac:dyDescent="0.3">
      <c r="A67" t="s">
        <v>7</v>
      </c>
      <c r="B67" t="s">
        <v>13</v>
      </c>
      <c r="C67">
        <f>VLOOKUP(A67,'Price list'!$A$1:$B$15,2,TRUE)</f>
        <v>627000</v>
      </c>
      <c r="D67">
        <v>5060</v>
      </c>
      <c r="E67">
        <f t="shared" si="0"/>
        <v>632060</v>
      </c>
    </row>
    <row r="68" spans="1:5" x14ac:dyDescent="0.3">
      <c r="A68" t="s">
        <v>12</v>
      </c>
      <c r="B68" t="s">
        <v>10</v>
      </c>
      <c r="C68">
        <f>VLOOKUP(A68,'Price list'!$A$1:$B$15,2,TRUE)</f>
        <v>786000</v>
      </c>
      <c r="D68">
        <v>96800</v>
      </c>
      <c r="E68">
        <f t="shared" si="0"/>
        <v>882800</v>
      </c>
    </row>
    <row r="69" spans="1:5" x14ac:dyDescent="0.3">
      <c r="A69" s="3" t="s">
        <v>9</v>
      </c>
      <c r="B69" t="s">
        <v>20</v>
      </c>
      <c r="C69">
        <f>VLOOKUP(A69,'Price list'!$A$1:$B$15,2,TRUE)</f>
        <v>786000</v>
      </c>
      <c r="D69">
        <v>18040</v>
      </c>
      <c r="E69">
        <f t="shared" ref="E69:E89" si="1">C69+D69</f>
        <v>804040</v>
      </c>
    </row>
    <row r="70" spans="1:5" x14ac:dyDescent="0.3">
      <c r="A70" t="s">
        <v>21</v>
      </c>
      <c r="B70" t="s">
        <v>13</v>
      </c>
      <c r="C70">
        <f>VLOOKUP(A70,'Price list'!$A$1:$B$15,2,TRUE)</f>
        <v>786000</v>
      </c>
      <c r="D70">
        <v>88715</v>
      </c>
      <c r="E70">
        <f t="shared" si="1"/>
        <v>874715</v>
      </c>
    </row>
    <row r="71" spans="1:5" x14ac:dyDescent="0.3">
      <c r="A71" s="3" t="s">
        <v>9</v>
      </c>
      <c r="B71" t="s">
        <v>18</v>
      </c>
      <c r="C71">
        <f>VLOOKUP(A71,'Price list'!$A$1:$B$15,2,TRUE)</f>
        <v>786000</v>
      </c>
      <c r="D71">
        <v>66660</v>
      </c>
      <c r="E71">
        <f t="shared" si="1"/>
        <v>852660</v>
      </c>
    </row>
    <row r="72" spans="1:5" x14ac:dyDescent="0.3">
      <c r="A72" t="s">
        <v>7</v>
      </c>
      <c r="B72" t="s">
        <v>20</v>
      </c>
      <c r="C72">
        <f>VLOOKUP(A72,'Price list'!$A$1:$B$15,2,TRUE)</f>
        <v>627000</v>
      </c>
      <c r="D72">
        <v>62645</v>
      </c>
      <c r="E72">
        <f t="shared" si="1"/>
        <v>689645</v>
      </c>
    </row>
    <row r="73" spans="1:5" x14ac:dyDescent="0.3">
      <c r="A73" t="s">
        <v>12</v>
      </c>
      <c r="B73" t="s">
        <v>16</v>
      </c>
      <c r="C73">
        <f>VLOOKUP(A73,'Price list'!$A$1:$B$15,2,TRUE)</f>
        <v>786000</v>
      </c>
      <c r="D73">
        <v>107305</v>
      </c>
      <c r="E73">
        <f t="shared" si="1"/>
        <v>893305</v>
      </c>
    </row>
    <row r="74" spans="1:5" x14ac:dyDescent="0.3">
      <c r="A74" s="3" t="s">
        <v>9</v>
      </c>
      <c r="B74" t="s">
        <v>10</v>
      </c>
      <c r="C74">
        <f>VLOOKUP(A74,'Price list'!$A$1:$B$15,2,TRUE)</f>
        <v>786000</v>
      </c>
      <c r="D74">
        <v>58355</v>
      </c>
      <c r="E74">
        <f t="shared" si="1"/>
        <v>844355</v>
      </c>
    </row>
    <row r="75" spans="1:5" x14ac:dyDescent="0.3">
      <c r="A75" t="s">
        <v>14</v>
      </c>
      <c r="B75" t="s">
        <v>16</v>
      </c>
      <c r="C75">
        <f>VLOOKUP(A75,'Price list'!$A$1:$B$15,2,TRUE)</f>
        <v>1077000</v>
      </c>
      <c r="D75">
        <v>72380</v>
      </c>
      <c r="E75">
        <f t="shared" si="1"/>
        <v>1149380</v>
      </c>
    </row>
    <row r="76" spans="1:5" x14ac:dyDescent="0.3">
      <c r="A76" t="s">
        <v>24</v>
      </c>
      <c r="B76" t="s">
        <v>11</v>
      </c>
      <c r="C76">
        <f>VLOOKUP(A76,'Price list'!$A$1:$B$15,2,TRUE)</f>
        <v>786000</v>
      </c>
      <c r="D76">
        <v>63470</v>
      </c>
      <c r="E76">
        <f t="shared" si="1"/>
        <v>849470</v>
      </c>
    </row>
    <row r="77" spans="1:5" x14ac:dyDescent="0.3">
      <c r="A77" t="s">
        <v>25</v>
      </c>
      <c r="B77" t="s">
        <v>16</v>
      </c>
      <c r="C77">
        <f>VLOOKUP(A77,'Price list'!$A$1:$B$15,2,TRUE)</f>
        <v>807000</v>
      </c>
      <c r="D77">
        <v>42405</v>
      </c>
      <c r="E77">
        <f t="shared" si="1"/>
        <v>849405</v>
      </c>
    </row>
    <row r="78" spans="1:5" x14ac:dyDescent="0.3">
      <c r="A78" t="s">
        <v>26</v>
      </c>
      <c r="B78" t="s">
        <v>8</v>
      </c>
      <c r="C78">
        <f>VLOOKUP(A78,'Price list'!$A$1:$B$15,2,TRUE)</f>
        <v>1656000</v>
      </c>
      <c r="D78">
        <v>7315</v>
      </c>
      <c r="E78">
        <f t="shared" si="1"/>
        <v>1663315</v>
      </c>
    </row>
    <row r="79" spans="1:5" x14ac:dyDescent="0.3">
      <c r="A79" s="3" t="s">
        <v>9</v>
      </c>
      <c r="B79" t="s">
        <v>10</v>
      </c>
      <c r="C79">
        <f>VLOOKUP(A79,'Price list'!$A$1:$B$15,2,TRUE)</f>
        <v>786000</v>
      </c>
      <c r="D79">
        <v>83490</v>
      </c>
      <c r="E79">
        <f t="shared" si="1"/>
        <v>869490</v>
      </c>
    </row>
    <row r="80" spans="1:5" x14ac:dyDescent="0.3">
      <c r="A80" t="s">
        <v>19</v>
      </c>
      <c r="B80" t="s">
        <v>11</v>
      </c>
      <c r="C80">
        <f>VLOOKUP(A80,'Price list'!$A$1:$B$15,2,TRUE)</f>
        <v>786000</v>
      </c>
      <c r="D80">
        <v>66605</v>
      </c>
      <c r="E80">
        <f t="shared" si="1"/>
        <v>852605</v>
      </c>
    </row>
    <row r="81" spans="1:5" x14ac:dyDescent="0.3">
      <c r="A81" t="s">
        <v>21</v>
      </c>
      <c r="B81" t="s">
        <v>13</v>
      </c>
      <c r="C81">
        <f>VLOOKUP(A81,'Price list'!$A$1:$B$15,2,TRUE)</f>
        <v>786000</v>
      </c>
      <c r="D81">
        <v>8470</v>
      </c>
      <c r="E81">
        <f t="shared" si="1"/>
        <v>794470</v>
      </c>
    </row>
    <row r="82" spans="1:5" x14ac:dyDescent="0.3">
      <c r="A82" t="s">
        <v>22</v>
      </c>
      <c r="B82" t="s">
        <v>8</v>
      </c>
      <c r="C82">
        <f>VLOOKUP(A82,'Price list'!$A$1:$B$15,2,TRUE)</f>
        <v>651000</v>
      </c>
      <c r="D82">
        <v>62590</v>
      </c>
      <c r="E82">
        <f t="shared" si="1"/>
        <v>713590</v>
      </c>
    </row>
    <row r="83" spans="1:5" x14ac:dyDescent="0.3">
      <c r="A83" t="s">
        <v>15</v>
      </c>
      <c r="B83" t="s">
        <v>10</v>
      </c>
      <c r="C83">
        <f>VLOOKUP(A83,'Price list'!$A$1:$B$15,2,TRUE)</f>
        <v>786000</v>
      </c>
      <c r="D83">
        <v>60885</v>
      </c>
      <c r="E83">
        <f t="shared" si="1"/>
        <v>846885</v>
      </c>
    </row>
    <row r="84" spans="1:5" x14ac:dyDescent="0.3">
      <c r="A84" t="s">
        <v>17</v>
      </c>
      <c r="B84" t="s">
        <v>11</v>
      </c>
      <c r="C84">
        <f>VLOOKUP(A84,'Price list'!$A$1:$B$15,2,TRUE)</f>
        <v>897000</v>
      </c>
      <c r="D84">
        <v>53900</v>
      </c>
      <c r="E84">
        <f t="shared" si="1"/>
        <v>950900</v>
      </c>
    </row>
    <row r="85" spans="1:5" x14ac:dyDescent="0.3">
      <c r="A85" s="3" t="s">
        <v>9</v>
      </c>
      <c r="B85" t="s">
        <v>13</v>
      </c>
      <c r="C85">
        <f>VLOOKUP(A85,'Price list'!$A$1:$B$15,2,TRUE)</f>
        <v>786000</v>
      </c>
      <c r="D85">
        <v>14575</v>
      </c>
      <c r="E85">
        <f t="shared" si="1"/>
        <v>800575</v>
      </c>
    </row>
    <row r="86" spans="1:5" x14ac:dyDescent="0.3">
      <c r="A86" s="3" t="s">
        <v>9</v>
      </c>
      <c r="B86" t="s">
        <v>16</v>
      </c>
      <c r="C86">
        <f>VLOOKUP(A86,'Price list'!$A$1:$B$15,2,TRUE)</f>
        <v>786000</v>
      </c>
      <c r="D86">
        <v>52250</v>
      </c>
      <c r="E86">
        <f t="shared" si="1"/>
        <v>838250</v>
      </c>
    </row>
    <row r="87" spans="1:5" x14ac:dyDescent="0.3">
      <c r="A87" t="s">
        <v>12</v>
      </c>
      <c r="B87" t="s">
        <v>10</v>
      </c>
      <c r="C87">
        <f>VLOOKUP(A87,'Price list'!$A$1:$B$15,2,TRUE)</f>
        <v>786000</v>
      </c>
      <c r="D87">
        <v>40865</v>
      </c>
      <c r="E87">
        <f t="shared" si="1"/>
        <v>826865</v>
      </c>
    </row>
    <row r="88" spans="1:5" x14ac:dyDescent="0.3">
      <c r="A88" s="3" t="s">
        <v>9</v>
      </c>
      <c r="B88" t="s">
        <v>10</v>
      </c>
      <c r="C88">
        <f>VLOOKUP(A88,'Price list'!$A$1:$B$15,2,TRUE)</f>
        <v>786000</v>
      </c>
      <c r="D88">
        <v>42460</v>
      </c>
      <c r="E88">
        <f t="shared" si="1"/>
        <v>828460</v>
      </c>
    </row>
    <row r="89" spans="1:5" x14ac:dyDescent="0.3">
      <c r="A89" t="s">
        <v>14</v>
      </c>
      <c r="B89" t="s">
        <v>16</v>
      </c>
      <c r="C89">
        <f>VLOOKUP(A89,'Price list'!$A$1:$B$15,2,TRUE)</f>
        <v>1077000</v>
      </c>
      <c r="D89">
        <v>93225</v>
      </c>
      <c r="E89">
        <f t="shared" si="1"/>
        <v>1170225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8" sqref="E8"/>
    </sheetView>
  </sheetViews>
  <sheetFormatPr defaultRowHeight="14.4" x14ac:dyDescent="0.3"/>
  <cols>
    <col min="1" max="1" width="8.21875" bestFit="1" customWidth="1"/>
    <col min="2" max="3" width="11.88671875" bestFit="1" customWidth="1"/>
    <col min="4" max="5" width="12.88671875" bestFit="1" customWidth="1"/>
  </cols>
  <sheetData>
    <row r="1" spans="1:5" x14ac:dyDescent="0.3">
      <c r="A1" s="4" t="s">
        <v>28</v>
      </c>
      <c r="B1" s="8">
        <v>385000</v>
      </c>
      <c r="C1" s="8">
        <v>770000</v>
      </c>
      <c r="D1" s="8">
        <v>1155000</v>
      </c>
      <c r="E1" s="8">
        <v>1540000</v>
      </c>
    </row>
    <row r="2" spans="1:5" x14ac:dyDescent="0.3">
      <c r="A2" s="4" t="s">
        <v>29</v>
      </c>
      <c r="B2">
        <v>5</v>
      </c>
      <c r="C2">
        <v>5</v>
      </c>
      <c r="D2">
        <v>4</v>
      </c>
      <c r="E2">
        <v>7</v>
      </c>
    </row>
    <row r="3" spans="1:5" ht="15" thickBot="1" x14ac:dyDescent="0.35">
      <c r="A3" s="9" t="s">
        <v>30</v>
      </c>
      <c r="B3" s="10">
        <v>8.7499999999999994E-2</v>
      </c>
      <c r="C3" s="10">
        <v>6.8900000000000003E-2</v>
      </c>
      <c r="D3" s="10">
        <v>0.1</v>
      </c>
      <c r="E3" s="10">
        <v>0.08</v>
      </c>
    </row>
    <row r="5" spans="1:5" x14ac:dyDescent="0.3">
      <c r="A5" s="4" t="s">
        <v>31</v>
      </c>
      <c r="B5" s="14">
        <f>PMT(B3/12,B2*12,-B1)</f>
        <v>7945.3345921741648</v>
      </c>
      <c r="C5" s="14">
        <f t="shared" ref="C5:E5" si="0">PMT(C3/12,C2*12,-C1)</f>
        <v>15206.992949867161</v>
      </c>
      <c r="D5" s="14">
        <f t="shared" si="0"/>
        <v>29293.783867132999</v>
      </c>
      <c r="E5" s="14">
        <f t="shared" si="0"/>
        <v>24002.770180111096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 list</vt:lpstr>
      <vt:lpstr>Pivot</vt:lpstr>
      <vt:lpstr>Sales</vt:lpstr>
      <vt:lpstr>Loans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Clerici</dc:creator>
  <cp:lastModifiedBy>Vikas Chauhan</cp:lastModifiedBy>
  <dcterms:created xsi:type="dcterms:W3CDTF">2006-09-16T00:00:00Z</dcterms:created>
  <dcterms:modified xsi:type="dcterms:W3CDTF">2024-10-18T16:50:50Z</dcterms:modified>
</cp:coreProperties>
</file>