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s\cuvatte\final_evaluation\excel\"/>
    </mc:Choice>
  </mc:AlternateContent>
  <xr:revisionPtr revIDLastSave="0" documentId="13_ncr:1_{394648B4-FD5E-49CA-9132-4F485B4C28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arehouse" sheetId="1" r:id="rId1"/>
    <sheet name="Totals" sheetId="3" r:id="rId2"/>
    <sheet name="STATS" sheetId="2" r:id="rId3"/>
  </sheets>
  <definedNames>
    <definedName name="_xlnm._FilterDatabase" localSheetId="0" hidden="1">Warehouse!$C$3:$C$53</definedName>
  </definedNames>
  <calcPr calcId="191029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3" i="2"/>
  <c r="C4" i="2"/>
  <c r="C5" i="2"/>
  <c r="C6" i="2"/>
  <c r="C7" i="2"/>
  <c r="C8" i="2"/>
  <c r="C9" i="2"/>
  <c r="C10" i="2"/>
  <c r="C11" i="2"/>
  <c r="C12" i="2"/>
  <c r="C13" i="2"/>
  <c r="C3" i="2"/>
  <c r="D56" i="3"/>
  <c r="D29" i="3"/>
  <c r="D7" i="3"/>
  <c r="L55" i="3"/>
  <c r="M55" i="3" s="1"/>
  <c r="B55" i="3" s="1"/>
  <c r="L6" i="3"/>
  <c r="M6" i="3" s="1"/>
  <c r="B6" i="3" s="1"/>
  <c r="L28" i="3"/>
  <c r="M28" i="3" s="1"/>
  <c r="B28" i="3" s="1"/>
  <c r="L54" i="3"/>
  <c r="M54" i="3" s="1"/>
  <c r="B54" i="3" s="1"/>
  <c r="L27" i="3"/>
  <c r="M27" i="3" s="1"/>
  <c r="B27" i="3" s="1"/>
  <c r="L53" i="3"/>
  <c r="M53" i="3" s="1"/>
  <c r="B53" i="3" s="1"/>
  <c r="L26" i="3"/>
  <c r="M26" i="3" s="1"/>
  <c r="B26" i="3" s="1"/>
  <c r="L52" i="3"/>
  <c r="M52" i="3" s="1"/>
  <c r="B52" i="3" s="1"/>
  <c r="L25" i="3"/>
  <c r="M25" i="3" s="1"/>
  <c r="B25" i="3" s="1"/>
  <c r="L24" i="3"/>
  <c r="M24" i="3" s="1"/>
  <c r="B24" i="3" s="1"/>
  <c r="L51" i="3"/>
  <c r="M51" i="3" s="1"/>
  <c r="B51" i="3" s="1"/>
  <c r="L50" i="3"/>
  <c r="M50" i="3" s="1"/>
  <c r="B50" i="3" s="1"/>
  <c r="L49" i="3"/>
  <c r="M49" i="3" s="1"/>
  <c r="B49" i="3" s="1"/>
  <c r="L48" i="3"/>
  <c r="M48" i="3" s="1"/>
  <c r="B48" i="3" s="1"/>
  <c r="L23" i="3"/>
  <c r="M23" i="3" s="1"/>
  <c r="B23" i="3" s="1"/>
  <c r="L47" i="3"/>
  <c r="M47" i="3" s="1"/>
  <c r="B47" i="3" s="1"/>
  <c r="L46" i="3"/>
  <c r="M46" i="3" s="1"/>
  <c r="B46" i="3" s="1"/>
  <c r="L45" i="3"/>
  <c r="M45" i="3" s="1"/>
  <c r="B45" i="3" s="1"/>
  <c r="L44" i="3"/>
  <c r="M44" i="3" s="1"/>
  <c r="B44" i="3" s="1"/>
  <c r="L22" i="3"/>
  <c r="M22" i="3" s="1"/>
  <c r="B22" i="3" s="1"/>
  <c r="L43" i="3"/>
  <c r="M43" i="3" s="1"/>
  <c r="B43" i="3" s="1"/>
  <c r="L21" i="3"/>
  <c r="M21" i="3" s="1"/>
  <c r="B21" i="3" s="1"/>
  <c r="L42" i="3"/>
  <c r="M42" i="3" s="1"/>
  <c r="B42" i="3" s="1"/>
  <c r="L5" i="3"/>
  <c r="M5" i="3" s="1"/>
  <c r="B5" i="3" s="1"/>
  <c r="L41" i="3"/>
  <c r="M41" i="3" s="1"/>
  <c r="B41" i="3" s="1"/>
  <c r="L20" i="3"/>
  <c r="M20" i="3" s="1"/>
  <c r="B20" i="3" s="1"/>
  <c r="L19" i="3"/>
  <c r="M19" i="3" s="1"/>
  <c r="B19" i="3" s="1"/>
  <c r="L18" i="3"/>
  <c r="M18" i="3" s="1"/>
  <c r="B18" i="3" s="1"/>
  <c r="L40" i="3"/>
  <c r="M40" i="3" s="1"/>
  <c r="B40" i="3" s="1"/>
  <c r="L17" i="3"/>
  <c r="M17" i="3" s="1"/>
  <c r="B17" i="3" s="1"/>
  <c r="L4" i="3"/>
  <c r="M4" i="3" s="1"/>
  <c r="B4" i="3" s="1"/>
  <c r="L39" i="3"/>
  <c r="M39" i="3" s="1"/>
  <c r="B39" i="3" s="1"/>
  <c r="L38" i="3"/>
  <c r="M38" i="3" s="1"/>
  <c r="B38" i="3" s="1"/>
  <c r="L37" i="3"/>
  <c r="M37" i="3" s="1"/>
  <c r="B37" i="3" s="1"/>
  <c r="L16" i="3"/>
  <c r="M16" i="3" s="1"/>
  <c r="B16" i="3" s="1"/>
  <c r="L15" i="3"/>
  <c r="M15" i="3" s="1"/>
  <c r="B15" i="3" s="1"/>
  <c r="L36" i="3"/>
  <c r="M36" i="3" s="1"/>
  <c r="B36" i="3" s="1"/>
  <c r="L14" i="3"/>
  <c r="M14" i="3" s="1"/>
  <c r="B14" i="3" s="1"/>
  <c r="L35" i="3"/>
  <c r="M35" i="3" s="1"/>
  <c r="B35" i="3" s="1"/>
  <c r="L13" i="3"/>
  <c r="M13" i="3" s="1"/>
  <c r="B13" i="3" s="1"/>
  <c r="L34" i="3"/>
  <c r="M34" i="3" s="1"/>
  <c r="B34" i="3" s="1"/>
  <c r="L33" i="3"/>
  <c r="M33" i="3" s="1"/>
  <c r="B33" i="3" s="1"/>
  <c r="L32" i="3"/>
  <c r="M32" i="3" s="1"/>
  <c r="B32" i="3" s="1"/>
  <c r="L12" i="3"/>
  <c r="M12" i="3" s="1"/>
  <c r="B12" i="3" s="1"/>
  <c r="L31" i="3"/>
  <c r="M31" i="3" s="1"/>
  <c r="B31" i="3" s="1"/>
  <c r="L11" i="3"/>
  <c r="M11" i="3" s="1"/>
  <c r="B11" i="3" s="1"/>
  <c r="L10" i="3"/>
  <c r="M10" i="3" s="1"/>
  <c r="B10" i="3" s="1"/>
  <c r="L30" i="3"/>
  <c r="M30" i="3" s="1"/>
  <c r="B30" i="3" s="1"/>
  <c r="L9" i="3"/>
  <c r="M9" i="3" s="1"/>
  <c r="B9" i="3" s="1"/>
  <c r="L8" i="3"/>
  <c r="M8" i="3" s="1"/>
  <c r="B8" i="3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M10" i="1" s="1"/>
  <c r="K11" i="1"/>
  <c r="L11" i="1" s="1"/>
  <c r="M11" i="1" s="1"/>
  <c r="K12" i="1"/>
  <c r="L12" i="1" s="1"/>
  <c r="M12" i="1" s="1"/>
  <c r="K13" i="1"/>
  <c r="L13" i="1" s="1"/>
  <c r="M13" i="1" s="1"/>
  <c r="K14" i="1"/>
  <c r="L14" i="1" s="1"/>
  <c r="K15" i="1"/>
  <c r="L15" i="1" s="1"/>
  <c r="M15" i="1" s="1"/>
  <c r="K16" i="1"/>
  <c r="L16" i="1" s="1"/>
  <c r="M16" i="1" s="1"/>
  <c r="K17" i="1"/>
  <c r="L17" i="1" s="1"/>
  <c r="K18" i="1"/>
  <c r="L18" i="1" s="1"/>
  <c r="K19" i="1"/>
  <c r="L19" i="1" s="1"/>
  <c r="K20" i="1"/>
  <c r="L20" i="1" s="1"/>
  <c r="M20" i="1" s="1"/>
  <c r="K21" i="1"/>
  <c r="L21" i="1" s="1"/>
  <c r="M21" i="1" s="1"/>
  <c r="K22" i="1"/>
  <c r="L22" i="1" s="1"/>
  <c r="M22" i="1" s="1"/>
  <c r="K23" i="1"/>
  <c r="L23" i="1" s="1"/>
  <c r="M23" i="1" s="1"/>
  <c r="K24" i="1"/>
  <c r="L24" i="1" s="1"/>
  <c r="M24" i="1" s="1"/>
  <c r="K25" i="1"/>
  <c r="L25" i="1" s="1"/>
  <c r="M25" i="1" s="1"/>
  <c r="K26" i="1"/>
  <c r="L26" i="1" s="1"/>
  <c r="M26" i="1" s="1"/>
  <c r="K27" i="1"/>
  <c r="L27" i="1" s="1"/>
  <c r="M27" i="1" s="1"/>
  <c r="K28" i="1"/>
  <c r="L28" i="1" s="1"/>
  <c r="M28" i="1" s="1"/>
  <c r="K29" i="1"/>
  <c r="L29" i="1" s="1"/>
  <c r="M29" i="1" s="1"/>
  <c r="K30" i="1"/>
  <c r="L30" i="1" s="1"/>
  <c r="M30" i="1" s="1"/>
  <c r="K31" i="1"/>
  <c r="L31" i="1" s="1"/>
  <c r="M31" i="1" s="1"/>
  <c r="K32" i="1"/>
  <c r="L32" i="1" s="1"/>
  <c r="M32" i="1" s="1"/>
  <c r="K33" i="1"/>
  <c r="L33" i="1" s="1"/>
  <c r="K34" i="1"/>
  <c r="L34" i="1" s="1"/>
  <c r="M34" i="1" s="1"/>
  <c r="K35" i="1"/>
  <c r="L35" i="1" s="1"/>
  <c r="M35" i="1" s="1"/>
  <c r="K36" i="1"/>
  <c r="L36" i="1" s="1"/>
  <c r="M36" i="1" s="1"/>
  <c r="K37" i="1"/>
  <c r="L37" i="1" s="1"/>
  <c r="M37" i="1" s="1"/>
  <c r="K38" i="1"/>
  <c r="L38" i="1" s="1"/>
  <c r="M38" i="1" s="1"/>
  <c r="K39" i="1"/>
  <c r="L39" i="1" s="1"/>
  <c r="M39" i="1" s="1"/>
  <c r="K40" i="1"/>
  <c r="L40" i="1" s="1"/>
  <c r="M40" i="1" s="1"/>
  <c r="K41" i="1"/>
  <c r="L41" i="1" s="1"/>
  <c r="M41" i="1" s="1"/>
  <c r="K42" i="1"/>
  <c r="L42" i="1" s="1"/>
  <c r="M42" i="1" s="1"/>
  <c r="K43" i="1"/>
  <c r="L43" i="1" s="1"/>
  <c r="M43" i="1" s="1"/>
  <c r="K44" i="1"/>
  <c r="L44" i="1" s="1"/>
  <c r="M44" i="1" s="1"/>
  <c r="K45" i="1"/>
  <c r="L45" i="1" s="1"/>
  <c r="M45" i="1" s="1"/>
  <c r="K46" i="1"/>
  <c r="L46" i="1" s="1"/>
  <c r="M46" i="1" s="1"/>
  <c r="K47" i="1"/>
  <c r="L47" i="1" s="1"/>
  <c r="M47" i="1" s="1"/>
  <c r="K48" i="1"/>
  <c r="L48" i="1" s="1"/>
  <c r="M48" i="1" s="1"/>
  <c r="K49" i="1"/>
  <c r="L49" i="1" s="1"/>
  <c r="M49" i="1" s="1"/>
  <c r="K50" i="1"/>
  <c r="L50" i="1" s="1"/>
  <c r="M50" i="1" s="1"/>
  <c r="K51" i="1"/>
  <c r="L51" i="1" s="1"/>
  <c r="M51" i="1" s="1"/>
  <c r="K52" i="1"/>
  <c r="L52" i="1" s="1"/>
  <c r="M52" i="1" s="1"/>
  <c r="K53" i="1"/>
  <c r="L53" i="1" s="1"/>
  <c r="M53" i="1" s="1"/>
  <c r="K4" i="1"/>
  <c r="L4" i="1" s="1"/>
  <c r="D57" i="3" l="1"/>
  <c r="M7" i="1"/>
  <c r="M19" i="1"/>
  <c r="M18" i="1"/>
  <c r="M9" i="1"/>
  <c r="M33" i="1"/>
  <c r="M17" i="1"/>
  <c r="M4" i="1"/>
  <c r="M14" i="1"/>
  <c r="M6" i="1"/>
  <c r="M8" i="1"/>
  <c r="M5" i="1"/>
</calcChain>
</file>

<file path=xl/sharedStrings.xml><?xml version="1.0" encoding="utf-8"?>
<sst xmlns="http://schemas.openxmlformats.org/spreadsheetml/2006/main" count="442" uniqueCount="97">
  <si>
    <t>Brand</t>
  </si>
  <si>
    <t>Model</t>
  </si>
  <si>
    <t>Megapixels</t>
  </si>
  <si>
    <t>LCD Screen</t>
  </si>
  <si>
    <t>Optical Zoom</t>
  </si>
  <si>
    <t>Weight (g)</t>
  </si>
  <si>
    <t xml:space="preserve">List Price </t>
  </si>
  <si>
    <t>Acquisition Cost</t>
  </si>
  <si>
    <t>Quantity</t>
  </si>
  <si>
    <t>Vista</t>
  </si>
  <si>
    <t>Vista Model PL100</t>
  </si>
  <si>
    <t>2,7"</t>
  </si>
  <si>
    <t>3,0x</t>
  </si>
  <si>
    <t>Obscura</t>
  </si>
  <si>
    <t>Obscura Model 100</t>
  </si>
  <si>
    <t>2,5"</t>
  </si>
  <si>
    <t>3x</t>
  </si>
  <si>
    <t>Frame</t>
  </si>
  <si>
    <t>Frame Model Cyber-Shot</t>
  </si>
  <si>
    <t>5,0x</t>
  </si>
  <si>
    <t>Lumina</t>
  </si>
  <si>
    <t>Lumina Model JV150</t>
  </si>
  <si>
    <t>Aperture</t>
  </si>
  <si>
    <t>Aperture Model DMC-FZ35</t>
  </si>
  <si>
    <t>18x</t>
  </si>
  <si>
    <t>Pictor</t>
  </si>
  <si>
    <t>Pictor Model R10</t>
  </si>
  <si>
    <t>3,0"</t>
  </si>
  <si>
    <t>7,1x</t>
  </si>
  <si>
    <t>Obscura Model 210</t>
  </si>
  <si>
    <t>3,5"</t>
  </si>
  <si>
    <t>Aperture Model DMC-FX65</t>
  </si>
  <si>
    <t>Frame Model CyberShot</t>
  </si>
  <si>
    <t>2,8"</t>
  </si>
  <si>
    <t>Lumina Model F300EXR</t>
  </si>
  <si>
    <t>15,0x</t>
  </si>
  <si>
    <t>Sanyo</t>
  </si>
  <si>
    <t>Sanyo Model VPC-X1200</t>
  </si>
  <si>
    <t>Lumina Model S2550</t>
  </si>
  <si>
    <t>Lumina Model J30</t>
  </si>
  <si>
    <t>Casio</t>
  </si>
  <si>
    <t>Casio Model EX-Z800</t>
  </si>
  <si>
    <t>4,0x</t>
  </si>
  <si>
    <t>Olympus</t>
  </si>
  <si>
    <t>Olympus Model FE-4030</t>
  </si>
  <si>
    <t>Pentax</t>
  </si>
  <si>
    <t>Pentax Model WS80</t>
  </si>
  <si>
    <t>Obscura Model IS</t>
  </si>
  <si>
    <t>4x</t>
  </si>
  <si>
    <t>20,0x</t>
  </si>
  <si>
    <t>Lumina Model AX200</t>
  </si>
  <si>
    <t>12x</t>
  </si>
  <si>
    <t>Obscura Model D10</t>
  </si>
  <si>
    <t>Vista Model ST600</t>
  </si>
  <si>
    <t>Obscura Model HS</t>
  </si>
  <si>
    <t>3,8x</t>
  </si>
  <si>
    <t xml:space="preserve">Olympus Model </t>
  </si>
  <si>
    <t>Casio Model EX-Z400</t>
  </si>
  <si>
    <t>Lumina Model Z70</t>
  </si>
  <si>
    <t>5x</t>
  </si>
  <si>
    <t>Vista Model WB650</t>
  </si>
  <si>
    <t>Pentax Model H90</t>
  </si>
  <si>
    <t>Nikon</t>
  </si>
  <si>
    <t>Nikon Model P7000</t>
  </si>
  <si>
    <t>Lumina Model J40</t>
  </si>
  <si>
    <t>Pictor Model CX2</t>
  </si>
  <si>
    <t>10,7x</t>
  </si>
  <si>
    <t>Nikon Model L22</t>
  </si>
  <si>
    <t>3,6x</t>
  </si>
  <si>
    <t>Nikon Model S6000</t>
  </si>
  <si>
    <t>7,0x</t>
  </si>
  <si>
    <t>Nikon Model S570</t>
  </si>
  <si>
    <t>Olympus Model 9010</t>
  </si>
  <si>
    <t>10,0x</t>
  </si>
  <si>
    <t>Nikon Model S1100pj</t>
  </si>
  <si>
    <t>Aperture Model DMC-G10</t>
  </si>
  <si>
    <t>3,2x</t>
  </si>
  <si>
    <t>10x</t>
  </si>
  <si>
    <t>Lumina Model F70EXR</t>
  </si>
  <si>
    <t>Lumina Model F80EXR</t>
  </si>
  <si>
    <t>Lumina Model JV100</t>
  </si>
  <si>
    <t>Pentax Model I10</t>
  </si>
  <si>
    <t>Nikon Model P100</t>
  </si>
  <si>
    <t>26x</t>
  </si>
  <si>
    <t>Casio Model EX-Z35</t>
  </si>
  <si>
    <t>15x</t>
  </si>
  <si>
    <t>Sanyo Model VPC-S600</t>
  </si>
  <si>
    <t>2,4"</t>
  </si>
  <si>
    <t>Margin %</t>
  </si>
  <si>
    <t>Discount %</t>
  </si>
  <si>
    <t>Offers</t>
  </si>
  <si>
    <t>Underpriced Count</t>
  </si>
  <si>
    <t>Super Offer Count</t>
  </si>
  <si>
    <t>Until stocks last Count</t>
  </si>
  <si>
    <t>Grand Count</t>
  </si>
  <si>
    <t>Average Quantity</t>
  </si>
  <si>
    <t>Average Discount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</si>
</sst>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0" fontId="0" fillId="0" borderId="1" xfId="0" applyNumberFormat="1" applyBorder="1"/>
    <xf numFmtId="10" fontId="0" fillId="0" borderId="3" xfId="0" applyNumberFormat="1" applyBorder="1"/>
    <xf numFmtId="0" fontId="2" fillId="2" borderId="2" xfId="0" applyFont="1" applyFill="1" applyBorder="1" applyAlignment="1">
      <alignment horizontal="center"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2" fontId="0" fillId="0" borderId="0" xfId="0" applyNumberFormat="1"/>
    <xf numFmtId="0" fontId="0" fillId="0" borderId="6" xfId="0" applyBorder="1"/>
    <xf numFmtId="10" fontId="0" fillId="0" borderId="10" xfId="0" applyNumberFormat="1" applyBorder="1"/>
    <xf numFmtId="0" fontId="3" fillId="0" borderId="6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0" fontId="0" fillId="0" borderId="11" xfId="0" applyNumberFormat="1" applyBorder="1"/>
    <xf numFmtId="0" fontId="3" fillId="0" borderId="4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0" fontId="0" fillId="0" borderId="8" xfId="0" applyNumberFormat="1" applyBorder="1"/>
    <xf numFmtId="10" fontId="0" fillId="0" borderId="9" xfId="0" applyNumberFormat="1" applyBorder="1"/>
    <xf numFmtId="0" fontId="2" fillId="4" borderId="2" xfId="0" applyFont="1" applyFill="1" applyBorder="1" applyAlignment="1">
      <alignment horizontal="center" vertical="center"/>
    </xf>
    <xf numFmtId="0" fontId="1" fillId="0" borderId="6" xfId="0" applyFont="1" applyBorder="1"/>
    <xf numFmtId="0" fontId="0" fillId="0" borderId="10" xfId="0" applyBorder="1"/>
    <xf numFmtId="0" fontId="1" fillId="0" borderId="7" xfId="0" applyFont="1" applyBorder="1"/>
    <xf numFmtId="0" fontId="0" fillId="0" borderId="12" xfId="0" applyBorder="1"/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STATS!$C$2</c:f>
              <c:strCache>
                <c:ptCount val="1"/>
                <c:pt idx="0">
                  <c:v>Average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STATS!$B$3:$B$13</c:f>
              <c:strCache>
                <c:ptCount val="11"/>
                <c:pt idx="0">
                  <c:v>Vista</c:v>
                </c:pt>
                <c:pt idx="1">
                  <c:v>Obscura</c:v>
                </c:pt>
                <c:pt idx="2">
                  <c:v>Frame</c:v>
                </c:pt>
                <c:pt idx="3">
                  <c:v>Lumina</c:v>
                </c:pt>
                <c:pt idx="4">
                  <c:v>Aperture</c:v>
                </c:pt>
                <c:pt idx="5">
                  <c:v>Pictor</c:v>
                </c:pt>
                <c:pt idx="6">
                  <c:v>Sanyo</c:v>
                </c:pt>
                <c:pt idx="7">
                  <c:v>Casio</c:v>
                </c:pt>
                <c:pt idx="8">
                  <c:v>Olympus</c:v>
                </c:pt>
                <c:pt idx="9">
                  <c:v>Pentax</c:v>
                </c:pt>
                <c:pt idx="10">
                  <c:v>Nikon</c:v>
                </c:pt>
              </c:strCache>
            </c:strRef>
          </c:cat>
          <c:val>
            <c:numRef>
              <c:f>STATS!$C$3:$C$13</c:f>
              <c:numCache>
                <c:formatCode>0.00</c:formatCode>
                <c:ptCount val="11"/>
                <c:pt idx="0">
                  <c:v>70</c:v>
                </c:pt>
                <c:pt idx="1">
                  <c:v>60</c:v>
                </c:pt>
                <c:pt idx="2">
                  <c:v>73.125</c:v>
                </c:pt>
                <c:pt idx="3">
                  <c:v>57.81818181818182</c:v>
                </c:pt>
                <c:pt idx="4">
                  <c:v>82</c:v>
                </c:pt>
                <c:pt idx="5">
                  <c:v>62.25</c:v>
                </c:pt>
                <c:pt idx="6">
                  <c:v>90.75</c:v>
                </c:pt>
                <c:pt idx="7">
                  <c:v>86.25</c:v>
                </c:pt>
                <c:pt idx="8">
                  <c:v>79.5</c:v>
                </c:pt>
                <c:pt idx="9">
                  <c:v>57.5</c:v>
                </c:pt>
                <c:pt idx="10">
                  <c:v>56.75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40-45C7-A8CC-3E545E4F6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8923168"/>
        <c:axId val="1938939968"/>
      </c:barChart>
      <c:catAx>
        <c:axId val="1938923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39968"/>
        <c:crosses val="autoZero"/>
        <c:auto val="1"/>
        <c:lblAlgn val="ctr"/>
        <c:lblOffset val="100"/>
        <c:noMultiLvlLbl val="0"/>
      </c:catAx>
      <c:valAx>
        <c:axId val="19389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2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STATS!$D$2</c:f>
              <c:strCache>
                <c:ptCount val="1"/>
                <c:pt idx="0">
                  <c:v>Average Discount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STATS!$B$3:$B$13</c:f>
              <c:strCache>
                <c:ptCount val="11"/>
                <c:pt idx="0">
                  <c:v>Vista</c:v>
                </c:pt>
                <c:pt idx="1">
                  <c:v>Obscura</c:v>
                </c:pt>
                <c:pt idx="2">
                  <c:v>Frame</c:v>
                </c:pt>
                <c:pt idx="3">
                  <c:v>Lumina</c:v>
                </c:pt>
                <c:pt idx="4">
                  <c:v>Aperture</c:v>
                </c:pt>
                <c:pt idx="5">
                  <c:v>Pictor</c:v>
                </c:pt>
                <c:pt idx="6">
                  <c:v>Sanyo</c:v>
                </c:pt>
                <c:pt idx="7">
                  <c:v>Casio</c:v>
                </c:pt>
                <c:pt idx="8">
                  <c:v>Olympus</c:v>
                </c:pt>
                <c:pt idx="9">
                  <c:v>Pentax</c:v>
                </c:pt>
                <c:pt idx="10">
                  <c:v>Nikon</c:v>
                </c:pt>
              </c:strCache>
            </c:strRef>
          </c:cat>
          <c:val>
            <c:numRef>
              <c:f>STATS!$D$3:$D$13</c:f>
              <c:numCache>
                <c:formatCode>0.00%</c:formatCode>
                <c:ptCount val="11"/>
                <c:pt idx="0">
                  <c:v>0.21666666666666667</c:v>
                </c:pt>
                <c:pt idx="1">
                  <c:v>0.17555555555555558</c:v>
                </c:pt>
                <c:pt idx="2">
                  <c:v>0.22500000000000001</c:v>
                </c:pt>
                <c:pt idx="3">
                  <c:v>0.17363636363636362</c:v>
                </c:pt>
                <c:pt idx="4">
                  <c:v>0.21666666666666667</c:v>
                </c:pt>
                <c:pt idx="5">
                  <c:v>0.25</c:v>
                </c:pt>
                <c:pt idx="6">
                  <c:v>0.2</c:v>
                </c:pt>
                <c:pt idx="7">
                  <c:v>0.22500000000000001</c:v>
                </c:pt>
                <c:pt idx="8">
                  <c:v>0.15</c:v>
                </c:pt>
                <c:pt idx="9">
                  <c:v>0.15</c:v>
                </c:pt>
                <c:pt idx="10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7-4259-9E44-778D328D8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540704"/>
        <c:axId val="1863539744"/>
      </c:lineChart>
      <c:catAx>
        <c:axId val="186354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39744"/>
        <c:crosses val="autoZero"/>
        <c:auto val="1"/>
        <c:lblAlgn val="ctr"/>
        <c:lblOffset val="100"/>
        <c:noMultiLvlLbl val="0"/>
      </c:catAx>
      <c:valAx>
        <c:axId val="18635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Discount</a:t>
                </a:r>
                <a:r>
                  <a:rPr lang="en-IN" baseline="0"/>
                  <a:t>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4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7620</xdr:rowOff>
    </xdr:from>
    <xdr:to>
      <xdr:col>9</xdr:col>
      <xdr:colOff>632460</xdr:colOff>
      <xdr:row>14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C6DD60-AF3C-C419-E57C-BE3AF6591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777240</xdr:colOff>
      <xdr:row>0</xdr:row>
      <xdr:rowOff>182880</xdr:rowOff>
    </xdr:from>
    <xdr:to>
      <xdr:col>14</xdr:col>
      <xdr:colOff>647700</xdr:colOff>
      <xdr:row>14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B4F18A-A43B-25DE-4EF0-3622DFBE4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60D28A-21BD-46E6-8EF2-4814937B669C}">
  <we:reference id="wa104100404" version="3.0.0.1" store="en-US" storeType="OMEX"/>
  <we:alternateReferences>
    <we:reference id="wa104100404" version="3.0.0.1" store="wa104100404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M53"/>
  <sheetViews>
    <sheetView workbookViewId="0">
      <selection activeCell="J19" sqref="J19"/>
    </sheetView>
  </sheetViews>
  <sheetFormatPr defaultColWidth="12.6640625" defaultRowHeight="15.75" customHeight="1" x14ac:dyDescent="0.25"/>
  <cols>
    <col min="2" max="2" width="8.109375" bestFit="1" customWidth="1"/>
    <col min="3" max="3" width="23.109375" bestFit="1" customWidth="1"/>
    <col min="4" max="4" width="10.44140625" bestFit="1" customWidth="1"/>
    <col min="5" max="5" width="10.33203125" bestFit="1" customWidth="1"/>
    <col min="6" max="6" width="12.21875" bestFit="1" customWidth="1"/>
    <col min="7" max="7" width="9.77734375" bestFit="1" customWidth="1"/>
    <col min="8" max="8" width="9" bestFit="1" customWidth="1"/>
    <col min="9" max="9" width="14.5546875" bestFit="1" customWidth="1"/>
    <col min="10" max="10" width="8.33203125" bestFit="1" customWidth="1"/>
    <col min="11" max="11" width="8.88671875" style="1" bestFit="1" customWidth="1"/>
    <col min="12" max="12" width="10.21875" style="1" bestFit="1" customWidth="1"/>
    <col min="13" max="13" width="13.44140625" bestFit="1" customWidth="1"/>
  </cols>
  <sheetData>
    <row r="3" spans="2:13" ht="15.75" customHeight="1" x14ac:dyDescent="0.25"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88</v>
      </c>
      <c r="L3" s="25" t="s">
        <v>89</v>
      </c>
      <c r="M3" s="25" t="s">
        <v>90</v>
      </c>
    </row>
    <row r="4" spans="2:13" ht="15.75" customHeight="1" x14ac:dyDescent="0.3">
      <c r="B4" s="26" t="s">
        <v>9</v>
      </c>
      <c r="C4" s="2" t="s">
        <v>10</v>
      </c>
      <c r="D4" s="3">
        <v>12.2</v>
      </c>
      <c r="E4" s="2" t="s">
        <v>11</v>
      </c>
      <c r="F4" s="2" t="s">
        <v>12</v>
      </c>
      <c r="G4" s="3">
        <v>133.19999999999999</v>
      </c>
      <c r="H4" s="3">
        <v>7365.82</v>
      </c>
      <c r="I4" s="3">
        <v>5965.96</v>
      </c>
      <c r="J4" s="4">
        <v>82.5</v>
      </c>
      <c r="K4" s="5">
        <f>(H4-I4)/H4</f>
        <v>0.19004808697470205</v>
      </c>
      <c r="L4" s="5">
        <f>_xlfn.IFS(K4&lt;=10%,8%,K4&lt;20%,15%,K4&gt;=20%,25%)</f>
        <v>0.15</v>
      </c>
      <c r="M4" s="27" t="str">
        <f>_xlfn.IFS(L4=8%,"Until stocks last",L4=15%,"Underpriced",L4=25%,"Super Offer")</f>
        <v>Underpriced</v>
      </c>
    </row>
    <row r="5" spans="2:13" ht="15.75" customHeight="1" x14ac:dyDescent="0.3">
      <c r="B5" s="26" t="s">
        <v>13</v>
      </c>
      <c r="C5" s="2" t="s">
        <v>14</v>
      </c>
      <c r="D5" s="3">
        <v>12.1</v>
      </c>
      <c r="E5" s="2" t="s">
        <v>15</v>
      </c>
      <c r="F5" s="2" t="s">
        <v>16</v>
      </c>
      <c r="G5" s="3">
        <v>138</v>
      </c>
      <c r="H5" s="3">
        <v>11188.1</v>
      </c>
      <c r="I5" s="3">
        <v>9062.1299999999992</v>
      </c>
      <c r="J5" s="4">
        <v>37.5</v>
      </c>
      <c r="K5" s="5">
        <f t="shared" ref="K5:K53" si="0">(H5-I5)/H5</f>
        <v>0.19002064693737106</v>
      </c>
      <c r="L5" s="5">
        <f t="shared" ref="L5:L53" si="1">_xlfn.IFS(K5&lt;=10%,8%,K5&lt;20%,15%,K5&gt;=20%,25%)</f>
        <v>0.15</v>
      </c>
      <c r="M5" s="27" t="str">
        <f t="shared" ref="M5:M53" si="2">_xlfn.IFS(L5=8%,"Until stocks last",L5=15%,"Underpriced",L5=25%,"Super Offer")</f>
        <v>Underpriced</v>
      </c>
    </row>
    <row r="6" spans="2:13" ht="15.75" customHeight="1" x14ac:dyDescent="0.3">
      <c r="B6" s="26" t="s">
        <v>17</v>
      </c>
      <c r="C6" s="2" t="s">
        <v>18</v>
      </c>
      <c r="D6" s="3">
        <v>14.1</v>
      </c>
      <c r="E6" s="2" t="s">
        <v>11</v>
      </c>
      <c r="F6" s="2" t="s">
        <v>19</v>
      </c>
      <c r="G6" s="3">
        <v>129.6</v>
      </c>
      <c r="H6" s="3">
        <v>12306.91</v>
      </c>
      <c r="I6" s="3">
        <v>9599.59</v>
      </c>
      <c r="J6" s="4">
        <v>79.5</v>
      </c>
      <c r="K6" s="5">
        <f t="shared" si="0"/>
        <v>0.21998373271601074</v>
      </c>
      <c r="L6" s="5">
        <f t="shared" si="1"/>
        <v>0.25</v>
      </c>
      <c r="M6" s="27" t="str">
        <f t="shared" si="2"/>
        <v>Super Offer</v>
      </c>
    </row>
    <row r="7" spans="2:13" ht="15.75" customHeight="1" x14ac:dyDescent="0.3">
      <c r="B7" s="26" t="s">
        <v>20</v>
      </c>
      <c r="C7" s="2" t="s">
        <v>21</v>
      </c>
      <c r="D7" s="3">
        <v>14</v>
      </c>
      <c r="E7" s="2" t="s">
        <v>11</v>
      </c>
      <c r="F7" s="2" t="s">
        <v>12</v>
      </c>
      <c r="G7" s="3">
        <v>127.2</v>
      </c>
      <c r="H7" s="3">
        <v>5880.4900000000007</v>
      </c>
      <c r="I7" s="3">
        <v>5115.88</v>
      </c>
      <c r="J7" s="4">
        <v>43.5</v>
      </c>
      <c r="K7" s="5">
        <f t="shared" si="0"/>
        <v>0.1300248788791411</v>
      </c>
      <c r="L7" s="5">
        <f t="shared" si="1"/>
        <v>0.15</v>
      </c>
      <c r="M7" s="27" t="str">
        <f t="shared" si="2"/>
        <v>Underpriced</v>
      </c>
    </row>
    <row r="8" spans="2:13" ht="15.75" customHeight="1" x14ac:dyDescent="0.3">
      <c r="B8" s="26" t="s">
        <v>22</v>
      </c>
      <c r="C8" s="2" t="s">
        <v>23</v>
      </c>
      <c r="D8" s="3">
        <v>12.1</v>
      </c>
      <c r="E8" s="2" t="s">
        <v>11</v>
      </c>
      <c r="F8" s="2" t="s">
        <v>24</v>
      </c>
      <c r="G8" s="3">
        <v>440.4</v>
      </c>
      <c r="H8" s="3">
        <v>19578.02</v>
      </c>
      <c r="I8" s="3">
        <v>17033.169999999998</v>
      </c>
      <c r="J8" s="4">
        <v>85.5</v>
      </c>
      <c r="K8" s="5">
        <f t="shared" si="0"/>
        <v>0.12998505466844973</v>
      </c>
      <c r="L8" s="5">
        <f t="shared" si="1"/>
        <v>0.15</v>
      </c>
      <c r="M8" s="27" t="str">
        <f t="shared" si="2"/>
        <v>Underpriced</v>
      </c>
    </row>
    <row r="9" spans="2:13" ht="15.75" customHeight="1" x14ac:dyDescent="0.3">
      <c r="B9" s="26" t="s">
        <v>25</v>
      </c>
      <c r="C9" s="2" t="s">
        <v>26</v>
      </c>
      <c r="D9" s="3">
        <v>10</v>
      </c>
      <c r="E9" s="2" t="s">
        <v>27</v>
      </c>
      <c r="F9" s="2" t="s">
        <v>28</v>
      </c>
      <c r="G9" s="3">
        <v>201.6</v>
      </c>
      <c r="H9" s="3">
        <v>9324.6999999999989</v>
      </c>
      <c r="I9" s="3">
        <v>7273.4199999999992</v>
      </c>
      <c r="J9" s="4">
        <v>46.5</v>
      </c>
      <c r="K9" s="5">
        <f t="shared" si="0"/>
        <v>0.21998348472336912</v>
      </c>
      <c r="L9" s="5">
        <f t="shared" si="1"/>
        <v>0.25</v>
      </c>
      <c r="M9" s="27" t="str">
        <f t="shared" si="2"/>
        <v>Super Offer</v>
      </c>
    </row>
    <row r="10" spans="2:13" ht="15.75" customHeight="1" x14ac:dyDescent="0.3">
      <c r="B10" s="26" t="s">
        <v>13</v>
      </c>
      <c r="C10" s="2" t="s">
        <v>29</v>
      </c>
      <c r="D10" s="3">
        <v>14.1</v>
      </c>
      <c r="E10" s="2" t="s">
        <v>30</v>
      </c>
      <c r="F10" s="2" t="s">
        <v>19</v>
      </c>
      <c r="G10" s="3">
        <v>164.4</v>
      </c>
      <c r="H10" s="3">
        <v>18520.810000000001</v>
      </c>
      <c r="I10" s="3">
        <v>16483.39</v>
      </c>
      <c r="J10" s="4">
        <v>43.5</v>
      </c>
      <c r="K10" s="5">
        <f t="shared" si="0"/>
        <v>0.11000706772543975</v>
      </c>
      <c r="L10" s="5">
        <f t="shared" si="1"/>
        <v>0.15</v>
      </c>
      <c r="M10" s="27" t="str">
        <f t="shared" si="2"/>
        <v>Underpriced</v>
      </c>
    </row>
    <row r="11" spans="2:13" ht="15.75" customHeight="1" x14ac:dyDescent="0.3">
      <c r="B11" s="26" t="s">
        <v>22</v>
      </c>
      <c r="C11" s="2" t="s">
        <v>31</v>
      </c>
      <c r="D11" s="3">
        <v>12.1</v>
      </c>
      <c r="E11" s="2" t="s">
        <v>11</v>
      </c>
      <c r="F11" s="2" t="s">
        <v>19</v>
      </c>
      <c r="G11" s="3">
        <v>151.19999999999999</v>
      </c>
      <c r="H11" s="3">
        <v>10626.77</v>
      </c>
      <c r="I11" s="3">
        <v>8289.0500000000011</v>
      </c>
      <c r="J11" s="4">
        <v>105</v>
      </c>
      <c r="K11" s="5">
        <f t="shared" si="0"/>
        <v>0.21998405912615021</v>
      </c>
      <c r="L11" s="5">
        <f t="shared" si="1"/>
        <v>0.25</v>
      </c>
      <c r="M11" s="27" t="str">
        <f t="shared" si="2"/>
        <v>Super Offer</v>
      </c>
    </row>
    <row r="12" spans="2:13" ht="15.75" customHeight="1" x14ac:dyDescent="0.3">
      <c r="B12" s="26" t="s">
        <v>17</v>
      </c>
      <c r="C12" s="2" t="s">
        <v>32</v>
      </c>
      <c r="D12" s="3">
        <v>12.2</v>
      </c>
      <c r="E12" s="2" t="s">
        <v>33</v>
      </c>
      <c r="F12" s="2" t="s">
        <v>19</v>
      </c>
      <c r="G12" s="3">
        <v>156</v>
      </c>
      <c r="H12" s="3">
        <v>17536.75</v>
      </c>
      <c r="I12" s="3">
        <v>13853.84</v>
      </c>
      <c r="J12" s="4">
        <v>91.5</v>
      </c>
      <c r="K12" s="5">
        <f t="shared" si="0"/>
        <v>0.21001097694840834</v>
      </c>
      <c r="L12" s="5">
        <f t="shared" si="1"/>
        <v>0.25</v>
      </c>
      <c r="M12" s="27" t="str">
        <f t="shared" si="2"/>
        <v>Super Offer</v>
      </c>
    </row>
    <row r="13" spans="2:13" ht="15.75" customHeight="1" x14ac:dyDescent="0.3">
      <c r="B13" s="26" t="s">
        <v>20</v>
      </c>
      <c r="C13" s="2" t="s">
        <v>34</v>
      </c>
      <c r="D13" s="3">
        <v>12</v>
      </c>
      <c r="E13" s="2" t="s">
        <v>27</v>
      </c>
      <c r="F13" s="2" t="s">
        <v>35</v>
      </c>
      <c r="G13" s="3">
        <v>234</v>
      </c>
      <c r="H13" s="3">
        <v>15661.8</v>
      </c>
      <c r="I13" s="3">
        <v>10963.26</v>
      </c>
      <c r="J13" s="4">
        <v>22.5</v>
      </c>
      <c r="K13" s="5">
        <f t="shared" si="0"/>
        <v>0.29999999999999993</v>
      </c>
      <c r="L13" s="5">
        <f t="shared" si="1"/>
        <v>0.25</v>
      </c>
      <c r="M13" s="27" t="str">
        <f t="shared" si="2"/>
        <v>Super Offer</v>
      </c>
    </row>
    <row r="14" spans="2:13" ht="15.75" customHeight="1" x14ac:dyDescent="0.3">
      <c r="B14" s="26" t="s">
        <v>36</v>
      </c>
      <c r="C14" s="2" t="s">
        <v>37</v>
      </c>
      <c r="D14" s="3">
        <v>12.1</v>
      </c>
      <c r="E14" s="2" t="s">
        <v>11</v>
      </c>
      <c r="F14" s="2" t="s">
        <v>12</v>
      </c>
      <c r="G14" s="3">
        <v>138</v>
      </c>
      <c r="H14" s="3">
        <v>6715.1699999999992</v>
      </c>
      <c r="I14" s="3">
        <v>5841.9900000000007</v>
      </c>
      <c r="J14" s="4">
        <v>103.5</v>
      </c>
      <c r="K14" s="5">
        <f t="shared" si="0"/>
        <v>0.13003095975232176</v>
      </c>
      <c r="L14" s="5">
        <f t="shared" si="1"/>
        <v>0.15</v>
      </c>
      <c r="M14" s="27" t="str">
        <f t="shared" si="2"/>
        <v>Underpriced</v>
      </c>
    </row>
    <row r="15" spans="2:13" ht="15.75" customHeight="1" x14ac:dyDescent="0.3">
      <c r="B15" s="26" t="s">
        <v>20</v>
      </c>
      <c r="C15" s="2" t="s">
        <v>38</v>
      </c>
      <c r="D15" s="3">
        <v>12</v>
      </c>
      <c r="E15" s="2" t="s">
        <v>27</v>
      </c>
      <c r="F15" s="2" t="s">
        <v>24</v>
      </c>
      <c r="G15" s="3">
        <v>409.2</v>
      </c>
      <c r="H15" s="3">
        <v>12957.56</v>
      </c>
      <c r="I15" s="3">
        <v>9329.32</v>
      </c>
      <c r="J15" s="4">
        <v>55.5</v>
      </c>
      <c r="K15" s="5">
        <f t="shared" si="0"/>
        <v>0.28000950796291896</v>
      </c>
      <c r="L15" s="5">
        <f t="shared" si="1"/>
        <v>0.25</v>
      </c>
      <c r="M15" s="27" t="str">
        <f t="shared" si="2"/>
        <v>Super Offer</v>
      </c>
    </row>
    <row r="16" spans="2:13" ht="15.75" customHeight="1" x14ac:dyDescent="0.3">
      <c r="B16" s="26" t="s">
        <v>20</v>
      </c>
      <c r="C16" s="2" t="s">
        <v>39</v>
      </c>
      <c r="D16" s="3">
        <v>12.2</v>
      </c>
      <c r="E16" s="2" t="s">
        <v>11</v>
      </c>
      <c r="F16" s="2" t="s">
        <v>12</v>
      </c>
      <c r="G16" s="3">
        <v>135.6</v>
      </c>
      <c r="H16" s="3">
        <v>5641.79</v>
      </c>
      <c r="I16" s="3">
        <v>4907.9799999999996</v>
      </c>
      <c r="J16" s="4">
        <v>79.5</v>
      </c>
      <c r="K16" s="5">
        <f t="shared" si="0"/>
        <v>0.13006687593831043</v>
      </c>
      <c r="L16" s="5">
        <f t="shared" si="1"/>
        <v>0.15</v>
      </c>
      <c r="M16" s="27" t="str">
        <f t="shared" si="2"/>
        <v>Underpriced</v>
      </c>
    </row>
    <row r="17" spans="2:13" ht="15.75" customHeight="1" x14ac:dyDescent="0.3">
      <c r="B17" s="26" t="s">
        <v>40</v>
      </c>
      <c r="C17" s="2" t="s">
        <v>41</v>
      </c>
      <c r="D17" s="3">
        <v>14.1</v>
      </c>
      <c r="E17" s="2" t="s">
        <v>27</v>
      </c>
      <c r="F17" s="2" t="s">
        <v>42</v>
      </c>
      <c r="G17" s="3">
        <v>148.80000000000001</v>
      </c>
      <c r="H17" s="3">
        <v>8250.5500000000011</v>
      </c>
      <c r="I17" s="3">
        <v>5858.16</v>
      </c>
      <c r="J17" s="4">
        <v>78</v>
      </c>
      <c r="K17" s="5">
        <f t="shared" si="0"/>
        <v>0.28996733551096604</v>
      </c>
      <c r="L17" s="5">
        <f t="shared" si="1"/>
        <v>0.25</v>
      </c>
      <c r="M17" s="27" t="str">
        <f t="shared" si="2"/>
        <v>Super Offer</v>
      </c>
    </row>
    <row r="18" spans="2:13" ht="15.75" customHeight="1" x14ac:dyDescent="0.3">
      <c r="B18" s="26" t="s">
        <v>43</v>
      </c>
      <c r="C18" s="2" t="s">
        <v>44</v>
      </c>
      <c r="D18" s="3">
        <v>14</v>
      </c>
      <c r="E18" s="2" t="s">
        <v>11</v>
      </c>
      <c r="F18" s="2" t="s">
        <v>42</v>
      </c>
      <c r="G18" s="3">
        <v>139.19999999999999</v>
      </c>
      <c r="H18" s="3">
        <v>12134.43</v>
      </c>
      <c r="I18" s="3">
        <v>10678.36</v>
      </c>
      <c r="J18" s="4">
        <v>99</v>
      </c>
      <c r="K18" s="5">
        <f t="shared" si="0"/>
        <v>0.11999492353575732</v>
      </c>
      <c r="L18" s="5">
        <f t="shared" si="1"/>
        <v>0.15</v>
      </c>
      <c r="M18" s="27" t="str">
        <f t="shared" si="2"/>
        <v>Underpriced</v>
      </c>
    </row>
    <row r="19" spans="2:13" ht="15.75" customHeight="1" x14ac:dyDescent="0.3">
      <c r="B19" s="26" t="s">
        <v>45</v>
      </c>
      <c r="C19" s="2" t="s">
        <v>46</v>
      </c>
      <c r="D19" s="3">
        <v>10</v>
      </c>
      <c r="E19" s="2" t="s">
        <v>11</v>
      </c>
      <c r="F19" s="2" t="s">
        <v>19</v>
      </c>
      <c r="G19" s="3">
        <v>126</v>
      </c>
      <c r="H19" s="3">
        <v>8389.92</v>
      </c>
      <c r="I19" s="3">
        <v>7047.81</v>
      </c>
      <c r="J19" s="4">
        <v>48</v>
      </c>
      <c r="K19" s="5">
        <f t="shared" si="0"/>
        <v>0.15996696035242286</v>
      </c>
      <c r="L19" s="5">
        <f t="shared" si="1"/>
        <v>0.15</v>
      </c>
      <c r="M19" s="27" t="str">
        <f t="shared" si="2"/>
        <v>Underpriced</v>
      </c>
    </row>
    <row r="20" spans="2:13" ht="15.75" customHeight="1" x14ac:dyDescent="0.3">
      <c r="B20" s="26" t="s">
        <v>13</v>
      </c>
      <c r="C20" s="2" t="s">
        <v>47</v>
      </c>
      <c r="D20" s="3">
        <v>12.1</v>
      </c>
      <c r="E20" s="2" t="s">
        <v>11</v>
      </c>
      <c r="F20" s="2" t="s">
        <v>48</v>
      </c>
      <c r="G20" s="3">
        <v>163.19999999999999</v>
      </c>
      <c r="H20" s="3">
        <v>11344.41</v>
      </c>
      <c r="I20" s="3">
        <v>8962.0300000000007</v>
      </c>
      <c r="J20" s="4">
        <v>55.5</v>
      </c>
      <c r="K20" s="5">
        <f t="shared" si="0"/>
        <v>0.21000475123871573</v>
      </c>
      <c r="L20" s="5">
        <f t="shared" si="1"/>
        <v>0.25</v>
      </c>
      <c r="M20" s="27" t="str">
        <f t="shared" si="2"/>
        <v>Super Offer</v>
      </c>
    </row>
    <row r="21" spans="2:13" ht="15.75" customHeight="1" x14ac:dyDescent="0.3">
      <c r="B21" s="26" t="s">
        <v>17</v>
      </c>
      <c r="C21" s="2" t="s">
        <v>18</v>
      </c>
      <c r="D21" s="3">
        <v>9.1</v>
      </c>
      <c r="E21" s="2" t="s">
        <v>27</v>
      </c>
      <c r="F21" s="2" t="s">
        <v>49</v>
      </c>
      <c r="G21" s="3">
        <v>543.6</v>
      </c>
      <c r="H21" s="3">
        <v>23505.79</v>
      </c>
      <c r="I21" s="3">
        <v>17394.3</v>
      </c>
      <c r="J21" s="4">
        <v>81</v>
      </c>
      <c r="K21" s="5">
        <f t="shared" si="0"/>
        <v>0.25999934484227083</v>
      </c>
      <c r="L21" s="5">
        <f t="shared" si="1"/>
        <v>0.25</v>
      </c>
      <c r="M21" s="27" t="str">
        <f t="shared" si="2"/>
        <v>Super Offer</v>
      </c>
    </row>
    <row r="22" spans="2:13" ht="15.75" customHeight="1" x14ac:dyDescent="0.3">
      <c r="B22" s="26" t="s">
        <v>20</v>
      </c>
      <c r="C22" s="2" t="s">
        <v>50</v>
      </c>
      <c r="D22" s="3">
        <v>12.2</v>
      </c>
      <c r="E22" s="2" t="s">
        <v>11</v>
      </c>
      <c r="F22" s="2" t="s">
        <v>19</v>
      </c>
      <c r="G22" s="3">
        <v>234</v>
      </c>
      <c r="H22" s="3">
        <v>6525.75</v>
      </c>
      <c r="I22" s="3">
        <v>4633.09</v>
      </c>
      <c r="J22" s="4">
        <v>66</v>
      </c>
      <c r="K22" s="5">
        <f t="shared" si="0"/>
        <v>0.2900294985250737</v>
      </c>
      <c r="L22" s="5">
        <f t="shared" si="1"/>
        <v>0.25</v>
      </c>
      <c r="M22" s="27" t="str">
        <f t="shared" si="2"/>
        <v>Super Offer</v>
      </c>
    </row>
    <row r="23" spans="2:13" ht="15.75" customHeight="1" x14ac:dyDescent="0.3">
      <c r="B23" s="26" t="s">
        <v>13</v>
      </c>
      <c r="C23" s="2" t="s">
        <v>47</v>
      </c>
      <c r="D23" s="3">
        <v>10.1</v>
      </c>
      <c r="E23" s="2" t="s">
        <v>27</v>
      </c>
      <c r="F23" s="2" t="s">
        <v>51</v>
      </c>
      <c r="G23" s="3">
        <v>312</v>
      </c>
      <c r="H23" s="3">
        <v>12968.34</v>
      </c>
      <c r="I23" s="3">
        <v>11671.66</v>
      </c>
      <c r="J23" s="4">
        <v>25.5</v>
      </c>
      <c r="K23" s="5">
        <f t="shared" si="0"/>
        <v>9.9988124925780811E-2</v>
      </c>
      <c r="L23" s="5">
        <f t="shared" si="1"/>
        <v>0.08</v>
      </c>
      <c r="M23" s="27" t="str">
        <f t="shared" si="2"/>
        <v>Until stocks last</v>
      </c>
    </row>
    <row r="24" spans="2:13" ht="15.75" customHeight="1" x14ac:dyDescent="0.3">
      <c r="B24" s="26" t="s">
        <v>13</v>
      </c>
      <c r="C24" s="2" t="s">
        <v>52</v>
      </c>
      <c r="D24" s="3">
        <v>12.1</v>
      </c>
      <c r="E24" s="2" t="s">
        <v>15</v>
      </c>
      <c r="F24" s="2" t="s">
        <v>16</v>
      </c>
      <c r="G24" s="3">
        <v>168</v>
      </c>
      <c r="H24" s="3">
        <v>20674.5</v>
      </c>
      <c r="I24" s="3">
        <v>17160.22</v>
      </c>
      <c r="J24" s="4">
        <v>31.5</v>
      </c>
      <c r="K24" s="5">
        <f t="shared" si="0"/>
        <v>0.16998137802607072</v>
      </c>
      <c r="L24" s="5">
        <f t="shared" si="1"/>
        <v>0.15</v>
      </c>
      <c r="M24" s="27" t="str">
        <f t="shared" si="2"/>
        <v>Underpriced</v>
      </c>
    </row>
    <row r="25" spans="2:13" ht="15.75" customHeight="1" x14ac:dyDescent="0.3">
      <c r="B25" s="26" t="s">
        <v>9</v>
      </c>
      <c r="C25" s="2" t="s">
        <v>53</v>
      </c>
      <c r="D25" s="3">
        <v>14.2</v>
      </c>
      <c r="E25" s="2" t="s">
        <v>30</v>
      </c>
      <c r="F25" s="2" t="s">
        <v>19</v>
      </c>
      <c r="G25" s="3">
        <v>176.4</v>
      </c>
      <c r="H25" s="3">
        <v>13619.76</v>
      </c>
      <c r="I25" s="3">
        <v>10214.82</v>
      </c>
      <c r="J25" s="4">
        <v>85.5</v>
      </c>
      <c r="K25" s="5">
        <f t="shared" si="0"/>
        <v>0.25000000000000006</v>
      </c>
      <c r="L25" s="5">
        <f t="shared" si="1"/>
        <v>0.25</v>
      </c>
      <c r="M25" s="27" t="str">
        <f t="shared" si="2"/>
        <v>Super Offer</v>
      </c>
    </row>
    <row r="26" spans="2:13" ht="15.75" customHeight="1" x14ac:dyDescent="0.3">
      <c r="B26" s="26" t="s">
        <v>13</v>
      </c>
      <c r="C26" s="2" t="s">
        <v>54</v>
      </c>
      <c r="D26" s="3">
        <v>10</v>
      </c>
      <c r="E26" s="2" t="s">
        <v>27</v>
      </c>
      <c r="F26" s="2" t="s">
        <v>55</v>
      </c>
      <c r="G26" s="3">
        <v>180</v>
      </c>
      <c r="H26" s="3">
        <v>19956.86</v>
      </c>
      <c r="I26" s="3">
        <v>16963.099999999999</v>
      </c>
      <c r="J26" s="4">
        <v>84</v>
      </c>
      <c r="K26" s="5">
        <f t="shared" si="0"/>
        <v>0.15001157496720435</v>
      </c>
      <c r="L26" s="5">
        <f t="shared" si="1"/>
        <v>0.15</v>
      </c>
      <c r="M26" s="27" t="str">
        <f t="shared" si="2"/>
        <v>Underpriced</v>
      </c>
    </row>
    <row r="27" spans="2:13" ht="15.75" customHeight="1" x14ac:dyDescent="0.3">
      <c r="B27" s="26" t="s">
        <v>43</v>
      </c>
      <c r="C27" s="2" t="s">
        <v>56</v>
      </c>
      <c r="D27" s="3">
        <v>12</v>
      </c>
      <c r="E27" s="2" t="s">
        <v>11</v>
      </c>
      <c r="F27" s="2" t="s">
        <v>19</v>
      </c>
      <c r="G27" s="3">
        <v>180</v>
      </c>
      <c r="H27" s="3">
        <v>11516.89</v>
      </c>
      <c r="I27" s="3">
        <v>9328.5500000000011</v>
      </c>
      <c r="J27" s="4">
        <v>75</v>
      </c>
      <c r="K27" s="5">
        <f t="shared" si="0"/>
        <v>0.19001136591562465</v>
      </c>
      <c r="L27" s="5">
        <f t="shared" si="1"/>
        <v>0.15</v>
      </c>
      <c r="M27" s="27" t="str">
        <f t="shared" si="2"/>
        <v>Underpriced</v>
      </c>
    </row>
    <row r="28" spans="2:13" ht="15.75" customHeight="1" x14ac:dyDescent="0.3">
      <c r="B28" s="26" t="s">
        <v>13</v>
      </c>
      <c r="C28" s="2" t="s">
        <v>47</v>
      </c>
      <c r="D28" s="3">
        <v>10</v>
      </c>
      <c r="E28" s="2" t="s">
        <v>15</v>
      </c>
      <c r="F28" s="2" t="s">
        <v>42</v>
      </c>
      <c r="G28" s="3">
        <v>144</v>
      </c>
      <c r="H28" s="3">
        <v>7833.21</v>
      </c>
      <c r="I28" s="3">
        <v>6971.5800000000008</v>
      </c>
      <c r="J28" s="4">
        <v>75</v>
      </c>
      <c r="K28" s="5">
        <f t="shared" si="0"/>
        <v>0.1099970510173989</v>
      </c>
      <c r="L28" s="5">
        <f t="shared" si="1"/>
        <v>0.15</v>
      </c>
      <c r="M28" s="27" t="str">
        <f t="shared" si="2"/>
        <v>Underpriced</v>
      </c>
    </row>
    <row r="29" spans="2:13" ht="15.75" customHeight="1" x14ac:dyDescent="0.3">
      <c r="B29" s="26" t="s">
        <v>40</v>
      </c>
      <c r="C29" s="2" t="s">
        <v>57</v>
      </c>
      <c r="D29" s="3">
        <v>12.1</v>
      </c>
      <c r="E29" s="2" t="s">
        <v>27</v>
      </c>
      <c r="F29" s="2" t="s">
        <v>42</v>
      </c>
      <c r="G29" s="3">
        <v>157.19999999999999</v>
      </c>
      <c r="H29" s="3">
        <v>11572.33</v>
      </c>
      <c r="I29" s="3">
        <v>9026.7100000000009</v>
      </c>
      <c r="J29" s="4">
        <v>106.5</v>
      </c>
      <c r="K29" s="5">
        <f t="shared" si="0"/>
        <v>0.21997471554993669</v>
      </c>
      <c r="L29" s="5">
        <f t="shared" si="1"/>
        <v>0.25</v>
      </c>
      <c r="M29" s="27" t="str">
        <f t="shared" si="2"/>
        <v>Super Offer</v>
      </c>
    </row>
    <row r="30" spans="2:13" ht="15.75" customHeight="1" x14ac:dyDescent="0.3">
      <c r="B30" s="26" t="s">
        <v>20</v>
      </c>
      <c r="C30" s="2" t="s">
        <v>58</v>
      </c>
      <c r="D30" s="3">
        <v>12.2</v>
      </c>
      <c r="E30" s="2" t="s">
        <v>11</v>
      </c>
      <c r="F30" s="2" t="s">
        <v>59</v>
      </c>
      <c r="G30" s="3">
        <v>148.80000000000001</v>
      </c>
      <c r="H30" s="3">
        <v>5324.55</v>
      </c>
      <c r="I30" s="3">
        <v>4792.4799999999996</v>
      </c>
      <c r="J30" s="4">
        <v>70.5</v>
      </c>
      <c r="K30" s="5">
        <f t="shared" si="0"/>
        <v>9.9927693420101341E-2</v>
      </c>
      <c r="L30" s="5">
        <f t="shared" si="1"/>
        <v>0.08</v>
      </c>
      <c r="M30" s="27" t="str">
        <f t="shared" si="2"/>
        <v>Until stocks last</v>
      </c>
    </row>
    <row r="31" spans="2:13" ht="15.75" customHeight="1" x14ac:dyDescent="0.3">
      <c r="B31" s="26" t="s">
        <v>9</v>
      </c>
      <c r="C31" s="2" t="s">
        <v>60</v>
      </c>
      <c r="D31" s="3">
        <v>12.2</v>
      </c>
      <c r="E31" s="2" t="s">
        <v>30</v>
      </c>
      <c r="F31" s="2" t="s">
        <v>35</v>
      </c>
      <c r="G31" s="3">
        <v>256.8</v>
      </c>
      <c r="H31" s="3">
        <v>19310.830000000002</v>
      </c>
      <c r="I31" s="3">
        <v>15255.24</v>
      </c>
      <c r="J31" s="4">
        <v>42</v>
      </c>
      <c r="K31" s="5">
        <f t="shared" si="0"/>
        <v>0.21001634833924807</v>
      </c>
      <c r="L31" s="5">
        <f t="shared" si="1"/>
        <v>0.25</v>
      </c>
      <c r="M31" s="27" t="str">
        <f t="shared" si="2"/>
        <v>Super Offer</v>
      </c>
    </row>
    <row r="32" spans="2:13" ht="15.75" customHeight="1" x14ac:dyDescent="0.3">
      <c r="B32" s="26" t="s">
        <v>45</v>
      </c>
      <c r="C32" s="2" t="s">
        <v>61</v>
      </c>
      <c r="D32" s="3">
        <v>12.1</v>
      </c>
      <c r="E32" s="2" t="s">
        <v>11</v>
      </c>
      <c r="F32" s="2" t="s">
        <v>19</v>
      </c>
      <c r="G32" s="3">
        <v>183.6</v>
      </c>
      <c r="H32" s="3">
        <v>7922.53</v>
      </c>
      <c r="I32" s="3">
        <v>6813.73</v>
      </c>
      <c r="J32" s="4">
        <v>40.5</v>
      </c>
      <c r="K32" s="5">
        <f t="shared" si="0"/>
        <v>0.13995529205948104</v>
      </c>
      <c r="L32" s="5">
        <f t="shared" si="1"/>
        <v>0.15</v>
      </c>
      <c r="M32" s="27" t="str">
        <f t="shared" si="2"/>
        <v>Underpriced</v>
      </c>
    </row>
    <row r="33" spans="2:13" ht="15.75" customHeight="1" x14ac:dyDescent="0.3">
      <c r="B33" s="26" t="s">
        <v>62</v>
      </c>
      <c r="C33" s="2" t="s">
        <v>63</v>
      </c>
      <c r="D33" s="3">
        <v>10.1</v>
      </c>
      <c r="E33" s="2" t="s">
        <v>27</v>
      </c>
      <c r="F33" s="2" t="s">
        <v>28</v>
      </c>
      <c r="G33" s="3">
        <v>144</v>
      </c>
      <c r="H33" s="3">
        <v>28162.75</v>
      </c>
      <c r="I33" s="3">
        <v>21121.87</v>
      </c>
      <c r="J33" s="4">
        <v>79.5</v>
      </c>
      <c r="K33" s="5">
        <f t="shared" si="0"/>
        <v>0.25000683526999318</v>
      </c>
      <c r="L33" s="5">
        <f t="shared" si="1"/>
        <v>0.25</v>
      </c>
      <c r="M33" s="27" t="str">
        <f t="shared" si="2"/>
        <v>Super Offer</v>
      </c>
    </row>
    <row r="34" spans="2:13" ht="15.75" customHeight="1" x14ac:dyDescent="0.3">
      <c r="B34" s="26" t="s">
        <v>20</v>
      </c>
      <c r="C34" s="2" t="s">
        <v>64</v>
      </c>
      <c r="D34" s="3">
        <v>12.2</v>
      </c>
      <c r="E34" s="2" t="s">
        <v>27</v>
      </c>
      <c r="F34" s="2" t="s">
        <v>12</v>
      </c>
      <c r="G34" s="3">
        <v>135.6</v>
      </c>
      <c r="H34" s="3">
        <v>5641.79</v>
      </c>
      <c r="I34" s="3">
        <v>5077.38</v>
      </c>
      <c r="J34" s="4">
        <v>33</v>
      </c>
      <c r="K34" s="5">
        <f t="shared" si="0"/>
        <v>0.10004094445202673</v>
      </c>
      <c r="L34" s="5">
        <f t="shared" si="1"/>
        <v>0.15</v>
      </c>
      <c r="M34" s="27" t="str">
        <f t="shared" si="2"/>
        <v>Underpriced</v>
      </c>
    </row>
    <row r="35" spans="2:13" ht="15.75" customHeight="1" x14ac:dyDescent="0.3">
      <c r="B35" s="26" t="s">
        <v>25</v>
      </c>
      <c r="C35" s="2" t="s">
        <v>65</v>
      </c>
      <c r="D35" s="3">
        <v>9.2899999999999991</v>
      </c>
      <c r="E35" s="2" t="s">
        <v>27</v>
      </c>
      <c r="F35" s="2" t="s">
        <v>66</v>
      </c>
      <c r="G35" s="3">
        <v>222</v>
      </c>
      <c r="H35" s="3">
        <v>14832.51</v>
      </c>
      <c r="I35" s="3">
        <v>11865.7</v>
      </c>
      <c r="J35" s="4">
        <v>78</v>
      </c>
      <c r="K35" s="5">
        <f t="shared" si="0"/>
        <v>0.2000207651975289</v>
      </c>
      <c r="L35" s="5">
        <f t="shared" si="1"/>
        <v>0.25</v>
      </c>
      <c r="M35" s="27" t="str">
        <f t="shared" si="2"/>
        <v>Super Offer</v>
      </c>
    </row>
    <row r="36" spans="2:13" ht="15.75" customHeight="1" x14ac:dyDescent="0.3">
      <c r="B36" s="26" t="s">
        <v>62</v>
      </c>
      <c r="C36" s="2" t="s">
        <v>67</v>
      </c>
      <c r="D36" s="3">
        <v>12</v>
      </c>
      <c r="E36" s="2" t="s">
        <v>27</v>
      </c>
      <c r="F36" s="2" t="s">
        <v>68</v>
      </c>
      <c r="G36" s="3">
        <v>219.6</v>
      </c>
      <c r="H36" s="3">
        <v>5969.81</v>
      </c>
      <c r="I36" s="3">
        <v>4596.9000000000005</v>
      </c>
      <c r="J36" s="4">
        <v>34.5</v>
      </c>
      <c r="K36" s="5">
        <f t="shared" si="0"/>
        <v>0.22997549335740999</v>
      </c>
      <c r="L36" s="5">
        <f t="shared" si="1"/>
        <v>0.25</v>
      </c>
      <c r="M36" s="27" t="str">
        <f t="shared" si="2"/>
        <v>Super Offer</v>
      </c>
    </row>
    <row r="37" spans="2:13" ht="15.75" customHeight="1" x14ac:dyDescent="0.3">
      <c r="B37" s="26" t="s">
        <v>62</v>
      </c>
      <c r="C37" s="2" t="s">
        <v>69</v>
      </c>
      <c r="D37" s="3">
        <v>14.2</v>
      </c>
      <c r="E37" s="2" t="s">
        <v>11</v>
      </c>
      <c r="F37" s="2" t="s">
        <v>70</v>
      </c>
      <c r="G37" s="3">
        <v>187.2</v>
      </c>
      <c r="H37" s="3">
        <v>19239.22</v>
      </c>
      <c r="I37" s="3">
        <v>14044.8</v>
      </c>
      <c r="J37" s="4">
        <v>43.5</v>
      </c>
      <c r="K37" s="5">
        <f t="shared" si="0"/>
        <v>0.26999119506923885</v>
      </c>
      <c r="L37" s="5">
        <f t="shared" si="1"/>
        <v>0.25</v>
      </c>
      <c r="M37" s="27" t="str">
        <f t="shared" si="2"/>
        <v>Super Offer</v>
      </c>
    </row>
    <row r="38" spans="2:13" ht="15.75" customHeight="1" x14ac:dyDescent="0.3">
      <c r="B38" s="26" t="s">
        <v>62</v>
      </c>
      <c r="C38" s="2" t="s">
        <v>71</v>
      </c>
      <c r="D38" s="3">
        <v>12</v>
      </c>
      <c r="E38" s="2" t="s">
        <v>11</v>
      </c>
      <c r="F38" s="2" t="s">
        <v>19</v>
      </c>
      <c r="G38" s="3">
        <v>432</v>
      </c>
      <c r="H38" s="3">
        <v>7605.29</v>
      </c>
      <c r="I38" s="3">
        <v>5780.3899999999994</v>
      </c>
      <c r="J38" s="4">
        <v>76.5</v>
      </c>
      <c r="K38" s="5">
        <f t="shared" si="0"/>
        <v>0.23995140224764611</v>
      </c>
      <c r="L38" s="5">
        <f t="shared" si="1"/>
        <v>0.25</v>
      </c>
      <c r="M38" s="27" t="str">
        <f t="shared" si="2"/>
        <v>Super Offer</v>
      </c>
    </row>
    <row r="39" spans="2:13" ht="15.75" customHeight="1" x14ac:dyDescent="0.3">
      <c r="B39" s="26" t="s">
        <v>43</v>
      </c>
      <c r="C39" s="2" t="s">
        <v>72</v>
      </c>
      <c r="D39" s="3">
        <v>14</v>
      </c>
      <c r="E39" s="2" t="s">
        <v>11</v>
      </c>
      <c r="F39" s="2" t="s">
        <v>73</v>
      </c>
      <c r="G39" s="3">
        <v>205.2</v>
      </c>
      <c r="H39" s="3">
        <v>20512.8</v>
      </c>
      <c r="I39" s="3">
        <v>17640.7</v>
      </c>
      <c r="J39" s="4">
        <v>64.5</v>
      </c>
      <c r="K39" s="5">
        <f t="shared" si="0"/>
        <v>0.14001501501501495</v>
      </c>
      <c r="L39" s="5">
        <f t="shared" si="1"/>
        <v>0.15</v>
      </c>
      <c r="M39" s="27" t="str">
        <f t="shared" si="2"/>
        <v>Underpriced</v>
      </c>
    </row>
    <row r="40" spans="2:13" ht="14.4" x14ac:dyDescent="0.3">
      <c r="B40" s="26" t="s">
        <v>62</v>
      </c>
      <c r="C40" s="2" t="s">
        <v>74</v>
      </c>
      <c r="D40" s="3">
        <v>14.1</v>
      </c>
      <c r="E40" s="2" t="s">
        <v>27</v>
      </c>
      <c r="F40" s="2" t="s">
        <v>19</v>
      </c>
      <c r="G40" s="3">
        <v>186</v>
      </c>
      <c r="H40" s="3">
        <v>20674.5</v>
      </c>
      <c r="I40" s="3">
        <v>15092.77</v>
      </c>
      <c r="J40" s="4">
        <v>25.5</v>
      </c>
      <c r="K40" s="5">
        <f t="shared" si="0"/>
        <v>0.26998137802607075</v>
      </c>
      <c r="L40" s="5">
        <f t="shared" si="1"/>
        <v>0.25</v>
      </c>
      <c r="M40" s="27" t="str">
        <f t="shared" si="2"/>
        <v>Super Offer</v>
      </c>
    </row>
    <row r="41" spans="2:13" ht="14.4" x14ac:dyDescent="0.3">
      <c r="B41" s="26" t="s">
        <v>22</v>
      </c>
      <c r="C41" s="2" t="s">
        <v>75</v>
      </c>
      <c r="D41" s="3">
        <v>12.1</v>
      </c>
      <c r="E41" s="2" t="s">
        <v>27</v>
      </c>
      <c r="F41" s="2" t="s">
        <v>76</v>
      </c>
      <c r="G41" s="3">
        <v>403.2</v>
      </c>
      <c r="H41" s="3">
        <v>40285.629999999997</v>
      </c>
      <c r="I41" s="3">
        <v>31825.64</v>
      </c>
      <c r="J41" s="4">
        <v>55.5</v>
      </c>
      <c r="K41" s="5">
        <f t="shared" si="0"/>
        <v>0.21000019113515164</v>
      </c>
      <c r="L41" s="5">
        <f t="shared" si="1"/>
        <v>0.25</v>
      </c>
      <c r="M41" s="27" t="str">
        <f t="shared" si="2"/>
        <v>Super Offer</v>
      </c>
    </row>
    <row r="42" spans="2:13" ht="14.4" x14ac:dyDescent="0.3">
      <c r="B42" s="26" t="s">
        <v>13</v>
      </c>
      <c r="C42" s="2" t="s">
        <v>54</v>
      </c>
      <c r="D42" s="3">
        <v>10</v>
      </c>
      <c r="E42" s="2" t="s">
        <v>27</v>
      </c>
      <c r="F42" s="2" t="s">
        <v>77</v>
      </c>
      <c r="G42" s="3">
        <v>200.4</v>
      </c>
      <c r="H42" s="3">
        <v>20891.64</v>
      </c>
      <c r="I42" s="3">
        <v>16295.51</v>
      </c>
      <c r="J42" s="4">
        <v>91.5</v>
      </c>
      <c r="K42" s="5">
        <f t="shared" si="0"/>
        <v>0.21999852572607986</v>
      </c>
      <c r="L42" s="5">
        <f t="shared" si="1"/>
        <v>0.25</v>
      </c>
      <c r="M42" s="27" t="str">
        <f t="shared" si="2"/>
        <v>Super Offer</v>
      </c>
    </row>
    <row r="43" spans="2:13" ht="14.4" x14ac:dyDescent="0.3">
      <c r="B43" s="26" t="s">
        <v>40</v>
      </c>
      <c r="C43" s="2" t="s">
        <v>41</v>
      </c>
      <c r="D43" s="3">
        <v>14.1</v>
      </c>
      <c r="E43" s="2" t="s">
        <v>27</v>
      </c>
      <c r="F43" s="2" t="s">
        <v>48</v>
      </c>
      <c r="G43" s="3">
        <v>148.80000000000001</v>
      </c>
      <c r="H43" s="3">
        <v>8250.5500000000011</v>
      </c>
      <c r="I43" s="3">
        <v>6270.1100000000006</v>
      </c>
      <c r="J43" s="4">
        <v>69</v>
      </c>
      <c r="K43" s="5">
        <f t="shared" si="0"/>
        <v>0.2400373308446104</v>
      </c>
      <c r="L43" s="5">
        <f t="shared" si="1"/>
        <v>0.25</v>
      </c>
      <c r="M43" s="27" t="str">
        <f t="shared" si="2"/>
        <v>Super Offer</v>
      </c>
    </row>
    <row r="44" spans="2:13" ht="14.4" x14ac:dyDescent="0.3">
      <c r="B44" s="26" t="s">
        <v>20</v>
      </c>
      <c r="C44" s="2" t="s">
        <v>78</v>
      </c>
      <c r="D44" s="3">
        <v>10</v>
      </c>
      <c r="E44" s="2" t="s">
        <v>11</v>
      </c>
      <c r="F44" s="2" t="s">
        <v>73</v>
      </c>
      <c r="G44" s="3">
        <v>216</v>
      </c>
      <c r="H44" s="3">
        <v>10164.77</v>
      </c>
      <c r="I44" s="3">
        <v>8945.09</v>
      </c>
      <c r="J44" s="4">
        <v>63</v>
      </c>
      <c r="K44" s="5">
        <f t="shared" si="0"/>
        <v>0.11999090977956217</v>
      </c>
      <c r="L44" s="5">
        <f t="shared" si="1"/>
        <v>0.15</v>
      </c>
      <c r="M44" s="27" t="str">
        <f t="shared" si="2"/>
        <v>Underpriced</v>
      </c>
    </row>
    <row r="45" spans="2:13" ht="14.4" x14ac:dyDescent="0.3">
      <c r="B45" s="26" t="s">
        <v>17</v>
      </c>
      <c r="C45" s="2" t="s">
        <v>18</v>
      </c>
      <c r="D45" s="3">
        <v>14.1</v>
      </c>
      <c r="E45" s="2" t="s">
        <v>27</v>
      </c>
      <c r="F45" s="2" t="s">
        <v>77</v>
      </c>
      <c r="G45" s="3">
        <v>204</v>
      </c>
      <c r="H45" s="3">
        <v>13063.05</v>
      </c>
      <c r="I45" s="3">
        <v>11103.4</v>
      </c>
      <c r="J45" s="4">
        <v>40.5</v>
      </c>
      <c r="K45" s="5">
        <f t="shared" si="0"/>
        <v>0.15001473622163275</v>
      </c>
      <c r="L45" s="5">
        <f t="shared" si="1"/>
        <v>0.15</v>
      </c>
      <c r="M45" s="27" t="str">
        <f t="shared" si="2"/>
        <v>Underpriced</v>
      </c>
    </row>
    <row r="46" spans="2:13" ht="14.4" x14ac:dyDescent="0.3">
      <c r="B46" s="26" t="s">
        <v>20</v>
      </c>
      <c r="C46" s="2" t="s">
        <v>79</v>
      </c>
      <c r="D46" s="3">
        <v>12</v>
      </c>
      <c r="E46" s="2" t="s">
        <v>27</v>
      </c>
      <c r="F46" s="2" t="s">
        <v>73</v>
      </c>
      <c r="G46" s="3">
        <v>219.6</v>
      </c>
      <c r="H46" s="3">
        <v>11372.13</v>
      </c>
      <c r="I46" s="3">
        <v>8074.22</v>
      </c>
      <c r="J46" s="4">
        <v>81</v>
      </c>
      <c r="K46" s="5">
        <f t="shared" si="0"/>
        <v>0.28999932290608699</v>
      </c>
      <c r="L46" s="5">
        <f t="shared" si="1"/>
        <v>0.25</v>
      </c>
      <c r="M46" s="27" t="str">
        <f t="shared" si="2"/>
        <v>Super Offer</v>
      </c>
    </row>
    <row r="47" spans="2:13" ht="14.4" x14ac:dyDescent="0.3">
      <c r="B47" s="26" t="s">
        <v>20</v>
      </c>
      <c r="C47" s="2" t="s">
        <v>80</v>
      </c>
      <c r="D47" s="3">
        <v>12.2</v>
      </c>
      <c r="E47" s="2" t="s">
        <v>11</v>
      </c>
      <c r="F47" s="2" t="s">
        <v>12</v>
      </c>
      <c r="G47" s="3">
        <v>127.2</v>
      </c>
      <c r="H47" s="3">
        <v>5457.7599999999993</v>
      </c>
      <c r="I47" s="3">
        <v>4420.57</v>
      </c>
      <c r="J47" s="4">
        <v>58.5</v>
      </c>
      <c r="K47" s="5">
        <f t="shared" si="0"/>
        <v>0.19003950338600448</v>
      </c>
      <c r="L47" s="5">
        <f t="shared" si="1"/>
        <v>0.15</v>
      </c>
      <c r="M47" s="27" t="str">
        <f t="shared" si="2"/>
        <v>Underpriced</v>
      </c>
    </row>
    <row r="48" spans="2:13" ht="14.4" x14ac:dyDescent="0.3">
      <c r="B48" s="26" t="s">
        <v>13</v>
      </c>
      <c r="C48" s="2" t="s">
        <v>47</v>
      </c>
      <c r="D48" s="3">
        <v>12.1</v>
      </c>
      <c r="E48" s="2" t="s">
        <v>11</v>
      </c>
      <c r="F48" s="2" t="s">
        <v>42</v>
      </c>
      <c r="G48" s="3">
        <v>168</v>
      </c>
      <c r="H48" s="3">
        <v>8584.73</v>
      </c>
      <c r="I48" s="3">
        <v>6782.16</v>
      </c>
      <c r="J48" s="4">
        <v>96</v>
      </c>
      <c r="K48" s="5">
        <f t="shared" si="0"/>
        <v>0.20997398869853795</v>
      </c>
      <c r="L48" s="5">
        <f t="shared" si="1"/>
        <v>0.25</v>
      </c>
      <c r="M48" s="27" t="str">
        <f t="shared" si="2"/>
        <v>Super Offer</v>
      </c>
    </row>
    <row r="49" spans="2:13" ht="14.4" x14ac:dyDescent="0.3">
      <c r="B49" s="26" t="s">
        <v>45</v>
      </c>
      <c r="C49" s="2" t="s">
        <v>81</v>
      </c>
      <c r="D49" s="3">
        <v>12.1</v>
      </c>
      <c r="E49" s="2" t="s">
        <v>11</v>
      </c>
      <c r="F49" s="2" t="s">
        <v>19</v>
      </c>
      <c r="G49" s="3">
        <v>158.4</v>
      </c>
      <c r="H49" s="3">
        <v>6525.75</v>
      </c>
      <c r="I49" s="3">
        <v>5286.05</v>
      </c>
      <c r="J49" s="4">
        <v>84</v>
      </c>
      <c r="K49" s="5">
        <f t="shared" si="0"/>
        <v>0.18997050147492622</v>
      </c>
      <c r="L49" s="5">
        <f t="shared" si="1"/>
        <v>0.15</v>
      </c>
      <c r="M49" s="27" t="str">
        <f t="shared" si="2"/>
        <v>Underpriced</v>
      </c>
    </row>
    <row r="50" spans="2:13" ht="14.4" x14ac:dyDescent="0.3">
      <c r="B50" s="26" t="s">
        <v>62</v>
      </c>
      <c r="C50" s="2" t="s">
        <v>82</v>
      </c>
      <c r="D50" s="3">
        <v>10.3</v>
      </c>
      <c r="E50" s="2" t="s">
        <v>27</v>
      </c>
      <c r="F50" s="2" t="s">
        <v>83</v>
      </c>
      <c r="G50" s="3">
        <v>577.19999999999993</v>
      </c>
      <c r="H50" s="3">
        <v>28513.1</v>
      </c>
      <c r="I50" s="3">
        <v>21099.54</v>
      </c>
      <c r="J50" s="4">
        <v>81</v>
      </c>
      <c r="K50" s="5">
        <f t="shared" si="0"/>
        <v>0.2600054010261949</v>
      </c>
      <c r="L50" s="5">
        <f t="shared" si="1"/>
        <v>0.25</v>
      </c>
      <c r="M50" s="27" t="str">
        <f t="shared" si="2"/>
        <v>Super Offer</v>
      </c>
    </row>
    <row r="51" spans="2:13" ht="14.4" x14ac:dyDescent="0.3">
      <c r="B51" s="26" t="s">
        <v>40</v>
      </c>
      <c r="C51" s="2" t="s">
        <v>84</v>
      </c>
      <c r="D51" s="3">
        <v>12.1</v>
      </c>
      <c r="E51" s="2" t="s">
        <v>15</v>
      </c>
      <c r="F51" s="2" t="s">
        <v>16</v>
      </c>
      <c r="G51" s="3">
        <v>150</v>
      </c>
      <c r="H51" s="3">
        <v>5497.03</v>
      </c>
      <c r="I51" s="3">
        <v>4837.1400000000003</v>
      </c>
      <c r="J51" s="4">
        <v>91.5</v>
      </c>
      <c r="K51" s="5">
        <f t="shared" si="0"/>
        <v>0.12004482420507064</v>
      </c>
      <c r="L51" s="5">
        <f t="shared" si="1"/>
        <v>0.15</v>
      </c>
      <c r="M51" s="27" t="str">
        <f t="shared" si="2"/>
        <v>Underpriced</v>
      </c>
    </row>
    <row r="52" spans="2:13" ht="14.4" x14ac:dyDescent="0.3">
      <c r="B52" s="26" t="s">
        <v>20</v>
      </c>
      <c r="C52" s="2" t="s">
        <v>34</v>
      </c>
      <c r="D52" s="3">
        <v>12</v>
      </c>
      <c r="E52" s="2" t="s">
        <v>27</v>
      </c>
      <c r="F52" s="2" t="s">
        <v>85</v>
      </c>
      <c r="G52" s="3">
        <v>234</v>
      </c>
      <c r="H52" s="3">
        <v>15661.8</v>
      </c>
      <c r="I52" s="3">
        <v>14095.62</v>
      </c>
      <c r="J52" s="4">
        <v>63</v>
      </c>
      <c r="K52" s="5">
        <f t="shared" si="0"/>
        <v>9.9999999999999908E-2</v>
      </c>
      <c r="L52" s="5">
        <f t="shared" si="1"/>
        <v>0.08</v>
      </c>
      <c r="M52" s="27" t="str">
        <f t="shared" si="2"/>
        <v>Until stocks last</v>
      </c>
    </row>
    <row r="53" spans="2:13" ht="14.4" x14ac:dyDescent="0.3">
      <c r="B53" s="28" t="s">
        <v>36</v>
      </c>
      <c r="C53" s="15" t="s">
        <v>86</v>
      </c>
      <c r="D53" s="16">
        <v>6</v>
      </c>
      <c r="E53" s="15" t="s">
        <v>87</v>
      </c>
      <c r="F53" s="15" t="s">
        <v>12</v>
      </c>
      <c r="G53" s="16">
        <v>156</v>
      </c>
      <c r="H53" s="16">
        <v>5969.81</v>
      </c>
      <c r="I53" s="16">
        <v>4358.2</v>
      </c>
      <c r="J53" s="17">
        <v>78</v>
      </c>
      <c r="K53" s="18">
        <f t="shared" si="0"/>
        <v>0.26996001547787962</v>
      </c>
      <c r="L53" s="18">
        <f t="shared" si="1"/>
        <v>0.25</v>
      </c>
      <c r="M53" s="29" t="str">
        <f t="shared" si="2"/>
        <v>Super Offer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7318-A282-4F06-B6F1-C1E2DB59E482}">
  <dimension ref="B3:M57"/>
  <sheetViews>
    <sheetView workbookViewId="0">
      <selection activeCell="R10" sqref="R10"/>
    </sheetView>
  </sheetViews>
  <sheetFormatPr defaultRowHeight="13.2" outlineLevelRow="2" x14ac:dyDescent="0.25"/>
  <cols>
    <col min="2" max="2" width="21.109375" bestFit="1" customWidth="1"/>
    <col min="3" max="3" width="8.109375" bestFit="1" customWidth="1"/>
    <col min="4" max="4" width="23.109375" bestFit="1" customWidth="1"/>
    <col min="5" max="5" width="10.44140625" bestFit="1" customWidth="1"/>
    <col min="6" max="6" width="10.33203125" bestFit="1" customWidth="1"/>
    <col min="7" max="7" width="12.21875" bestFit="1" customWidth="1"/>
    <col min="8" max="8" width="9.77734375" bestFit="1" customWidth="1"/>
    <col min="9" max="9" width="9" bestFit="1" customWidth="1"/>
    <col min="10" max="10" width="14.5546875" bestFit="1" customWidth="1"/>
    <col min="11" max="11" width="8.33203125" bestFit="1" customWidth="1"/>
    <col min="13" max="13" width="10.21875" bestFit="1" customWidth="1"/>
  </cols>
  <sheetData>
    <row r="3" spans="2:13" ht="14.4" x14ac:dyDescent="0.25">
      <c r="B3" s="30" t="s">
        <v>90</v>
      </c>
      <c r="C3" s="31" t="s">
        <v>0</v>
      </c>
      <c r="D3" s="31" t="s">
        <v>1</v>
      </c>
      <c r="E3" s="31" t="s">
        <v>2</v>
      </c>
      <c r="F3" s="31" t="s">
        <v>3</v>
      </c>
      <c r="G3" s="31" t="s">
        <v>4</v>
      </c>
      <c r="H3" s="31" t="s">
        <v>5</v>
      </c>
      <c r="I3" s="31" t="s">
        <v>6</v>
      </c>
      <c r="J3" s="31" t="s">
        <v>7</v>
      </c>
      <c r="K3" s="31" t="s">
        <v>8</v>
      </c>
      <c r="L3" s="31" t="s">
        <v>88</v>
      </c>
      <c r="M3" s="32" t="s">
        <v>89</v>
      </c>
    </row>
    <row r="4" spans="2:13" ht="14.4" outlineLevel="2" x14ac:dyDescent="0.3">
      <c r="B4" s="12" t="str">
        <f>_xlfn.IFS(M4=8%,"Until stocks last",M4=15%,"Underpriced",M4=25%,"Super Offer")</f>
        <v>Until stocks last</v>
      </c>
      <c r="C4" s="2" t="s">
        <v>13</v>
      </c>
      <c r="D4" s="2" t="s">
        <v>47</v>
      </c>
      <c r="E4" s="3">
        <v>10.1</v>
      </c>
      <c r="F4" s="2" t="s">
        <v>27</v>
      </c>
      <c r="G4" s="2" t="s">
        <v>51</v>
      </c>
      <c r="H4" s="3">
        <v>312</v>
      </c>
      <c r="I4" s="3">
        <v>12968.34</v>
      </c>
      <c r="J4" s="3">
        <v>11671.66</v>
      </c>
      <c r="K4" s="4">
        <v>25.5</v>
      </c>
      <c r="L4" s="5">
        <f>(I4-J4)/I4</f>
        <v>9.9988124925780811E-2</v>
      </c>
      <c r="M4" s="13">
        <f>_xlfn.IFS(L4&lt;=10%,8%,L4&lt;20%,15%,L4&gt;=20%,25%)</f>
        <v>0.08</v>
      </c>
    </row>
    <row r="5" spans="2:13" ht="14.4" outlineLevel="2" x14ac:dyDescent="0.3">
      <c r="B5" s="12" t="str">
        <f>_xlfn.IFS(M5=8%,"Until stocks last",M5=15%,"Underpriced",M5=25%,"Super Offer")</f>
        <v>Until stocks last</v>
      </c>
      <c r="C5" s="2" t="s">
        <v>20</v>
      </c>
      <c r="D5" s="2" t="s">
        <v>58</v>
      </c>
      <c r="E5" s="3">
        <v>12.2</v>
      </c>
      <c r="F5" s="2" t="s">
        <v>11</v>
      </c>
      <c r="G5" s="2" t="s">
        <v>59</v>
      </c>
      <c r="H5" s="3">
        <v>148.80000000000001</v>
      </c>
      <c r="I5" s="3">
        <v>5324.55</v>
      </c>
      <c r="J5" s="3">
        <v>4792.4799999999996</v>
      </c>
      <c r="K5" s="4">
        <v>70.5</v>
      </c>
      <c r="L5" s="5">
        <f>(I5-J5)/I5</f>
        <v>9.9927693420101341E-2</v>
      </c>
      <c r="M5" s="13">
        <f>_xlfn.IFS(L5&lt;=10%,8%,L5&lt;20%,15%,L5&gt;=20%,25%)</f>
        <v>0.08</v>
      </c>
    </row>
    <row r="6" spans="2:13" ht="14.4" outlineLevel="2" x14ac:dyDescent="0.3">
      <c r="B6" s="12" t="str">
        <f>_xlfn.IFS(M6=8%,"Until stocks last",M6=15%,"Underpriced",M6=25%,"Super Offer")</f>
        <v>Until stocks last</v>
      </c>
      <c r="C6" s="2" t="s">
        <v>20</v>
      </c>
      <c r="D6" s="2" t="s">
        <v>34</v>
      </c>
      <c r="E6" s="3">
        <v>12</v>
      </c>
      <c r="F6" s="2" t="s">
        <v>27</v>
      </c>
      <c r="G6" s="2" t="s">
        <v>85</v>
      </c>
      <c r="H6" s="3">
        <v>234</v>
      </c>
      <c r="I6" s="3">
        <v>15661.8</v>
      </c>
      <c r="J6" s="3">
        <v>14095.62</v>
      </c>
      <c r="K6" s="4">
        <v>63</v>
      </c>
      <c r="L6" s="5">
        <f>(I6-J6)/I6</f>
        <v>9.9999999999999908E-2</v>
      </c>
      <c r="M6" s="13">
        <f>_xlfn.IFS(L6&lt;=10%,8%,L6&lt;20%,15%,L6&gt;=20%,25%)</f>
        <v>0.08</v>
      </c>
    </row>
    <row r="7" spans="2:13" ht="14.4" outlineLevel="1" x14ac:dyDescent="0.3">
      <c r="B7" s="14" t="s">
        <v>93</v>
      </c>
      <c r="C7" s="2"/>
      <c r="D7" s="2">
        <f>SUBTOTAL(3,D4:D6)</f>
        <v>3</v>
      </c>
      <c r="E7" s="3"/>
      <c r="F7" s="2"/>
      <c r="G7" s="2"/>
      <c r="H7" s="3"/>
      <c r="I7" s="3"/>
      <c r="J7" s="3"/>
      <c r="K7" s="4"/>
      <c r="L7" s="5"/>
      <c r="M7" s="13"/>
    </row>
    <row r="8" spans="2:13" ht="14.4" outlineLevel="2" x14ac:dyDescent="0.3">
      <c r="B8" s="12" t="str">
        <f t="shared" ref="B8:B28" si="0">_xlfn.IFS(M8=8%,"Until stocks last",M8=15%,"Underpriced",M8=25%,"Super Offer")</f>
        <v>Underpriced</v>
      </c>
      <c r="C8" s="2" t="s">
        <v>9</v>
      </c>
      <c r="D8" s="2" t="s">
        <v>10</v>
      </c>
      <c r="E8" s="3">
        <v>12.2</v>
      </c>
      <c r="F8" s="2" t="s">
        <v>11</v>
      </c>
      <c r="G8" s="2" t="s">
        <v>12</v>
      </c>
      <c r="H8" s="3">
        <v>133.19999999999999</v>
      </c>
      <c r="I8" s="3">
        <v>7365.82</v>
      </c>
      <c r="J8" s="3">
        <v>5965.96</v>
      </c>
      <c r="K8" s="4">
        <v>82.5</v>
      </c>
      <c r="L8" s="5">
        <f t="shared" ref="L8:L28" si="1">(I8-J8)/I8</f>
        <v>0.19004808697470205</v>
      </c>
      <c r="M8" s="13">
        <f t="shared" ref="M8:M28" si="2">_xlfn.IFS(L8&lt;=10%,8%,L8&lt;20%,15%,L8&gt;=20%,25%)</f>
        <v>0.15</v>
      </c>
    </row>
    <row r="9" spans="2:13" ht="14.4" outlineLevel="2" x14ac:dyDescent="0.3">
      <c r="B9" s="12" t="str">
        <f t="shared" si="0"/>
        <v>Underpriced</v>
      </c>
      <c r="C9" s="2" t="s">
        <v>13</v>
      </c>
      <c r="D9" s="2" t="s">
        <v>14</v>
      </c>
      <c r="E9" s="3">
        <v>12.1</v>
      </c>
      <c r="F9" s="2" t="s">
        <v>15</v>
      </c>
      <c r="G9" s="2" t="s">
        <v>16</v>
      </c>
      <c r="H9" s="3">
        <v>138</v>
      </c>
      <c r="I9" s="3">
        <v>11188.1</v>
      </c>
      <c r="J9" s="3">
        <v>9062.1299999999992</v>
      </c>
      <c r="K9" s="4">
        <v>37.5</v>
      </c>
      <c r="L9" s="5">
        <f t="shared" si="1"/>
        <v>0.19002064693737106</v>
      </c>
      <c r="M9" s="13">
        <f t="shared" si="2"/>
        <v>0.15</v>
      </c>
    </row>
    <row r="10" spans="2:13" ht="14.4" outlineLevel="2" x14ac:dyDescent="0.3">
      <c r="B10" s="12" t="str">
        <f t="shared" si="0"/>
        <v>Underpriced</v>
      </c>
      <c r="C10" s="2" t="s">
        <v>20</v>
      </c>
      <c r="D10" s="2" t="s">
        <v>21</v>
      </c>
      <c r="E10" s="3">
        <v>14</v>
      </c>
      <c r="F10" s="2" t="s">
        <v>11</v>
      </c>
      <c r="G10" s="2" t="s">
        <v>12</v>
      </c>
      <c r="H10" s="3">
        <v>127.2</v>
      </c>
      <c r="I10" s="3">
        <v>5880.4900000000007</v>
      </c>
      <c r="J10" s="3">
        <v>5115.88</v>
      </c>
      <c r="K10" s="4">
        <v>43.5</v>
      </c>
      <c r="L10" s="5">
        <f t="shared" si="1"/>
        <v>0.1300248788791411</v>
      </c>
      <c r="M10" s="13">
        <f t="shared" si="2"/>
        <v>0.15</v>
      </c>
    </row>
    <row r="11" spans="2:13" ht="14.4" outlineLevel="2" x14ac:dyDescent="0.3">
      <c r="B11" s="12" t="str">
        <f t="shared" si="0"/>
        <v>Underpriced</v>
      </c>
      <c r="C11" s="2" t="s">
        <v>22</v>
      </c>
      <c r="D11" s="2" t="s">
        <v>23</v>
      </c>
      <c r="E11" s="3">
        <v>12.1</v>
      </c>
      <c r="F11" s="2" t="s">
        <v>11</v>
      </c>
      <c r="G11" s="2" t="s">
        <v>24</v>
      </c>
      <c r="H11" s="3">
        <v>440.4</v>
      </c>
      <c r="I11" s="3">
        <v>19578.02</v>
      </c>
      <c r="J11" s="3">
        <v>17033.169999999998</v>
      </c>
      <c r="K11" s="4">
        <v>85.5</v>
      </c>
      <c r="L11" s="5">
        <f t="shared" si="1"/>
        <v>0.12998505466844973</v>
      </c>
      <c r="M11" s="13">
        <f t="shared" si="2"/>
        <v>0.15</v>
      </c>
    </row>
    <row r="12" spans="2:13" ht="14.4" outlineLevel="2" x14ac:dyDescent="0.3">
      <c r="B12" s="12" t="str">
        <f t="shared" si="0"/>
        <v>Underpriced</v>
      </c>
      <c r="C12" s="2" t="s">
        <v>13</v>
      </c>
      <c r="D12" s="2" t="s">
        <v>29</v>
      </c>
      <c r="E12" s="3">
        <v>14.1</v>
      </c>
      <c r="F12" s="2" t="s">
        <v>30</v>
      </c>
      <c r="G12" s="2" t="s">
        <v>19</v>
      </c>
      <c r="H12" s="3">
        <v>164.4</v>
      </c>
      <c r="I12" s="3">
        <v>18520.810000000001</v>
      </c>
      <c r="J12" s="3">
        <v>16483.39</v>
      </c>
      <c r="K12" s="4">
        <v>43.5</v>
      </c>
      <c r="L12" s="5">
        <f t="shared" si="1"/>
        <v>0.11000706772543975</v>
      </c>
      <c r="M12" s="13">
        <f t="shared" si="2"/>
        <v>0.15</v>
      </c>
    </row>
    <row r="13" spans="2:13" ht="14.4" outlineLevel="2" x14ac:dyDescent="0.3">
      <c r="B13" s="12" t="str">
        <f t="shared" si="0"/>
        <v>Underpriced</v>
      </c>
      <c r="C13" s="2" t="s">
        <v>36</v>
      </c>
      <c r="D13" s="2" t="s">
        <v>37</v>
      </c>
      <c r="E13" s="3">
        <v>12.1</v>
      </c>
      <c r="F13" s="2" t="s">
        <v>11</v>
      </c>
      <c r="G13" s="2" t="s">
        <v>12</v>
      </c>
      <c r="H13" s="3">
        <v>138</v>
      </c>
      <c r="I13" s="3">
        <v>6715.1699999999992</v>
      </c>
      <c r="J13" s="3">
        <v>5841.9900000000007</v>
      </c>
      <c r="K13" s="4">
        <v>103.5</v>
      </c>
      <c r="L13" s="5">
        <f t="shared" si="1"/>
        <v>0.13003095975232176</v>
      </c>
      <c r="M13" s="13">
        <f t="shared" si="2"/>
        <v>0.15</v>
      </c>
    </row>
    <row r="14" spans="2:13" ht="14.4" outlineLevel="2" x14ac:dyDescent="0.3">
      <c r="B14" s="12" t="str">
        <f t="shared" si="0"/>
        <v>Underpriced</v>
      </c>
      <c r="C14" s="2" t="s">
        <v>20</v>
      </c>
      <c r="D14" s="2" t="s">
        <v>39</v>
      </c>
      <c r="E14" s="3">
        <v>12.2</v>
      </c>
      <c r="F14" s="2" t="s">
        <v>11</v>
      </c>
      <c r="G14" s="2" t="s">
        <v>12</v>
      </c>
      <c r="H14" s="3">
        <v>135.6</v>
      </c>
      <c r="I14" s="3">
        <v>5641.79</v>
      </c>
      <c r="J14" s="3">
        <v>4907.9799999999996</v>
      </c>
      <c r="K14" s="4">
        <v>79.5</v>
      </c>
      <c r="L14" s="5">
        <f t="shared" si="1"/>
        <v>0.13006687593831043</v>
      </c>
      <c r="M14" s="13">
        <f t="shared" si="2"/>
        <v>0.15</v>
      </c>
    </row>
    <row r="15" spans="2:13" ht="14.4" outlineLevel="2" x14ac:dyDescent="0.3">
      <c r="B15" s="12" t="str">
        <f t="shared" si="0"/>
        <v>Underpriced</v>
      </c>
      <c r="C15" s="2" t="s">
        <v>43</v>
      </c>
      <c r="D15" s="2" t="s">
        <v>44</v>
      </c>
      <c r="E15" s="3">
        <v>14</v>
      </c>
      <c r="F15" s="2" t="s">
        <v>11</v>
      </c>
      <c r="G15" s="2" t="s">
        <v>42</v>
      </c>
      <c r="H15" s="3">
        <v>139.19999999999999</v>
      </c>
      <c r="I15" s="3">
        <v>12134.43</v>
      </c>
      <c r="J15" s="3">
        <v>10678.36</v>
      </c>
      <c r="K15" s="4">
        <v>99</v>
      </c>
      <c r="L15" s="5">
        <f t="shared" si="1"/>
        <v>0.11999492353575732</v>
      </c>
      <c r="M15" s="13">
        <f t="shared" si="2"/>
        <v>0.15</v>
      </c>
    </row>
    <row r="16" spans="2:13" ht="14.4" outlineLevel="2" x14ac:dyDescent="0.3">
      <c r="B16" s="12" t="str">
        <f t="shared" si="0"/>
        <v>Underpriced</v>
      </c>
      <c r="C16" s="2" t="s">
        <v>45</v>
      </c>
      <c r="D16" s="2" t="s">
        <v>46</v>
      </c>
      <c r="E16" s="3">
        <v>10</v>
      </c>
      <c r="F16" s="2" t="s">
        <v>11</v>
      </c>
      <c r="G16" s="2" t="s">
        <v>19</v>
      </c>
      <c r="H16" s="3">
        <v>126</v>
      </c>
      <c r="I16" s="3">
        <v>8389.92</v>
      </c>
      <c r="J16" s="3">
        <v>7047.81</v>
      </c>
      <c r="K16" s="4">
        <v>48</v>
      </c>
      <c r="L16" s="5">
        <f t="shared" si="1"/>
        <v>0.15996696035242286</v>
      </c>
      <c r="M16" s="13">
        <f t="shared" si="2"/>
        <v>0.15</v>
      </c>
    </row>
    <row r="17" spans="2:13" ht="14.4" outlineLevel="2" x14ac:dyDescent="0.3">
      <c r="B17" s="12" t="str">
        <f t="shared" si="0"/>
        <v>Underpriced</v>
      </c>
      <c r="C17" s="2" t="s">
        <v>13</v>
      </c>
      <c r="D17" s="2" t="s">
        <v>52</v>
      </c>
      <c r="E17" s="3">
        <v>12.1</v>
      </c>
      <c r="F17" s="2" t="s">
        <v>15</v>
      </c>
      <c r="G17" s="2" t="s">
        <v>16</v>
      </c>
      <c r="H17" s="3">
        <v>168</v>
      </c>
      <c r="I17" s="3">
        <v>20674.5</v>
      </c>
      <c r="J17" s="3">
        <v>17160.22</v>
      </c>
      <c r="K17" s="4">
        <v>31.5</v>
      </c>
      <c r="L17" s="5">
        <f t="shared" si="1"/>
        <v>0.16998137802607072</v>
      </c>
      <c r="M17" s="13">
        <f t="shared" si="2"/>
        <v>0.15</v>
      </c>
    </row>
    <row r="18" spans="2:13" ht="14.4" outlineLevel="2" x14ac:dyDescent="0.3">
      <c r="B18" s="12" t="str">
        <f t="shared" si="0"/>
        <v>Underpriced</v>
      </c>
      <c r="C18" s="2" t="s">
        <v>13</v>
      </c>
      <c r="D18" s="2" t="s">
        <v>54</v>
      </c>
      <c r="E18" s="3">
        <v>10</v>
      </c>
      <c r="F18" s="2" t="s">
        <v>27</v>
      </c>
      <c r="G18" s="2" t="s">
        <v>55</v>
      </c>
      <c r="H18" s="3">
        <v>180</v>
      </c>
      <c r="I18" s="3">
        <v>19956.86</v>
      </c>
      <c r="J18" s="3">
        <v>16963.099999999999</v>
      </c>
      <c r="K18" s="4">
        <v>84</v>
      </c>
      <c r="L18" s="5">
        <f t="shared" si="1"/>
        <v>0.15001157496720435</v>
      </c>
      <c r="M18" s="13">
        <f t="shared" si="2"/>
        <v>0.15</v>
      </c>
    </row>
    <row r="19" spans="2:13" ht="14.4" outlineLevel="2" x14ac:dyDescent="0.3">
      <c r="B19" s="12" t="str">
        <f t="shared" si="0"/>
        <v>Underpriced</v>
      </c>
      <c r="C19" s="2" t="s">
        <v>43</v>
      </c>
      <c r="D19" s="2" t="s">
        <v>56</v>
      </c>
      <c r="E19" s="3">
        <v>12</v>
      </c>
      <c r="F19" s="2" t="s">
        <v>11</v>
      </c>
      <c r="G19" s="2" t="s">
        <v>19</v>
      </c>
      <c r="H19" s="3">
        <v>180</v>
      </c>
      <c r="I19" s="3">
        <v>11516.89</v>
      </c>
      <c r="J19" s="3">
        <v>9328.5500000000011</v>
      </c>
      <c r="K19" s="4">
        <v>75</v>
      </c>
      <c r="L19" s="5">
        <f t="shared" si="1"/>
        <v>0.19001136591562465</v>
      </c>
      <c r="M19" s="13">
        <f t="shared" si="2"/>
        <v>0.15</v>
      </c>
    </row>
    <row r="20" spans="2:13" ht="14.4" outlineLevel="2" x14ac:dyDescent="0.3">
      <c r="B20" s="12" t="str">
        <f t="shared" si="0"/>
        <v>Underpriced</v>
      </c>
      <c r="C20" s="2" t="s">
        <v>13</v>
      </c>
      <c r="D20" s="2" t="s">
        <v>47</v>
      </c>
      <c r="E20" s="3">
        <v>10</v>
      </c>
      <c r="F20" s="2" t="s">
        <v>15</v>
      </c>
      <c r="G20" s="2" t="s">
        <v>42</v>
      </c>
      <c r="H20" s="3">
        <v>144</v>
      </c>
      <c r="I20" s="3">
        <v>7833.21</v>
      </c>
      <c r="J20" s="3">
        <v>6971.5800000000008</v>
      </c>
      <c r="K20" s="4">
        <v>75</v>
      </c>
      <c r="L20" s="5">
        <f t="shared" si="1"/>
        <v>0.1099970510173989</v>
      </c>
      <c r="M20" s="13">
        <f t="shared" si="2"/>
        <v>0.15</v>
      </c>
    </row>
    <row r="21" spans="2:13" ht="14.4" outlineLevel="2" x14ac:dyDescent="0.3">
      <c r="B21" s="12" t="str">
        <f t="shared" si="0"/>
        <v>Underpriced</v>
      </c>
      <c r="C21" s="2" t="s">
        <v>45</v>
      </c>
      <c r="D21" s="2" t="s">
        <v>61</v>
      </c>
      <c r="E21" s="3">
        <v>12.1</v>
      </c>
      <c r="F21" s="2" t="s">
        <v>11</v>
      </c>
      <c r="G21" s="2" t="s">
        <v>19</v>
      </c>
      <c r="H21" s="3">
        <v>183.6</v>
      </c>
      <c r="I21" s="3">
        <v>7922.53</v>
      </c>
      <c r="J21" s="3">
        <v>6813.73</v>
      </c>
      <c r="K21" s="4">
        <v>40.5</v>
      </c>
      <c r="L21" s="5">
        <f t="shared" si="1"/>
        <v>0.13995529205948104</v>
      </c>
      <c r="M21" s="13">
        <f t="shared" si="2"/>
        <v>0.15</v>
      </c>
    </row>
    <row r="22" spans="2:13" ht="14.4" outlineLevel="2" x14ac:dyDescent="0.3">
      <c r="B22" s="12" t="str">
        <f t="shared" si="0"/>
        <v>Underpriced</v>
      </c>
      <c r="C22" s="2" t="s">
        <v>20</v>
      </c>
      <c r="D22" s="2" t="s">
        <v>64</v>
      </c>
      <c r="E22" s="3">
        <v>12.2</v>
      </c>
      <c r="F22" s="2" t="s">
        <v>27</v>
      </c>
      <c r="G22" s="2" t="s">
        <v>12</v>
      </c>
      <c r="H22" s="3">
        <v>135.6</v>
      </c>
      <c r="I22" s="3">
        <v>5641.79</v>
      </c>
      <c r="J22" s="3">
        <v>5077.38</v>
      </c>
      <c r="K22" s="4">
        <v>33</v>
      </c>
      <c r="L22" s="5">
        <f t="shared" si="1"/>
        <v>0.10004094445202673</v>
      </c>
      <c r="M22" s="13">
        <f t="shared" si="2"/>
        <v>0.15</v>
      </c>
    </row>
    <row r="23" spans="2:13" ht="14.4" outlineLevel="2" x14ac:dyDescent="0.3">
      <c r="B23" s="12" t="str">
        <f t="shared" si="0"/>
        <v>Underpriced</v>
      </c>
      <c r="C23" s="2" t="s">
        <v>43</v>
      </c>
      <c r="D23" s="2" t="s">
        <v>72</v>
      </c>
      <c r="E23" s="3">
        <v>14</v>
      </c>
      <c r="F23" s="2" t="s">
        <v>11</v>
      </c>
      <c r="G23" s="2" t="s">
        <v>73</v>
      </c>
      <c r="H23" s="3">
        <v>205.2</v>
      </c>
      <c r="I23" s="3">
        <v>20512.8</v>
      </c>
      <c r="J23" s="3">
        <v>17640.7</v>
      </c>
      <c r="K23" s="4">
        <v>64.5</v>
      </c>
      <c r="L23" s="5">
        <f t="shared" si="1"/>
        <v>0.14001501501501495</v>
      </c>
      <c r="M23" s="13">
        <f t="shared" si="2"/>
        <v>0.15</v>
      </c>
    </row>
    <row r="24" spans="2:13" ht="14.4" outlineLevel="2" x14ac:dyDescent="0.3">
      <c r="B24" s="12" t="str">
        <f t="shared" si="0"/>
        <v>Underpriced</v>
      </c>
      <c r="C24" s="2" t="s">
        <v>20</v>
      </c>
      <c r="D24" s="2" t="s">
        <v>78</v>
      </c>
      <c r="E24" s="3">
        <v>10</v>
      </c>
      <c r="F24" s="2" t="s">
        <v>11</v>
      </c>
      <c r="G24" s="2" t="s">
        <v>73</v>
      </c>
      <c r="H24" s="3">
        <v>216</v>
      </c>
      <c r="I24" s="3">
        <v>10164.77</v>
      </c>
      <c r="J24" s="3">
        <v>8945.09</v>
      </c>
      <c r="K24" s="4">
        <v>63</v>
      </c>
      <c r="L24" s="5">
        <f t="shared" si="1"/>
        <v>0.11999090977956217</v>
      </c>
      <c r="M24" s="13">
        <f t="shared" si="2"/>
        <v>0.15</v>
      </c>
    </row>
    <row r="25" spans="2:13" ht="14.4" outlineLevel="2" x14ac:dyDescent="0.3">
      <c r="B25" s="12" t="str">
        <f t="shared" si="0"/>
        <v>Underpriced</v>
      </c>
      <c r="C25" s="2" t="s">
        <v>17</v>
      </c>
      <c r="D25" s="2" t="s">
        <v>18</v>
      </c>
      <c r="E25" s="3">
        <v>14.1</v>
      </c>
      <c r="F25" s="2" t="s">
        <v>27</v>
      </c>
      <c r="G25" s="2" t="s">
        <v>77</v>
      </c>
      <c r="H25" s="3">
        <v>204</v>
      </c>
      <c r="I25" s="3">
        <v>13063.05</v>
      </c>
      <c r="J25" s="3">
        <v>11103.4</v>
      </c>
      <c r="K25" s="4">
        <v>40.5</v>
      </c>
      <c r="L25" s="5">
        <f t="shared" si="1"/>
        <v>0.15001473622163275</v>
      </c>
      <c r="M25" s="13">
        <f t="shared" si="2"/>
        <v>0.15</v>
      </c>
    </row>
    <row r="26" spans="2:13" ht="14.4" outlineLevel="2" x14ac:dyDescent="0.3">
      <c r="B26" s="12" t="str">
        <f t="shared" si="0"/>
        <v>Underpriced</v>
      </c>
      <c r="C26" s="2" t="s">
        <v>20</v>
      </c>
      <c r="D26" s="2" t="s">
        <v>80</v>
      </c>
      <c r="E26" s="3">
        <v>12.2</v>
      </c>
      <c r="F26" s="2" t="s">
        <v>11</v>
      </c>
      <c r="G26" s="2" t="s">
        <v>12</v>
      </c>
      <c r="H26" s="3">
        <v>127.2</v>
      </c>
      <c r="I26" s="3">
        <v>5457.7599999999993</v>
      </c>
      <c r="J26" s="3">
        <v>4420.57</v>
      </c>
      <c r="K26" s="4">
        <v>58.5</v>
      </c>
      <c r="L26" s="5">
        <f t="shared" si="1"/>
        <v>0.19003950338600448</v>
      </c>
      <c r="M26" s="13">
        <f t="shared" si="2"/>
        <v>0.15</v>
      </c>
    </row>
    <row r="27" spans="2:13" ht="14.4" outlineLevel="2" x14ac:dyDescent="0.3">
      <c r="B27" s="12" t="str">
        <f t="shared" si="0"/>
        <v>Underpriced</v>
      </c>
      <c r="C27" s="2" t="s">
        <v>45</v>
      </c>
      <c r="D27" s="2" t="s">
        <v>81</v>
      </c>
      <c r="E27" s="3">
        <v>12.1</v>
      </c>
      <c r="F27" s="2" t="s">
        <v>11</v>
      </c>
      <c r="G27" s="2" t="s">
        <v>19</v>
      </c>
      <c r="H27" s="3">
        <v>158.4</v>
      </c>
      <c r="I27" s="3">
        <v>6525.75</v>
      </c>
      <c r="J27" s="3">
        <v>5286.05</v>
      </c>
      <c r="K27" s="4">
        <v>84</v>
      </c>
      <c r="L27" s="5">
        <f t="shared" si="1"/>
        <v>0.18997050147492622</v>
      </c>
      <c r="M27" s="13">
        <f t="shared" si="2"/>
        <v>0.15</v>
      </c>
    </row>
    <row r="28" spans="2:13" ht="14.4" outlineLevel="2" x14ac:dyDescent="0.3">
      <c r="B28" s="12" t="str">
        <f t="shared" si="0"/>
        <v>Underpriced</v>
      </c>
      <c r="C28" s="2" t="s">
        <v>40</v>
      </c>
      <c r="D28" s="2" t="s">
        <v>84</v>
      </c>
      <c r="E28" s="3">
        <v>12.1</v>
      </c>
      <c r="F28" s="2" t="s">
        <v>15</v>
      </c>
      <c r="G28" s="2" t="s">
        <v>16</v>
      </c>
      <c r="H28" s="3">
        <v>150</v>
      </c>
      <c r="I28" s="3">
        <v>5497.03</v>
      </c>
      <c r="J28" s="3">
        <v>4837.1400000000003</v>
      </c>
      <c r="K28" s="4">
        <v>91.5</v>
      </c>
      <c r="L28" s="5">
        <f t="shared" si="1"/>
        <v>0.12004482420507064</v>
      </c>
      <c r="M28" s="13">
        <f t="shared" si="2"/>
        <v>0.15</v>
      </c>
    </row>
    <row r="29" spans="2:13" ht="14.4" outlineLevel="1" x14ac:dyDescent="0.3">
      <c r="B29" s="14" t="s">
        <v>91</v>
      </c>
      <c r="C29" s="2"/>
      <c r="D29" s="2">
        <f>SUBTOTAL(3,D8:D28)</f>
        <v>21</v>
      </c>
      <c r="E29" s="3"/>
      <c r="F29" s="2"/>
      <c r="G29" s="2"/>
      <c r="H29" s="3"/>
      <c r="I29" s="3"/>
      <c r="J29" s="3"/>
      <c r="K29" s="4"/>
      <c r="L29" s="5"/>
      <c r="M29" s="13"/>
    </row>
    <row r="30" spans="2:13" ht="14.4" outlineLevel="2" x14ac:dyDescent="0.3">
      <c r="B30" s="12" t="str">
        <f t="shared" ref="B30:B55" si="3">_xlfn.IFS(M30=8%,"Until stocks last",M30=15%,"Underpriced",M30=25%,"Super Offer")</f>
        <v>Super Offer</v>
      </c>
      <c r="C30" s="2" t="s">
        <v>17</v>
      </c>
      <c r="D30" s="2" t="s">
        <v>18</v>
      </c>
      <c r="E30" s="3">
        <v>14.1</v>
      </c>
      <c r="F30" s="2" t="s">
        <v>11</v>
      </c>
      <c r="G30" s="2" t="s">
        <v>19</v>
      </c>
      <c r="H30" s="3">
        <v>129.6</v>
      </c>
      <c r="I30" s="3">
        <v>12306.91</v>
      </c>
      <c r="J30" s="3">
        <v>9599.59</v>
      </c>
      <c r="K30" s="4">
        <v>79.5</v>
      </c>
      <c r="L30" s="5">
        <f t="shared" ref="L30:L55" si="4">(I30-J30)/I30</f>
        <v>0.21998373271601074</v>
      </c>
      <c r="M30" s="13">
        <f t="shared" ref="M30:M55" si="5">_xlfn.IFS(L30&lt;=10%,8%,L30&lt;20%,15%,L30&gt;=20%,25%)</f>
        <v>0.25</v>
      </c>
    </row>
    <row r="31" spans="2:13" ht="14.4" outlineLevel="2" x14ac:dyDescent="0.3">
      <c r="B31" s="12" t="str">
        <f t="shared" si="3"/>
        <v>Super Offer</v>
      </c>
      <c r="C31" s="2" t="s">
        <v>25</v>
      </c>
      <c r="D31" s="2" t="s">
        <v>26</v>
      </c>
      <c r="E31" s="3">
        <v>10</v>
      </c>
      <c r="F31" s="2" t="s">
        <v>27</v>
      </c>
      <c r="G31" s="2" t="s">
        <v>28</v>
      </c>
      <c r="H31" s="3">
        <v>201.6</v>
      </c>
      <c r="I31" s="3">
        <v>9324.6999999999989</v>
      </c>
      <c r="J31" s="3">
        <v>7273.4199999999992</v>
      </c>
      <c r="K31" s="4">
        <v>46.5</v>
      </c>
      <c r="L31" s="5">
        <f t="shared" si="4"/>
        <v>0.21998348472336912</v>
      </c>
      <c r="M31" s="13">
        <f t="shared" si="5"/>
        <v>0.25</v>
      </c>
    </row>
    <row r="32" spans="2:13" ht="14.4" outlineLevel="2" x14ac:dyDescent="0.3">
      <c r="B32" s="12" t="str">
        <f t="shared" si="3"/>
        <v>Super Offer</v>
      </c>
      <c r="C32" s="2" t="s">
        <v>22</v>
      </c>
      <c r="D32" s="2" t="s">
        <v>31</v>
      </c>
      <c r="E32" s="3">
        <v>12.1</v>
      </c>
      <c r="F32" s="2" t="s">
        <v>11</v>
      </c>
      <c r="G32" s="2" t="s">
        <v>19</v>
      </c>
      <c r="H32" s="3">
        <v>151.19999999999999</v>
      </c>
      <c r="I32" s="3">
        <v>10626.77</v>
      </c>
      <c r="J32" s="3">
        <v>8289.0500000000011</v>
      </c>
      <c r="K32" s="4">
        <v>105</v>
      </c>
      <c r="L32" s="5">
        <f t="shared" si="4"/>
        <v>0.21998405912615021</v>
      </c>
      <c r="M32" s="13">
        <f t="shared" si="5"/>
        <v>0.25</v>
      </c>
    </row>
    <row r="33" spans="2:13" ht="14.4" outlineLevel="2" x14ac:dyDescent="0.3">
      <c r="B33" s="12" t="str">
        <f t="shared" si="3"/>
        <v>Super Offer</v>
      </c>
      <c r="C33" s="2" t="s">
        <v>17</v>
      </c>
      <c r="D33" s="2" t="s">
        <v>32</v>
      </c>
      <c r="E33" s="3">
        <v>12.2</v>
      </c>
      <c r="F33" s="2" t="s">
        <v>33</v>
      </c>
      <c r="G33" s="2" t="s">
        <v>19</v>
      </c>
      <c r="H33" s="3">
        <v>156</v>
      </c>
      <c r="I33" s="3">
        <v>17536.75</v>
      </c>
      <c r="J33" s="3">
        <v>13853.84</v>
      </c>
      <c r="K33" s="4">
        <v>91.5</v>
      </c>
      <c r="L33" s="5">
        <f t="shared" si="4"/>
        <v>0.21001097694840834</v>
      </c>
      <c r="M33" s="13">
        <f t="shared" si="5"/>
        <v>0.25</v>
      </c>
    </row>
    <row r="34" spans="2:13" ht="14.4" outlineLevel="2" x14ac:dyDescent="0.3">
      <c r="B34" s="12" t="str">
        <f t="shared" si="3"/>
        <v>Super Offer</v>
      </c>
      <c r="C34" s="2" t="s">
        <v>20</v>
      </c>
      <c r="D34" s="2" t="s">
        <v>34</v>
      </c>
      <c r="E34" s="3">
        <v>12</v>
      </c>
      <c r="F34" s="2" t="s">
        <v>27</v>
      </c>
      <c r="G34" s="2" t="s">
        <v>35</v>
      </c>
      <c r="H34" s="3">
        <v>234</v>
      </c>
      <c r="I34" s="3">
        <v>15661.8</v>
      </c>
      <c r="J34" s="3">
        <v>10963.26</v>
      </c>
      <c r="K34" s="4">
        <v>22.5</v>
      </c>
      <c r="L34" s="5">
        <f t="shared" si="4"/>
        <v>0.29999999999999993</v>
      </c>
      <c r="M34" s="13">
        <f t="shared" si="5"/>
        <v>0.25</v>
      </c>
    </row>
    <row r="35" spans="2:13" ht="14.4" outlineLevel="2" x14ac:dyDescent="0.3">
      <c r="B35" s="12" t="str">
        <f t="shared" si="3"/>
        <v>Super Offer</v>
      </c>
      <c r="C35" s="2" t="s">
        <v>20</v>
      </c>
      <c r="D35" s="2" t="s">
        <v>38</v>
      </c>
      <c r="E35" s="3">
        <v>12</v>
      </c>
      <c r="F35" s="2" t="s">
        <v>27</v>
      </c>
      <c r="G35" s="2" t="s">
        <v>24</v>
      </c>
      <c r="H35" s="3">
        <v>409.2</v>
      </c>
      <c r="I35" s="3">
        <v>12957.56</v>
      </c>
      <c r="J35" s="3">
        <v>9329.32</v>
      </c>
      <c r="K35" s="4">
        <v>55.5</v>
      </c>
      <c r="L35" s="5">
        <f t="shared" si="4"/>
        <v>0.28000950796291896</v>
      </c>
      <c r="M35" s="13">
        <f t="shared" si="5"/>
        <v>0.25</v>
      </c>
    </row>
    <row r="36" spans="2:13" ht="14.4" outlineLevel="2" x14ac:dyDescent="0.3">
      <c r="B36" s="12" t="str">
        <f t="shared" si="3"/>
        <v>Super Offer</v>
      </c>
      <c r="C36" s="2" t="s">
        <v>40</v>
      </c>
      <c r="D36" s="2" t="s">
        <v>41</v>
      </c>
      <c r="E36" s="3">
        <v>14.1</v>
      </c>
      <c r="F36" s="2" t="s">
        <v>27</v>
      </c>
      <c r="G36" s="2" t="s">
        <v>42</v>
      </c>
      <c r="H36" s="3">
        <v>148.80000000000001</v>
      </c>
      <c r="I36" s="3">
        <v>8250.5500000000011</v>
      </c>
      <c r="J36" s="3">
        <v>5858.16</v>
      </c>
      <c r="K36" s="4">
        <v>78</v>
      </c>
      <c r="L36" s="5">
        <f t="shared" si="4"/>
        <v>0.28996733551096604</v>
      </c>
      <c r="M36" s="13">
        <f t="shared" si="5"/>
        <v>0.25</v>
      </c>
    </row>
    <row r="37" spans="2:13" ht="14.4" outlineLevel="2" x14ac:dyDescent="0.3">
      <c r="B37" s="12" t="str">
        <f t="shared" si="3"/>
        <v>Super Offer</v>
      </c>
      <c r="C37" s="2" t="s">
        <v>13</v>
      </c>
      <c r="D37" s="2" t="s">
        <v>47</v>
      </c>
      <c r="E37" s="3">
        <v>12.1</v>
      </c>
      <c r="F37" s="2" t="s">
        <v>11</v>
      </c>
      <c r="G37" s="2" t="s">
        <v>48</v>
      </c>
      <c r="H37" s="3">
        <v>163.19999999999999</v>
      </c>
      <c r="I37" s="3">
        <v>11344.41</v>
      </c>
      <c r="J37" s="3">
        <v>8962.0300000000007</v>
      </c>
      <c r="K37" s="4">
        <v>55.5</v>
      </c>
      <c r="L37" s="5">
        <f t="shared" si="4"/>
        <v>0.21000475123871573</v>
      </c>
      <c r="M37" s="13">
        <f t="shared" si="5"/>
        <v>0.25</v>
      </c>
    </row>
    <row r="38" spans="2:13" ht="14.4" outlineLevel="2" x14ac:dyDescent="0.3">
      <c r="B38" s="12" t="str">
        <f t="shared" si="3"/>
        <v>Super Offer</v>
      </c>
      <c r="C38" s="2" t="s">
        <v>17</v>
      </c>
      <c r="D38" s="2" t="s">
        <v>18</v>
      </c>
      <c r="E38" s="3">
        <v>9.1</v>
      </c>
      <c r="F38" s="2" t="s">
        <v>27</v>
      </c>
      <c r="G38" s="2" t="s">
        <v>49</v>
      </c>
      <c r="H38" s="3">
        <v>543.6</v>
      </c>
      <c r="I38" s="3">
        <v>23505.79</v>
      </c>
      <c r="J38" s="3">
        <v>17394.3</v>
      </c>
      <c r="K38" s="4">
        <v>81</v>
      </c>
      <c r="L38" s="5">
        <f t="shared" si="4"/>
        <v>0.25999934484227083</v>
      </c>
      <c r="M38" s="13">
        <f t="shared" si="5"/>
        <v>0.25</v>
      </c>
    </row>
    <row r="39" spans="2:13" ht="14.4" outlineLevel="2" x14ac:dyDescent="0.3">
      <c r="B39" s="12" t="str">
        <f t="shared" si="3"/>
        <v>Super Offer</v>
      </c>
      <c r="C39" s="2" t="s">
        <v>20</v>
      </c>
      <c r="D39" s="2" t="s">
        <v>50</v>
      </c>
      <c r="E39" s="3">
        <v>12.2</v>
      </c>
      <c r="F39" s="2" t="s">
        <v>11</v>
      </c>
      <c r="G39" s="2" t="s">
        <v>19</v>
      </c>
      <c r="H39" s="3">
        <v>234</v>
      </c>
      <c r="I39" s="3">
        <v>6525.75</v>
      </c>
      <c r="J39" s="3">
        <v>4633.09</v>
      </c>
      <c r="K39" s="4">
        <v>66</v>
      </c>
      <c r="L39" s="5">
        <f t="shared" si="4"/>
        <v>0.2900294985250737</v>
      </c>
      <c r="M39" s="13">
        <f t="shared" si="5"/>
        <v>0.25</v>
      </c>
    </row>
    <row r="40" spans="2:13" ht="14.4" outlineLevel="2" x14ac:dyDescent="0.3">
      <c r="B40" s="12" t="str">
        <f t="shared" si="3"/>
        <v>Super Offer</v>
      </c>
      <c r="C40" s="2" t="s">
        <v>9</v>
      </c>
      <c r="D40" s="2" t="s">
        <v>53</v>
      </c>
      <c r="E40" s="3">
        <v>14.2</v>
      </c>
      <c r="F40" s="2" t="s">
        <v>30</v>
      </c>
      <c r="G40" s="2" t="s">
        <v>19</v>
      </c>
      <c r="H40" s="3">
        <v>176.4</v>
      </c>
      <c r="I40" s="3">
        <v>13619.76</v>
      </c>
      <c r="J40" s="3">
        <v>10214.82</v>
      </c>
      <c r="K40" s="4">
        <v>85.5</v>
      </c>
      <c r="L40" s="5">
        <f t="shared" si="4"/>
        <v>0.25000000000000006</v>
      </c>
      <c r="M40" s="13">
        <f t="shared" si="5"/>
        <v>0.25</v>
      </c>
    </row>
    <row r="41" spans="2:13" ht="14.4" outlineLevel="2" x14ac:dyDescent="0.3">
      <c r="B41" s="12" t="str">
        <f t="shared" si="3"/>
        <v>Super Offer</v>
      </c>
      <c r="C41" s="2" t="s">
        <v>40</v>
      </c>
      <c r="D41" s="2" t="s">
        <v>57</v>
      </c>
      <c r="E41" s="3">
        <v>12.1</v>
      </c>
      <c r="F41" s="2" t="s">
        <v>27</v>
      </c>
      <c r="G41" s="2" t="s">
        <v>42</v>
      </c>
      <c r="H41" s="3">
        <v>157.19999999999999</v>
      </c>
      <c r="I41" s="3">
        <v>11572.33</v>
      </c>
      <c r="J41" s="3">
        <v>9026.7100000000009</v>
      </c>
      <c r="K41" s="4">
        <v>106.5</v>
      </c>
      <c r="L41" s="5">
        <f t="shared" si="4"/>
        <v>0.21997471554993669</v>
      </c>
      <c r="M41" s="13">
        <f t="shared" si="5"/>
        <v>0.25</v>
      </c>
    </row>
    <row r="42" spans="2:13" ht="14.4" outlineLevel="2" x14ac:dyDescent="0.3">
      <c r="B42" s="12" t="str">
        <f t="shared" si="3"/>
        <v>Super Offer</v>
      </c>
      <c r="C42" s="2" t="s">
        <v>9</v>
      </c>
      <c r="D42" s="2" t="s">
        <v>60</v>
      </c>
      <c r="E42" s="3">
        <v>12.2</v>
      </c>
      <c r="F42" s="2" t="s">
        <v>30</v>
      </c>
      <c r="G42" s="2" t="s">
        <v>35</v>
      </c>
      <c r="H42" s="3">
        <v>256.8</v>
      </c>
      <c r="I42" s="3">
        <v>19310.830000000002</v>
      </c>
      <c r="J42" s="3">
        <v>15255.24</v>
      </c>
      <c r="K42" s="4">
        <v>42</v>
      </c>
      <c r="L42" s="5">
        <f t="shared" si="4"/>
        <v>0.21001634833924807</v>
      </c>
      <c r="M42" s="13">
        <f t="shared" si="5"/>
        <v>0.25</v>
      </c>
    </row>
    <row r="43" spans="2:13" ht="14.4" outlineLevel="2" x14ac:dyDescent="0.3">
      <c r="B43" s="12" t="str">
        <f t="shared" si="3"/>
        <v>Super Offer</v>
      </c>
      <c r="C43" s="2" t="s">
        <v>62</v>
      </c>
      <c r="D43" s="2" t="s">
        <v>63</v>
      </c>
      <c r="E43" s="3">
        <v>10.1</v>
      </c>
      <c r="F43" s="2" t="s">
        <v>27</v>
      </c>
      <c r="G43" s="2" t="s">
        <v>28</v>
      </c>
      <c r="H43" s="3">
        <v>144</v>
      </c>
      <c r="I43" s="3">
        <v>28162.75</v>
      </c>
      <c r="J43" s="3">
        <v>21121.87</v>
      </c>
      <c r="K43" s="4">
        <v>79.5</v>
      </c>
      <c r="L43" s="5">
        <f t="shared" si="4"/>
        <v>0.25000683526999318</v>
      </c>
      <c r="M43" s="13">
        <f t="shared" si="5"/>
        <v>0.25</v>
      </c>
    </row>
    <row r="44" spans="2:13" ht="14.4" outlineLevel="2" x14ac:dyDescent="0.3">
      <c r="B44" s="12" t="str">
        <f t="shared" si="3"/>
        <v>Super Offer</v>
      </c>
      <c r="C44" s="2" t="s">
        <v>25</v>
      </c>
      <c r="D44" s="2" t="s">
        <v>65</v>
      </c>
      <c r="E44" s="3">
        <v>9.2899999999999991</v>
      </c>
      <c r="F44" s="2" t="s">
        <v>27</v>
      </c>
      <c r="G44" s="2" t="s">
        <v>66</v>
      </c>
      <c r="H44" s="3">
        <v>222</v>
      </c>
      <c r="I44" s="3">
        <v>14832.51</v>
      </c>
      <c r="J44" s="3">
        <v>11865.7</v>
      </c>
      <c r="K44" s="4">
        <v>78</v>
      </c>
      <c r="L44" s="5">
        <f t="shared" si="4"/>
        <v>0.2000207651975289</v>
      </c>
      <c r="M44" s="13">
        <f t="shared" si="5"/>
        <v>0.25</v>
      </c>
    </row>
    <row r="45" spans="2:13" ht="14.4" outlineLevel="2" x14ac:dyDescent="0.3">
      <c r="B45" s="12" t="str">
        <f t="shared" si="3"/>
        <v>Super Offer</v>
      </c>
      <c r="C45" s="2" t="s">
        <v>62</v>
      </c>
      <c r="D45" s="2" t="s">
        <v>67</v>
      </c>
      <c r="E45" s="3">
        <v>12</v>
      </c>
      <c r="F45" s="2" t="s">
        <v>27</v>
      </c>
      <c r="G45" s="2" t="s">
        <v>68</v>
      </c>
      <c r="H45" s="3">
        <v>219.6</v>
      </c>
      <c r="I45" s="3">
        <v>5969.81</v>
      </c>
      <c r="J45" s="3">
        <v>4596.9000000000005</v>
      </c>
      <c r="K45" s="4">
        <v>34.5</v>
      </c>
      <c r="L45" s="5">
        <f t="shared" si="4"/>
        <v>0.22997549335740999</v>
      </c>
      <c r="M45" s="13">
        <f t="shared" si="5"/>
        <v>0.25</v>
      </c>
    </row>
    <row r="46" spans="2:13" ht="14.4" outlineLevel="2" x14ac:dyDescent="0.3">
      <c r="B46" s="12" t="str">
        <f t="shared" si="3"/>
        <v>Super Offer</v>
      </c>
      <c r="C46" s="2" t="s">
        <v>62</v>
      </c>
      <c r="D46" s="2" t="s">
        <v>69</v>
      </c>
      <c r="E46" s="3">
        <v>14.2</v>
      </c>
      <c r="F46" s="2" t="s">
        <v>11</v>
      </c>
      <c r="G46" s="2" t="s">
        <v>70</v>
      </c>
      <c r="H46" s="3">
        <v>187.2</v>
      </c>
      <c r="I46" s="3">
        <v>19239.22</v>
      </c>
      <c r="J46" s="3">
        <v>14044.8</v>
      </c>
      <c r="K46" s="4">
        <v>43.5</v>
      </c>
      <c r="L46" s="5">
        <f t="shared" si="4"/>
        <v>0.26999119506923885</v>
      </c>
      <c r="M46" s="13">
        <f t="shared" si="5"/>
        <v>0.25</v>
      </c>
    </row>
    <row r="47" spans="2:13" ht="14.4" outlineLevel="2" x14ac:dyDescent="0.3">
      <c r="B47" s="12" t="str">
        <f t="shared" si="3"/>
        <v>Super Offer</v>
      </c>
      <c r="C47" s="2" t="s">
        <v>62</v>
      </c>
      <c r="D47" s="2" t="s">
        <v>71</v>
      </c>
      <c r="E47" s="3">
        <v>12</v>
      </c>
      <c r="F47" s="2" t="s">
        <v>11</v>
      </c>
      <c r="G47" s="2" t="s">
        <v>19</v>
      </c>
      <c r="H47" s="3">
        <v>432</v>
      </c>
      <c r="I47" s="3">
        <v>7605.29</v>
      </c>
      <c r="J47" s="3">
        <v>5780.3899999999994</v>
      </c>
      <c r="K47" s="4">
        <v>76.5</v>
      </c>
      <c r="L47" s="5">
        <f t="shared" si="4"/>
        <v>0.23995140224764611</v>
      </c>
      <c r="M47" s="13">
        <f t="shared" si="5"/>
        <v>0.25</v>
      </c>
    </row>
    <row r="48" spans="2:13" ht="14.4" outlineLevel="2" x14ac:dyDescent="0.3">
      <c r="B48" s="12" t="str">
        <f t="shared" si="3"/>
        <v>Super Offer</v>
      </c>
      <c r="C48" s="2" t="s">
        <v>62</v>
      </c>
      <c r="D48" s="2" t="s">
        <v>74</v>
      </c>
      <c r="E48" s="3">
        <v>14.1</v>
      </c>
      <c r="F48" s="2" t="s">
        <v>27</v>
      </c>
      <c r="G48" s="2" t="s">
        <v>19</v>
      </c>
      <c r="H48" s="3">
        <v>186</v>
      </c>
      <c r="I48" s="3">
        <v>20674.5</v>
      </c>
      <c r="J48" s="3">
        <v>15092.77</v>
      </c>
      <c r="K48" s="4">
        <v>25.5</v>
      </c>
      <c r="L48" s="5">
        <f t="shared" si="4"/>
        <v>0.26998137802607075</v>
      </c>
      <c r="M48" s="13">
        <f t="shared" si="5"/>
        <v>0.25</v>
      </c>
    </row>
    <row r="49" spans="2:13" ht="14.4" outlineLevel="2" x14ac:dyDescent="0.3">
      <c r="B49" s="12" t="str">
        <f t="shared" si="3"/>
        <v>Super Offer</v>
      </c>
      <c r="C49" s="2" t="s">
        <v>22</v>
      </c>
      <c r="D49" s="2" t="s">
        <v>75</v>
      </c>
      <c r="E49" s="3">
        <v>12.1</v>
      </c>
      <c r="F49" s="2" t="s">
        <v>27</v>
      </c>
      <c r="G49" s="2" t="s">
        <v>76</v>
      </c>
      <c r="H49" s="3">
        <v>403.2</v>
      </c>
      <c r="I49" s="3">
        <v>40285.629999999997</v>
      </c>
      <c r="J49" s="3">
        <v>31825.64</v>
      </c>
      <c r="K49" s="4">
        <v>55.5</v>
      </c>
      <c r="L49" s="5">
        <f t="shared" si="4"/>
        <v>0.21000019113515164</v>
      </c>
      <c r="M49" s="13">
        <f t="shared" si="5"/>
        <v>0.25</v>
      </c>
    </row>
    <row r="50" spans="2:13" ht="14.4" outlineLevel="2" x14ac:dyDescent="0.3">
      <c r="B50" s="12" t="str">
        <f t="shared" si="3"/>
        <v>Super Offer</v>
      </c>
      <c r="C50" s="2" t="s">
        <v>13</v>
      </c>
      <c r="D50" s="2" t="s">
        <v>54</v>
      </c>
      <c r="E50" s="3">
        <v>10</v>
      </c>
      <c r="F50" s="2" t="s">
        <v>27</v>
      </c>
      <c r="G50" s="2" t="s">
        <v>77</v>
      </c>
      <c r="H50" s="3">
        <v>200.4</v>
      </c>
      <c r="I50" s="3">
        <v>20891.64</v>
      </c>
      <c r="J50" s="3">
        <v>16295.51</v>
      </c>
      <c r="K50" s="4">
        <v>91.5</v>
      </c>
      <c r="L50" s="5">
        <f t="shared" si="4"/>
        <v>0.21999852572607986</v>
      </c>
      <c r="M50" s="13">
        <f t="shared" si="5"/>
        <v>0.25</v>
      </c>
    </row>
    <row r="51" spans="2:13" ht="14.4" outlineLevel="2" x14ac:dyDescent="0.3">
      <c r="B51" s="12" t="str">
        <f t="shared" si="3"/>
        <v>Super Offer</v>
      </c>
      <c r="C51" s="2" t="s">
        <v>40</v>
      </c>
      <c r="D51" s="2" t="s">
        <v>41</v>
      </c>
      <c r="E51" s="3">
        <v>14.1</v>
      </c>
      <c r="F51" s="2" t="s">
        <v>27</v>
      </c>
      <c r="G51" s="2" t="s">
        <v>48</v>
      </c>
      <c r="H51" s="3">
        <v>148.80000000000001</v>
      </c>
      <c r="I51" s="3">
        <v>8250.5500000000011</v>
      </c>
      <c r="J51" s="3">
        <v>6270.1100000000006</v>
      </c>
      <c r="K51" s="4">
        <v>69</v>
      </c>
      <c r="L51" s="5">
        <f t="shared" si="4"/>
        <v>0.2400373308446104</v>
      </c>
      <c r="M51" s="13">
        <f t="shared" si="5"/>
        <v>0.25</v>
      </c>
    </row>
    <row r="52" spans="2:13" ht="14.4" outlineLevel="2" x14ac:dyDescent="0.3">
      <c r="B52" s="12" t="str">
        <f t="shared" si="3"/>
        <v>Super Offer</v>
      </c>
      <c r="C52" s="2" t="s">
        <v>20</v>
      </c>
      <c r="D52" s="2" t="s">
        <v>79</v>
      </c>
      <c r="E52" s="3">
        <v>12</v>
      </c>
      <c r="F52" s="2" t="s">
        <v>27</v>
      </c>
      <c r="G52" s="2" t="s">
        <v>73</v>
      </c>
      <c r="H52" s="3">
        <v>219.6</v>
      </c>
      <c r="I52" s="3">
        <v>11372.13</v>
      </c>
      <c r="J52" s="3">
        <v>8074.22</v>
      </c>
      <c r="K52" s="4">
        <v>81</v>
      </c>
      <c r="L52" s="5">
        <f t="shared" si="4"/>
        <v>0.28999932290608699</v>
      </c>
      <c r="M52" s="13">
        <f t="shared" si="5"/>
        <v>0.25</v>
      </c>
    </row>
    <row r="53" spans="2:13" ht="14.4" outlineLevel="2" x14ac:dyDescent="0.3">
      <c r="B53" s="12" t="str">
        <f t="shared" si="3"/>
        <v>Super Offer</v>
      </c>
      <c r="C53" s="2" t="s">
        <v>13</v>
      </c>
      <c r="D53" s="2" t="s">
        <v>47</v>
      </c>
      <c r="E53" s="3">
        <v>12.1</v>
      </c>
      <c r="F53" s="2" t="s">
        <v>11</v>
      </c>
      <c r="G53" s="2" t="s">
        <v>42</v>
      </c>
      <c r="H53" s="3">
        <v>168</v>
      </c>
      <c r="I53" s="3">
        <v>8584.73</v>
      </c>
      <c r="J53" s="3">
        <v>6782.16</v>
      </c>
      <c r="K53" s="4">
        <v>96</v>
      </c>
      <c r="L53" s="5">
        <f t="shared" si="4"/>
        <v>0.20997398869853795</v>
      </c>
      <c r="M53" s="13">
        <f t="shared" si="5"/>
        <v>0.25</v>
      </c>
    </row>
    <row r="54" spans="2:13" ht="14.4" outlineLevel="2" x14ac:dyDescent="0.3">
      <c r="B54" s="12" t="str">
        <f t="shared" si="3"/>
        <v>Super Offer</v>
      </c>
      <c r="C54" s="2" t="s">
        <v>62</v>
      </c>
      <c r="D54" s="2" t="s">
        <v>82</v>
      </c>
      <c r="E54" s="3">
        <v>10.3</v>
      </c>
      <c r="F54" s="2" t="s">
        <v>27</v>
      </c>
      <c r="G54" s="2" t="s">
        <v>83</v>
      </c>
      <c r="H54" s="3">
        <v>577.19999999999993</v>
      </c>
      <c r="I54" s="3">
        <v>28513.1</v>
      </c>
      <c r="J54" s="3">
        <v>21099.54</v>
      </c>
      <c r="K54" s="4">
        <v>81</v>
      </c>
      <c r="L54" s="5">
        <f t="shared" si="4"/>
        <v>0.2600054010261949</v>
      </c>
      <c r="M54" s="13">
        <f t="shared" si="5"/>
        <v>0.25</v>
      </c>
    </row>
    <row r="55" spans="2:13" ht="14.4" outlineLevel="2" x14ac:dyDescent="0.3">
      <c r="B55" s="12" t="str">
        <f t="shared" si="3"/>
        <v>Super Offer</v>
      </c>
      <c r="C55" s="2" t="s">
        <v>36</v>
      </c>
      <c r="D55" s="2" t="s">
        <v>86</v>
      </c>
      <c r="E55" s="3">
        <v>6</v>
      </c>
      <c r="F55" s="2" t="s">
        <v>87</v>
      </c>
      <c r="G55" s="2" t="s">
        <v>12</v>
      </c>
      <c r="H55" s="3">
        <v>156</v>
      </c>
      <c r="I55" s="3">
        <v>5969.81</v>
      </c>
      <c r="J55" s="3">
        <v>4358.2</v>
      </c>
      <c r="K55" s="4">
        <v>78</v>
      </c>
      <c r="L55" s="5">
        <f t="shared" si="4"/>
        <v>0.26996001547787962</v>
      </c>
      <c r="M55" s="13">
        <f t="shared" si="5"/>
        <v>0.25</v>
      </c>
    </row>
    <row r="56" spans="2:13" ht="14.4" outlineLevel="1" x14ac:dyDescent="0.3">
      <c r="B56" s="14" t="s">
        <v>92</v>
      </c>
      <c r="C56" s="2"/>
      <c r="D56" s="2">
        <f>SUBTOTAL(3,D30:D55)</f>
        <v>26</v>
      </c>
      <c r="E56" s="3"/>
      <c r="F56" s="2"/>
      <c r="G56" s="2"/>
      <c r="H56" s="3"/>
      <c r="I56" s="3"/>
      <c r="J56" s="3"/>
      <c r="K56" s="4"/>
      <c r="L56" s="5"/>
      <c r="M56" s="13"/>
    </row>
    <row r="57" spans="2:13" ht="14.4" x14ac:dyDescent="0.3">
      <c r="B57" s="19" t="s">
        <v>94</v>
      </c>
      <c r="C57" s="20"/>
      <c r="D57" s="20">
        <f>SUBTOTAL(3,D4:D55)</f>
        <v>50</v>
      </c>
      <c r="E57" s="21"/>
      <c r="F57" s="20"/>
      <c r="G57" s="20"/>
      <c r="H57" s="21"/>
      <c r="I57" s="21"/>
      <c r="J57" s="21"/>
      <c r="K57" s="22"/>
      <c r="L57" s="23"/>
      <c r="M5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G13"/>
  <sheetViews>
    <sheetView tabSelected="1" workbookViewId="0">
      <selection activeCell="J21" sqref="J21"/>
    </sheetView>
  </sheetViews>
  <sheetFormatPr defaultColWidth="12.6640625" defaultRowHeight="15.75" customHeight="1" x14ac:dyDescent="0.25"/>
  <cols>
    <col min="2" max="2" width="8.109375" bestFit="1" customWidth="1"/>
    <col min="3" max="3" width="15.77734375" bestFit="1" customWidth="1"/>
    <col min="4" max="4" width="17.77734375" style="1" bestFit="1" customWidth="1"/>
    <col min="5" max="7" width="12.6640625" style="1"/>
    <col min="9" max="9" width="13.33203125" bestFit="1" customWidth="1"/>
    <col min="10" max="10" width="21.33203125" bestFit="1" customWidth="1"/>
    <col min="11" max="11" width="12.88671875" customWidth="1"/>
  </cols>
  <sheetData>
    <row r="2" spans="2:4" ht="15.75" customHeight="1" x14ac:dyDescent="0.3">
      <c r="B2" s="7" t="s">
        <v>0</v>
      </c>
      <c r="C2" s="7" t="s">
        <v>95</v>
      </c>
      <c r="D2" s="7" t="s">
        <v>96</v>
      </c>
    </row>
    <row r="3" spans="2:4" ht="15.75" customHeight="1" x14ac:dyDescent="0.3">
      <c r="B3" s="8" t="s">
        <v>9</v>
      </c>
      <c r="C3" s="11">
        <f>AVERAGEIF(Warehouse!$B$4:$B$53,STATS!B3,Warehouse!$J$4:$J$53)</f>
        <v>70</v>
      </c>
      <c r="D3" s="6">
        <f>AVERAGEIF(Warehouse!$B$4:$B$53,STATS!B3,Warehouse!$L$4:$L$53)</f>
        <v>0.21666666666666667</v>
      </c>
    </row>
    <row r="4" spans="2:4" ht="15.75" customHeight="1" x14ac:dyDescent="0.3">
      <c r="B4" s="9" t="s">
        <v>13</v>
      </c>
      <c r="C4" s="11">
        <f>AVERAGEIF(Warehouse!$B$4:$B$53,STATS!B4,Warehouse!$J$4:$J$53)</f>
        <v>60</v>
      </c>
      <c r="D4" s="6">
        <f>AVERAGEIF(Warehouse!$B$4:$B$53,STATS!B4,Warehouse!$L$4:$L$53)</f>
        <v>0.17555555555555558</v>
      </c>
    </row>
    <row r="5" spans="2:4" ht="15.75" customHeight="1" x14ac:dyDescent="0.3">
      <c r="B5" s="9" t="s">
        <v>17</v>
      </c>
      <c r="C5" s="11">
        <f>AVERAGEIF(Warehouse!$B$4:$B$53,STATS!B5,Warehouse!$J$4:$J$53)</f>
        <v>73.125</v>
      </c>
      <c r="D5" s="6">
        <f>AVERAGEIF(Warehouse!$B$4:$B$53,STATS!B5,Warehouse!$L$4:$L$53)</f>
        <v>0.22500000000000001</v>
      </c>
    </row>
    <row r="6" spans="2:4" ht="15.75" customHeight="1" x14ac:dyDescent="0.3">
      <c r="B6" s="9" t="s">
        <v>20</v>
      </c>
      <c r="C6" s="11">
        <f>AVERAGEIF(Warehouse!$B$4:$B$53,STATS!B6,Warehouse!$J$4:$J$53)</f>
        <v>57.81818181818182</v>
      </c>
      <c r="D6" s="6">
        <f>AVERAGEIF(Warehouse!$B$4:$B$53,STATS!B6,Warehouse!$L$4:$L$53)</f>
        <v>0.17363636363636362</v>
      </c>
    </row>
    <row r="7" spans="2:4" ht="15.75" customHeight="1" x14ac:dyDescent="0.3">
      <c r="B7" s="9" t="s">
        <v>22</v>
      </c>
      <c r="C7" s="11">
        <f>AVERAGEIF(Warehouse!$B$4:$B$53,STATS!B7,Warehouse!$J$4:$J$53)</f>
        <v>82</v>
      </c>
      <c r="D7" s="6">
        <f>AVERAGEIF(Warehouse!$B$4:$B$53,STATS!B7,Warehouse!$L$4:$L$53)</f>
        <v>0.21666666666666667</v>
      </c>
    </row>
    <row r="8" spans="2:4" ht="15.75" customHeight="1" x14ac:dyDescent="0.3">
      <c r="B8" s="9" t="s">
        <v>25</v>
      </c>
      <c r="C8" s="11">
        <f>AVERAGEIF(Warehouse!$B$4:$B$53,STATS!B8,Warehouse!$J$4:$J$53)</f>
        <v>62.25</v>
      </c>
      <c r="D8" s="6">
        <f>AVERAGEIF(Warehouse!$B$4:$B$53,STATS!B8,Warehouse!$L$4:$L$53)</f>
        <v>0.25</v>
      </c>
    </row>
    <row r="9" spans="2:4" ht="15.75" customHeight="1" x14ac:dyDescent="0.3">
      <c r="B9" s="9" t="s">
        <v>36</v>
      </c>
      <c r="C9" s="11">
        <f>AVERAGEIF(Warehouse!$B$4:$B$53,STATS!B9,Warehouse!$J$4:$J$53)</f>
        <v>90.75</v>
      </c>
      <c r="D9" s="6">
        <f>AVERAGEIF(Warehouse!$B$4:$B$53,STATS!B9,Warehouse!$L$4:$L$53)</f>
        <v>0.2</v>
      </c>
    </row>
    <row r="10" spans="2:4" ht="15.75" customHeight="1" x14ac:dyDescent="0.3">
      <c r="B10" s="9" t="s">
        <v>40</v>
      </c>
      <c r="C10" s="11">
        <f>AVERAGEIF(Warehouse!$B$4:$B$53,STATS!B10,Warehouse!$J$4:$J$53)</f>
        <v>86.25</v>
      </c>
      <c r="D10" s="6">
        <f>AVERAGEIF(Warehouse!$B$4:$B$53,STATS!B10,Warehouse!$L$4:$L$53)</f>
        <v>0.22500000000000001</v>
      </c>
    </row>
    <row r="11" spans="2:4" ht="15.75" customHeight="1" x14ac:dyDescent="0.3">
      <c r="B11" s="9" t="s">
        <v>43</v>
      </c>
      <c r="C11" s="11">
        <f>AVERAGEIF(Warehouse!$B$4:$B$53,STATS!B11,Warehouse!$J$4:$J$53)</f>
        <v>79.5</v>
      </c>
      <c r="D11" s="6">
        <f>AVERAGEIF(Warehouse!$B$4:$B$53,STATS!B11,Warehouse!$L$4:$L$53)</f>
        <v>0.15</v>
      </c>
    </row>
    <row r="12" spans="2:4" ht="15.75" customHeight="1" x14ac:dyDescent="0.3">
      <c r="B12" s="9" t="s">
        <v>45</v>
      </c>
      <c r="C12" s="11">
        <f>AVERAGEIF(Warehouse!$B$4:$B$53,STATS!B12,Warehouse!$J$4:$J$53)</f>
        <v>57.5</v>
      </c>
      <c r="D12" s="6">
        <f>AVERAGEIF(Warehouse!$B$4:$B$53,STATS!B12,Warehouse!$L$4:$L$53)</f>
        <v>0.15</v>
      </c>
    </row>
    <row r="13" spans="2:4" ht="15.75" customHeight="1" x14ac:dyDescent="0.3">
      <c r="B13" s="10" t="s">
        <v>62</v>
      </c>
      <c r="C13" s="11">
        <f>AVERAGEIF(Warehouse!$B$4:$B$53,STATS!B13,Warehouse!$J$4:$J$53)</f>
        <v>56.75</v>
      </c>
      <c r="D13" s="6">
        <f>AVERAGEIF(Warehouse!$B$4:$B$53,STATS!B13,Warehouse!$L$4:$L$53)</f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</vt:lpstr>
      <vt:lpstr>Totals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Chauhan</cp:lastModifiedBy>
  <dcterms:modified xsi:type="dcterms:W3CDTF">2024-09-13T06:07:02Z</dcterms:modified>
</cp:coreProperties>
</file>