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ackpropagation" sheetId="1" r:id="rId1"/>
  </sheets>
  <calcPr calcId="152511"/>
</workbook>
</file>

<file path=xl/calcChain.xml><?xml version="1.0" encoding="utf-8"?>
<calcChain xmlns="http://schemas.openxmlformats.org/spreadsheetml/2006/main">
  <c r="Q52" i="1" l="1" a="1"/>
  <c r="R52" i="1" s="1"/>
  <c r="P138" i="1" a="1"/>
  <c r="P138" i="1" s="1"/>
  <c r="L121" i="1" a="1"/>
  <c r="L121" i="1" s="1"/>
  <c r="M112" i="1" a="1"/>
  <c r="M112" i="1" s="1"/>
  <c r="P102" i="1"/>
  <c r="Q102" i="1"/>
  <c r="P103" i="1"/>
  <c r="Q103" i="1"/>
  <c r="P104" i="1"/>
  <c r="Q104" i="1"/>
  <c r="P105" i="1"/>
  <c r="Q105" i="1"/>
  <c r="P106" i="1"/>
  <c r="Q106" i="1"/>
  <c r="O103" i="1"/>
  <c r="O104" i="1"/>
  <c r="O105" i="1"/>
  <c r="O106" i="1"/>
  <c r="O102" i="1"/>
  <c r="O87" i="1"/>
  <c r="H94" i="1" s="1"/>
  <c r="P87" i="1"/>
  <c r="I94" i="1" s="1"/>
  <c r="O88" i="1"/>
  <c r="H95" i="1" s="1"/>
  <c r="P88" i="1"/>
  <c r="I95" i="1" s="1"/>
  <c r="O89" i="1"/>
  <c r="H96" i="1" s="1"/>
  <c r="P89" i="1"/>
  <c r="I96" i="1" s="1"/>
  <c r="O90" i="1"/>
  <c r="H97" i="1" s="1"/>
  <c r="P90" i="1"/>
  <c r="I97" i="1" s="1"/>
  <c r="O91" i="1"/>
  <c r="H98" i="1" s="1"/>
  <c r="P91" i="1"/>
  <c r="I98" i="1" s="1"/>
  <c r="N88" i="1"/>
  <c r="G95" i="1" s="1"/>
  <c r="N89" i="1"/>
  <c r="G96" i="1" s="1"/>
  <c r="N90" i="1"/>
  <c r="G97" i="1" s="1"/>
  <c r="N91" i="1"/>
  <c r="G98" i="1" s="1"/>
  <c r="N87" i="1"/>
  <c r="G94" i="1" s="1"/>
  <c r="L79" i="1" a="1"/>
  <c r="L79" i="1" s="1"/>
  <c r="D62" i="1" a="1"/>
  <c r="D62" i="1" s="1"/>
  <c r="L96" i="1" l="1"/>
  <c r="Q56" i="1"/>
  <c r="T55" i="1"/>
  <c r="R53" i="1"/>
  <c r="Q52" i="1"/>
  <c r="S55" i="1"/>
  <c r="Q53" i="1"/>
  <c r="Q54" i="1"/>
  <c r="T53" i="1"/>
  <c r="T56" i="1"/>
  <c r="T54" i="1"/>
  <c r="T52" i="1"/>
  <c r="S53" i="1"/>
  <c r="R55" i="1"/>
  <c r="Q55" i="1"/>
  <c r="S56" i="1"/>
  <c r="S54" i="1"/>
  <c r="S52" i="1"/>
  <c r="R56" i="1"/>
  <c r="R54" i="1"/>
  <c r="P143" i="1"/>
  <c r="S143" i="1"/>
  <c r="R141" i="1"/>
  <c r="Q141" i="1"/>
  <c r="P139" i="1"/>
  <c r="S144" i="1"/>
  <c r="S142" i="1"/>
  <c r="S140" i="1"/>
  <c r="S138" i="1"/>
  <c r="S139" i="1"/>
  <c r="R143" i="1"/>
  <c r="Q145" i="1"/>
  <c r="P141" i="1"/>
  <c r="R144" i="1"/>
  <c r="R142" i="1"/>
  <c r="R140" i="1"/>
  <c r="R138" i="1"/>
  <c r="S145" i="1"/>
  <c r="R145" i="1"/>
  <c r="Q143" i="1"/>
  <c r="P145" i="1"/>
  <c r="Q144" i="1"/>
  <c r="Q142" i="1"/>
  <c r="Q140" i="1"/>
  <c r="Q138" i="1"/>
  <c r="S141" i="1"/>
  <c r="R139" i="1"/>
  <c r="Q139" i="1"/>
  <c r="P144" i="1"/>
  <c r="P142" i="1"/>
  <c r="P140" i="1"/>
  <c r="M122" i="1"/>
  <c r="O125" i="1"/>
  <c r="O123" i="1"/>
  <c r="O121" i="1"/>
  <c r="O122" i="1"/>
  <c r="N124" i="1"/>
  <c r="M124" i="1"/>
  <c r="L122" i="1"/>
  <c r="N125" i="1"/>
  <c r="N123" i="1"/>
  <c r="N121" i="1"/>
  <c r="N122" i="1"/>
  <c r="L124" i="1"/>
  <c r="M125" i="1"/>
  <c r="M123" i="1"/>
  <c r="M121" i="1"/>
  <c r="O124" i="1"/>
  <c r="L125" i="1"/>
  <c r="L123" i="1"/>
  <c r="M114" i="1"/>
  <c r="O113" i="1"/>
  <c r="N114" i="1"/>
  <c r="N113" i="1"/>
  <c r="O115" i="1"/>
  <c r="M113" i="1"/>
  <c r="N115" i="1"/>
  <c r="O112" i="1"/>
  <c r="M115" i="1"/>
  <c r="N112" i="1"/>
  <c r="O114" i="1"/>
  <c r="M81" i="1"/>
  <c r="L81" i="1"/>
  <c r="N81" i="1"/>
  <c r="N83" i="1"/>
  <c r="M83" i="1"/>
  <c r="N80" i="1"/>
  <c r="L83" i="1"/>
  <c r="M80" i="1"/>
  <c r="N82" i="1"/>
  <c r="L80" i="1"/>
  <c r="M82" i="1"/>
  <c r="N79" i="1"/>
  <c r="L82" i="1"/>
  <c r="M79" i="1"/>
  <c r="F63" i="1"/>
  <c r="E63" i="1"/>
  <c r="D63" i="1"/>
  <c r="G62" i="1"/>
  <c r="F62" i="1"/>
  <c r="E62" i="1"/>
  <c r="G65" i="1"/>
  <c r="G63" i="1"/>
  <c r="F65" i="1"/>
  <c r="E65" i="1"/>
  <c r="D65" i="1"/>
  <c r="G66" i="1"/>
  <c r="G64" i="1"/>
  <c r="F66" i="1"/>
  <c r="F64" i="1"/>
  <c r="E66" i="1"/>
  <c r="E64" i="1"/>
  <c r="D66" i="1"/>
  <c r="D64" i="1"/>
</calcChain>
</file>

<file path=xl/sharedStrings.xml><?xml version="1.0" encoding="utf-8"?>
<sst xmlns="http://schemas.openxmlformats.org/spreadsheetml/2006/main" count="124" uniqueCount="71">
  <si>
    <t>Batch Size</t>
  </si>
  <si>
    <t>Hidden dimension</t>
  </si>
  <si>
    <t>Output Size</t>
  </si>
  <si>
    <t>Input Size</t>
  </si>
  <si>
    <t>N</t>
  </si>
  <si>
    <t>D_in</t>
  </si>
  <si>
    <t>H</t>
  </si>
  <si>
    <t>D_out</t>
  </si>
  <si>
    <t>features</t>
  </si>
  <si>
    <t>Example of 2-layered NN using numpy</t>
  </si>
  <si>
    <t>w1</t>
  </si>
  <si>
    <t>w2</t>
  </si>
  <si>
    <t>Create input data</t>
  </si>
  <si>
    <t>x</t>
  </si>
  <si>
    <t>y</t>
  </si>
  <si>
    <t>shape</t>
  </si>
  <si>
    <t>5x3</t>
  </si>
  <si>
    <t>say 3 classes</t>
  </si>
  <si>
    <t>5x8</t>
  </si>
  <si>
    <t>Initialization of weights</t>
  </si>
  <si>
    <t>8x4</t>
  </si>
  <si>
    <t>4x3</t>
  </si>
  <si>
    <t>Learning rate</t>
  </si>
  <si>
    <t>Iterate</t>
  </si>
  <si>
    <t>x(dot)w1</t>
  </si>
  <si>
    <t>=</t>
  </si>
  <si>
    <t>5x4</t>
  </si>
  <si>
    <t>h=</t>
  </si>
  <si>
    <t>h</t>
  </si>
  <si>
    <t>h_relu</t>
  </si>
  <si>
    <t>=max(h,0)</t>
  </si>
  <si>
    <t>y_pred=</t>
  </si>
  <si>
    <t>h_relu (dot) w2</t>
  </si>
  <si>
    <t>#compute loss</t>
  </si>
  <si>
    <t>np.square(y_pred - y).sum</t>
  </si>
  <si>
    <t>minus</t>
  </si>
  <si>
    <t>Square</t>
  </si>
  <si>
    <t>sum</t>
  </si>
  <si>
    <t># Backprop to compute gradients of w1 and w2 with respect to loss</t>
  </si>
  <si>
    <t>grad_y_pred = 2.0 * (y_pred - y)</t>
  </si>
  <si>
    <t>grad_w2 = h_relu.T.dot(grad_y_pred)</t>
  </si>
  <si>
    <t>grad_h_relu = grad_y_pred.dot(w2.T)</t>
  </si>
  <si>
    <t>grad_h = grad_h_relu.copy()</t>
  </si>
  <si>
    <t>grad_h[h &lt; 0] = 0</t>
  </si>
  <si>
    <t>grad_w1 = x.T.dot(grad_h)</t>
  </si>
  <si>
    <t>LOSS</t>
  </si>
  <si>
    <t>Y_PRED</t>
  </si>
  <si>
    <t>4x5</t>
  </si>
  <si>
    <t>dot</t>
  </si>
  <si>
    <t>grad_w2</t>
  </si>
  <si>
    <t>grad_y_pred</t>
  </si>
  <si>
    <t>3x4</t>
  </si>
  <si>
    <t>w1 -= learning_rate * grad_w1</t>
  </si>
  <si>
    <t>w2 -= learning_rate * grad_w2</t>
  </si>
  <si>
    <t>8x5</t>
  </si>
  <si>
    <t>grad_h_relu</t>
  </si>
  <si>
    <t>w2.T</t>
  </si>
  <si>
    <t>grad_h</t>
  </si>
  <si>
    <t>x.T</t>
  </si>
  <si>
    <t>grad_w1</t>
  </si>
  <si>
    <t>learning rate *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</si>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</sst>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1" fillId="0" borderId="0" xfId="0" quotePrefix="1" applyFont="1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1" xfId="0" applyFont="1" applyBorder="1"/>
    <xf numFmtId="0" fontId="0" fillId="0" borderId="1" xfId="0" applyFont="1" applyBorder="1"/>
    <xf numFmtId="0" fontId="1" fillId="11" borderId="0" xfId="0" applyFont="1" applyFill="1"/>
    <xf numFmtId="0" fontId="0" fillId="0" borderId="0" xfId="0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topLeftCell="A128" workbookViewId="0">
      <selection activeCell="R150" sqref="R150"/>
    </sheetView>
  </sheetViews>
  <sheetFormatPr defaultRowHeight="14.4" x14ac:dyDescent="0.3"/>
  <sheetData>
    <row r="1" spans="1:10" x14ac:dyDescent="0.3">
      <c r="A1" s="1" t="s">
        <v>9</v>
      </c>
    </row>
    <row r="3" spans="1:10" x14ac:dyDescent="0.3">
      <c r="A3" s="23" t="s">
        <v>4</v>
      </c>
      <c r="B3" s="23">
        <v>5</v>
      </c>
      <c r="C3" s="23" t="s">
        <v>0</v>
      </c>
    </row>
    <row r="4" spans="1:10" x14ac:dyDescent="0.3">
      <c r="A4" s="23" t="s">
        <v>5</v>
      </c>
      <c r="B4" s="23">
        <v>8</v>
      </c>
      <c r="C4" s="23" t="s">
        <v>3</v>
      </c>
      <c r="E4" t="s">
        <v>8</v>
      </c>
    </row>
    <row r="5" spans="1:10" x14ac:dyDescent="0.3">
      <c r="A5" s="23" t="s">
        <v>6</v>
      </c>
      <c r="B5" s="23">
        <v>4</v>
      </c>
      <c r="C5" s="23" t="s">
        <v>1</v>
      </c>
    </row>
    <row r="6" spans="1:10" x14ac:dyDescent="0.3">
      <c r="A6" s="23" t="s">
        <v>7</v>
      </c>
      <c r="B6" s="23">
        <v>3</v>
      </c>
      <c r="C6" s="23" t="s">
        <v>2</v>
      </c>
      <c r="E6" t="s">
        <v>17</v>
      </c>
    </row>
    <row r="8" spans="1:10" x14ac:dyDescent="0.3">
      <c r="A8" s="1" t="s">
        <v>12</v>
      </c>
    </row>
    <row r="9" spans="1:10" x14ac:dyDescent="0.3">
      <c r="B9" t="s">
        <v>15</v>
      </c>
    </row>
    <row r="10" spans="1:10" x14ac:dyDescent="0.3">
      <c r="A10" s="22" t="s">
        <v>13</v>
      </c>
      <c r="B10" s="22" t="s">
        <v>18</v>
      </c>
    </row>
    <row r="11" spans="1:10" x14ac:dyDescent="0.3">
      <c r="A11" s="22" t="s">
        <v>14</v>
      </c>
      <c r="B11" s="22" t="s">
        <v>16</v>
      </c>
    </row>
    <row r="13" spans="1:10" x14ac:dyDescent="0.3">
      <c r="A13" s="1" t="s">
        <v>13</v>
      </c>
      <c r="B13" t="s">
        <v>61</v>
      </c>
      <c r="C13" s="5">
        <v>9.880110676882714E-2</v>
      </c>
      <c r="D13" s="5">
        <v>0.60378525884514944</v>
      </c>
      <c r="E13" s="5">
        <v>0.1718890457613812</v>
      </c>
      <c r="F13" s="5">
        <v>0.14371580994384314</v>
      </c>
      <c r="G13" s="5">
        <v>0.76165551612182114</v>
      </c>
      <c r="H13" s="5">
        <v>0.78994508097604532</v>
      </c>
      <c r="I13" s="5">
        <v>0.12795839016335064</v>
      </c>
      <c r="J13" s="5">
        <v>0.51118341127172184</v>
      </c>
    </row>
    <row r="14" spans="1:10" x14ac:dyDescent="0.3">
      <c r="B14" t="s">
        <v>62</v>
      </c>
      <c r="C14" s="5">
        <v>0.68998737808964161</v>
      </c>
      <c r="D14" s="5">
        <v>0.14153751935817405</v>
      </c>
      <c r="E14" s="5">
        <v>0.81019310192201022</v>
      </c>
      <c r="F14" s="5">
        <v>0.54992367742110904</v>
      </c>
      <c r="G14" s="5">
        <v>0.38664796103495525</v>
      </c>
      <c r="H14" s="5">
        <v>0.49106724702694049</v>
      </c>
      <c r="I14" s="5">
        <v>0.2972423108146135</v>
      </c>
      <c r="J14" s="5">
        <v>0.39065902381940865</v>
      </c>
    </row>
    <row r="15" spans="1:10" x14ac:dyDescent="0.3">
      <c r="B15" t="s">
        <v>63</v>
      </c>
      <c r="C15" s="5">
        <v>0.58940145464371052</v>
      </c>
      <c r="D15" s="5">
        <v>0.78796185589847556</v>
      </c>
      <c r="E15" s="5">
        <v>0.64663070771174047</v>
      </c>
      <c r="F15" s="5">
        <v>0.50416050237046584</v>
      </c>
      <c r="G15" s="5">
        <v>7.5566406926454222E-2</v>
      </c>
      <c r="H15" s="5">
        <v>0.30330209629171445</v>
      </c>
      <c r="I15" s="5">
        <v>0.24308443969166249</v>
      </c>
      <c r="J15" s="5">
        <v>0.46900585022378471</v>
      </c>
    </row>
    <row r="16" spans="1:10" x14ac:dyDescent="0.3">
      <c r="B16" t="s">
        <v>64</v>
      </c>
      <c r="C16" s="5">
        <v>0.98533876428155687</v>
      </c>
      <c r="D16" s="5">
        <v>0.84423808810182599</v>
      </c>
      <c r="E16" s="5">
        <v>0.69977939080301466</v>
      </c>
      <c r="F16" s="5">
        <v>5.0989515629247473E-2</v>
      </c>
      <c r="G16" s="5">
        <v>0.76568133592212284</v>
      </c>
      <c r="H16" s="5">
        <v>0.32456111438529744</v>
      </c>
      <c r="I16" s="5">
        <v>0.3680208853802911</v>
      </c>
      <c r="J16" s="5">
        <v>4.4951417617939637E-2</v>
      </c>
    </row>
    <row r="17" spans="1:10" x14ac:dyDescent="0.3">
      <c r="B17" t="s">
        <v>65</v>
      </c>
      <c r="C17" s="5">
        <v>0.12089975410867959</v>
      </c>
      <c r="D17" s="5">
        <v>0.92332605988371552</v>
      </c>
      <c r="E17" s="5">
        <v>6.3908346368088398E-2</v>
      </c>
      <c r="F17" s="5">
        <v>0.97603105363618936</v>
      </c>
      <c r="G17" s="5">
        <v>0.66533343341172035</v>
      </c>
      <c r="H17" s="5">
        <v>0.71257032283464772</v>
      </c>
      <c r="I17" s="5">
        <v>0.30249173963923648</v>
      </c>
      <c r="J17" s="5">
        <v>0.96754312675393916</v>
      </c>
    </row>
    <row r="20" spans="1:10" x14ac:dyDescent="0.3">
      <c r="A20" s="1" t="s">
        <v>14</v>
      </c>
      <c r="B20" t="s">
        <v>66</v>
      </c>
      <c r="C20" s="20">
        <v>0.49628559421895702</v>
      </c>
      <c r="D20" s="20">
        <v>0.4902948351861971</v>
      </c>
      <c r="E20" s="20">
        <v>0.49811843658936217</v>
      </c>
    </row>
    <row r="21" spans="1:10" x14ac:dyDescent="0.3">
      <c r="B21" t="s">
        <v>67</v>
      </c>
      <c r="C21" s="20">
        <v>0.62374427635437779</v>
      </c>
      <c r="D21" s="20">
        <v>0.71106373753486907</v>
      </c>
      <c r="E21" s="20">
        <v>6.6166258485044538E-2</v>
      </c>
    </row>
    <row r="22" spans="1:10" x14ac:dyDescent="0.3">
      <c r="B22" t="s">
        <v>68</v>
      </c>
      <c r="C22" s="20">
        <v>6.7088302865949911E-2</v>
      </c>
      <c r="D22" s="20">
        <v>0.86866695216594558</v>
      </c>
      <c r="E22" s="20">
        <v>0.56439020793977723</v>
      </c>
    </row>
    <row r="23" spans="1:10" x14ac:dyDescent="0.3">
      <c r="B23" t="s">
        <v>69</v>
      </c>
      <c r="C23" s="20">
        <v>0.81778702895062916</v>
      </c>
      <c r="D23" s="20">
        <v>0.73058066389265996</v>
      </c>
      <c r="E23" s="20">
        <v>0.27182754721602698</v>
      </c>
    </row>
    <row r="24" spans="1:10" x14ac:dyDescent="0.3">
      <c r="B24" t="s">
        <v>70</v>
      </c>
      <c r="C24" s="20">
        <v>0.74988064898397322</v>
      </c>
      <c r="D24" s="20">
        <v>0.94735898491802195</v>
      </c>
      <c r="E24" s="20">
        <v>0.94552199355461741</v>
      </c>
    </row>
    <row r="26" spans="1:10" x14ac:dyDescent="0.3">
      <c r="A26" s="1" t="s">
        <v>19</v>
      </c>
    </row>
    <row r="27" spans="1:10" x14ac:dyDescent="0.3">
      <c r="B27" t="s">
        <v>15</v>
      </c>
    </row>
    <row r="28" spans="1:10" x14ac:dyDescent="0.3">
      <c r="A28" s="2" t="s">
        <v>10</v>
      </c>
      <c r="B28" s="2" t="s">
        <v>20</v>
      </c>
    </row>
    <row r="29" spans="1:10" x14ac:dyDescent="0.3">
      <c r="A29" s="2" t="s">
        <v>11</v>
      </c>
      <c r="B29" s="2" t="s">
        <v>21</v>
      </c>
    </row>
    <row r="31" spans="1:10" x14ac:dyDescent="0.3">
      <c r="A31" s="1" t="s">
        <v>10</v>
      </c>
      <c r="C31" s="11">
        <v>8.761781443041694E-2</v>
      </c>
      <c r="D31" s="11">
        <v>0.8664760882697784</v>
      </c>
      <c r="E31" s="11">
        <v>0.12173440390403167</v>
      </c>
      <c r="F31" s="11">
        <v>0.65458118333414261</v>
      </c>
    </row>
    <row r="32" spans="1:10" x14ac:dyDescent="0.3">
      <c r="C32" s="11">
        <v>0.21969441518322752</v>
      </c>
      <c r="D32" s="11">
        <v>9.6874032741807614E-2</v>
      </c>
      <c r="E32" s="11">
        <v>0.15906136040512431</v>
      </c>
      <c r="F32" s="11">
        <v>0.75001029675144482</v>
      </c>
    </row>
    <row r="33" spans="1:6" x14ac:dyDescent="0.3">
      <c r="C33" s="11">
        <v>0.64467346190745434</v>
      </c>
      <c r="D33" s="11">
        <v>0.34001480826047226</v>
      </c>
      <c r="E33" s="11">
        <v>0.80662552083969419</v>
      </c>
      <c r="F33" s="11">
        <v>0.46071224717280457</v>
      </c>
    </row>
    <row r="34" spans="1:6" x14ac:dyDescent="0.3">
      <c r="C34" s="11">
        <v>2.3437579883911153E-2</v>
      </c>
      <c r="D34" s="11">
        <v>0.49517014577901042</v>
      </c>
      <c r="E34" s="11">
        <v>0.94843505230561653</v>
      </c>
      <c r="F34" s="11">
        <v>0.53822644727662361</v>
      </c>
    </row>
    <row r="35" spans="1:6" x14ac:dyDescent="0.3">
      <c r="C35" s="11">
        <v>0.10175028551883414</v>
      </c>
      <c r="D35" s="11">
        <v>2.6580448270965951E-2</v>
      </c>
      <c r="E35" s="11">
        <v>0.96660245149570967</v>
      </c>
      <c r="F35" s="11">
        <v>0.82451550569975063</v>
      </c>
    </row>
    <row r="36" spans="1:6" x14ac:dyDescent="0.3">
      <c r="C36" s="11">
        <v>0.51616421562530757</v>
      </c>
      <c r="D36" s="11">
        <v>0.80414169073180786</v>
      </c>
      <c r="E36" s="11">
        <v>0.14390521220486063</v>
      </c>
      <c r="F36" s="11">
        <v>0.56826783615353238</v>
      </c>
    </row>
    <row r="37" spans="1:6" x14ac:dyDescent="0.3">
      <c r="C37" s="11">
        <v>0.21695410307384744</v>
      </c>
      <c r="D37" s="11">
        <v>0.59096155020952668</v>
      </c>
      <c r="E37" s="11">
        <v>0.16655005379305898</v>
      </c>
      <c r="F37" s="11">
        <v>0.34043296281638924</v>
      </c>
    </row>
    <row r="38" spans="1:6" x14ac:dyDescent="0.3">
      <c r="C38" s="11">
        <v>0.38550091362090311</v>
      </c>
      <c r="D38" s="11">
        <v>0.70920774528644182</v>
      </c>
      <c r="E38" s="11">
        <v>0.95222693990253449</v>
      </c>
      <c r="F38" s="11">
        <v>0.63355058045640122</v>
      </c>
    </row>
    <row r="40" spans="1:6" x14ac:dyDescent="0.3">
      <c r="A40" s="1" t="s">
        <v>11</v>
      </c>
      <c r="C40" s="10">
        <v>0.34867995999416679</v>
      </c>
      <c r="D40" s="10">
        <v>0.98993690942003731</v>
      </c>
      <c r="E40" s="10">
        <v>8.4223547212908145E-2</v>
      </c>
    </row>
    <row r="41" spans="1:6" x14ac:dyDescent="0.3">
      <c r="C41" s="10">
        <v>0.86532838273048995</v>
      </c>
      <c r="D41" s="10">
        <v>0.29034223265467929</v>
      </c>
      <c r="E41" s="10">
        <v>0.74141906422351234</v>
      </c>
    </row>
    <row r="42" spans="1:6" x14ac:dyDescent="0.3">
      <c r="C42" s="10">
        <v>0.73138821479814431</v>
      </c>
      <c r="D42" s="10">
        <v>0.91646389510408877</v>
      </c>
      <c r="E42" s="10">
        <v>0.15650595628519981</v>
      </c>
    </row>
    <row r="43" spans="1:6" x14ac:dyDescent="0.3">
      <c r="C43" s="10">
        <v>0.9986081922545248</v>
      </c>
      <c r="D43" s="10">
        <v>3.6682978842059732E-3</v>
      </c>
      <c r="E43" s="10">
        <v>0.8442442913079109</v>
      </c>
    </row>
    <row r="46" spans="1:6" x14ac:dyDescent="0.3">
      <c r="A46" s="1" t="s">
        <v>22</v>
      </c>
      <c r="C46" s="2">
        <v>5.0000000000000001E-3</v>
      </c>
    </row>
    <row r="49" spans="1:20" s="18" customFormat="1" x14ac:dyDescent="0.3">
      <c r="A49" s="24" t="s">
        <v>23</v>
      </c>
    </row>
    <row r="52" spans="1:20" x14ac:dyDescent="0.3">
      <c r="A52" s="1" t="s">
        <v>27</v>
      </c>
      <c r="B52" s="1" t="s">
        <v>24</v>
      </c>
      <c r="C52" s="5">
        <v>9.880110676882714E-2</v>
      </c>
      <c r="D52" s="5">
        <v>0.60378525884514944</v>
      </c>
      <c r="E52" s="5">
        <v>0.1718890457613812</v>
      </c>
      <c r="F52" s="5">
        <v>0.14371580994384314</v>
      </c>
      <c r="G52" s="5">
        <v>0.76165551612182114</v>
      </c>
      <c r="H52" s="5">
        <v>0.78994508097604532</v>
      </c>
      <c r="I52" s="5">
        <v>0.12795839016335064</v>
      </c>
      <c r="J52" s="5">
        <v>0.51118341127172184</v>
      </c>
      <c r="L52" s="11">
        <v>8.761781443041694E-2</v>
      </c>
      <c r="M52" s="11">
        <v>0.8664760882697784</v>
      </c>
      <c r="N52" s="11">
        <v>0.12173440390403167</v>
      </c>
      <c r="O52" s="11">
        <v>0.65458118333414261</v>
      </c>
      <c r="Q52" s="17">
        <f t="array" ref="Q52:T56">MMULT(C52:J56,L52:O59)</f>
        <v>0.96554846253095061</v>
      </c>
      <c r="R52" s="17">
        <v>1.3673351501384594</v>
      </c>
      <c r="S52" s="17">
        <v>1.740990997082992</v>
      </c>
      <c r="T52" s="17">
        <v>2.1183805105867117</v>
      </c>
    </row>
    <row r="53" spans="1:20" x14ac:dyDescent="0.3">
      <c r="C53" s="5">
        <v>0.68998737808964161</v>
      </c>
      <c r="D53" s="5">
        <v>0.14153751935817405</v>
      </c>
      <c r="E53" s="5">
        <v>0.81019310192201022</v>
      </c>
      <c r="F53" s="5">
        <v>0.54992367742110904</v>
      </c>
      <c r="G53" s="5">
        <v>0.38664796103495525</v>
      </c>
      <c r="H53" s="5">
        <v>0.49106724702694049</v>
      </c>
      <c r="I53" s="5">
        <v>0.2972423108146135</v>
      </c>
      <c r="J53" s="5">
        <v>0.39065902381940865</v>
      </c>
      <c r="L53" s="11">
        <v>0.21969441518322752</v>
      </c>
      <c r="M53" s="11">
        <v>9.6874032741807614E-2</v>
      </c>
      <c r="N53" s="11">
        <v>0.15906136040512431</v>
      </c>
      <c r="O53" s="11">
        <v>0.75001029675144482</v>
      </c>
      <c r="Q53" s="17">
        <v>1.1346492908904158</v>
      </c>
      <c r="R53" s="17">
        <v>2.0172344189872948</v>
      </c>
      <c r="S53" s="17">
        <v>2.1475014501731691</v>
      </c>
      <c r="T53" s="17">
        <v>2.173604995973593</v>
      </c>
    </row>
    <row r="54" spans="1:20" x14ac:dyDescent="0.3">
      <c r="C54" s="5">
        <v>0.58940145464371052</v>
      </c>
      <c r="D54" s="5">
        <v>0.78796185589847556</v>
      </c>
      <c r="E54" s="5">
        <v>0.64663070771174047</v>
      </c>
      <c r="F54" s="5">
        <v>0.50416050237046584</v>
      </c>
      <c r="G54" s="5">
        <v>7.5566406926454222E-2</v>
      </c>
      <c r="H54" s="5">
        <v>0.30330209629171445</v>
      </c>
      <c r="I54" s="5">
        <v>0.24308443969166249</v>
      </c>
      <c r="J54" s="5">
        <v>0.46900585022378471</v>
      </c>
      <c r="K54" s="8" t="s">
        <v>13</v>
      </c>
      <c r="L54" s="11">
        <v>0.64467346190745434</v>
      </c>
      <c r="M54" s="11">
        <v>0.34001480826047226</v>
      </c>
      <c r="N54" s="11">
        <v>0.80662552083969419</v>
      </c>
      <c r="O54" s="11">
        <v>0.46071224717280457</v>
      </c>
      <c r="P54" s="9" t="s">
        <v>25</v>
      </c>
      <c r="Q54" s="17">
        <v>1.0512177878107665</v>
      </c>
      <c r="R54" s="17">
        <v>1.7787271433807597</v>
      </c>
      <c r="S54" s="17">
        <v>1.8006122020996149</v>
      </c>
      <c r="T54" s="17">
        <v>2.1606091943465735</v>
      </c>
    </row>
    <row r="55" spans="1:20" x14ac:dyDescent="0.3">
      <c r="C55" s="5">
        <v>0.98533876428155687</v>
      </c>
      <c r="D55" s="5">
        <v>0.84423808810182599</v>
      </c>
      <c r="E55" s="5">
        <v>0.69977939080301466</v>
      </c>
      <c r="F55" s="5">
        <v>5.0989515629247473E-2</v>
      </c>
      <c r="G55" s="5">
        <v>0.76568133592212284</v>
      </c>
      <c r="H55" s="5">
        <v>0.32456111438529744</v>
      </c>
      <c r="I55" s="5">
        <v>0.3680208853802911</v>
      </c>
      <c r="J55" s="5">
        <v>4.4951417617939637E-2</v>
      </c>
      <c r="L55" s="11">
        <v>2.3437579883911153E-2</v>
      </c>
      <c r="M55" s="11">
        <v>0.49517014577901042</v>
      </c>
      <c r="N55" s="11">
        <v>0.94843505230561653</v>
      </c>
      <c r="O55" s="11">
        <v>0.53822644727662361</v>
      </c>
      <c r="Q55" s="17">
        <v>1.0667394765632017</v>
      </c>
      <c r="R55" s="17">
        <v>1.7294524304389531</v>
      </c>
      <c r="S55" s="17">
        <v>1.7579687869204417</v>
      </c>
      <c r="T55" s="17">
        <v>2.5975315279786138</v>
      </c>
    </row>
    <row r="56" spans="1:20" x14ac:dyDescent="0.3">
      <c r="C56" s="5">
        <v>0.12089975410867959</v>
      </c>
      <c r="D56" s="5">
        <v>0.92332605988371552</v>
      </c>
      <c r="E56" s="5">
        <v>6.3908346368088398E-2</v>
      </c>
      <c r="F56" s="5">
        <v>0.97603105363618936</v>
      </c>
      <c r="G56" s="5">
        <v>0.66533343341172035</v>
      </c>
      <c r="H56" s="5">
        <v>0.71257032283464772</v>
      </c>
      <c r="I56" s="5">
        <v>0.30249173963923648</v>
      </c>
      <c r="J56" s="5">
        <v>0.96754312675393916</v>
      </c>
      <c r="L56" s="11">
        <v>0.10175028551883414</v>
      </c>
      <c r="M56" s="11">
        <v>2.6580448270965951E-2</v>
      </c>
      <c r="N56" s="11">
        <v>0.96660245149570967</v>
      </c>
      <c r="O56" s="11">
        <v>0.82451550569975063</v>
      </c>
      <c r="Q56" s="17">
        <v>1.1516351236270703</v>
      </c>
      <c r="R56" s="17">
        <v>2.1548767200745118</v>
      </c>
      <c r="S56" s="17">
        <v>2.8561914829014161</v>
      </c>
      <c r="T56" s="17">
        <v>2.9958860370769136</v>
      </c>
    </row>
    <row r="57" spans="1:20" x14ac:dyDescent="0.3">
      <c r="L57" s="11">
        <v>0.51616421562530757</v>
      </c>
      <c r="M57" s="11">
        <v>0.80414169073180786</v>
      </c>
      <c r="N57" s="11">
        <v>0.14390521220486063</v>
      </c>
      <c r="O57" s="11">
        <v>0.56826783615353238</v>
      </c>
    </row>
    <row r="58" spans="1:20" x14ac:dyDescent="0.3">
      <c r="A58" s="1" t="s">
        <v>18</v>
      </c>
      <c r="B58" s="1" t="s">
        <v>20</v>
      </c>
      <c r="C58" s="4" t="s">
        <v>25</v>
      </c>
      <c r="D58" s="1" t="s">
        <v>26</v>
      </c>
      <c r="L58" s="11">
        <v>0.21695410307384744</v>
      </c>
      <c r="M58" s="11">
        <v>0.59096155020952668</v>
      </c>
      <c r="N58" s="11">
        <v>0.16655005379305898</v>
      </c>
      <c r="O58" s="11">
        <v>0.34043296281638924</v>
      </c>
    </row>
    <row r="59" spans="1:20" x14ac:dyDescent="0.3">
      <c r="L59" s="11">
        <v>0.38550091362090311</v>
      </c>
      <c r="M59" s="11">
        <v>0.70920774528644182</v>
      </c>
      <c r="N59" s="11">
        <v>0.95222693990253449</v>
      </c>
      <c r="O59" s="11">
        <v>0.63355058045640122</v>
      </c>
    </row>
    <row r="62" spans="1:20" x14ac:dyDescent="0.3">
      <c r="A62" s="1" t="s">
        <v>28</v>
      </c>
      <c r="D62" s="17">
        <f t="array" ref="D62:G66">MMULT(C52:J56,L52:O59)</f>
        <v>0.96554846253095061</v>
      </c>
      <c r="E62" s="17">
        <v>1.3673351501384594</v>
      </c>
      <c r="F62" s="17">
        <v>1.740990997082992</v>
      </c>
      <c r="G62" s="17">
        <v>2.1183805105867117</v>
      </c>
    </row>
    <row r="63" spans="1:20" x14ac:dyDescent="0.3">
      <c r="D63" s="17">
        <v>1.1346492908904158</v>
      </c>
      <c r="E63" s="17">
        <v>2.0172344189872948</v>
      </c>
      <c r="F63" s="17">
        <v>2.1475014501731691</v>
      </c>
      <c r="G63" s="17">
        <v>2.173604995973593</v>
      </c>
    </row>
    <row r="64" spans="1:20" x14ac:dyDescent="0.3">
      <c r="D64" s="17">
        <v>1.0512177878107665</v>
      </c>
      <c r="E64" s="17">
        <v>1.7787271433807597</v>
      </c>
      <c r="F64" s="17">
        <v>1.8006122020996149</v>
      </c>
      <c r="G64" s="17">
        <v>2.1606091943465735</v>
      </c>
    </row>
    <row r="65" spans="1:14" x14ac:dyDescent="0.3">
      <c r="D65" s="17">
        <v>1.0667394765632017</v>
      </c>
      <c r="E65" s="17">
        <v>1.7294524304389531</v>
      </c>
      <c r="F65" s="17">
        <v>1.7579687869204417</v>
      </c>
      <c r="G65" s="17">
        <v>2.5975315279786138</v>
      </c>
    </row>
    <row r="66" spans="1:14" x14ac:dyDescent="0.3">
      <c r="D66" s="17">
        <v>1.1516351236270703</v>
      </c>
      <c r="E66" s="17">
        <v>2.1548767200745118</v>
      </c>
      <c r="F66" s="17">
        <v>2.8561914829014161</v>
      </c>
      <c r="G66" s="17">
        <v>2.9958860370769136</v>
      </c>
    </row>
    <row r="68" spans="1:14" x14ac:dyDescent="0.3">
      <c r="D68" s="28" t="s">
        <v>29</v>
      </c>
      <c r="E68" s="28"/>
      <c r="F68" s="28"/>
      <c r="G68" s="28"/>
    </row>
    <row r="69" spans="1:14" x14ac:dyDescent="0.3">
      <c r="A69" s="1" t="s">
        <v>29</v>
      </c>
      <c r="B69" s="4" t="s">
        <v>30</v>
      </c>
      <c r="D69" s="17">
        <v>0.96554846253095061</v>
      </c>
      <c r="E69" s="17">
        <v>1.3673351501384594</v>
      </c>
      <c r="F69" s="17">
        <v>1.740990997082992</v>
      </c>
      <c r="G69" s="17">
        <v>2.1183805105867117</v>
      </c>
    </row>
    <row r="70" spans="1:14" x14ac:dyDescent="0.3">
      <c r="D70" s="17">
        <v>1.1346492908904158</v>
      </c>
      <c r="E70" s="17">
        <v>2.0172344189872948</v>
      </c>
      <c r="F70" s="17">
        <v>2.1475014501731691</v>
      </c>
      <c r="G70" s="17">
        <v>2.173604995973593</v>
      </c>
    </row>
    <row r="71" spans="1:14" x14ac:dyDescent="0.3">
      <c r="D71" s="17">
        <v>1.0512177878107665</v>
      </c>
      <c r="E71" s="17">
        <v>1.7787271433807597</v>
      </c>
      <c r="F71" s="17">
        <v>1.8006122020996149</v>
      </c>
      <c r="G71" s="17">
        <v>2.1606091943465735</v>
      </c>
    </row>
    <row r="72" spans="1:14" x14ac:dyDescent="0.3">
      <c r="D72" s="17">
        <v>1.0667394765632017</v>
      </c>
      <c r="E72" s="17">
        <v>1.7294524304389531</v>
      </c>
      <c r="F72" s="17">
        <v>1.7579687869204417</v>
      </c>
      <c r="G72" s="17">
        <v>2.5975315279786138</v>
      </c>
    </row>
    <row r="73" spans="1:14" x14ac:dyDescent="0.3">
      <c r="D73" s="17">
        <v>1.1516351236270703</v>
      </c>
      <c r="E73" s="17">
        <v>2.1548767200745118</v>
      </c>
      <c r="F73" s="17">
        <v>2.8561914829014161</v>
      </c>
      <c r="G73" s="17">
        <v>2.9958860370769136</v>
      </c>
    </row>
    <row r="75" spans="1:14" x14ac:dyDescent="0.3">
      <c r="A75" s="1" t="s">
        <v>31</v>
      </c>
      <c r="B75" s="1" t="s">
        <v>32</v>
      </c>
    </row>
    <row r="76" spans="1:14" x14ac:dyDescent="0.3">
      <c r="B76" s="1" t="s">
        <v>26</v>
      </c>
      <c r="C76" s="1" t="s">
        <v>21</v>
      </c>
      <c r="D76" s="4" t="s">
        <v>25</v>
      </c>
      <c r="E76" s="1" t="s">
        <v>16</v>
      </c>
    </row>
    <row r="78" spans="1:14" x14ac:dyDescent="0.3">
      <c r="C78" s="28" t="s">
        <v>29</v>
      </c>
      <c r="D78" s="28"/>
      <c r="E78" s="28"/>
      <c r="F78" s="28"/>
      <c r="H78" s="28" t="s">
        <v>11</v>
      </c>
      <c r="I78" s="28"/>
      <c r="J78" s="28"/>
      <c r="L78" s="28" t="s">
        <v>46</v>
      </c>
      <c r="M78" s="28"/>
      <c r="N78" s="28"/>
    </row>
    <row r="79" spans="1:14" x14ac:dyDescent="0.3">
      <c r="C79" s="17">
        <v>0.96554846253095061</v>
      </c>
      <c r="D79" s="17">
        <v>1.3673351501384594</v>
      </c>
      <c r="E79" s="17">
        <v>1.740990997082992</v>
      </c>
      <c r="F79" s="17">
        <v>2.1183805105867117</v>
      </c>
      <c r="H79" s="10">
        <v>0.34867995999416679</v>
      </c>
      <c r="I79" s="10">
        <v>0.98993690942003731</v>
      </c>
      <c r="J79" s="10">
        <v>8.4223547212908145E-2</v>
      </c>
      <c r="L79" s="19">
        <f t="array" ref="L79:N83">MMULT(C79:F83,H79:J82)</f>
        <v>4.9086337429279698</v>
      </c>
      <c r="M79" s="19">
        <v>2.9561534424443381</v>
      </c>
      <c r="N79" s="19">
        <v>3.1559963777790649</v>
      </c>
    </row>
    <row r="80" spans="1:14" x14ac:dyDescent="0.3">
      <c r="C80" s="17">
        <v>1.1346492908904158</v>
      </c>
      <c r="D80" s="17">
        <v>2.0172344189872948</v>
      </c>
      <c r="E80" s="17">
        <v>2.1475014501731691</v>
      </c>
      <c r="F80" s="17">
        <v>2.173604995973593</v>
      </c>
      <c r="G80" s="6" t="s">
        <v>13</v>
      </c>
      <c r="H80" s="10">
        <v>0.86532838273048995</v>
      </c>
      <c r="I80" s="10">
        <v>0.29034223265467929</v>
      </c>
      <c r="J80" s="10">
        <v>0.74141906422351234</v>
      </c>
      <c r="K80" s="9" t="s">
        <v>25</v>
      </c>
      <c r="L80" s="19">
        <v>5.8824366743488081</v>
      </c>
      <c r="M80" s="19">
        <v>3.6850005316715424</v>
      </c>
      <c r="N80" s="19">
        <v>3.7623306208586884</v>
      </c>
    </row>
    <row r="81" spans="1:16" x14ac:dyDescent="0.3">
      <c r="C81" s="17">
        <v>1.0512177878107665</v>
      </c>
      <c r="D81" s="17">
        <v>1.7787271433807597</v>
      </c>
      <c r="E81" s="17">
        <v>1.8006122020996149</v>
      </c>
      <c r="F81" s="17">
        <v>2.1606091943465735</v>
      </c>
      <c r="H81" s="10">
        <v>0.73138821479814431</v>
      </c>
      <c r="I81" s="10">
        <v>0.91646389510408877</v>
      </c>
      <c r="J81" s="10">
        <v>0.15650595628519981</v>
      </c>
      <c r="L81" s="19">
        <v>5.3802702442718413</v>
      </c>
      <c r="M81" s="19">
        <v>3.2152007285297892</v>
      </c>
      <c r="N81" s="19">
        <v>3.5132080177999319</v>
      </c>
    </row>
    <row r="82" spans="1:16" x14ac:dyDescent="0.3">
      <c r="C82" s="17">
        <v>1.0667394765632017</v>
      </c>
      <c r="D82" s="17">
        <v>1.7294524304389531</v>
      </c>
      <c r="E82" s="17">
        <v>1.7579687869204417</v>
      </c>
      <c r="F82" s="17">
        <v>2.5975315279786138</v>
      </c>
      <c r="H82" s="10">
        <v>0.9986081922545248</v>
      </c>
      <c r="I82" s="10">
        <v>3.6682978842059732E-3</v>
      </c>
      <c r="J82" s="10">
        <v>0.8442442913079109</v>
      </c>
      <c r="L82" s="19">
        <v>5.7481688688687687</v>
      </c>
      <c r="M82" s="19">
        <v>3.1787813018497912</v>
      </c>
      <c r="N82" s="19">
        <v>3.8401773353680975</v>
      </c>
    </row>
    <row r="83" spans="1:16" x14ac:dyDescent="0.3">
      <c r="C83" s="17">
        <v>1.1516351236270703</v>
      </c>
      <c r="D83" s="17">
        <v>2.1548767200745118</v>
      </c>
      <c r="E83" s="17">
        <v>2.8561914829014161</v>
      </c>
      <c r="F83" s="17">
        <v>2.9958860370769136</v>
      </c>
      <c r="L83" s="19">
        <v>7.3469292054867044</v>
      </c>
      <c r="M83" s="19">
        <v>4.3942840070590581</v>
      </c>
      <c r="N83" s="19">
        <v>4.6709321400979178</v>
      </c>
    </row>
    <row r="85" spans="1:16" x14ac:dyDescent="0.3">
      <c r="A85" s="1" t="s">
        <v>33</v>
      </c>
    </row>
    <row r="86" spans="1:16" x14ac:dyDescent="0.3">
      <c r="F86" s="28" t="s">
        <v>46</v>
      </c>
      <c r="G86" s="28"/>
      <c r="H86" s="28"/>
      <c r="J86" s="28" t="s">
        <v>14</v>
      </c>
      <c r="K86" s="28"/>
      <c r="L86" s="28"/>
    </row>
    <row r="87" spans="1:16" x14ac:dyDescent="0.3">
      <c r="A87" s="1" t="s">
        <v>34</v>
      </c>
      <c r="F87" s="19">
        <v>4.9086337429279698</v>
      </c>
      <c r="G87" s="19">
        <v>2.9561534424443381</v>
      </c>
      <c r="H87" s="19">
        <v>3.1559963777790649</v>
      </c>
      <c r="J87" s="20">
        <v>0.49628559421895702</v>
      </c>
      <c r="K87" s="20">
        <v>0.4902948351861971</v>
      </c>
      <c r="L87" s="20">
        <v>0.49811843658936217</v>
      </c>
      <c r="N87" s="2">
        <f>F87-J87</f>
        <v>4.4123481487090128</v>
      </c>
      <c r="O87" s="2">
        <f t="shared" ref="O87:P91" si="0">G87-K87</f>
        <v>2.465858607258141</v>
      </c>
      <c r="P87" s="2">
        <f t="shared" si="0"/>
        <v>2.6578779411897027</v>
      </c>
    </row>
    <row r="88" spans="1:16" x14ac:dyDescent="0.3">
      <c r="F88" s="19">
        <v>5.8824366743488081</v>
      </c>
      <c r="G88" s="19">
        <v>3.6850005316715424</v>
      </c>
      <c r="H88" s="19">
        <v>3.7623306208586884</v>
      </c>
      <c r="J88" s="20">
        <v>0.62374427635437779</v>
      </c>
      <c r="K88" s="20">
        <v>0.71106373753486907</v>
      </c>
      <c r="L88" s="20">
        <v>6.6166258485044538E-2</v>
      </c>
      <c r="N88" s="2">
        <f t="shared" ref="N88:N91" si="1">F88-J88</f>
        <v>5.2586923979944302</v>
      </c>
      <c r="O88" s="2">
        <f t="shared" si="0"/>
        <v>2.9739367941366734</v>
      </c>
      <c r="P88" s="2">
        <f t="shared" si="0"/>
        <v>3.696164362373644</v>
      </c>
    </row>
    <row r="89" spans="1:16" x14ac:dyDescent="0.3">
      <c r="F89" s="19">
        <v>5.3802702442718413</v>
      </c>
      <c r="G89" s="19">
        <v>3.2152007285297892</v>
      </c>
      <c r="H89" s="19">
        <v>3.5132080177999319</v>
      </c>
      <c r="I89" s="9" t="s">
        <v>35</v>
      </c>
      <c r="J89" s="20">
        <v>6.7088302865949911E-2</v>
      </c>
      <c r="K89" s="20">
        <v>0.86866695216594558</v>
      </c>
      <c r="L89" s="20">
        <v>0.56439020793977723</v>
      </c>
      <c r="M89" s="9" t="s">
        <v>25</v>
      </c>
      <c r="N89" s="2">
        <f t="shared" si="1"/>
        <v>5.3131819414058912</v>
      </c>
      <c r="O89" s="2">
        <f t="shared" si="0"/>
        <v>2.3465337763638434</v>
      </c>
      <c r="P89" s="2">
        <f t="shared" si="0"/>
        <v>2.9488178098601545</v>
      </c>
    </row>
    <row r="90" spans="1:16" x14ac:dyDescent="0.3">
      <c r="F90" s="19">
        <v>5.7481688688687687</v>
      </c>
      <c r="G90" s="19">
        <v>3.1787813018497912</v>
      </c>
      <c r="H90" s="19">
        <v>3.8401773353680975</v>
      </c>
      <c r="I90" s="1"/>
      <c r="J90" s="20">
        <v>0.81778702895062916</v>
      </c>
      <c r="K90" s="20">
        <v>0.73058066389265996</v>
      </c>
      <c r="L90" s="20">
        <v>0.27182754721602698</v>
      </c>
      <c r="N90" s="2">
        <f t="shared" si="1"/>
        <v>4.9303818399181392</v>
      </c>
      <c r="O90" s="2">
        <f t="shared" si="0"/>
        <v>2.4482006379571315</v>
      </c>
      <c r="P90" s="2">
        <f t="shared" si="0"/>
        <v>3.5683497881520703</v>
      </c>
    </row>
    <row r="91" spans="1:16" x14ac:dyDescent="0.3">
      <c r="F91" s="19">
        <v>7.3469292054867044</v>
      </c>
      <c r="G91" s="19">
        <v>4.3942840070590581</v>
      </c>
      <c r="H91" s="19">
        <v>4.6709321400979178</v>
      </c>
      <c r="J91" s="20">
        <v>0.74988064898397322</v>
      </c>
      <c r="K91" s="20">
        <v>0.94735898491802195</v>
      </c>
      <c r="L91" s="20">
        <v>0.94552199355461741</v>
      </c>
      <c r="N91" s="2">
        <f t="shared" si="1"/>
        <v>6.597048556502731</v>
      </c>
      <c r="O91" s="2">
        <f t="shared" si="0"/>
        <v>3.4469250221410359</v>
      </c>
      <c r="P91" s="2">
        <f t="shared" si="0"/>
        <v>3.7254101465433003</v>
      </c>
    </row>
    <row r="94" spans="1:16" x14ac:dyDescent="0.3">
      <c r="G94" s="2">
        <f>N87*N87</f>
        <v>19.468816185415854</v>
      </c>
      <c r="H94" s="2">
        <f t="shared" ref="H94:I94" si="2">O87*O87</f>
        <v>6.0804586709890591</v>
      </c>
      <c r="I94" s="2">
        <f t="shared" si="2"/>
        <v>7.0643151502628125</v>
      </c>
    </row>
    <row r="95" spans="1:16" x14ac:dyDescent="0.3">
      <c r="G95" s="2">
        <f t="shared" ref="G95:G98" si="3">N88*N88</f>
        <v>27.65384573672441</v>
      </c>
      <c r="H95" s="2">
        <f t="shared" ref="H95:H98" si="4">O88*O88</f>
        <v>8.8443000555199145</v>
      </c>
      <c r="I95" s="2">
        <f t="shared" ref="I95:I98" si="5">P88*P88</f>
        <v>13.661630993680966</v>
      </c>
      <c r="K95" s="33" t="s">
        <v>45</v>
      </c>
      <c r="L95" s="33"/>
    </row>
    <row r="96" spans="1:16" x14ac:dyDescent="0.3">
      <c r="F96" s="6" t="s">
        <v>36</v>
      </c>
      <c r="G96" s="2">
        <f t="shared" si="3"/>
        <v>28.229902342481676</v>
      </c>
      <c r="H96" s="2">
        <f t="shared" si="4"/>
        <v>5.5062207636163603</v>
      </c>
      <c r="I96" s="2">
        <f t="shared" si="5"/>
        <v>8.695526475748439</v>
      </c>
      <c r="K96" s="6" t="s">
        <v>37</v>
      </c>
      <c r="L96" s="5">
        <f>SUM(G94:I98)</f>
        <v>237.52151056121724</v>
      </c>
    </row>
    <row r="97" spans="1:17" x14ac:dyDescent="0.3">
      <c r="G97" s="2">
        <f t="shared" si="3"/>
        <v>24.308665087394576</v>
      </c>
      <c r="H97" s="2">
        <f t="shared" si="4"/>
        <v>5.9936863636937057</v>
      </c>
      <c r="I97" s="2">
        <f t="shared" si="5"/>
        <v>12.733120210604925</v>
      </c>
    </row>
    <row r="98" spans="1:17" x14ac:dyDescent="0.3">
      <c r="G98" s="2">
        <f t="shared" si="3"/>
        <v>43.521049656854764</v>
      </c>
      <c r="H98" s="2">
        <f t="shared" si="4"/>
        <v>11.881292108261981</v>
      </c>
      <c r="I98" s="2">
        <f t="shared" si="5"/>
        <v>13.878680759967773</v>
      </c>
    </row>
    <row r="99" spans="1:17" x14ac:dyDescent="0.3">
      <c r="G99" s="25"/>
      <c r="H99" s="25"/>
      <c r="I99" s="25"/>
    </row>
    <row r="100" spans="1:17" x14ac:dyDescent="0.3">
      <c r="A100" s="1" t="s">
        <v>38</v>
      </c>
    </row>
    <row r="101" spans="1:17" x14ac:dyDescent="0.3">
      <c r="G101" s="28" t="s">
        <v>46</v>
      </c>
      <c r="H101" s="28"/>
      <c r="I101" s="28"/>
      <c r="K101" s="28" t="s">
        <v>14</v>
      </c>
      <c r="L101" s="28"/>
      <c r="M101" s="28"/>
      <c r="O101" s="28" t="s">
        <v>50</v>
      </c>
      <c r="P101" s="28"/>
      <c r="Q101" s="28"/>
    </row>
    <row r="102" spans="1:17" x14ac:dyDescent="0.3">
      <c r="A102" s="1" t="s">
        <v>39</v>
      </c>
      <c r="G102" s="21">
        <v>4.9086337429279698</v>
      </c>
      <c r="H102" s="21">
        <v>2.9561534424443381</v>
      </c>
      <c r="I102" s="21">
        <v>3.1559963777790649</v>
      </c>
      <c r="K102" s="20">
        <v>0.49628559421895702</v>
      </c>
      <c r="L102" s="20">
        <v>0.4902948351861971</v>
      </c>
      <c r="M102" s="20">
        <v>0.49811843658936217</v>
      </c>
      <c r="O102" s="13">
        <f>2*(G102-K102)</f>
        <v>8.8246962974180256</v>
      </c>
      <c r="P102" s="13">
        <f t="shared" ref="P102:Q106" si="6">2*(H102-L102)</f>
        <v>4.931717214516282</v>
      </c>
      <c r="Q102" s="13">
        <f t="shared" si="6"/>
        <v>5.3157558823794053</v>
      </c>
    </row>
    <row r="103" spans="1:17" x14ac:dyDescent="0.3">
      <c r="G103" s="21">
        <v>5.8824366743488081</v>
      </c>
      <c r="H103" s="21">
        <v>3.6850005316715424</v>
      </c>
      <c r="I103" s="21">
        <v>3.7623306208586884</v>
      </c>
      <c r="K103" s="20">
        <v>0.62374427635437779</v>
      </c>
      <c r="L103" s="20">
        <v>0.71106373753486907</v>
      </c>
      <c r="M103" s="20">
        <v>6.6166258485044538E-2</v>
      </c>
      <c r="O103" s="13">
        <f t="shared" ref="O103:O106" si="7">2*(G103-K103)</f>
        <v>10.51738479598886</v>
      </c>
      <c r="P103" s="13">
        <f t="shared" si="6"/>
        <v>5.9478735882733469</v>
      </c>
      <c r="Q103" s="13">
        <f t="shared" si="6"/>
        <v>7.392328724747288</v>
      </c>
    </row>
    <row r="104" spans="1:17" x14ac:dyDescent="0.3">
      <c r="G104" s="21">
        <v>5.3802702442718413</v>
      </c>
      <c r="H104" s="21">
        <v>3.2152007285297892</v>
      </c>
      <c r="I104" s="21">
        <v>3.5132080177999319</v>
      </c>
      <c r="J104" s="8" t="s">
        <v>35</v>
      </c>
      <c r="K104" s="20">
        <v>6.7088302865949911E-2</v>
      </c>
      <c r="L104" s="20">
        <v>0.86866695216594558</v>
      </c>
      <c r="M104" s="20">
        <v>0.56439020793977723</v>
      </c>
      <c r="N104" s="9" t="s">
        <v>25</v>
      </c>
      <c r="O104" s="13">
        <f t="shared" si="7"/>
        <v>10.626363882811782</v>
      </c>
      <c r="P104" s="13">
        <f t="shared" si="6"/>
        <v>4.6930675527276868</v>
      </c>
      <c r="Q104" s="13">
        <f t="shared" si="6"/>
        <v>5.897635619720309</v>
      </c>
    </row>
    <row r="105" spans="1:17" x14ac:dyDescent="0.3">
      <c r="G105" s="21">
        <v>5.7481688688687687</v>
      </c>
      <c r="H105" s="21">
        <v>3.1787813018497912</v>
      </c>
      <c r="I105" s="21">
        <v>3.8401773353680975</v>
      </c>
      <c r="K105" s="20">
        <v>0.81778702895062916</v>
      </c>
      <c r="L105" s="20">
        <v>0.73058066389265996</v>
      </c>
      <c r="M105" s="20">
        <v>0.27182754721602698</v>
      </c>
      <c r="O105" s="13">
        <f t="shared" si="7"/>
        <v>9.8607636798362783</v>
      </c>
      <c r="P105" s="13">
        <f t="shared" si="6"/>
        <v>4.896401275914263</v>
      </c>
      <c r="Q105" s="13">
        <f t="shared" si="6"/>
        <v>7.1366995763041405</v>
      </c>
    </row>
    <row r="106" spans="1:17" x14ac:dyDescent="0.3">
      <c r="G106" s="21">
        <v>7.3469292054867044</v>
      </c>
      <c r="H106" s="21">
        <v>4.3942840070590581</v>
      </c>
      <c r="I106" s="21">
        <v>4.6709321400979178</v>
      </c>
      <c r="K106" s="20">
        <v>0.74988064898397322</v>
      </c>
      <c r="L106" s="20">
        <v>0.94735898491802195</v>
      </c>
      <c r="M106" s="20">
        <v>0.94552199355461741</v>
      </c>
      <c r="O106" s="13">
        <f t="shared" si="7"/>
        <v>13.194097113005462</v>
      </c>
      <c r="P106" s="13">
        <f t="shared" si="6"/>
        <v>6.8938500442820718</v>
      </c>
      <c r="Q106" s="13">
        <f t="shared" si="6"/>
        <v>7.4508202930866005</v>
      </c>
    </row>
    <row r="108" spans="1:17" ht="15" x14ac:dyDescent="0.3">
      <c r="A108" s="26" t="s">
        <v>40</v>
      </c>
    </row>
    <row r="109" spans="1:17" x14ac:dyDescent="0.3">
      <c r="F109" s="1" t="s">
        <v>47</v>
      </c>
      <c r="G109" s="8" t="s">
        <v>48</v>
      </c>
      <c r="H109" s="1" t="s">
        <v>16</v>
      </c>
      <c r="I109" s="4" t="s">
        <v>25</v>
      </c>
      <c r="J109" s="1" t="s">
        <v>21</v>
      </c>
    </row>
    <row r="111" spans="1:17" x14ac:dyDescent="0.3">
      <c r="C111" s="28" t="s">
        <v>29</v>
      </c>
      <c r="D111" s="28"/>
      <c r="E111" s="28"/>
      <c r="F111" s="28"/>
      <c r="G111" s="28"/>
      <c r="I111" s="28" t="s">
        <v>50</v>
      </c>
      <c r="J111" s="28"/>
      <c r="K111" s="28"/>
      <c r="M111" s="28" t="s">
        <v>49</v>
      </c>
      <c r="N111" s="28"/>
      <c r="O111" s="28"/>
    </row>
    <row r="112" spans="1:17" x14ac:dyDescent="0.3">
      <c r="C112" s="17">
        <v>0.96554846253095061</v>
      </c>
      <c r="D112" s="17">
        <v>1.1346492908904158</v>
      </c>
      <c r="E112" s="17">
        <v>1.0512177878107665</v>
      </c>
      <c r="F112" s="17">
        <v>1.0667394765632017</v>
      </c>
      <c r="G112" s="17">
        <v>1.1516351236270703</v>
      </c>
      <c r="I112" s="13">
        <v>8.8246962974180256</v>
      </c>
      <c r="J112" s="13">
        <v>4.931717214516282</v>
      </c>
      <c r="K112" s="13">
        <v>5.3157558823794053</v>
      </c>
      <c r="M112" s="16">
        <f t="array" ref="M112:O115">MMULT(C112:G115,I112:K116)</f>
        <v>57.338489422652174</v>
      </c>
      <c r="N112" s="16">
        <v>29.606382996304134</v>
      </c>
      <c r="O112" s="16">
        <v>35.913645454228387</v>
      </c>
    </row>
    <row r="113" spans="1:15" x14ac:dyDescent="0.3">
      <c r="C113" s="17">
        <v>1.3673351501384594</v>
      </c>
      <c r="D113" s="17">
        <v>2.0172344189872948</v>
      </c>
      <c r="E113" s="17">
        <v>1.7787271433807597</v>
      </c>
      <c r="F113" s="17">
        <v>1.7294524304389531</v>
      </c>
      <c r="G113" s="17">
        <v>2.1548767200745118</v>
      </c>
      <c r="I113" s="13">
        <v>10.51738479598886</v>
      </c>
      <c r="J113" s="13">
        <v>5.9478735882733469</v>
      </c>
      <c r="K113" s="13">
        <v>7.392328724747288</v>
      </c>
      <c r="M113" s="16">
        <v>97.669124342051859</v>
      </c>
      <c r="N113" s="16">
        <v>50.412742320900151</v>
      </c>
      <c r="O113" s="16">
        <v>61.068945988709956</v>
      </c>
    </row>
    <row r="114" spans="1:15" x14ac:dyDescent="0.3">
      <c r="C114" s="17">
        <v>1.740990997082992</v>
      </c>
      <c r="D114" s="17">
        <v>2.1475014501731691</v>
      </c>
      <c r="E114" s="17">
        <v>1.8006122020996149</v>
      </c>
      <c r="F114" s="17">
        <v>1.7579687869204417</v>
      </c>
      <c r="G114" s="17">
        <v>2.8561914829014161</v>
      </c>
      <c r="H114" t="s">
        <v>13</v>
      </c>
      <c r="I114" s="13">
        <v>10.626363882811782</v>
      </c>
      <c r="J114" s="13">
        <v>4.6930675527276868</v>
      </c>
      <c r="K114" s="13">
        <v>5.897635619720309</v>
      </c>
      <c r="L114" s="3" t="s">
        <v>25</v>
      </c>
      <c r="M114" s="16">
        <v>112.10355894164454</v>
      </c>
      <c r="N114" s="16">
        <v>58.107413519787713</v>
      </c>
      <c r="O114" s="16">
        <v>69.576139009384789</v>
      </c>
    </row>
    <row r="115" spans="1:15" x14ac:dyDescent="0.3">
      <c r="C115" s="17">
        <v>2.1183805105867117</v>
      </c>
      <c r="D115" s="17">
        <v>2.173604995973593</v>
      </c>
      <c r="E115" s="17">
        <v>2.1606091943465735</v>
      </c>
      <c r="F115" s="17">
        <v>2.5975315279786138</v>
      </c>
      <c r="G115" s="17">
        <v>2.9958860370769136</v>
      </c>
      <c r="I115" s="13">
        <v>9.8607636798362783</v>
      </c>
      <c r="J115" s="13">
        <v>4.896401275914263</v>
      </c>
      <c r="K115" s="13">
        <v>7.1366995763041405</v>
      </c>
      <c r="M115" s="16">
        <v>129.65578015412169</v>
      </c>
      <c r="N115" s="16">
        <v>66.887212059148354</v>
      </c>
      <c r="O115" s="16">
        <v>80.930892689121634</v>
      </c>
    </row>
    <row r="116" spans="1:15" x14ac:dyDescent="0.3">
      <c r="I116" s="13">
        <v>13.194097113005462</v>
      </c>
      <c r="J116" s="13">
        <v>6.8938500442820718</v>
      </c>
      <c r="K116" s="13">
        <v>7.4508202930866005</v>
      </c>
    </row>
    <row r="118" spans="1:15" ht="15" x14ac:dyDescent="0.3">
      <c r="A118" s="26" t="s">
        <v>41</v>
      </c>
    </row>
    <row r="119" spans="1:15" x14ac:dyDescent="0.3">
      <c r="B119" s="1" t="s">
        <v>16</v>
      </c>
      <c r="C119" s="8" t="s">
        <v>48</v>
      </c>
      <c r="D119" s="1" t="s">
        <v>51</v>
      </c>
      <c r="E119" s="9" t="s">
        <v>25</v>
      </c>
      <c r="F119" s="1" t="s">
        <v>26</v>
      </c>
    </row>
    <row r="120" spans="1:15" x14ac:dyDescent="0.3">
      <c r="C120" s="28" t="s">
        <v>50</v>
      </c>
      <c r="D120" s="28"/>
      <c r="E120" s="28"/>
      <c r="G120" s="28" t="s">
        <v>56</v>
      </c>
      <c r="H120" s="28"/>
      <c r="I120" s="28"/>
      <c r="J120" s="28"/>
      <c r="L120" s="34" t="s">
        <v>55</v>
      </c>
      <c r="M120" s="34"/>
      <c r="N120" s="34"/>
      <c r="O120" s="34"/>
    </row>
    <row r="121" spans="1:15" x14ac:dyDescent="0.3">
      <c r="C121" s="13">
        <v>8.8246962974180256</v>
      </c>
      <c r="D121" s="13">
        <v>4.931717214516282</v>
      </c>
      <c r="E121" s="13">
        <v>5.3157558823794053</v>
      </c>
      <c r="G121" s="10">
        <v>0.34867995999416679</v>
      </c>
      <c r="H121" s="10">
        <v>0.86532838273048995</v>
      </c>
      <c r="I121" s="10">
        <v>0.73138821479814431</v>
      </c>
      <c r="J121" s="10">
        <v>0.9986081922545248</v>
      </c>
      <c r="L121" s="14">
        <f t="array" ref="L121:O125">MMULT(C121:E125,G121:J123)</f>
        <v>8.4067954659481092</v>
      </c>
      <c r="M121" s="14">
        <v>13.009348713971026</v>
      </c>
      <c r="N121" s="14">
        <v>11.805967096822307</v>
      </c>
      <c r="O121" s="14">
        <v>13.318301582268585</v>
      </c>
    </row>
    <row r="122" spans="1:15" x14ac:dyDescent="0.3">
      <c r="C122" s="13">
        <v>10.51738479598886</v>
      </c>
      <c r="D122" s="13">
        <v>5.9478735882733469</v>
      </c>
      <c r="E122" s="13">
        <v>7.392328724747288</v>
      </c>
      <c r="G122" s="10">
        <v>0.98993690942003731</v>
      </c>
      <c r="H122" s="10">
        <v>0.29034223265467929</v>
      </c>
      <c r="I122" s="10">
        <v>0.91646389510408877</v>
      </c>
      <c r="J122" s="10">
        <v>3.6682978842059732E-3</v>
      </c>
      <c r="L122" s="14">
        <v>10.177829054867129</v>
      </c>
      <c r="M122" s="14">
        <v>16.30872391876909</v>
      </c>
      <c r="N122" s="14">
        <v>14.300246162820288</v>
      </c>
      <c r="O122" s="14">
        <v>16.765496515806433</v>
      </c>
    </row>
    <row r="123" spans="1:15" x14ac:dyDescent="0.3">
      <c r="C123" s="13">
        <v>10.626363882811782</v>
      </c>
      <c r="D123" s="13">
        <v>4.6930675527276868</v>
      </c>
      <c r="E123" s="13">
        <v>5.897635619720309</v>
      </c>
      <c r="G123" s="10">
        <v>8.4223547212908145E-2</v>
      </c>
      <c r="H123" s="10">
        <v>0.74141906422351234</v>
      </c>
      <c r="I123" s="10">
        <v>0.15650595628519981</v>
      </c>
      <c r="J123" s="10">
        <v>0.8442442913079109</v>
      </c>
      <c r="L123" s="14">
        <v>8.8477607144510166</v>
      </c>
      <c r="M123" s="14">
        <v>14.930509466581684</v>
      </c>
      <c r="N123" s="14">
        <v>12.996039381890601</v>
      </c>
      <c r="O123" s="14">
        <v>15.607834801190618</v>
      </c>
    </row>
    <row r="124" spans="1:15" x14ac:dyDescent="0.3">
      <c r="C124" s="13">
        <v>9.8607636798362783</v>
      </c>
      <c r="D124" s="13">
        <v>4.896401275914263</v>
      </c>
      <c r="E124" s="13">
        <v>7.1366995763041405</v>
      </c>
      <c r="F124" t="s">
        <v>13</v>
      </c>
      <c r="K124" s="3" t="s">
        <v>25</v>
      </c>
      <c r="L124" s="14">
        <v>8.8864571854653338</v>
      </c>
      <c r="M124" s="14">
        <v>15.245715887490203</v>
      </c>
      <c r="N124" s="14">
        <v>12.81635732156851</v>
      </c>
      <c r="O124" s="14">
        <v>15.890118727085397</v>
      </c>
    </row>
    <row r="125" spans="1:15" x14ac:dyDescent="0.3">
      <c r="C125" s="13">
        <v>13.194097113005462</v>
      </c>
      <c r="D125" s="13">
        <v>6.8938500442820718</v>
      </c>
      <c r="E125" s="13">
        <v>7.4508202930866005</v>
      </c>
      <c r="L125" s="14">
        <v>12.052528375093351</v>
      </c>
      <c r="M125" s="14">
        <v>18.942982739227283</v>
      </c>
      <c r="N125" s="14">
        <v>17.13406955227935</v>
      </c>
      <c r="O125" s="14">
        <v>19.491334659980001</v>
      </c>
    </row>
    <row r="129" spans="1:19" x14ac:dyDescent="0.3">
      <c r="E129" s="28" t="s">
        <v>57</v>
      </c>
      <c r="F129" s="28"/>
      <c r="G129" s="28"/>
      <c r="H129" s="28"/>
    </row>
    <row r="130" spans="1:19" ht="15" x14ac:dyDescent="0.3">
      <c r="A130" s="26" t="s">
        <v>42</v>
      </c>
      <c r="E130" s="14">
        <v>8.4067954659481092</v>
      </c>
      <c r="F130" s="14">
        <v>13.009348713971026</v>
      </c>
      <c r="G130" s="14">
        <v>11.805967096822307</v>
      </c>
      <c r="H130" s="14">
        <v>13.318301582268585</v>
      </c>
    </row>
    <row r="131" spans="1:19" ht="15" x14ac:dyDescent="0.3">
      <c r="A131" s="26" t="s">
        <v>43</v>
      </c>
      <c r="E131" s="14">
        <v>10.177829054867129</v>
      </c>
      <c r="F131" s="14">
        <v>16.30872391876909</v>
      </c>
      <c r="G131" s="14">
        <v>14.300246162820288</v>
      </c>
      <c r="H131" s="14">
        <v>16.765496515806433</v>
      </c>
    </row>
    <row r="132" spans="1:19" x14ac:dyDescent="0.3">
      <c r="E132" s="14">
        <v>8.8477607144510166</v>
      </c>
      <c r="F132" s="14">
        <v>14.930509466581684</v>
      </c>
      <c r="G132" s="14">
        <v>12.996039381890601</v>
      </c>
      <c r="H132" s="14">
        <v>15.607834801190618</v>
      </c>
    </row>
    <row r="133" spans="1:19" x14ac:dyDescent="0.3">
      <c r="E133" s="14">
        <v>8.8864571854653338</v>
      </c>
      <c r="F133" s="14">
        <v>15.245715887490203</v>
      </c>
      <c r="G133" s="14">
        <v>12.81635732156851</v>
      </c>
      <c r="H133" s="14">
        <v>15.890118727085397</v>
      </c>
    </row>
    <row r="134" spans="1:19" x14ac:dyDescent="0.3">
      <c r="E134" s="14">
        <v>12.052528375093351</v>
      </c>
      <c r="F134" s="14">
        <v>18.942982739227283</v>
      </c>
      <c r="G134" s="14">
        <v>17.13406955227935</v>
      </c>
      <c r="H134" s="14">
        <v>19.491334659980001</v>
      </c>
    </row>
    <row r="136" spans="1:19" ht="15" x14ac:dyDescent="0.3">
      <c r="A136" s="26" t="s">
        <v>44</v>
      </c>
      <c r="E136" s="8" t="s">
        <v>54</v>
      </c>
      <c r="F136" s="8" t="s">
        <v>48</v>
      </c>
      <c r="G136" s="8" t="s">
        <v>26</v>
      </c>
      <c r="H136" s="9" t="s">
        <v>25</v>
      </c>
      <c r="I136" s="8" t="s">
        <v>20</v>
      </c>
    </row>
    <row r="137" spans="1:19" x14ac:dyDescent="0.3">
      <c r="E137" s="30" t="s">
        <v>58</v>
      </c>
      <c r="F137" s="31"/>
      <c r="G137" s="31"/>
      <c r="H137" s="31"/>
      <c r="I137" s="32"/>
      <c r="K137" s="30" t="s">
        <v>57</v>
      </c>
      <c r="L137" s="31"/>
      <c r="M137" s="31"/>
      <c r="N137" s="32"/>
      <c r="P137" s="30" t="s">
        <v>59</v>
      </c>
      <c r="Q137" s="31"/>
      <c r="R137" s="31"/>
      <c r="S137" s="32"/>
    </row>
    <row r="138" spans="1:19" x14ac:dyDescent="0.3">
      <c r="E138" s="5">
        <v>9.880110676882714E-2</v>
      </c>
      <c r="F138" s="5">
        <v>0.68998737808964161</v>
      </c>
      <c r="G138" s="5">
        <v>0.58940145464371052</v>
      </c>
      <c r="H138" s="5">
        <v>0.98533876428155687</v>
      </c>
      <c r="I138" s="5">
        <v>0.12089975410867959</v>
      </c>
      <c r="K138" s="14">
        <v>8.4067954659481092</v>
      </c>
      <c r="L138" s="14">
        <v>13.009348713971026</v>
      </c>
      <c r="M138" s="14">
        <v>11.805967096822307</v>
      </c>
      <c r="N138" s="14">
        <v>13.318301582268585</v>
      </c>
      <c r="P138" s="12">
        <f t="array" ref="P138:S145">MMULT(E138:I145,K138:N142)</f>
        <v>23.281375774968126</v>
      </c>
      <c r="Q138" s="12">
        <v>38.650612514581042</v>
      </c>
      <c r="R138" s="12">
        <v>33.393274969433286</v>
      </c>
      <c r="S138" s="12">
        <v>40.096771974057056</v>
      </c>
    </row>
    <row r="139" spans="1:19" x14ac:dyDescent="0.3">
      <c r="E139" s="5">
        <v>0.60378525884514944</v>
      </c>
      <c r="F139" s="5">
        <v>0.14153751935817405</v>
      </c>
      <c r="G139" s="5">
        <v>0.78796185589847556</v>
      </c>
      <c r="H139" s="5">
        <v>0.84423808810182599</v>
      </c>
      <c r="I139" s="5">
        <v>0.92332605988371552</v>
      </c>
      <c r="K139" s="14">
        <v>10.177829054867129</v>
      </c>
      <c r="L139" s="14">
        <v>16.30872391876909</v>
      </c>
      <c r="M139" s="14">
        <v>14.300246162820288</v>
      </c>
      <c r="N139" s="14">
        <v>16.765496515806433</v>
      </c>
      <c r="P139" s="12">
        <v>32.118840966915201</v>
      </c>
      <c r="Q139" s="12">
        <v>52.289384904483484</v>
      </c>
      <c r="R139" s="12">
        <v>46.033063509323668</v>
      </c>
      <c r="S139" s="12">
        <v>54.124620119725961</v>
      </c>
    </row>
    <row r="140" spans="1:19" x14ac:dyDescent="0.3">
      <c r="E140" s="5">
        <v>0.1718890457613812</v>
      </c>
      <c r="F140" s="5">
        <v>0.81019310192201022</v>
      </c>
      <c r="G140" s="5">
        <v>0.64663070771174047</v>
      </c>
      <c r="H140" s="5">
        <v>0.69977939080301466</v>
      </c>
      <c r="I140" s="5">
        <v>6.3908346368088398E-2</v>
      </c>
      <c r="J140" s="8" t="s">
        <v>13</v>
      </c>
      <c r="K140" s="14">
        <v>8.8477607144510166</v>
      </c>
      <c r="L140" s="14">
        <v>14.930509466581684</v>
      </c>
      <c r="M140" s="14">
        <v>12.996039381890601</v>
      </c>
      <c r="N140" s="14">
        <v>15.607834801190618</v>
      </c>
      <c r="O140" s="9" t="s">
        <v>25</v>
      </c>
      <c r="P140" s="12">
        <v>22.401093469445964</v>
      </c>
      <c r="Q140" s="12">
        <v>36.983158537678293</v>
      </c>
      <c r="R140" s="12">
        <v>32.082548128871267</v>
      </c>
      <c r="S140" s="12">
        <v>38.330301610137859</v>
      </c>
    </row>
    <row r="141" spans="1:19" x14ac:dyDescent="0.3">
      <c r="E141" s="5">
        <v>0.14371580994384314</v>
      </c>
      <c r="F141" s="5">
        <v>0.54992367742110904</v>
      </c>
      <c r="G141" s="5">
        <v>0.50416050237046584</v>
      </c>
      <c r="H141" s="5">
        <v>5.0989515629247473E-2</v>
      </c>
      <c r="I141" s="5">
        <v>0.97603105363618936</v>
      </c>
      <c r="K141" s="14">
        <v>8.8864571854653338</v>
      </c>
      <c r="L141" s="14">
        <v>15.245715887490203</v>
      </c>
      <c r="M141" s="14">
        <v>12.81635732156851</v>
      </c>
      <c r="N141" s="14">
        <v>15.890118727085397</v>
      </c>
      <c r="P141" s="12">
        <v>23.482668204557555</v>
      </c>
      <c r="Q141" s="12">
        <v>37.631886742548559</v>
      </c>
      <c r="R141" s="12">
        <v>33.489721635120844</v>
      </c>
      <c r="S141" s="12">
        <v>38.837025193159839</v>
      </c>
    </row>
    <row r="142" spans="1:19" x14ac:dyDescent="0.3">
      <c r="E142" s="5">
        <v>0.76165551612182114</v>
      </c>
      <c r="F142" s="5">
        <v>0.38664796103495525</v>
      </c>
      <c r="G142" s="5">
        <v>7.5566406926454222E-2</v>
      </c>
      <c r="H142" s="5">
        <v>0.76568133592212284</v>
      </c>
      <c r="I142" s="5">
        <v>0.66533343341172035</v>
      </c>
      <c r="K142" s="14">
        <v>12.052528375093351</v>
      </c>
      <c r="L142" s="14">
        <v>18.942982739227283</v>
      </c>
      <c r="M142" s="14">
        <v>17.13406955227935</v>
      </c>
      <c r="N142" s="14">
        <v>19.491334659980001</v>
      </c>
      <c r="P142" s="12">
        <v>25.830056972384984</v>
      </c>
      <c r="Q142" s="12">
        <v>41.619381866165085</v>
      </c>
      <c r="R142" s="12">
        <v>36.716419903131104</v>
      </c>
      <c r="S142" s="12">
        <v>42.940734850928948</v>
      </c>
    </row>
    <row r="143" spans="1:19" x14ac:dyDescent="0.3">
      <c r="E143" s="5">
        <v>0.78994508097604532</v>
      </c>
      <c r="F143" s="5">
        <v>0.49106724702694049</v>
      </c>
      <c r="G143" s="5">
        <v>0.30330209629171445</v>
      </c>
      <c r="H143" s="5">
        <v>0.32456111438529744</v>
      </c>
      <c r="I143" s="5">
        <v>0.71257032283464772</v>
      </c>
      <c r="P143" s="12">
        <v>25.794922074228193</v>
      </c>
      <c r="Q143" s="12">
        <v>41.26017986452112</v>
      </c>
      <c r="R143" s="12">
        <v>36.659094824288097</v>
      </c>
      <c r="S143" s="12">
        <v>42.533863327618889</v>
      </c>
    </row>
    <row r="144" spans="1:19" x14ac:dyDescent="0.3">
      <c r="E144" s="5">
        <v>0.12795839016335064</v>
      </c>
      <c r="F144" s="5">
        <v>0.2972423108146135</v>
      </c>
      <c r="G144" s="5">
        <v>0.24308443969166249</v>
      </c>
      <c r="H144" s="5">
        <v>0.3680208853802911</v>
      </c>
      <c r="I144" s="5">
        <v>0.30249173963923648</v>
      </c>
      <c r="P144" s="12">
        <v>13.167946513920572</v>
      </c>
      <c r="Q144" s="12">
        <v>21.482510292476348</v>
      </c>
      <c r="R144" s="12">
        <v>18.820047384845509</v>
      </c>
      <c r="S144" s="12">
        <v>22.225488425865009</v>
      </c>
    </row>
    <row r="145" spans="1:19" x14ac:dyDescent="0.3">
      <c r="E145" s="5">
        <v>0.51118341127172184</v>
      </c>
      <c r="F145" s="5">
        <v>0.39065902381940865</v>
      </c>
      <c r="G145" s="5">
        <v>0.46900585022378471</v>
      </c>
      <c r="H145" s="5">
        <v>4.4951417617939637E-2</v>
      </c>
      <c r="I145" s="5">
        <v>0.96754312675393916</v>
      </c>
      <c r="P145" s="12">
        <v>24.483926521196093</v>
      </c>
      <c r="Q145" s="12">
        <v>39.037278997826974</v>
      </c>
      <c r="R145" s="12">
        <v>34.870817899039736</v>
      </c>
      <c r="S145" s="12">
        <v>40.250843413391387</v>
      </c>
    </row>
    <row r="148" spans="1:19" x14ac:dyDescent="0.3">
      <c r="E148" s="28" t="s">
        <v>10</v>
      </c>
      <c r="F148" s="28"/>
      <c r="G148" s="28"/>
      <c r="H148" s="28"/>
      <c r="L148" s="35" t="s">
        <v>59</v>
      </c>
      <c r="M148" s="35"/>
      <c r="N148" s="35"/>
      <c r="O148" s="35"/>
    </row>
    <row r="149" spans="1:19" x14ac:dyDescent="0.3">
      <c r="E149" s="11">
        <v>8.761781443041694E-2</v>
      </c>
      <c r="F149" s="11">
        <v>0.8664760882697784</v>
      </c>
      <c r="G149" s="11">
        <v>0.12173440390403167</v>
      </c>
      <c r="H149" s="11">
        <v>0.65458118333414261</v>
      </c>
      <c r="L149" s="15">
        <v>23.281375774968126</v>
      </c>
      <c r="M149" s="15">
        <v>38.650612514581042</v>
      </c>
      <c r="N149" s="15">
        <v>33.393274969433286</v>
      </c>
      <c r="O149" s="15">
        <v>40.096771974057056</v>
      </c>
    </row>
    <row r="150" spans="1:19" x14ac:dyDescent="0.3">
      <c r="E150" s="11">
        <v>0.21969441518322752</v>
      </c>
      <c r="F150" s="11">
        <v>9.6874032741807614E-2</v>
      </c>
      <c r="G150" s="11">
        <v>0.15906136040512431</v>
      </c>
      <c r="H150" s="11">
        <v>0.75001029675144482</v>
      </c>
      <c r="L150" s="15">
        <v>32.118840966915201</v>
      </c>
      <c r="M150" s="15">
        <v>52.289384904483484</v>
      </c>
      <c r="N150" s="15">
        <v>46.033063509323668</v>
      </c>
      <c r="O150" s="15">
        <v>54.124620119725961</v>
      </c>
    </row>
    <row r="151" spans="1:19" ht="15" x14ac:dyDescent="0.3">
      <c r="A151" s="7" t="s">
        <v>52</v>
      </c>
      <c r="E151" s="11">
        <v>0.64467346190745434</v>
      </c>
      <c r="F151" s="11">
        <v>0.34001480826047226</v>
      </c>
      <c r="G151" s="11">
        <v>0.80662552083969419</v>
      </c>
      <c r="H151" s="11">
        <v>0.46071224717280457</v>
      </c>
      <c r="L151" s="15">
        <v>22.401093469445964</v>
      </c>
      <c r="M151" s="15">
        <v>36.983158537678293</v>
      </c>
      <c r="N151" s="15">
        <v>32.082548128871267</v>
      </c>
      <c r="O151" s="15">
        <v>38.330301610137859</v>
      </c>
    </row>
    <row r="152" spans="1:19" ht="15" x14ac:dyDescent="0.3">
      <c r="A152" s="7" t="s">
        <v>53</v>
      </c>
      <c r="E152" s="11">
        <v>2.3437579883911153E-2</v>
      </c>
      <c r="F152" s="11">
        <v>0.49517014577901042</v>
      </c>
      <c r="G152" s="11">
        <v>0.94843505230561653</v>
      </c>
      <c r="H152" s="11">
        <v>0.53822644727662361</v>
      </c>
      <c r="I152" s="8" t="s">
        <v>35</v>
      </c>
      <c r="J152" s="27" t="s">
        <v>60</v>
      </c>
      <c r="L152" s="15">
        <v>23.482668204557555</v>
      </c>
      <c r="M152" s="15">
        <v>37.631886742548559</v>
      </c>
      <c r="N152" s="15">
        <v>33.489721635120844</v>
      </c>
      <c r="O152" s="15">
        <v>38.837025193159839</v>
      </c>
    </row>
    <row r="153" spans="1:19" x14ac:dyDescent="0.3">
      <c r="E153" s="11">
        <v>0.10175028551883414</v>
      </c>
      <c r="F153" s="11">
        <v>2.6580448270965951E-2</v>
      </c>
      <c r="G153" s="11">
        <v>0.96660245149570967</v>
      </c>
      <c r="H153" s="11">
        <v>0.82451550569975063</v>
      </c>
      <c r="L153" s="15">
        <v>25.830056972384984</v>
      </c>
      <c r="M153" s="15">
        <v>41.619381866165085</v>
      </c>
      <c r="N153" s="15">
        <v>36.716419903131104</v>
      </c>
      <c r="O153" s="15">
        <v>42.940734850928948</v>
      </c>
    </row>
    <row r="154" spans="1:19" x14ac:dyDescent="0.3">
      <c r="E154" s="11">
        <v>0.51616421562530757</v>
      </c>
      <c r="F154" s="11">
        <v>0.80414169073180786</v>
      </c>
      <c r="G154" s="11">
        <v>0.14390521220486063</v>
      </c>
      <c r="H154" s="11">
        <v>0.56826783615353238</v>
      </c>
      <c r="L154" s="15">
        <v>25.794922074228193</v>
      </c>
      <c r="M154" s="15">
        <v>41.26017986452112</v>
      </c>
      <c r="N154" s="15">
        <v>36.659094824288097</v>
      </c>
      <c r="O154" s="15">
        <v>42.533863327618889</v>
      </c>
    </row>
    <row r="155" spans="1:19" x14ac:dyDescent="0.3">
      <c r="E155" s="11">
        <v>0.21695410307384744</v>
      </c>
      <c r="F155" s="11">
        <v>0.59096155020952668</v>
      </c>
      <c r="G155" s="11">
        <v>0.16655005379305898</v>
      </c>
      <c r="H155" s="11">
        <v>0.34043296281638924</v>
      </c>
      <c r="L155" s="15">
        <v>13.167946513920572</v>
      </c>
      <c r="M155" s="15">
        <v>21.482510292476348</v>
      </c>
      <c r="N155" s="15">
        <v>18.820047384845509</v>
      </c>
      <c r="O155" s="15">
        <v>22.225488425865009</v>
      </c>
    </row>
    <row r="156" spans="1:19" x14ac:dyDescent="0.3">
      <c r="E156" s="11">
        <v>0.38550091362090311</v>
      </c>
      <c r="F156" s="11">
        <v>0.70920774528644182</v>
      </c>
      <c r="G156" s="11">
        <v>0.95222693990253449</v>
      </c>
      <c r="H156" s="11">
        <v>0.63355058045640122</v>
      </c>
      <c r="L156" s="15">
        <v>24.483926521196093</v>
      </c>
      <c r="M156" s="15">
        <v>39.037278997826974</v>
      </c>
      <c r="N156" s="15">
        <v>34.870817899039736</v>
      </c>
      <c r="O156" s="15">
        <v>40.250843413391387</v>
      </c>
    </row>
    <row r="159" spans="1:19" x14ac:dyDescent="0.3">
      <c r="E159" s="28" t="s">
        <v>11</v>
      </c>
      <c r="F159" s="28"/>
      <c r="G159" s="28"/>
      <c r="K159" s="29" t="s">
        <v>49</v>
      </c>
      <c r="L159" s="29"/>
      <c r="M159" s="29"/>
    </row>
    <row r="160" spans="1:19" x14ac:dyDescent="0.3">
      <c r="E160" s="10">
        <v>0.34867995999416679</v>
      </c>
      <c r="F160" s="10">
        <v>0.98993690942003731</v>
      </c>
      <c r="G160" s="10">
        <v>8.4223547212908145E-2</v>
      </c>
      <c r="K160" s="16">
        <v>57.338489422652174</v>
      </c>
      <c r="L160" s="16">
        <v>29.606382996304134</v>
      </c>
      <c r="M160" s="16">
        <v>35.913645454228387</v>
      </c>
    </row>
    <row r="161" spans="5:13" x14ac:dyDescent="0.3">
      <c r="E161" s="10">
        <v>0.86532838273048995</v>
      </c>
      <c r="F161" s="10">
        <v>0.29034223265467929</v>
      </c>
      <c r="G161" s="10">
        <v>0.74141906422351234</v>
      </c>
      <c r="H161" s="8" t="s">
        <v>35</v>
      </c>
      <c r="I161" s="27" t="s">
        <v>60</v>
      </c>
      <c r="K161" s="16">
        <v>97.669124342051859</v>
      </c>
      <c r="L161" s="16">
        <v>50.412742320900151</v>
      </c>
      <c r="M161" s="16">
        <v>61.068945988709956</v>
      </c>
    </row>
    <row r="162" spans="5:13" x14ac:dyDescent="0.3">
      <c r="E162" s="10">
        <v>0.73138821479814431</v>
      </c>
      <c r="F162" s="10">
        <v>0.91646389510408877</v>
      </c>
      <c r="G162" s="10">
        <v>0.15650595628519981</v>
      </c>
      <c r="K162" s="16">
        <v>112.10355894164454</v>
      </c>
      <c r="L162" s="16">
        <v>58.107413519787713</v>
      </c>
      <c r="M162" s="16">
        <v>69.576139009384789</v>
      </c>
    </row>
    <row r="163" spans="5:13" x14ac:dyDescent="0.3">
      <c r="E163" s="10">
        <v>0.9986081922545248</v>
      </c>
      <c r="F163" s="10">
        <v>3.6682978842059732E-3</v>
      </c>
      <c r="G163" s="10">
        <v>0.8442442913079109</v>
      </c>
      <c r="K163" s="16">
        <v>129.65578015412169</v>
      </c>
      <c r="L163" s="16">
        <v>66.887212059148354</v>
      </c>
      <c r="M163" s="16">
        <v>80.930892689121634</v>
      </c>
    </row>
  </sheetData>
  <mergeCells count="24">
    <mergeCell ref="K95:L95"/>
    <mergeCell ref="L78:N78"/>
    <mergeCell ref="D68:G68"/>
    <mergeCell ref="M111:O111"/>
    <mergeCell ref="O101:Q101"/>
    <mergeCell ref="C78:F78"/>
    <mergeCell ref="H78:J78"/>
    <mergeCell ref="F86:H86"/>
    <mergeCell ref="J86:L86"/>
    <mergeCell ref="P137:S137"/>
    <mergeCell ref="E148:H148"/>
    <mergeCell ref="L148:O148"/>
    <mergeCell ref="K101:M101"/>
    <mergeCell ref="G101:I101"/>
    <mergeCell ref="I111:K111"/>
    <mergeCell ref="C111:G111"/>
    <mergeCell ref="C120:E120"/>
    <mergeCell ref="G120:J120"/>
    <mergeCell ref="L120:O120"/>
    <mergeCell ref="E159:G159"/>
    <mergeCell ref="K159:M159"/>
    <mergeCell ref="K137:N137"/>
    <mergeCell ref="E129:H129"/>
    <mergeCell ref="E137:I1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Backpropagation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2019-02-16T05:35:26Z</dcterms:modified>
</cp:coreProperties>
</file>