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BBEC6742-97D6-43F9-A2D3-1C01562349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3" l="1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B5" i="3"/>
  <c r="B2" i="3"/>
  <c r="F5" i="3"/>
  <c r="E5" i="3"/>
  <c r="D5" i="3"/>
  <c r="C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2"/>
  <c r="F52" i="1"/>
  <c r="F49" i="1"/>
  <c r="F48" i="1"/>
  <c r="F47" i="1"/>
  <c r="F45" i="1"/>
  <c r="F44" i="1"/>
  <c r="F43" i="1"/>
  <c r="F42" i="1"/>
  <c r="F33" i="1"/>
  <c r="F39" i="1"/>
  <c r="F38" i="1"/>
  <c r="F37" i="1"/>
  <c r="F36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<sst xmlns="http://schemas.openxmlformats.org/spreadsheetml/2006/main" count="1531" uniqueCount="76">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</sst>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31" workbookViewId="0">
      <selection activeCell="F53" sqref="F53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COUNTIF(F2:F25,F16)</f>
        <v>8</v>
      </c>
    </row>
    <row r="32" spans="1:7" x14ac:dyDescent="0.3">
      <c r="E32" s="4" t="s">
        <v>38</v>
      </c>
      <c r="F32">
        <f>COUNTIF(C2:C25,C3)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>SUMIF(D2:D25,D23,E2:E25)</f>
        <v>164</v>
      </c>
    </row>
    <row r="38" spans="5:6" x14ac:dyDescent="0.3">
      <c r="E38" s="4" t="s">
        <v>34</v>
      </c>
      <c r="F38">
        <f>SUMIF(F2:F25,F24,E2:E25)</f>
        <v>156</v>
      </c>
    </row>
    <row r="39" spans="5:6" x14ac:dyDescent="0.3">
      <c r="E39" s="4" t="s">
        <v>44</v>
      </c>
      <c r="F39">
        <f>SUMIF(F2:F25,"truck*",E2:E25)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COUNTIFS(D2:D25,D24,G2:G25,G24)</f>
        <v>2</v>
      </c>
    </row>
    <row r="43" spans="5:6" x14ac:dyDescent="0.3">
      <c r="E43" s="4" t="s">
        <v>40</v>
      </c>
      <c r="F43">
        <f>COUNTIFS(C2:C25,C23,F2:F25,F18)</f>
        <v>2</v>
      </c>
    </row>
    <row r="44" spans="5:6" x14ac:dyDescent="0.3">
      <c r="E44" s="4" t="s">
        <v>41</v>
      </c>
      <c r="F44">
        <f>COUNTIFS(G2:G25,G24,B2:B25,"&gt;2/3/2013")</f>
        <v>2</v>
      </c>
    </row>
    <row r="45" spans="5:6" x14ac:dyDescent="0.3">
      <c r="E45" s="4" t="s">
        <v>42</v>
      </c>
      <c r="F45">
        <f>COUNTIFS(B2:B25,"&gt;2/3/2013",B2:B25,"&lt;2/6/2013")</f>
        <v>9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SUMIFS(E2:E25,D2:D25,"microwave",G2:G25,G23)</f>
        <v>25</v>
      </c>
    </row>
    <row r="48" spans="5:6" x14ac:dyDescent="0.3">
      <c r="E48" s="4" t="s">
        <v>33</v>
      </c>
      <c r="F48">
        <f>SUMIFS(E2:E25,F2:F25,F18,G2:G25,G22)</f>
        <v>75</v>
      </c>
    </row>
    <row r="49" spans="5:6" x14ac:dyDescent="0.3">
      <c r="E49" s="4" t="s">
        <v>43</v>
      </c>
      <c r="F49">
        <f>SUMIFS(E2:E25,B2:B25,"&gt;2/3/2013",B2:B25,"&lt;2/6/2013")</f>
        <v>194</v>
      </c>
    </row>
    <row r="52" spans="5:6" x14ac:dyDescent="0.3">
      <c r="E52" s="4" t="s">
        <v>32</v>
      </c>
      <c r="F52">
        <f>SUMIFS(E2:E25,G2:G25,G5)+SUMIFS(E2:E25,G2:G25,G25)+SUMIFS(E2:E25,G2:G25,G19)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A20" sqref="A2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>COUNTIFS($B$16:$B$241,A5)</f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31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24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B9" sqref="B9:F1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31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24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prathmesh</cp:lastModifiedBy>
  <dcterms:created xsi:type="dcterms:W3CDTF">2013-06-05T17:23:06Z</dcterms:created>
  <dcterms:modified xsi:type="dcterms:W3CDTF">2022-05-06T08:28:31Z</dcterms:modified>
</cp:coreProperties>
</file>