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Sai\Downloads\exam excel\Excel Practicle Tasks\Excel Practicle Tasks\"/>
    </mc:Choice>
  </mc:AlternateContent>
  <xr:revisionPtr revIDLastSave="0" documentId="13_ncr:1_{58CD590C-788E-41FC-8AEA-BEED03124A82}" xr6:coauthVersionLast="47" xr6:coauthVersionMax="47" xr10:uidLastSave="{00000000-0000-0000-0000-000000000000}"/>
  <bookViews>
    <workbookView xWindow="-108" yWindow="-108" windowWidth="23256" windowHeight="12456" firstSheet="2" activeTab="2" xr2:uid="{00000000-000D-0000-FFFF-FFFF00000000}"/>
  </bookViews>
  <sheets>
    <sheet name="HR Dataset" sheetId="2" r:id="rId1"/>
    <sheet name="pivot table" sheetId="3" r:id="rId2"/>
    <sheet name="Dashboard" sheetId="7" r:id="rId3"/>
  </sheets>
  <definedNames>
    <definedName name="_xlchart.v1.0" hidden="1">'pivot table'!$K$9:$K$11</definedName>
    <definedName name="_xlchart.v1.1" hidden="1">'pivot table'!$L$9:$L$11</definedName>
    <definedName name="_xlcn.WorksheetConnection_HRDatasetA1J111" hidden="1">'HR Dataset'!$A$1:$J$11</definedName>
    <definedName name="NativeTimeline_Join_Date">#N/A</definedName>
    <definedName name="Slicer_Department">#N/A</definedName>
    <definedName name="Slicer_Gender">#N/A</definedName>
  </definedNames>
  <calcPr calcId="191029"/>
  <pivotCaches>
    <pivotCache cacheId="0" r:id="rId4"/>
    <pivotCache cacheId="5"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FCE2AD5D-F65C-4FA6-A056-5C36A1767C68}">
      <x15:dataModel>
        <x15:modelTables>
          <x15:modelTable id="Range" name="Range" connection="WorksheetConnection_HR Dataset!$A$1:$J$1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 i="2" l="1"/>
  <c r="J4" i="2"/>
  <c r="J5" i="2"/>
  <c r="J6" i="2"/>
  <c r="J7" i="2"/>
  <c r="J8" i="2"/>
  <c r="J9" i="2"/>
  <c r="J10" i="2"/>
  <c r="J11" i="2"/>
  <c r="J2" i="2"/>
  <c r="B6" i="3"/>
  <c r="B5" i="3"/>
  <c r="B8" i="3" s="1"/>
  <c r="B4" i="3"/>
  <c r="B3" i="3"/>
  <c r="I11" i="2"/>
  <c r="I10" i="2"/>
  <c r="I9" i="2"/>
  <c r="I8" i="2"/>
  <c r="I7" i="2"/>
  <c r="I6" i="2"/>
  <c r="I5" i="2"/>
  <c r="I4" i="2"/>
  <c r="I3" i="2"/>
  <c r="I2" i="2"/>
  <c r="L11" i="3"/>
  <c r="L10" i="3"/>
  <c r="L9"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6A56EE4-61D0-4FA7-ACC2-A0C44B74752D}"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B888AB-0BD9-4D9B-9E7E-6C2B3BC2A8BE}" name="WorksheetConnection_HR Dataset!$A$1:$J$11" type="102" refreshedVersion="7" minRefreshableVersion="5">
    <extLst>
      <ext xmlns:x15="http://schemas.microsoft.com/office/spreadsheetml/2010/11/main" uri="{DE250136-89BD-433C-8126-D09CA5730AF9}">
        <x15:connection id="Range" autoDelete="1">
          <x15:rangePr sourceName="_xlcn.WorksheetConnection_HRDatasetA1J111"/>
        </x15:connection>
      </ext>
    </extLst>
  </connection>
</connections>
</file>

<file path=xl/sharedStrings.xml><?xml version="1.0" encoding="utf-8"?>
<sst xmlns="http://schemas.openxmlformats.org/spreadsheetml/2006/main" count="103" uniqueCount="47">
  <si>
    <t>Raj</t>
  </si>
  <si>
    <t>John</t>
  </si>
  <si>
    <t>Sara</t>
  </si>
  <si>
    <t>Priya</t>
  </si>
  <si>
    <t>EmpID</t>
  </si>
  <si>
    <t>Name</t>
  </si>
  <si>
    <t>Gender</t>
  </si>
  <si>
    <t>Age</t>
  </si>
  <si>
    <t>Department</t>
  </si>
  <si>
    <t>Join Date</t>
  </si>
  <si>
    <t>Exit Date</t>
  </si>
  <si>
    <t>Status</t>
  </si>
  <si>
    <t>F</t>
  </si>
  <si>
    <t>Sales</t>
  </si>
  <si>
    <t>Active</t>
  </si>
  <si>
    <t>Finance</t>
  </si>
  <si>
    <t>Resigned</t>
  </si>
  <si>
    <t>M</t>
  </si>
  <si>
    <t>Ananya</t>
  </si>
  <si>
    <t>Kiran</t>
  </si>
  <si>
    <t>Sneha</t>
  </si>
  <si>
    <t>HR</t>
  </si>
  <si>
    <t>Ravi</t>
  </si>
  <si>
    <t>IT</t>
  </si>
  <si>
    <t>Arjun</t>
  </si>
  <si>
    <t>Meena</t>
  </si>
  <si>
    <t>Count of Active emplo.</t>
  </si>
  <si>
    <t>Attrition Rate</t>
  </si>
  <si>
    <t>Total emp.</t>
  </si>
  <si>
    <t>Average Age</t>
  </si>
  <si>
    <t>Row Labels</t>
  </si>
  <si>
    <t>Grand Total</t>
  </si>
  <si>
    <t>Count of Status</t>
  </si>
  <si>
    <t>Column Labels</t>
  </si>
  <si>
    <t>Department-wise Headcount.</t>
  </si>
  <si>
    <t>Count of Gender</t>
  </si>
  <si>
    <t>Gender distribution.</t>
  </si>
  <si>
    <t>&lt;30</t>
  </si>
  <si>
    <t>30-39</t>
  </si>
  <si>
    <t>40-49</t>
  </si>
  <si>
    <t>Age group distribution</t>
  </si>
  <si>
    <t>Count of EmpID</t>
  </si>
  <si>
    <t>Average of Age</t>
  </si>
  <si>
    <t>Attrition_count</t>
  </si>
  <si>
    <t>Sum of Attrition_count</t>
  </si>
  <si>
    <t>Sum of Age</t>
  </si>
  <si>
    <t>Count of Atteition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</si>
</sst>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6" x14ac:knownFonts="1">
    <font>
      <sz val="11"/>
      <color theme="1"/>
      <name val="Calibri"/>
      <family val="2"/>
      <scheme val="minor"/>
    </font>
    <font>
      <b/>
      <sz val="11"/>
      <name val="Calibri"/>
      <family val="2"/>
    </font>
    <font>
      <sz val="11"/>
      <color rgb="FFFF0000"/>
      <name val="Calibri"/>
      <family val="2"/>
      <scheme val="minor"/>
    </font>
    <font>
      <b/>
      <sz val="11"/>
      <color theme="1"/>
      <name val="Calibri"/>
      <family val="2"/>
      <scheme val="minor"/>
    </font>
    <font>
      <b/>
      <sz val="11"/>
      <color rgb="FF7030A0"/>
      <name val="Calibri"/>
      <family val="2"/>
      <scheme val="minor"/>
    </font>
    <font>
      <sz val="11"/>
      <color theme="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5" fillId="0" borderId="0" applyFont="0" applyFill="0" applyBorder="0" applyAlignment="0" applyProtection="0"/>
  </cellStyleXfs>
  <cellXfs count="17">
    <xf numFmtId="0" fontId="0" fillId="0" borderId="0" xfId="0"/>
    <xf numFmtId="0" fontId="1" fillId="0" borderId="1" xfId="0" applyFont="1" applyBorder="1" applyAlignment="1">
      <alignment horizontal="center" vertical="top"/>
    </xf>
    <xf numFmtId="164" fontId="0" fillId="0" borderId="0" xfId="0" applyNumberFormat="1"/>
    <xf numFmtId="0" fontId="2" fillId="0" borderId="0" xfId="0" applyFont="1"/>
    <xf numFmtId="0" fontId="2" fillId="0" borderId="1" xfId="0" applyFont="1" applyBorder="1"/>
    <xf numFmtId="0" fontId="0" fillId="0" borderId="1" xfId="0" applyBorder="1"/>
    <xf numFmtId="0" fontId="4" fillId="0" borderId="1" xfId="0" applyFont="1" applyBorder="1"/>
    <xf numFmtId="0" fontId="0" fillId="0" borderId="0" xfId="0" pivotButton="1"/>
    <xf numFmtId="0" fontId="0" fillId="0" borderId="0" xfId="0" applyAlignment="1">
      <alignment horizontal="left"/>
    </xf>
    <xf numFmtId="0" fontId="3" fillId="0" borderId="1" xfId="0" applyFont="1" applyBorder="1"/>
    <xf numFmtId="0" fontId="0" fillId="2" borderId="0" xfId="0" applyFill="1"/>
    <xf numFmtId="0" fontId="0" fillId="0" borderId="1" xfId="1" applyNumberFormat="1" applyFont="1" applyBorder="1"/>
    <xf numFmtId="0" fontId="0" fillId="3" borderId="0" xfId="0" applyFill="1"/>
    <xf numFmtId="1" fontId="0" fillId="0" borderId="0" xfId="0" applyNumberFormat="1"/>
    <xf numFmtId="0" fontId="3" fillId="0" borderId="0" xfId="0" applyFont="1"/>
    <xf numFmtId="0" fontId="0" fillId="0" borderId="0" xfId="0" applyNumberFormat="1"/>
    <xf numFmtId="0" fontId="0" fillId="0" borderId="1" xfId="0" applyBorder="1" applyAlignment="1">
      <alignment horizontal="left"/>
    </xf>
  </cellXfs>
  <cellStyles count="2">
    <cellStyle name="Normal" xfId="0" builtinId="0"/>
    <cellStyle name="Percent" xfId="1" builtinId="5"/>
  </cellStyles>
  <dxfs count="37">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sz val="11"/>
        <color theme="1"/>
      </font>
      <border>
        <vertical/>
        <horizontal/>
      </border>
    </dxf>
    <dxf>
      <font>
        <color theme="1"/>
      </font>
      <border diagonalUp="0" diagonalDown="0">
        <left/>
        <right/>
        <top/>
        <bottom/>
        <vertical/>
        <horizontal/>
      </border>
    </dxf>
    <dxf>
      <numFmt numFmtId="1" formatCode="0"/>
    </dxf>
    <dxf>
      <numFmt numFmtId="1" formatCode="0"/>
    </dxf>
    <dxf>
      <font>
        <b/>
        <color theme="1"/>
      </font>
      <border>
        <bottom style="thin">
          <color theme="7"/>
        </bottom>
        <vertical/>
        <horizontal/>
      </border>
    </dxf>
    <dxf>
      <font>
        <sz val="14"/>
        <color theme="1"/>
      </font>
      <border diagonalUp="0" diagonalDown="0">
        <left/>
        <right/>
        <top/>
        <bottom/>
        <vertical/>
        <horizontal/>
      </border>
    </dxf>
  </dxfs>
  <tableStyles count="2" defaultTableStyle="TableStyleMedium9" defaultPivotStyle="PivotStyleLight16">
    <tableStyle name="TimeSlicerStyleDark4 2" pivot="0" table="0" count="9" xr9:uid="{8AE0C98E-68C3-43E0-B818-87CBBA228EE1}">
      <tableStyleElement type="wholeTable" dxfId="32"/>
      <tableStyleElement type="headerRow" dxfId="31"/>
    </tableStyle>
    <tableStyle name="VIKI" pivot="0" table="0" count="10" xr9:uid="{BACC3621-D52A-476D-A982-2963E45E3464}">
      <tableStyleElement type="wholeTable" dxfId="36"/>
      <tableStyleElement type="headerRow" dxfId="35"/>
    </tableStyle>
  </tableStyles>
  <colors>
    <mruColors>
      <color rgb="FFD5EF39"/>
      <color rgb="FFE5BEB5"/>
      <color rgb="FF604878"/>
      <color rgb="FF896C6C"/>
      <color rgb="FFDFD8E7"/>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VIKI">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7" tint="0.39997558519241921"/>
              <bgColor theme="7"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7"/>
              </stop>
              <stop position="1">
                <color theme="7"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7"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TimeSlicerStyleDark4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powerPivotData" Target="model/item.data"/><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NEw(Recovered).xlsx]pivot table!PivotTable2</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rgbClr val="8064A2">
                <a:lumMod val="60000"/>
                <a:lumOff val="4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5.9461044822190404E-2"/>
              <c:y val="0"/>
            </c:manualLayout>
          </c:layout>
          <c:spPr>
            <a:solidFill>
              <a:srgbClr val="8064A2">
                <a:lumMod val="60000"/>
                <a:lumOff val="4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7.644991477138767E-2"/>
              <c:y val="0"/>
            </c:manualLayout>
          </c:layout>
          <c:spPr>
            <a:solidFill>
              <a:srgbClr val="8064A2">
                <a:lumMod val="60000"/>
                <a:lumOff val="4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5785526218541749"/>
          <c:y val="0.15299758910226718"/>
          <c:w val="0.39934479145660495"/>
          <c:h val="0.70908777805489243"/>
        </c:manualLayout>
      </c:layout>
      <c:pieChart>
        <c:varyColors val="1"/>
        <c:ser>
          <c:idx val="0"/>
          <c:order val="0"/>
          <c:tx>
            <c:strRef>
              <c:f>'pivot table'!$I$3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C53-4628-BA56-AEDCB135E3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C53-4628-BA56-AEDCB135E322}"/>
              </c:ext>
            </c:extLst>
          </c:dPt>
          <c:dLbls>
            <c:dLbl>
              <c:idx val="0"/>
              <c:layout>
                <c:manualLayout>
                  <c:x val="-5.9461044822190404E-2"/>
                  <c:y val="0"/>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C53-4628-BA56-AEDCB135E322}"/>
                </c:ext>
              </c:extLst>
            </c:dLbl>
            <c:dLbl>
              <c:idx val="1"/>
              <c:layout>
                <c:manualLayout>
                  <c:x val="7.644991477138767E-2"/>
                  <c:y val="0"/>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C53-4628-BA56-AEDCB135E322}"/>
                </c:ext>
              </c:extLst>
            </c:dLbl>
            <c:spPr>
              <a:solidFill>
                <a:srgbClr val="8064A2">
                  <a:lumMod val="60000"/>
                  <a:lumOff val="4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table'!$H$4:$H$6</c:f>
              <c:strCache>
                <c:ptCount val="2"/>
                <c:pt idx="0">
                  <c:v>F</c:v>
                </c:pt>
                <c:pt idx="1">
                  <c:v>M</c:v>
                </c:pt>
              </c:strCache>
            </c:strRef>
          </c:cat>
          <c:val>
            <c:numRef>
              <c:f>'pivot table'!$I$4:$I$6</c:f>
              <c:numCache>
                <c:formatCode>General</c:formatCode>
                <c:ptCount val="2"/>
                <c:pt idx="0">
                  <c:v>6</c:v>
                </c:pt>
                <c:pt idx="1">
                  <c:v>4</c:v>
                </c:pt>
              </c:numCache>
            </c:numRef>
          </c:val>
          <c:extLst>
            <c:ext xmlns:c16="http://schemas.microsoft.com/office/drawing/2014/chart" uri="{C3380CC4-5D6E-409C-BE32-E72D297353CC}">
              <c16:uniqueId val="{00000004-7C53-4628-BA56-AEDCB135E322}"/>
            </c:ext>
          </c:extLst>
        </c:ser>
        <c:dLbls>
          <c:dLblPos val="bestFit"/>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NEw(Recovered).xlsx]pivot table!PivotTable1</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8649225799438"/>
          <c:y val="0.16248065507150036"/>
          <c:w val="0.84961988849027004"/>
          <c:h val="0.65539883750004024"/>
        </c:manualLayout>
      </c:layout>
      <c:barChart>
        <c:barDir val="bar"/>
        <c:grouping val="clustered"/>
        <c:varyColors val="0"/>
        <c:ser>
          <c:idx val="0"/>
          <c:order val="0"/>
          <c:tx>
            <c:strRef>
              <c:f>'pivot table'!$E$3:$E$4</c:f>
              <c:strCache>
                <c:ptCount val="1"/>
                <c:pt idx="0">
                  <c:v>Active</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table'!$D$5:$D$9</c:f>
              <c:strCache>
                <c:ptCount val="4"/>
                <c:pt idx="0">
                  <c:v>Finance</c:v>
                </c:pt>
                <c:pt idx="1">
                  <c:v>HR</c:v>
                </c:pt>
                <c:pt idx="2">
                  <c:v>IT</c:v>
                </c:pt>
                <c:pt idx="3">
                  <c:v>Sales</c:v>
                </c:pt>
              </c:strCache>
            </c:strRef>
          </c:cat>
          <c:val>
            <c:numRef>
              <c:f>'pivot table'!$E$5:$E$9</c:f>
              <c:numCache>
                <c:formatCode>General</c:formatCode>
                <c:ptCount val="4"/>
                <c:pt idx="0">
                  <c:v>3</c:v>
                </c:pt>
                <c:pt idx="1">
                  <c:v>2</c:v>
                </c:pt>
                <c:pt idx="2">
                  <c:v>2</c:v>
                </c:pt>
                <c:pt idx="3">
                  <c:v>1</c:v>
                </c:pt>
              </c:numCache>
            </c:numRef>
          </c:val>
          <c:extLst>
            <c:ext xmlns:c16="http://schemas.microsoft.com/office/drawing/2014/chart" uri="{C3380CC4-5D6E-409C-BE32-E72D297353CC}">
              <c16:uniqueId val="{00000000-E372-47F8-BE99-5ED87745FA67}"/>
            </c:ext>
          </c:extLst>
        </c:ser>
        <c:dLbls>
          <c:dLblPos val="inEnd"/>
          <c:showLegendKey val="0"/>
          <c:showVal val="1"/>
          <c:showCatName val="0"/>
          <c:showSerName val="0"/>
          <c:showPercent val="0"/>
          <c:showBubbleSize val="0"/>
        </c:dLbls>
        <c:gapWidth val="50"/>
        <c:axId val="1387534848"/>
        <c:axId val="1387551072"/>
      </c:barChart>
      <c:catAx>
        <c:axId val="13875348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387551072"/>
        <c:crosses val="autoZero"/>
        <c:auto val="1"/>
        <c:lblAlgn val="ctr"/>
        <c:lblOffset val="100"/>
        <c:noMultiLvlLbl val="0"/>
      </c:catAx>
      <c:valAx>
        <c:axId val="13875510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3875348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NEw(Recovered).xlsx]pivot table!PivotTable4</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lumMod val="75000"/>
            </a:schemeClr>
          </a:solidFill>
          <a:ln>
            <a:noFill/>
          </a:ln>
          <a:effectLst/>
        </c:spPr>
      </c:pivotFmt>
      <c:pivotFmt>
        <c:idx val="7"/>
        <c:spPr>
          <a:solidFill>
            <a:schemeClr val="accent4">
              <a:lumMod val="75000"/>
            </a:schemeClr>
          </a:solidFill>
          <a:ln>
            <a:noFill/>
          </a:ln>
          <a:effectLst/>
        </c:spPr>
      </c:pivotFmt>
      <c:pivotFmt>
        <c:idx val="8"/>
        <c:spPr>
          <a:solidFill>
            <a:schemeClr val="accent4">
              <a:lumMod val="75000"/>
            </a:schemeClr>
          </a:solidFill>
          <a:ln>
            <a:noFill/>
          </a:ln>
          <a:effectLst/>
        </c:spPr>
      </c:pivotFmt>
      <c:pivotFmt>
        <c:idx val="9"/>
        <c:spPr>
          <a:solidFill>
            <a:schemeClr val="accent4">
              <a:lumMod val="75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577666428060127E-2"/>
          <c:y val="6.9940944881889774E-2"/>
          <c:w val="0.92605042016806727"/>
          <c:h val="0.82280690302313242"/>
        </c:manualLayout>
      </c:layout>
      <c:barChart>
        <c:barDir val="col"/>
        <c:grouping val="clustered"/>
        <c:varyColors val="0"/>
        <c:ser>
          <c:idx val="0"/>
          <c:order val="0"/>
          <c:tx>
            <c:strRef>
              <c:f>'pivot table'!$O$3</c:f>
              <c:strCache>
                <c:ptCount val="1"/>
                <c:pt idx="0">
                  <c:v>Count of Status</c:v>
                </c:pt>
              </c:strCache>
            </c:strRef>
          </c:tx>
          <c:spPr>
            <a:solidFill>
              <a:schemeClr val="accent1"/>
            </a:solidFill>
            <a:ln>
              <a:noFill/>
            </a:ln>
            <a:effectLst/>
          </c:spPr>
          <c:invertIfNegative val="0"/>
          <c:dPt>
            <c:idx val="0"/>
            <c:invertIfNegative val="0"/>
            <c:bubble3D val="0"/>
            <c:spPr>
              <a:solidFill>
                <a:schemeClr val="accent4">
                  <a:lumMod val="75000"/>
                </a:schemeClr>
              </a:solidFill>
              <a:ln>
                <a:noFill/>
              </a:ln>
              <a:effectLst/>
            </c:spPr>
            <c:extLst>
              <c:ext xmlns:c16="http://schemas.microsoft.com/office/drawing/2014/chart" uri="{C3380CC4-5D6E-409C-BE32-E72D297353CC}">
                <c16:uniqueId val="{00000003-DC52-45F9-AFBA-AAEBE2497878}"/>
              </c:ext>
            </c:extLst>
          </c:dPt>
          <c:dPt>
            <c:idx val="1"/>
            <c:invertIfNegative val="0"/>
            <c:bubble3D val="0"/>
            <c:spPr>
              <a:solidFill>
                <a:schemeClr val="accent4">
                  <a:lumMod val="75000"/>
                </a:schemeClr>
              </a:solidFill>
              <a:ln>
                <a:noFill/>
              </a:ln>
              <a:effectLst/>
            </c:spPr>
            <c:extLst>
              <c:ext xmlns:c16="http://schemas.microsoft.com/office/drawing/2014/chart" uri="{C3380CC4-5D6E-409C-BE32-E72D297353CC}">
                <c16:uniqueId val="{00000004-DC52-45F9-AFBA-AAEBE2497878}"/>
              </c:ext>
            </c:extLst>
          </c:dPt>
          <c:dPt>
            <c:idx val="2"/>
            <c:invertIfNegative val="0"/>
            <c:bubble3D val="0"/>
            <c:spPr>
              <a:solidFill>
                <a:schemeClr val="accent4">
                  <a:lumMod val="75000"/>
                </a:schemeClr>
              </a:solidFill>
              <a:ln>
                <a:noFill/>
              </a:ln>
              <a:effectLst/>
            </c:spPr>
            <c:extLst>
              <c:ext xmlns:c16="http://schemas.microsoft.com/office/drawing/2014/chart" uri="{C3380CC4-5D6E-409C-BE32-E72D297353CC}">
                <c16:uniqueId val="{00000005-DC52-45F9-AFBA-AAEBE2497878}"/>
              </c:ext>
            </c:extLst>
          </c:dPt>
          <c:dPt>
            <c:idx val="3"/>
            <c:invertIfNegative val="0"/>
            <c:bubble3D val="0"/>
            <c:spPr>
              <a:solidFill>
                <a:schemeClr val="accent4">
                  <a:lumMod val="75000"/>
                </a:schemeClr>
              </a:solidFill>
              <a:ln>
                <a:noFill/>
              </a:ln>
              <a:effectLst/>
            </c:spPr>
            <c:extLst>
              <c:ext xmlns:c16="http://schemas.microsoft.com/office/drawing/2014/chart" uri="{C3380CC4-5D6E-409C-BE32-E72D297353CC}">
                <c16:uniqueId val="{00000006-DC52-45F9-AFBA-AAEBE249787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table'!$N$4:$N$8</c:f>
              <c:strCache>
                <c:ptCount val="4"/>
                <c:pt idx="0">
                  <c:v>Finance</c:v>
                </c:pt>
                <c:pt idx="1">
                  <c:v>HR</c:v>
                </c:pt>
                <c:pt idx="2">
                  <c:v>IT</c:v>
                </c:pt>
                <c:pt idx="3">
                  <c:v>Sales</c:v>
                </c:pt>
              </c:strCache>
            </c:strRef>
          </c:cat>
          <c:val>
            <c:numRef>
              <c:f>'pivot table'!$O$4:$O$8</c:f>
              <c:numCache>
                <c:formatCode>General</c:formatCode>
                <c:ptCount val="4"/>
                <c:pt idx="0">
                  <c:v>5</c:v>
                </c:pt>
                <c:pt idx="1">
                  <c:v>2</c:v>
                </c:pt>
                <c:pt idx="2">
                  <c:v>2</c:v>
                </c:pt>
                <c:pt idx="3">
                  <c:v>1</c:v>
                </c:pt>
              </c:numCache>
            </c:numRef>
          </c:val>
          <c:extLst>
            <c:ext xmlns:c16="http://schemas.microsoft.com/office/drawing/2014/chart" uri="{C3380CC4-5D6E-409C-BE32-E72D297353CC}">
              <c16:uniqueId val="{00000000-DC52-45F9-AFBA-AAEBE2497878}"/>
            </c:ext>
          </c:extLst>
        </c:ser>
        <c:ser>
          <c:idx val="1"/>
          <c:order val="1"/>
          <c:tx>
            <c:strRef>
              <c:f>'pivot table'!$P$3</c:f>
              <c:strCache>
                <c:ptCount val="1"/>
                <c:pt idx="0">
                  <c:v>Sum of Attrition_count</c:v>
                </c:pt>
              </c:strCache>
            </c:strRef>
          </c:tx>
          <c:spPr>
            <a:solidFill>
              <a:srgbClr val="FFC000"/>
            </a:solidFill>
            <a:ln>
              <a:noFill/>
            </a:ln>
            <a:effectLst/>
          </c:spPr>
          <c:invertIfNegative val="0"/>
          <c:cat>
            <c:strRef>
              <c:f>'pivot table'!$N$4:$N$8</c:f>
              <c:strCache>
                <c:ptCount val="4"/>
                <c:pt idx="0">
                  <c:v>Finance</c:v>
                </c:pt>
                <c:pt idx="1">
                  <c:v>HR</c:v>
                </c:pt>
                <c:pt idx="2">
                  <c:v>IT</c:v>
                </c:pt>
                <c:pt idx="3">
                  <c:v>Sales</c:v>
                </c:pt>
              </c:strCache>
            </c:strRef>
          </c:cat>
          <c:val>
            <c:numRef>
              <c:f>'pivot table'!$P$4:$P$8</c:f>
              <c:numCache>
                <c:formatCode>General</c:formatCode>
                <c:ptCount val="4"/>
                <c:pt idx="0">
                  <c:v>2</c:v>
                </c:pt>
                <c:pt idx="1">
                  <c:v>0</c:v>
                </c:pt>
                <c:pt idx="2">
                  <c:v>0</c:v>
                </c:pt>
                <c:pt idx="3">
                  <c:v>0</c:v>
                </c:pt>
              </c:numCache>
            </c:numRef>
          </c:val>
          <c:extLst>
            <c:ext xmlns:c16="http://schemas.microsoft.com/office/drawing/2014/chart" uri="{C3380CC4-5D6E-409C-BE32-E72D297353CC}">
              <c16:uniqueId val="{00000001-DC52-45F9-AFBA-AAEBE2497878}"/>
            </c:ext>
          </c:extLst>
        </c:ser>
        <c:dLbls>
          <c:showLegendKey val="0"/>
          <c:showVal val="0"/>
          <c:showCatName val="0"/>
          <c:showSerName val="0"/>
          <c:showPercent val="0"/>
          <c:showBubbleSize val="0"/>
        </c:dLbls>
        <c:gapWidth val="60"/>
        <c:overlap val="100"/>
        <c:axId val="2087823711"/>
        <c:axId val="2087813311"/>
      </c:barChart>
      <c:catAx>
        <c:axId val="2087823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813311"/>
        <c:crosses val="autoZero"/>
        <c:auto val="1"/>
        <c:lblAlgn val="ctr"/>
        <c:lblOffset val="100"/>
        <c:noMultiLvlLbl val="0"/>
      </c:catAx>
      <c:valAx>
        <c:axId val="2087813311"/>
        <c:scaling>
          <c:orientation val="minMax"/>
        </c:scaling>
        <c:delete val="1"/>
        <c:axPos val="l"/>
        <c:numFmt formatCode="General" sourceLinked="1"/>
        <c:majorTickMark val="none"/>
        <c:minorTickMark val="none"/>
        <c:tickLblPos val="nextTo"/>
        <c:crossAx val="2087823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plotArea>
      <cx:plotAreaRegion>
        <cx:series layoutId="clusteredColumn" uniqueId="{19C772FE-7DBE-4A43-B8ED-72E481FB5093}">
          <cx:spPr>
            <a:solidFill>
              <a:srgbClr val="FFC000">
                <a:alpha val="99000"/>
              </a:srgbClr>
            </a:solidFill>
          </cx:spPr>
          <cx:dataLabels pos="inEnd">
            <cx:txPr>
              <a:bodyPr spcFirstLastPara="1" vertOverflow="ellipsis" horzOverflow="overflow" wrap="square" lIns="0" tIns="0" rIns="0" bIns="0" anchor="ctr" anchorCtr="1"/>
              <a:lstStyle/>
              <a:p>
                <a:pPr algn="ctr" rtl="0">
                  <a:defRPr sz="1400" b="1"/>
                </a:pPr>
                <a:endParaRPr lang="en-US" sz="1400" b="1" i="0" u="none" strike="noStrike" baseline="0">
                  <a:solidFill>
                    <a:sysClr val="windowText" lastClr="000000">
                      <a:lumMod val="65000"/>
                      <a:lumOff val="35000"/>
                    </a:sysClr>
                  </a:solidFill>
                  <a:latin typeface="Calibri"/>
                </a:endParaRPr>
              </a:p>
            </cx:txPr>
            <cx:visibility seriesName="0" categoryName="0" value="1"/>
          </cx:dataLabels>
          <cx:dataId val="0"/>
          <cx:layoutPr>
            <cx:aggregation/>
          </cx:layoutPr>
          <cx:axisId val="1"/>
        </cx:series>
        <cx:series layoutId="paretoLine" ownerIdx="0" uniqueId="{7DA5288F-BBBB-4AE7-A4C1-B6B2F3F326CD}">
          <cx:axisId val="2"/>
        </cx:series>
      </cx:plotAreaRegion>
      <cx:axis id="0">
        <cx:catScaling gapWidth="0.300000012"/>
        <cx:tickLabels/>
        <cx:txPr>
          <a:bodyPr spcFirstLastPara="1" vertOverflow="ellipsis" horzOverflow="overflow" wrap="square" lIns="0" tIns="0" rIns="0" bIns="0" anchor="ctr" anchorCtr="1"/>
          <a:lstStyle/>
          <a:p>
            <a:pPr algn="ctr" rtl="0">
              <a:defRPr sz="1200" b="1">
                <a:solidFill>
                  <a:schemeClr val="tx1"/>
                </a:solidFill>
              </a:defRPr>
            </a:pPr>
            <a:endParaRPr lang="en-US" sz="1200" b="1" i="0" u="none" strike="noStrike" baseline="0">
              <a:solidFill>
                <a:schemeClr val="tx1"/>
              </a:solidFill>
              <a:latin typeface="Calibri"/>
            </a:endParaRPr>
          </a:p>
        </cx:txPr>
      </cx:axis>
      <cx:axis id="1" hidden="1">
        <cx:valScaling/>
        <cx:tickLabels/>
      </cx:axis>
      <cx:axis id="2" hidden="1">
        <cx:valScaling max="1" min="0"/>
        <cx:units unit="percentage"/>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microsoft.com/office/2014/relationships/chartEx" Target="../charts/chartEx1.xml"/><Relationship Id="rId1" Type="http://schemas.openxmlformats.org/officeDocument/2006/relationships/chart" Target="../charts/chart1.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38100</xdr:colOff>
      <xdr:row>19</xdr:row>
      <xdr:rowOff>152400</xdr:rowOff>
    </xdr:from>
    <xdr:to>
      <xdr:col>11</xdr:col>
      <xdr:colOff>464820</xdr:colOff>
      <xdr:row>32</xdr:row>
      <xdr:rowOff>53340</xdr:rowOff>
    </xdr:to>
    <xdr:sp macro="" textlink="">
      <xdr:nvSpPr>
        <xdr:cNvPr id="42" name="Rectangle: Rounded Corners 41">
          <a:extLst>
            <a:ext uri="{FF2B5EF4-FFF2-40B4-BE49-F238E27FC236}">
              <a16:creationId xmlns:a16="http://schemas.microsoft.com/office/drawing/2014/main" id="{412A9C95-2785-4E35-92DC-6DBEE08D774A}"/>
            </a:ext>
          </a:extLst>
        </xdr:cNvPr>
        <xdr:cNvSpPr/>
      </xdr:nvSpPr>
      <xdr:spPr>
        <a:xfrm>
          <a:off x="1866900" y="3627120"/>
          <a:ext cx="5303520" cy="2278380"/>
        </a:xfrm>
        <a:prstGeom prst="roundRect">
          <a:avLst>
            <a:gd name="adj" fmla="val 4245"/>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7620</xdr:colOff>
      <xdr:row>19</xdr:row>
      <xdr:rowOff>91440</xdr:rowOff>
    </xdr:from>
    <xdr:to>
      <xdr:col>19</xdr:col>
      <xdr:colOff>411480</xdr:colOff>
      <xdr:row>32</xdr:row>
      <xdr:rowOff>60960</xdr:rowOff>
    </xdr:to>
    <xdr:sp macro="" textlink="">
      <xdr:nvSpPr>
        <xdr:cNvPr id="41" name="Rectangle: Rounded Corners 40">
          <a:extLst>
            <a:ext uri="{FF2B5EF4-FFF2-40B4-BE49-F238E27FC236}">
              <a16:creationId xmlns:a16="http://schemas.microsoft.com/office/drawing/2014/main" id="{E9B18572-7274-47E2-93A1-78AEC5C188AF}"/>
            </a:ext>
          </a:extLst>
        </xdr:cNvPr>
        <xdr:cNvSpPr/>
      </xdr:nvSpPr>
      <xdr:spPr>
        <a:xfrm>
          <a:off x="7322820" y="3566160"/>
          <a:ext cx="4671060" cy="2346960"/>
        </a:xfrm>
        <a:prstGeom prst="roundRect">
          <a:avLst>
            <a:gd name="adj" fmla="val 609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192912</xdr:colOff>
      <xdr:row>7</xdr:row>
      <xdr:rowOff>63500</xdr:rowOff>
    </xdr:from>
    <xdr:to>
      <xdr:col>19</xdr:col>
      <xdr:colOff>388620</xdr:colOff>
      <xdr:row>18</xdr:row>
      <xdr:rowOff>99060</xdr:rowOff>
    </xdr:to>
    <xdr:sp macro="" textlink="">
      <xdr:nvSpPr>
        <xdr:cNvPr id="27" name="Rectangle: Rounded Corners 26">
          <a:extLst>
            <a:ext uri="{FF2B5EF4-FFF2-40B4-BE49-F238E27FC236}">
              <a16:creationId xmlns:a16="http://schemas.microsoft.com/office/drawing/2014/main" id="{CE1CCC16-072F-4848-B1BC-A4CE26D30B6F}"/>
            </a:ext>
          </a:extLst>
        </xdr:cNvPr>
        <xdr:cNvSpPr/>
      </xdr:nvSpPr>
      <xdr:spPr>
        <a:xfrm>
          <a:off x="9336912" y="1352550"/>
          <a:ext cx="2634108" cy="2061210"/>
        </a:xfrm>
        <a:prstGeom prst="roundRect">
          <a:avLst>
            <a:gd name="adj" fmla="val 6741"/>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76200</xdr:colOff>
      <xdr:row>19</xdr:row>
      <xdr:rowOff>152400</xdr:rowOff>
    </xdr:from>
    <xdr:to>
      <xdr:col>2</xdr:col>
      <xdr:colOff>381000</xdr:colOff>
      <xdr:row>32</xdr:row>
      <xdr:rowOff>0</xdr:rowOff>
    </xdr:to>
    <xdr:sp macro="" textlink="">
      <xdr:nvSpPr>
        <xdr:cNvPr id="31" name="Rectangle: Rounded Corners 30">
          <a:extLst>
            <a:ext uri="{FF2B5EF4-FFF2-40B4-BE49-F238E27FC236}">
              <a16:creationId xmlns:a16="http://schemas.microsoft.com/office/drawing/2014/main" id="{DAE99F0E-6A16-4AB5-86DA-9115C2061754}"/>
            </a:ext>
          </a:extLst>
        </xdr:cNvPr>
        <xdr:cNvSpPr/>
      </xdr:nvSpPr>
      <xdr:spPr>
        <a:xfrm>
          <a:off x="76200" y="3627120"/>
          <a:ext cx="1524000" cy="2225040"/>
        </a:xfrm>
        <a:prstGeom prst="roundRect">
          <a:avLst>
            <a:gd name="adj" fmla="val 4625"/>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106680</xdr:colOff>
      <xdr:row>7</xdr:row>
      <xdr:rowOff>63500</xdr:rowOff>
    </xdr:from>
    <xdr:to>
      <xdr:col>2</xdr:col>
      <xdr:colOff>594360</xdr:colOff>
      <xdr:row>18</xdr:row>
      <xdr:rowOff>76200</xdr:rowOff>
    </xdr:to>
    <xdr:sp macro="" textlink="">
      <xdr:nvSpPr>
        <xdr:cNvPr id="16" name="Rectangle: Rounded Corners 15">
          <a:extLst>
            <a:ext uri="{FF2B5EF4-FFF2-40B4-BE49-F238E27FC236}">
              <a16:creationId xmlns:a16="http://schemas.microsoft.com/office/drawing/2014/main" id="{7D730C24-2B03-4807-9735-DAB2201C8268}"/>
            </a:ext>
          </a:extLst>
        </xdr:cNvPr>
        <xdr:cNvSpPr/>
      </xdr:nvSpPr>
      <xdr:spPr>
        <a:xfrm>
          <a:off x="106680" y="1352550"/>
          <a:ext cx="1706880" cy="2038350"/>
        </a:xfrm>
        <a:prstGeom prst="roundRect">
          <a:avLst>
            <a:gd name="adj" fmla="val 4625"/>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30480</xdr:colOff>
      <xdr:row>0</xdr:row>
      <xdr:rowOff>0</xdr:rowOff>
    </xdr:from>
    <xdr:to>
      <xdr:col>19</xdr:col>
      <xdr:colOff>381000</xdr:colOff>
      <xdr:row>6</xdr:row>
      <xdr:rowOff>114300</xdr:rowOff>
    </xdr:to>
    <xdr:sp macro="" textlink="">
      <xdr:nvSpPr>
        <xdr:cNvPr id="15" name="Rectangle: Rounded Corners 14">
          <a:extLst>
            <a:ext uri="{FF2B5EF4-FFF2-40B4-BE49-F238E27FC236}">
              <a16:creationId xmlns:a16="http://schemas.microsoft.com/office/drawing/2014/main" id="{71E03B01-2101-4D86-8066-968F8D98AE35}"/>
            </a:ext>
          </a:extLst>
        </xdr:cNvPr>
        <xdr:cNvSpPr/>
      </xdr:nvSpPr>
      <xdr:spPr>
        <a:xfrm>
          <a:off x="30480" y="0"/>
          <a:ext cx="11932920" cy="1211580"/>
        </a:xfrm>
        <a:prstGeom prst="roundRect">
          <a:avLst>
            <a:gd name="adj" fmla="val 5346"/>
          </a:avLst>
        </a:prstGeom>
        <a:solidFill>
          <a:schemeClr val="accent4">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114300</xdr:colOff>
      <xdr:row>0</xdr:row>
      <xdr:rowOff>114300</xdr:rowOff>
    </xdr:from>
    <xdr:to>
      <xdr:col>8</xdr:col>
      <xdr:colOff>571500</xdr:colOff>
      <xdr:row>4</xdr:row>
      <xdr:rowOff>7620</xdr:rowOff>
    </xdr:to>
    <xdr:sp macro="" textlink="">
      <xdr:nvSpPr>
        <xdr:cNvPr id="2" name="TextBox 1">
          <a:extLst>
            <a:ext uri="{FF2B5EF4-FFF2-40B4-BE49-F238E27FC236}">
              <a16:creationId xmlns:a16="http://schemas.microsoft.com/office/drawing/2014/main" id="{E609ECC7-3BD4-4224-8A07-EB3CA6EEEB8D}"/>
            </a:ext>
          </a:extLst>
        </xdr:cNvPr>
        <xdr:cNvSpPr txBox="1"/>
      </xdr:nvSpPr>
      <xdr:spPr>
        <a:xfrm>
          <a:off x="114300" y="114300"/>
          <a:ext cx="5334000" cy="624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a:solidFill>
                <a:schemeClr val="bg1"/>
              </a:solidFill>
            </a:rPr>
            <a:t>HR Employee Dashboard</a:t>
          </a:r>
        </a:p>
      </xdr:txBody>
    </xdr:sp>
    <xdr:clientData/>
  </xdr:twoCellAnchor>
  <xdr:twoCellAnchor>
    <xdr:from>
      <xdr:col>7</xdr:col>
      <xdr:colOff>594360</xdr:colOff>
      <xdr:row>0</xdr:row>
      <xdr:rowOff>121920</xdr:rowOff>
    </xdr:from>
    <xdr:to>
      <xdr:col>11</xdr:col>
      <xdr:colOff>281940</xdr:colOff>
      <xdr:row>6</xdr:row>
      <xdr:rowOff>53340</xdr:rowOff>
    </xdr:to>
    <xdr:grpSp>
      <xdr:nvGrpSpPr>
        <xdr:cNvPr id="5" name="Group 4">
          <a:extLst>
            <a:ext uri="{FF2B5EF4-FFF2-40B4-BE49-F238E27FC236}">
              <a16:creationId xmlns:a16="http://schemas.microsoft.com/office/drawing/2014/main" id="{BF91AFBB-AA8E-497E-9198-8AF6293D3B38}"/>
            </a:ext>
          </a:extLst>
        </xdr:cNvPr>
        <xdr:cNvGrpSpPr/>
      </xdr:nvGrpSpPr>
      <xdr:grpSpPr>
        <a:xfrm>
          <a:off x="4850784" y="121920"/>
          <a:ext cx="2119823" cy="1039784"/>
          <a:chOff x="5684520" y="91440"/>
          <a:chExt cx="2125980" cy="1028700"/>
        </a:xfrm>
      </xdr:grpSpPr>
      <xdr:sp macro="" textlink="">
        <xdr:nvSpPr>
          <xdr:cNvPr id="3" name="Rectangle: Rounded Corners 2">
            <a:extLst>
              <a:ext uri="{FF2B5EF4-FFF2-40B4-BE49-F238E27FC236}">
                <a16:creationId xmlns:a16="http://schemas.microsoft.com/office/drawing/2014/main" id="{797C77C4-CD05-4C3D-9A73-C572E897524B}"/>
              </a:ext>
            </a:extLst>
          </xdr:cNvPr>
          <xdr:cNvSpPr/>
        </xdr:nvSpPr>
        <xdr:spPr>
          <a:xfrm>
            <a:off x="5684520" y="91440"/>
            <a:ext cx="2118360" cy="1013460"/>
          </a:xfrm>
          <a:prstGeom prst="roundRect">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 name="Rectangle: Rounded Corners 3">
            <a:extLst>
              <a:ext uri="{FF2B5EF4-FFF2-40B4-BE49-F238E27FC236}">
                <a16:creationId xmlns:a16="http://schemas.microsoft.com/office/drawing/2014/main" id="{FB2039F9-29DD-4D39-8DBD-3067F061CD4B}"/>
              </a:ext>
            </a:extLst>
          </xdr:cNvPr>
          <xdr:cNvSpPr/>
        </xdr:nvSpPr>
        <xdr:spPr>
          <a:xfrm>
            <a:off x="5920740" y="99060"/>
            <a:ext cx="1889760" cy="1021080"/>
          </a:xfrm>
          <a:prstGeom prst="roundRect">
            <a:avLst>
              <a:gd name="adj" fmla="val 513"/>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11</xdr:col>
      <xdr:colOff>541020</xdr:colOff>
      <xdr:row>0</xdr:row>
      <xdr:rowOff>114300</xdr:rowOff>
    </xdr:from>
    <xdr:to>
      <xdr:col>15</xdr:col>
      <xdr:colOff>228600</xdr:colOff>
      <xdr:row>6</xdr:row>
      <xdr:rowOff>45720</xdr:rowOff>
    </xdr:to>
    <xdr:grpSp>
      <xdr:nvGrpSpPr>
        <xdr:cNvPr id="6" name="Group 5">
          <a:extLst>
            <a:ext uri="{FF2B5EF4-FFF2-40B4-BE49-F238E27FC236}">
              <a16:creationId xmlns:a16="http://schemas.microsoft.com/office/drawing/2014/main" id="{4AB7536D-0E69-4796-9A9B-53AAC99B6917}"/>
            </a:ext>
          </a:extLst>
        </xdr:cNvPr>
        <xdr:cNvGrpSpPr/>
      </xdr:nvGrpSpPr>
      <xdr:grpSpPr>
        <a:xfrm>
          <a:off x="7229687" y="114300"/>
          <a:ext cx="2119822" cy="1039784"/>
          <a:chOff x="5684520" y="91440"/>
          <a:chExt cx="2125980" cy="1028700"/>
        </a:xfrm>
      </xdr:grpSpPr>
      <xdr:sp macro="" textlink="">
        <xdr:nvSpPr>
          <xdr:cNvPr id="7" name="Rectangle: Rounded Corners 6">
            <a:extLst>
              <a:ext uri="{FF2B5EF4-FFF2-40B4-BE49-F238E27FC236}">
                <a16:creationId xmlns:a16="http://schemas.microsoft.com/office/drawing/2014/main" id="{C3C51203-90AB-49AD-984C-0A6C16A1C3D8}"/>
              </a:ext>
            </a:extLst>
          </xdr:cNvPr>
          <xdr:cNvSpPr/>
        </xdr:nvSpPr>
        <xdr:spPr>
          <a:xfrm>
            <a:off x="5684520" y="91440"/>
            <a:ext cx="2118360" cy="1013460"/>
          </a:xfrm>
          <a:prstGeom prst="roundRect">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 name="Rectangle: Rounded Corners 7">
            <a:extLst>
              <a:ext uri="{FF2B5EF4-FFF2-40B4-BE49-F238E27FC236}">
                <a16:creationId xmlns:a16="http://schemas.microsoft.com/office/drawing/2014/main" id="{D0E7496D-B64A-4289-B375-86960D9FB7AE}"/>
              </a:ext>
            </a:extLst>
          </xdr:cNvPr>
          <xdr:cNvSpPr/>
        </xdr:nvSpPr>
        <xdr:spPr>
          <a:xfrm>
            <a:off x="5920740" y="99060"/>
            <a:ext cx="1889760" cy="1021080"/>
          </a:xfrm>
          <a:prstGeom prst="roundRect">
            <a:avLst>
              <a:gd name="adj" fmla="val 513"/>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8</xdr:col>
      <xdr:colOff>228600</xdr:colOff>
      <xdr:row>3</xdr:row>
      <xdr:rowOff>160020</xdr:rowOff>
    </xdr:from>
    <xdr:to>
      <xdr:col>11</xdr:col>
      <xdr:colOff>281940</xdr:colOff>
      <xdr:row>5</xdr:row>
      <xdr:rowOff>144780</xdr:rowOff>
    </xdr:to>
    <xdr:sp macro="" textlink="">
      <xdr:nvSpPr>
        <xdr:cNvPr id="9" name="TextBox 8">
          <a:extLst>
            <a:ext uri="{FF2B5EF4-FFF2-40B4-BE49-F238E27FC236}">
              <a16:creationId xmlns:a16="http://schemas.microsoft.com/office/drawing/2014/main" id="{587E0053-0D7C-4697-9468-FEF427B298F9}"/>
            </a:ext>
          </a:extLst>
        </xdr:cNvPr>
        <xdr:cNvSpPr txBox="1"/>
      </xdr:nvSpPr>
      <xdr:spPr>
        <a:xfrm>
          <a:off x="5105400" y="708660"/>
          <a:ext cx="1882140" cy="3505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a:t>Headcount</a:t>
          </a:r>
        </a:p>
      </xdr:txBody>
    </xdr:sp>
    <xdr:clientData/>
  </xdr:twoCellAnchor>
  <xdr:twoCellAnchor>
    <xdr:from>
      <xdr:col>8</xdr:col>
      <xdr:colOff>236220</xdr:colOff>
      <xdr:row>1</xdr:row>
      <xdr:rowOff>53340</xdr:rowOff>
    </xdr:from>
    <xdr:to>
      <xdr:col>11</xdr:col>
      <xdr:colOff>289560</xdr:colOff>
      <xdr:row>3</xdr:row>
      <xdr:rowOff>38100</xdr:rowOff>
    </xdr:to>
    <xdr:sp macro="" textlink="'pivot table'!C13">
      <xdr:nvSpPr>
        <xdr:cNvPr id="10" name="TextBox 9">
          <a:extLst>
            <a:ext uri="{FF2B5EF4-FFF2-40B4-BE49-F238E27FC236}">
              <a16:creationId xmlns:a16="http://schemas.microsoft.com/office/drawing/2014/main" id="{BADD23AD-1180-40EE-A98E-C7805FEA16A2}"/>
            </a:ext>
          </a:extLst>
        </xdr:cNvPr>
        <xdr:cNvSpPr txBox="1"/>
      </xdr:nvSpPr>
      <xdr:spPr>
        <a:xfrm>
          <a:off x="5113020" y="236220"/>
          <a:ext cx="188214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E2D18F6-8A2C-4909-940A-39064B5A535D}" type="TxLink">
            <a:rPr lang="en-US" sz="3600" b="0" i="0" u="none" strike="noStrike">
              <a:solidFill>
                <a:srgbClr val="000000"/>
              </a:solidFill>
              <a:latin typeface="Calibri"/>
              <a:ea typeface="Calibri"/>
              <a:cs typeface="Calibri"/>
            </a:rPr>
            <a:pPr algn="ctr"/>
            <a:t>8</a:t>
          </a:fld>
          <a:endParaRPr lang="en-IN" sz="3600"/>
        </a:p>
      </xdr:txBody>
    </xdr:sp>
    <xdr:clientData/>
  </xdr:twoCellAnchor>
  <xdr:twoCellAnchor>
    <xdr:from>
      <xdr:col>12</xdr:col>
      <xdr:colOff>236220</xdr:colOff>
      <xdr:row>1</xdr:row>
      <xdr:rowOff>68580</xdr:rowOff>
    </xdr:from>
    <xdr:to>
      <xdr:col>15</xdr:col>
      <xdr:colOff>289560</xdr:colOff>
      <xdr:row>3</xdr:row>
      <xdr:rowOff>53340</xdr:rowOff>
    </xdr:to>
    <xdr:sp macro="" textlink="'pivot table'!B8">
      <xdr:nvSpPr>
        <xdr:cNvPr id="11" name="TextBox 10">
          <a:extLst>
            <a:ext uri="{FF2B5EF4-FFF2-40B4-BE49-F238E27FC236}">
              <a16:creationId xmlns:a16="http://schemas.microsoft.com/office/drawing/2014/main" id="{75B0B68D-D484-42A0-9EFD-45C98F3E8E36}"/>
            </a:ext>
          </a:extLst>
        </xdr:cNvPr>
        <xdr:cNvSpPr txBox="1"/>
      </xdr:nvSpPr>
      <xdr:spPr>
        <a:xfrm>
          <a:off x="7551420" y="251460"/>
          <a:ext cx="188214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6653B0D-4F06-437E-8128-0B51B9FB4AB0}" type="TxLink">
            <a:rPr lang="en-US" sz="3600" b="0" i="0" u="none" strike="noStrike">
              <a:solidFill>
                <a:srgbClr val="000000"/>
              </a:solidFill>
              <a:latin typeface="Calibri"/>
              <a:ea typeface="Calibri"/>
              <a:cs typeface="Calibri"/>
            </a:rPr>
            <a:pPr algn="ctr"/>
            <a:t>20</a:t>
          </a:fld>
          <a:endParaRPr lang="en-IN" sz="3600"/>
        </a:p>
      </xdr:txBody>
    </xdr:sp>
    <xdr:clientData/>
  </xdr:twoCellAnchor>
  <xdr:twoCellAnchor>
    <xdr:from>
      <xdr:col>12</xdr:col>
      <xdr:colOff>243840</xdr:colOff>
      <xdr:row>3</xdr:row>
      <xdr:rowOff>175260</xdr:rowOff>
    </xdr:from>
    <xdr:to>
      <xdr:col>15</xdr:col>
      <xdr:colOff>297180</xdr:colOff>
      <xdr:row>5</xdr:row>
      <xdr:rowOff>160020</xdr:rowOff>
    </xdr:to>
    <xdr:sp macro="" textlink="'pivot table'!B4">
      <xdr:nvSpPr>
        <xdr:cNvPr id="12" name="TextBox 11">
          <a:extLst>
            <a:ext uri="{FF2B5EF4-FFF2-40B4-BE49-F238E27FC236}">
              <a16:creationId xmlns:a16="http://schemas.microsoft.com/office/drawing/2014/main" id="{8A986ED8-2651-406E-9F38-AA8321D2AF37}"/>
            </a:ext>
          </a:extLst>
        </xdr:cNvPr>
        <xdr:cNvSpPr txBox="1"/>
      </xdr:nvSpPr>
      <xdr:spPr>
        <a:xfrm>
          <a:off x="7559040" y="723900"/>
          <a:ext cx="188214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700"/>
            <a:t>Attrition Rate</a:t>
          </a:r>
        </a:p>
      </xdr:txBody>
    </xdr:sp>
    <xdr:clientData/>
  </xdr:twoCellAnchor>
  <xdr:twoCellAnchor>
    <xdr:from>
      <xdr:col>14</xdr:col>
      <xdr:colOff>365760</xdr:colOff>
      <xdr:row>7</xdr:row>
      <xdr:rowOff>76200</xdr:rowOff>
    </xdr:from>
    <xdr:to>
      <xdr:col>19</xdr:col>
      <xdr:colOff>307953</xdr:colOff>
      <xdr:row>16</xdr:row>
      <xdr:rowOff>114300</xdr:rowOff>
    </xdr:to>
    <xdr:graphicFrame macro="">
      <xdr:nvGraphicFramePr>
        <xdr:cNvPr id="17" name="Chart 16">
          <a:extLst>
            <a:ext uri="{FF2B5EF4-FFF2-40B4-BE49-F238E27FC236}">
              <a16:creationId xmlns:a16="http://schemas.microsoft.com/office/drawing/2014/main" id="{2298A367-FD3F-4803-97B8-9EB26C7497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213360</xdr:colOff>
      <xdr:row>20</xdr:row>
      <xdr:rowOff>53340</xdr:rowOff>
    </xdr:from>
    <xdr:to>
      <xdr:col>11</xdr:col>
      <xdr:colOff>60960</xdr:colOff>
      <xdr:row>29</xdr:row>
      <xdr:rowOff>152400</xdr:rowOff>
    </xdr:to>
    <mc:AlternateContent xmlns:mc="http://schemas.openxmlformats.org/markup-compatibility/2006">
      <mc:Choice xmlns:cx1="http://schemas.microsoft.com/office/drawing/2015/9/8/chartex" Requires="cx1">
        <xdr:graphicFrame macro="">
          <xdr:nvGraphicFramePr>
            <xdr:cNvPr id="18" name="Chart 17">
              <a:extLst>
                <a:ext uri="{FF2B5EF4-FFF2-40B4-BE49-F238E27FC236}">
                  <a16:creationId xmlns:a16="http://schemas.microsoft.com/office/drawing/2014/main" id="{5754FA62-7541-4897-AA16-B5338B1C33C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042160" y="3710940"/>
              <a:ext cx="4724400" cy="17449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91440</xdr:colOff>
      <xdr:row>19</xdr:row>
      <xdr:rowOff>5715</xdr:rowOff>
    </xdr:from>
    <xdr:to>
      <xdr:col>19</xdr:col>
      <xdr:colOff>350520</xdr:colOff>
      <xdr:row>29</xdr:row>
      <xdr:rowOff>144780</xdr:rowOff>
    </xdr:to>
    <xdr:graphicFrame macro="">
      <xdr:nvGraphicFramePr>
        <xdr:cNvPr id="19" name="Chart 18">
          <a:extLst>
            <a:ext uri="{FF2B5EF4-FFF2-40B4-BE49-F238E27FC236}">
              <a16:creationId xmlns:a16="http://schemas.microsoft.com/office/drawing/2014/main" id="{F83B28C5-51E4-422F-91F8-E397FA1072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19</xdr:row>
      <xdr:rowOff>137160</xdr:rowOff>
    </xdr:from>
    <xdr:to>
      <xdr:col>20</xdr:col>
      <xdr:colOff>403860</xdr:colOff>
      <xdr:row>19</xdr:row>
      <xdr:rowOff>137160</xdr:rowOff>
    </xdr:to>
    <xdr:cxnSp macro="">
      <xdr:nvCxnSpPr>
        <xdr:cNvPr id="26" name="Straight Connector 25">
          <a:extLst>
            <a:ext uri="{FF2B5EF4-FFF2-40B4-BE49-F238E27FC236}">
              <a16:creationId xmlns:a16="http://schemas.microsoft.com/office/drawing/2014/main" id="{3C6A6674-0228-442D-BA18-3B28D7087623}"/>
            </a:ext>
          </a:extLst>
        </xdr:cNvPr>
        <xdr:cNvCxnSpPr/>
      </xdr:nvCxnSpPr>
      <xdr:spPr>
        <a:xfrm>
          <a:off x="0" y="3611880"/>
          <a:ext cx="12595860" cy="0"/>
        </a:xfrm>
        <a:prstGeom prst="line">
          <a:avLst/>
        </a:prstGeom>
        <a:ln>
          <a:no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274319</xdr:colOff>
      <xdr:row>7</xdr:row>
      <xdr:rowOff>69850</xdr:rowOff>
    </xdr:from>
    <xdr:to>
      <xdr:col>14</xdr:col>
      <xdr:colOff>578734</xdr:colOff>
      <xdr:row>18</xdr:row>
      <xdr:rowOff>68580</xdr:rowOff>
    </xdr:to>
    <xdr:sp macro="" textlink="">
      <xdr:nvSpPr>
        <xdr:cNvPr id="30" name="Rectangle: Rounded Corners 29">
          <a:extLst>
            <a:ext uri="{FF2B5EF4-FFF2-40B4-BE49-F238E27FC236}">
              <a16:creationId xmlns:a16="http://schemas.microsoft.com/office/drawing/2014/main" id="{A67ABC78-06DA-442D-ABAA-B29B2F11F8B2}"/>
            </a:ext>
          </a:extLst>
        </xdr:cNvPr>
        <xdr:cNvSpPr/>
      </xdr:nvSpPr>
      <xdr:spPr>
        <a:xfrm>
          <a:off x="5760719" y="1358900"/>
          <a:ext cx="3352415" cy="2024380"/>
        </a:xfrm>
        <a:prstGeom prst="roundRect">
          <a:avLst>
            <a:gd name="adj" fmla="val 634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541020</xdr:colOff>
      <xdr:row>0</xdr:row>
      <xdr:rowOff>129540</xdr:rowOff>
    </xdr:from>
    <xdr:to>
      <xdr:col>19</xdr:col>
      <xdr:colOff>228600</xdr:colOff>
      <xdr:row>6</xdr:row>
      <xdr:rowOff>60960</xdr:rowOff>
    </xdr:to>
    <xdr:grpSp>
      <xdr:nvGrpSpPr>
        <xdr:cNvPr id="43" name="Group 42">
          <a:extLst>
            <a:ext uri="{FF2B5EF4-FFF2-40B4-BE49-F238E27FC236}">
              <a16:creationId xmlns:a16="http://schemas.microsoft.com/office/drawing/2014/main" id="{3A6D5271-CBE3-411E-B7A9-497F2607DF62}"/>
            </a:ext>
          </a:extLst>
        </xdr:cNvPr>
        <xdr:cNvGrpSpPr/>
      </xdr:nvGrpSpPr>
      <xdr:grpSpPr>
        <a:xfrm>
          <a:off x="9661929" y="129540"/>
          <a:ext cx="2119823" cy="1039784"/>
          <a:chOff x="5684520" y="91440"/>
          <a:chExt cx="2125980" cy="1028700"/>
        </a:xfrm>
      </xdr:grpSpPr>
      <xdr:sp macro="" textlink="">
        <xdr:nvSpPr>
          <xdr:cNvPr id="44" name="Rectangle: Rounded Corners 43">
            <a:extLst>
              <a:ext uri="{FF2B5EF4-FFF2-40B4-BE49-F238E27FC236}">
                <a16:creationId xmlns:a16="http://schemas.microsoft.com/office/drawing/2014/main" id="{9DC761A0-1FA4-4AC9-AD05-2E77B0D11977}"/>
              </a:ext>
            </a:extLst>
          </xdr:cNvPr>
          <xdr:cNvSpPr/>
        </xdr:nvSpPr>
        <xdr:spPr>
          <a:xfrm>
            <a:off x="5684520" y="91440"/>
            <a:ext cx="2118360" cy="1013460"/>
          </a:xfrm>
          <a:prstGeom prst="roundRect">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5" name="Rectangle: Rounded Corners 44">
            <a:extLst>
              <a:ext uri="{FF2B5EF4-FFF2-40B4-BE49-F238E27FC236}">
                <a16:creationId xmlns:a16="http://schemas.microsoft.com/office/drawing/2014/main" id="{F525835F-A3A2-43DD-8388-4151C8F13E71}"/>
              </a:ext>
            </a:extLst>
          </xdr:cNvPr>
          <xdr:cNvSpPr/>
        </xdr:nvSpPr>
        <xdr:spPr>
          <a:xfrm>
            <a:off x="5920740" y="99060"/>
            <a:ext cx="1889760" cy="1021080"/>
          </a:xfrm>
          <a:prstGeom prst="roundRect">
            <a:avLst>
              <a:gd name="adj" fmla="val 513"/>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16</xdr:col>
      <xdr:colOff>160020</xdr:colOff>
      <xdr:row>1</xdr:row>
      <xdr:rowOff>68580</xdr:rowOff>
    </xdr:from>
    <xdr:to>
      <xdr:col>19</xdr:col>
      <xdr:colOff>213360</xdr:colOff>
      <xdr:row>3</xdr:row>
      <xdr:rowOff>53340</xdr:rowOff>
    </xdr:to>
    <xdr:sp macro="" textlink="'pivot table'!A13">
      <xdr:nvSpPr>
        <xdr:cNvPr id="46" name="TextBox 45">
          <a:extLst>
            <a:ext uri="{FF2B5EF4-FFF2-40B4-BE49-F238E27FC236}">
              <a16:creationId xmlns:a16="http://schemas.microsoft.com/office/drawing/2014/main" id="{E325F8EC-CEBD-4B2C-B429-4C5BF2D19CA3}"/>
            </a:ext>
          </a:extLst>
        </xdr:cNvPr>
        <xdr:cNvSpPr txBox="1"/>
      </xdr:nvSpPr>
      <xdr:spPr>
        <a:xfrm>
          <a:off x="9913620" y="251460"/>
          <a:ext cx="188214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06A3747-7ED1-4F5C-B0F9-00BAF50C554A}" type="TxLink">
            <a:rPr lang="en-US" sz="2800" b="0" i="0" u="none" strike="noStrike">
              <a:solidFill>
                <a:srgbClr val="000000"/>
              </a:solidFill>
              <a:latin typeface="Calibri"/>
              <a:ea typeface="Calibri"/>
              <a:cs typeface="Calibri"/>
            </a:rPr>
            <a:pPr algn="ctr"/>
            <a:t>36</a:t>
          </a:fld>
          <a:endParaRPr lang="en-IN" sz="2800"/>
        </a:p>
      </xdr:txBody>
    </xdr:sp>
    <xdr:clientData/>
  </xdr:twoCellAnchor>
  <xdr:twoCellAnchor>
    <xdr:from>
      <xdr:col>16</xdr:col>
      <xdr:colOff>167640</xdr:colOff>
      <xdr:row>3</xdr:row>
      <xdr:rowOff>175260</xdr:rowOff>
    </xdr:from>
    <xdr:to>
      <xdr:col>19</xdr:col>
      <xdr:colOff>220980</xdr:colOff>
      <xdr:row>5</xdr:row>
      <xdr:rowOff>160020</xdr:rowOff>
    </xdr:to>
    <xdr:sp macro="" textlink="'pivot table'!B4">
      <xdr:nvSpPr>
        <xdr:cNvPr id="47" name="TextBox 46">
          <a:extLst>
            <a:ext uri="{FF2B5EF4-FFF2-40B4-BE49-F238E27FC236}">
              <a16:creationId xmlns:a16="http://schemas.microsoft.com/office/drawing/2014/main" id="{6594FF26-FFD7-4F63-A5BE-908E0B68072E}"/>
            </a:ext>
          </a:extLst>
        </xdr:cNvPr>
        <xdr:cNvSpPr txBox="1"/>
      </xdr:nvSpPr>
      <xdr:spPr>
        <a:xfrm>
          <a:off x="9921240" y="723900"/>
          <a:ext cx="188214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700"/>
            <a:t>Avrage</a:t>
          </a:r>
          <a:r>
            <a:rPr lang="en-IN" sz="1700" baseline="0"/>
            <a:t> Age</a:t>
          </a:r>
        </a:p>
      </xdr:txBody>
    </xdr:sp>
    <xdr:clientData/>
  </xdr:twoCellAnchor>
  <xdr:twoCellAnchor>
    <xdr:from>
      <xdr:col>3</xdr:col>
      <xdr:colOff>137160</xdr:colOff>
      <xdr:row>7</xdr:row>
      <xdr:rowOff>95250</xdr:rowOff>
    </xdr:from>
    <xdr:to>
      <xdr:col>9</xdr:col>
      <xdr:colOff>129540</xdr:colOff>
      <xdr:row>18</xdr:row>
      <xdr:rowOff>99060</xdr:rowOff>
    </xdr:to>
    <xdr:sp macro="" textlink="">
      <xdr:nvSpPr>
        <xdr:cNvPr id="35" name="Rectangle: Rounded Corners 34">
          <a:extLst>
            <a:ext uri="{FF2B5EF4-FFF2-40B4-BE49-F238E27FC236}">
              <a16:creationId xmlns:a16="http://schemas.microsoft.com/office/drawing/2014/main" id="{631F990B-6A3C-41CC-8317-9585975721D3}"/>
            </a:ext>
          </a:extLst>
        </xdr:cNvPr>
        <xdr:cNvSpPr/>
      </xdr:nvSpPr>
      <xdr:spPr>
        <a:xfrm>
          <a:off x="1965960" y="1384300"/>
          <a:ext cx="3649980" cy="2029460"/>
        </a:xfrm>
        <a:prstGeom prst="roundRect">
          <a:avLst>
            <a:gd name="adj" fmla="val 4625"/>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167640</xdr:colOff>
      <xdr:row>16</xdr:row>
      <xdr:rowOff>152400</xdr:rowOff>
    </xdr:from>
    <xdr:to>
      <xdr:col>9</xdr:col>
      <xdr:colOff>45720</xdr:colOff>
      <xdr:row>18</xdr:row>
      <xdr:rowOff>53340</xdr:rowOff>
    </xdr:to>
    <xdr:sp macro="" textlink="">
      <xdr:nvSpPr>
        <xdr:cNvPr id="20" name="TextBox 19">
          <a:extLst>
            <a:ext uri="{FF2B5EF4-FFF2-40B4-BE49-F238E27FC236}">
              <a16:creationId xmlns:a16="http://schemas.microsoft.com/office/drawing/2014/main" id="{4AB15EAB-0EE2-4437-81ED-D39E8998A5E1}"/>
            </a:ext>
          </a:extLst>
        </xdr:cNvPr>
        <xdr:cNvSpPr txBox="1"/>
      </xdr:nvSpPr>
      <xdr:spPr>
        <a:xfrm>
          <a:off x="1996440" y="3078480"/>
          <a:ext cx="3535680"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t>filtering for Join Year.</a:t>
          </a:r>
        </a:p>
      </xdr:txBody>
    </xdr:sp>
    <xdr:clientData/>
  </xdr:twoCellAnchor>
  <xdr:twoCellAnchor>
    <xdr:from>
      <xdr:col>14</xdr:col>
      <xdr:colOff>365760</xdr:colOff>
      <xdr:row>16</xdr:row>
      <xdr:rowOff>129540</xdr:rowOff>
    </xdr:from>
    <xdr:to>
      <xdr:col>19</xdr:col>
      <xdr:colOff>160020</xdr:colOff>
      <xdr:row>18</xdr:row>
      <xdr:rowOff>30480</xdr:rowOff>
    </xdr:to>
    <xdr:sp macro="" textlink="">
      <xdr:nvSpPr>
        <xdr:cNvPr id="38" name="TextBox 37">
          <a:extLst>
            <a:ext uri="{FF2B5EF4-FFF2-40B4-BE49-F238E27FC236}">
              <a16:creationId xmlns:a16="http://schemas.microsoft.com/office/drawing/2014/main" id="{2B15AB18-8826-4684-B8D8-636A6985E2B2}"/>
            </a:ext>
          </a:extLst>
        </xdr:cNvPr>
        <xdr:cNvSpPr txBox="1"/>
      </xdr:nvSpPr>
      <xdr:spPr>
        <a:xfrm>
          <a:off x="8900160" y="3055620"/>
          <a:ext cx="284226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t>Gender distribution. </a:t>
          </a:r>
        </a:p>
      </xdr:txBody>
    </xdr:sp>
    <xdr:clientData/>
  </xdr:twoCellAnchor>
  <xdr:twoCellAnchor>
    <xdr:from>
      <xdr:col>3</xdr:col>
      <xdr:colOff>53340</xdr:colOff>
      <xdr:row>30</xdr:row>
      <xdr:rowOff>91440</xdr:rowOff>
    </xdr:from>
    <xdr:to>
      <xdr:col>11</xdr:col>
      <xdr:colOff>403860</xdr:colOff>
      <xdr:row>31</xdr:row>
      <xdr:rowOff>175260</xdr:rowOff>
    </xdr:to>
    <xdr:sp macro="" textlink="">
      <xdr:nvSpPr>
        <xdr:cNvPr id="48" name="TextBox 47">
          <a:extLst>
            <a:ext uri="{FF2B5EF4-FFF2-40B4-BE49-F238E27FC236}">
              <a16:creationId xmlns:a16="http://schemas.microsoft.com/office/drawing/2014/main" id="{01220DEE-15D5-452E-B398-F25A1DAD9CCE}"/>
            </a:ext>
          </a:extLst>
        </xdr:cNvPr>
        <xdr:cNvSpPr txBox="1"/>
      </xdr:nvSpPr>
      <xdr:spPr>
        <a:xfrm>
          <a:off x="1882140" y="5577840"/>
          <a:ext cx="522732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t>Age Distribution.</a:t>
          </a:r>
        </a:p>
      </xdr:txBody>
    </xdr:sp>
    <xdr:clientData/>
  </xdr:twoCellAnchor>
  <xdr:twoCellAnchor>
    <xdr:from>
      <xdr:col>12</xdr:col>
      <xdr:colOff>30480</xdr:colOff>
      <xdr:row>30</xdr:row>
      <xdr:rowOff>38100</xdr:rowOff>
    </xdr:from>
    <xdr:to>
      <xdr:col>19</xdr:col>
      <xdr:colOff>373380</xdr:colOff>
      <xdr:row>31</xdr:row>
      <xdr:rowOff>121920</xdr:rowOff>
    </xdr:to>
    <xdr:sp macro="" textlink="">
      <xdr:nvSpPr>
        <xdr:cNvPr id="49" name="TextBox 48">
          <a:extLst>
            <a:ext uri="{FF2B5EF4-FFF2-40B4-BE49-F238E27FC236}">
              <a16:creationId xmlns:a16="http://schemas.microsoft.com/office/drawing/2014/main" id="{978BD591-D5A5-4265-BA67-5893F0900FD9}"/>
            </a:ext>
          </a:extLst>
        </xdr:cNvPr>
        <xdr:cNvSpPr txBox="1"/>
      </xdr:nvSpPr>
      <xdr:spPr>
        <a:xfrm>
          <a:off x="7345680" y="5524500"/>
          <a:ext cx="46101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t>Headcount by Department.</a:t>
          </a:r>
        </a:p>
      </xdr:txBody>
    </xdr:sp>
    <xdr:clientData/>
  </xdr:twoCellAnchor>
  <xdr:twoCellAnchor>
    <xdr:from>
      <xdr:col>9</xdr:col>
      <xdr:colOff>312420</xdr:colOff>
      <xdr:row>16</xdr:row>
      <xdr:rowOff>129540</xdr:rowOff>
    </xdr:from>
    <xdr:to>
      <xdr:col>13</xdr:col>
      <xdr:colOff>556260</xdr:colOff>
      <xdr:row>18</xdr:row>
      <xdr:rowOff>30480</xdr:rowOff>
    </xdr:to>
    <xdr:sp macro="" textlink="">
      <xdr:nvSpPr>
        <xdr:cNvPr id="50" name="TextBox 49">
          <a:extLst>
            <a:ext uri="{FF2B5EF4-FFF2-40B4-BE49-F238E27FC236}">
              <a16:creationId xmlns:a16="http://schemas.microsoft.com/office/drawing/2014/main" id="{F2BAA8B0-A81B-46B1-93FA-A52547DDE25E}"/>
            </a:ext>
          </a:extLst>
        </xdr:cNvPr>
        <xdr:cNvSpPr txBox="1"/>
      </xdr:nvSpPr>
      <xdr:spPr>
        <a:xfrm>
          <a:off x="5798820" y="3055620"/>
          <a:ext cx="26822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t>Attrition by Departmen</a:t>
          </a:r>
        </a:p>
      </xdr:txBody>
    </xdr:sp>
    <xdr:clientData/>
  </xdr:twoCellAnchor>
  <xdr:twoCellAnchor>
    <xdr:from>
      <xdr:col>18</xdr:col>
      <xdr:colOff>281940</xdr:colOff>
      <xdr:row>10</xdr:row>
      <xdr:rowOff>30480</xdr:rowOff>
    </xdr:from>
    <xdr:to>
      <xdr:col>19</xdr:col>
      <xdr:colOff>327660</xdr:colOff>
      <xdr:row>11</xdr:row>
      <xdr:rowOff>91440</xdr:rowOff>
    </xdr:to>
    <xdr:sp macro="" textlink="">
      <xdr:nvSpPr>
        <xdr:cNvPr id="21" name="TextBox 20">
          <a:extLst>
            <a:ext uri="{FF2B5EF4-FFF2-40B4-BE49-F238E27FC236}">
              <a16:creationId xmlns:a16="http://schemas.microsoft.com/office/drawing/2014/main" id="{893C7794-C7F5-4A41-BBE4-4D6911910A8F}"/>
            </a:ext>
          </a:extLst>
        </xdr:cNvPr>
        <xdr:cNvSpPr txBox="1"/>
      </xdr:nvSpPr>
      <xdr:spPr>
        <a:xfrm>
          <a:off x="11254740" y="1859280"/>
          <a:ext cx="65532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Male</a:t>
          </a:r>
        </a:p>
      </xdr:txBody>
    </xdr:sp>
    <xdr:clientData/>
  </xdr:twoCellAnchor>
  <xdr:twoCellAnchor>
    <xdr:from>
      <xdr:col>18</xdr:col>
      <xdr:colOff>274320</xdr:colOff>
      <xdr:row>11</xdr:row>
      <xdr:rowOff>121920</xdr:rowOff>
    </xdr:from>
    <xdr:to>
      <xdr:col>19</xdr:col>
      <xdr:colOff>320040</xdr:colOff>
      <xdr:row>13</xdr:row>
      <xdr:rowOff>0</xdr:rowOff>
    </xdr:to>
    <xdr:sp macro="" textlink="">
      <xdr:nvSpPr>
        <xdr:cNvPr id="51" name="TextBox 50">
          <a:extLst>
            <a:ext uri="{FF2B5EF4-FFF2-40B4-BE49-F238E27FC236}">
              <a16:creationId xmlns:a16="http://schemas.microsoft.com/office/drawing/2014/main" id="{9AE8A2C0-1D18-4146-91F5-6F983C9020CA}"/>
            </a:ext>
          </a:extLst>
        </xdr:cNvPr>
        <xdr:cNvSpPr txBox="1"/>
      </xdr:nvSpPr>
      <xdr:spPr>
        <a:xfrm>
          <a:off x="11247120" y="2133600"/>
          <a:ext cx="65532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t>Female</a:t>
          </a:r>
        </a:p>
      </xdr:txBody>
    </xdr:sp>
    <xdr:clientData/>
  </xdr:twoCellAnchor>
  <xdr:twoCellAnchor>
    <xdr:from>
      <xdr:col>18</xdr:col>
      <xdr:colOff>190500</xdr:colOff>
      <xdr:row>10</xdr:row>
      <xdr:rowOff>121920</xdr:rowOff>
    </xdr:from>
    <xdr:to>
      <xdr:col>18</xdr:col>
      <xdr:colOff>312420</xdr:colOff>
      <xdr:row>11</xdr:row>
      <xdr:rowOff>53340</xdr:rowOff>
    </xdr:to>
    <xdr:sp macro="" textlink="">
      <xdr:nvSpPr>
        <xdr:cNvPr id="22" name="Oval 21">
          <a:extLst>
            <a:ext uri="{FF2B5EF4-FFF2-40B4-BE49-F238E27FC236}">
              <a16:creationId xmlns:a16="http://schemas.microsoft.com/office/drawing/2014/main" id="{24D08388-0D4E-43F1-B12D-D57E2CAE3195}"/>
            </a:ext>
          </a:extLst>
        </xdr:cNvPr>
        <xdr:cNvSpPr/>
      </xdr:nvSpPr>
      <xdr:spPr>
        <a:xfrm>
          <a:off x="11163300" y="1950720"/>
          <a:ext cx="121920" cy="114300"/>
        </a:xfrm>
        <a:prstGeom prst="ellipse">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190500</xdr:colOff>
      <xdr:row>12</xdr:row>
      <xdr:rowOff>15240</xdr:rowOff>
    </xdr:from>
    <xdr:to>
      <xdr:col>18</xdr:col>
      <xdr:colOff>312420</xdr:colOff>
      <xdr:row>12</xdr:row>
      <xdr:rowOff>129540</xdr:rowOff>
    </xdr:to>
    <xdr:sp macro="" textlink="">
      <xdr:nvSpPr>
        <xdr:cNvPr id="53" name="Oval 52">
          <a:extLst>
            <a:ext uri="{FF2B5EF4-FFF2-40B4-BE49-F238E27FC236}">
              <a16:creationId xmlns:a16="http://schemas.microsoft.com/office/drawing/2014/main" id="{323193C2-358A-47FE-91EA-1F006C2EBF59}"/>
            </a:ext>
          </a:extLst>
        </xdr:cNvPr>
        <xdr:cNvSpPr/>
      </xdr:nvSpPr>
      <xdr:spPr>
        <a:xfrm>
          <a:off x="11163300" y="2209800"/>
          <a:ext cx="121920" cy="114300"/>
        </a:xfrm>
        <a:prstGeom prst="ellipse">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488565</xdr:colOff>
      <xdr:row>7</xdr:row>
      <xdr:rowOff>88323</xdr:rowOff>
    </xdr:from>
    <xdr:to>
      <xdr:col>12</xdr:col>
      <xdr:colOff>234565</xdr:colOff>
      <xdr:row>8</xdr:row>
      <xdr:rowOff>113723</xdr:rowOff>
    </xdr:to>
    <xdr:sp macro="" textlink="">
      <xdr:nvSpPr>
        <xdr:cNvPr id="25" name="TextBox 24">
          <a:extLst>
            <a:ext uri="{FF2B5EF4-FFF2-40B4-BE49-F238E27FC236}">
              <a16:creationId xmlns:a16="http://schemas.microsoft.com/office/drawing/2014/main" id="{334BFB49-5750-4005-A2E0-675B6126E396}"/>
            </a:ext>
          </a:extLst>
        </xdr:cNvPr>
        <xdr:cNvSpPr txBox="1"/>
      </xdr:nvSpPr>
      <xdr:spPr>
        <a:xfrm>
          <a:off x="6569171" y="1381414"/>
          <a:ext cx="962121" cy="2101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700"/>
            <a:t>Count of active Emp.</a:t>
          </a:r>
        </a:p>
      </xdr:txBody>
    </xdr:sp>
    <xdr:clientData/>
  </xdr:twoCellAnchor>
  <xdr:twoCellAnchor>
    <xdr:from>
      <xdr:col>12</xdr:col>
      <xdr:colOff>381000</xdr:colOff>
      <xdr:row>7</xdr:row>
      <xdr:rowOff>70235</xdr:rowOff>
    </xdr:from>
    <xdr:to>
      <xdr:col>15</xdr:col>
      <xdr:colOff>12700</xdr:colOff>
      <xdr:row>8</xdr:row>
      <xdr:rowOff>95635</xdr:rowOff>
    </xdr:to>
    <xdr:sp macro="" textlink="">
      <xdr:nvSpPr>
        <xdr:cNvPr id="59" name="TextBox 58">
          <a:extLst>
            <a:ext uri="{FF2B5EF4-FFF2-40B4-BE49-F238E27FC236}">
              <a16:creationId xmlns:a16="http://schemas.microsoft.com/office/drawing/2014/main" id="{8536E102-D14C-4D59-8E05-844572D057A2}"/>
            </a:ext>
          </a:extLst>
        </xdr:cNvPr>
        <xdr:cNvSpPr txBox="1"/>
      </xdr:nvSpPr>
      <xdr:spPr>
        <a:xfrm>
          <a:off x="7677727" y="1363326"/>
          <a:ext cx="1455882" cy="2101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700"/>
            <a:t>Count of Resigned Emp.</a:t>
          </a:r>
        </a:p>
      </xdr:txBody>
    </xdr:sp>
    <xdr:clientData/>
  </xdr:twoCellAnchor>
  <xdr:twoCellAnchor editAs="oneCell">
    <xdr:from>
      <xdr:col>0</xdr:col>
      <xdr:colOff>146138</xdr:colOff>
      <xdr:row>20</xdr:row>
      <xdr:rowOff>38101</xdr:rowOff>
    </xdr:from>
    <xdr:to>
      <xdr:col>2</xdr:col>
      <xdr:colOff>304800</xdr:colOff>
      <xdr:row>31</xdr:row>
      <xdr:rowOff>139701</xdr:rowOff>
    </xdr:to>
    <mc:AlternateContent xmlns:mc="http://schemas.openxmlformats.org/markup-compatibility/2006">
      <mc:Choice xmlns:a14="http://schemas.microsoft.com/office/drawing/2010/main" Requires="a14">
        <xdr:graphicFrame macro="">
          <xdr:nvGraphicFramePr>
            <xdr:cNvPr id="54" name="Department">
              <a:extLst>
                <a:ext uri="{FF2B5EF4-FFF2-40B4-BE49-F238E27FC236}">
                  <a16:creationId xmlns:a16="http://schemas.microsoft.com/office/drawing/2014/main" id="{151402D9-656A-4AE9-9CCD-5A4B13B9722F}"/>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46138" y="3732646"/>
              <a:ext cx="1374783" cy="2133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476250</xdr:colOff>
      <xdr:row>8</xdr:row>
      <xdr:rowOff>19050</xdr:rowOff>
    </xdr:from>
    <xdr:to>
      <xdr:col>14</xdr:col>
      <xdr:colOff>222250</xdr:colOff>
      <xdr:row>16</xdr:row>
      <xdr:rowOff>165100</xdr:rowOff>
    </xdr:to>
    <xdr:graphicFrame macro="">
      <xdr:nvGraphicFramePr>
        <xdr:cNvPr id="55" name="Chart 54">
          <a:extLst>
            <a:ext uri="{FF2B5EF4-FFF2-40B4-BE49-F238E27FC236}">
              <a16:creationId xmlns:a16="http://schemas.microsoft.com/office/drawing/2014/main" id="{AFC5B15E-9E79-4800-B78E-3E1125DA11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127000</xdr:colOff>
      <xdr:row>7</xdr:row>
      <xdr:rowOff>107951</xdr:rowOff>
    </xdr:from>
    <xdr:to>
      <xdr:col>2</xdr:col>
      <xdr:colOff>438150</xdr:colOff>
      <xdr:row>17</xdr:row>
      <xdr:rowOff>177800</xdr:rowOff>
    </xdr:to>
    <mc:AlternateContent xmlns:mc="http://schemas.openxmlformats.org/markup-compatibility/2006">
      <mc:Choice xmlns:a14="http://schemas.microsoft.com/office/drawing/2010/main" Requires="a14">
        <xdr:graphicFrame macro="">
          <xdr:nvGraphicFramePr>
            <xdr:cNvPr id="56" name="Gender 1">
              <a:extLst>
                <a:ext uri="{FF2B5EF4-FFF2-40B4-BE49-F238E27FC236}">
                  <a16:creationId xmlns:a16="http://schemas.microsoft.com/office/drawing/2014/main" id="{68FF6105-11A1-434D-8544-3AC5A198BB18}"/>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127000" y="1401042"/>
              <a:ext cx="1527271" cy="19171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284788</xdr:colOff>
      <xdr:row>7</xdr:row>
      <xdr:rowOff>138545</xdr:rowOff>
    </xdr:from>
    <xdr:to>
      <xdr:col>12</xdr:col>
      <xdr:colOff>369455</xdr:colOff>
      <xdr:row>8</xdr:row>
      <xdr:rowOff>61576</xdr:rowOff>
    </xdr:to>
    <xdr:sp macro="" textlink="">
      <xdr:nvSpPr>
        <xdr:cNvPr id="13" name="Oval 12">
          <a:extLst>
            <a:ext uri="{FF2B5EF4-FFF2-40B4-BE49-F238E27FC236}">
              <a16:creationId xmlns:a16="http://schemas.microsoft.com/office/drawing/2014/main" id="{F1115853-1DAA-43C7-BC49-B0CB2B354B7F}"/>
            </a:ext>
          </a:extLst>
        </xdr:cNvPr>
        <xdr:cNvSpPr/>
      </xdr:nvSpPr>
      <xdr:spPr>
        <a:xfrm>
          <a:off x="7581515" y="1431636"/>
          <a:ext cx="84667" cy="107758"/>
        </a:xfrm>
        <a:prstGeom prst="ellipse">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437188</xdr:colOff>
      <xdr:row>7</xdr:row>
      <xdr:rowOff>129308</xdr:rowOff>
    </xdr:from>
    <xdr:to>
      <xdr:col>10</xdr:col>
      <xdr:colOff>521855</xdr:colOff>
      <xdr:row>8</xdr:row>
      <xdr:rowOff>52339</xdr:rowOff>
    </xdr:to>
    <xdr:sp macro="" textlink="">
      <xdr:nvSpPr>
        <xdr:cNvPr id="60" name="Oval 59">
          <a:extLst>
            <a:ext uri="{FF2B5EF4-FFF2-40B4-BE49-F238E27FC236}">
              <a16:creationId xmlns:a16="http://schemas.microsoft.com/office/drawing/2014/main" id="{C25D375F-75FE-4943-87BD-87E8619851C0}"/>
            </a:ext>
          </a:extLst>
        </xdr:cNvPr>
        <xdr:cNvSpPr/>
      </xdr:nvSpPr>
      <xdr:spPr>
        <a:xfrm>
          <a:off x="6517794" y="1422399"/>
          <a:ext cx="84667" cy="107758"/>
        </a:xfrm>
        <a:prstGeom prst="ellipse">
          <a:avLst/>
        </a:prstGeom>
        <a:solidFill>
          <a:schemeClr val="accent4">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234141</xdr:colOff>
      <xdr:row>8</xdr:row>
      <xdr:rowOff>23091</xdr:rowOff>
    </xdr:from>
    <xdr:to>
      <xdr:col>8</xdr:col>
      <xdr:colOff>608059</xdr:colOff>
      <xdr:row>16</xdr:row>
      <xdr:rowOff>84666</xdr:rowOff>
    </xdr:to>
    <mc:AlternateContent xmlns:mc="http://schemas.openxmlformats.org/markup-compatibility/2006">
      <mc:Choice xmlns:tsle="http://schemas.microsoft.com/office/drawing/2012/timeslicer" Requires="tsle">
        <xdr:graphicFrame macro="">
          <xdr:nvGraphicFramePr>
            <xdr:cNvPr id="61" name="Join Date">
              <a:extLst>
                <a:ext uri="{FF2B5EF4-FFF2-40B4-BE49-F238E27FC236}">
                  <a16:creationId xmlns:a16="http://schemas.microsoft.com/office/drawing/2014/main" id="{1C77881E-C8CF-4F7A-B327-410D83806DED}"/>
                </a:ext>
              </a:extLst>
            </xdr:cNvPr>
            <xdr:cNvGraphicFramePr/>
          </xdr:nvGraphicFramePr>
          <xdr:xfrm>
            <a:off x="0" y="0"/>
            <a:ext cx="0" cy="0"/>
          </xdr:xfrm>
          <a:graphic>
            <a:graphicData uri="http://schemas.microsoft.com/office/drawing/2012/timeslicer">
              <tsle:timeslicer xmlns:tsle="http://schemas.microsoft.com/office/drawing/2012/timeslicer" name="Join Date"/>
            </a:graphicData>
          </a:graphic>
        </xdr:graphicFrame>
      </mc:Choice>
      <mc:Fallback>
        <xdr:sp macro="" textlink="">
          <xdr:nvSpPr>
            <xdr:cNvPr id="0" name=""/>
            <xdr:cNvSpPr>
              <a:spLocks noTextEdit="1"/>
            </xdr:cNvSpPr>
          </xdr:nvSpPr>
          <xdr:spPr>
            <a:xfrm>
              <a:off x="2058323" y="1500909"/>
              <a:ext cx="3414221" cy="153939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 refreshedDate="45901.363725810188" backgroundQuery="1" createdVersion="7" refreshedVersion="7" minRefreshableVersion="3" recordCount="0" supportSubquery="1" supportAdvancedDrill="1" xr:uid="{76B1A641-D291-4DD3-9C70-9D660E2C0987}">
  <cacheSource type="external" connectionId="1"/>
  <cacheFields count="3">
    <cacheField name="[Range].[Department].[Department]" caption="Department" numFmtId="0" hierarchy="4" level="1">
      <sharedItems count="4">
        <s v="Finance"/>
        <s v="HR"/>
        <s v="IT"/>
        <s v="Sales"/>
      </sharedItems>
    </cacheField>
    <cacheField name="[Measures].[Sum of Attrition_count]" caption="Sum of Attrition_count" numFmtId="0" hierarchy="12" level="32767"/>
    <cacheField name="[Measures].[Count of Status]" caption="Count of Status" numFmtId="0" hierarchy="13" level="32767"/>
  </cacheFields>
  <cacheHierarchies count="14">
    <cacheHierarchy uniqueName="[Range].[EmpID]" caption="EmpID" attribute="1" defaultMemberUniqueName="[Range].[EmpID].[All]" allUniqueName="[Range].[EmpID].[All]" dimensionUniqueName="[Range]" displayFolder="" count="0" memberValueDatatype="20" unbalanced="0"/>
    <cacheHierarchy uniqueName="[Range].[Name]" caption="Name" attribute="1" defaultMemberUniqueName="[Range].[Name].[All]" allUniqueName="[Range].[Name].[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Department]" caption="Department" attribute="1" defaultMemberUniqueName="[Range].[Department].[All]" allUniqueName="[Range].[Department].[All]" dimensionUniqueName="[Range]" displayFolder="" count="2" memberValueDatatype="130" unbalanced="0">
      <fieldsUsage count="2">
        <fieldUsage x="-1"/>
        <fieldUsage x="0"/>
      </fieldsUsage>
    </cacheHierarchy>
    <cacheHierarchy uniqueName="[Range].[Join Date]" caption="Join Date" attribute="1" time="1" defaultMemberUniqueName="[Range].[Join Date].[All]" allUniqueName="[Range].[Join Date].[All]" dimensionUniqueName="[Range]" displayFolder="" count="0" memberValueDatatype="7" unbalanced="0"/>
    <cacheHierarchy uniqueName="[Range].[Exit Date]" caption="Exit Date" attribute="1" time="1" defaultMemberUniqueName="[Range].[Exit Date].[All]" allUniqueName="[Range].[Exit Date].[All]" dimensionUniqueName="[Range]" displayFolder="" count="0" memberValueDatatype="7" unbalanced="0"/>
    <cacheHierarchy uniqueName="[Range].[Status]" caption="Status" attribute="1" defaultMemberUniqueName="[Range].[Status].[All]" allUniqueName="[Range].[Status].[All]" dimensionUniqueName="[Range]" displayFolder="" count="2" memberValueDatatype="130" unbalanced="0"/>
    <cacheHierarchy uniqueName="[Range].[Active]" caption="Active" attribute="1" defaultMemberUniqueName="[Range].[Active].[All]" allUniqueName="[Range].[Active].[All]" dimensionUniqueName="[Range]" displayFolder="" count="0" memberValueDatatype="20" unbalanced="0"/>
    <cacheHierarchy uniqueName="[Range].[Attrition_count]" caption="Attrition_count" attribute="1" defaultMemberUniqueName="[Range].[Attrition_count].[All]" allUniqueName="[Range].[Attrition_count].[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ttrition_count]" caption="Sum of Attrition_count" measure="1" displayFolder="" measureGroup="Range"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Status]" caption="Count of Status" measure="1" displayFolder="" measureGroup="Range" count="0" oneField="1" hidden="1">
      <fieldsUsage count="1">
        <fieldUsage x="2"/>
      </fieldsUsage>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 refreshedDate="45901.382188310185" createdVersion="7" refreshedVersion="7" minRefreshableVersion="3" recordCount="10" xr:uid="{A4EA5D14-8882-4406-AF9D-F04092CF205B}">
  <cacheSource type="worksheet">
    <worksheetSource ref="A1:J11" sheet="HR Dataset"/>
  </cacheSource>
  <cacheFields count="11">
    <cacheField name="EmpID" numFmtId="0">
      <sharedItems containsSemiMixedTypes="0" containsString="0" containsNumber="1" containsInteger="1" minValue="101" maxValue="110"/>
    </cacheField>
    <cacheField name="Name" numFmtId="0">
      <sharedItems/>
    </cacheField>
    <cacheField name="Gender" numFmtId="0">
      <sharedItems count="2">
        <s v="F"/>
        <s v="M"/>
      </sharedItems>
    </cacheField>
    <cacheField name="Age" numFmtId="0">
      <sharedItems containsSemiMixedTypes="0" containsString="0" containsNumber="1" containsInteger="1" minValue="26" maxValue="46" count="7">
        <n v="37"/>
        <n v="40"/>
        <n v="33"/>
        <n v="29"/>
        <n v="46"/>
        <n v="35"/>
        <n v="26"/>
      </sharedItems>
      <fieldGroup base="3">
        <rangePr autoStart="0" autoEnd="0" startNum="30" endNum="55" groupInterval="10"/>
        <groupItems count="5">
          <s v="&lt;30"/>
          <s v="30-39"/>
          <s v="40-49"/>
          <s v="50-59"/>
          <s v="&gt;60"/>
        </groupItems>
      </fieldGroup>
    </cacheField>
    <cacheField name="Department" numFmtId="0">
      <sharedItems count="4">
        <s v="Sales"/>
        <s v="Finance"/>
        <s v="HR"/>
        <s v="IT"/>
      </sharedItems>
    </cacheField>
    <cacheField name="Join Date" numFmtId="164">
      <sharedItems containsSemiMixedTypes="0" containsNonDate="0" containsDate="1" containsString="0" minDate="2018-04-21T00:00:00" maxDate="2023-01-29T00:00:00" count="10">
        <d v="2023-01-11T00:00:00"/>
        <d v="2021-02-21T00:00:00"/>
        <d v="2021-10-25T00:00:00"/>
        <d v="2021-11-28T00:00:00"/>
        <d v="2018-10-05T00:00:00"/>
        <d v="2018-04-21T00:00:00"/>
        <d v="2023-01-28T00:00:00"/>
        <d v="2022-07-26T00:00:00"/>
        <d v="2021-06-08T00:00:00"/>
        <d v="2018-11-24T00:00:00"/>
      </sharedItems>
    </cacheField>
    <cacheField name="Exit Date" numFmtId="0">
      <sharedItems containsNonDate="0" containsDate="1" containsString="0" containsBlank="1" minDate="2024-05-08T00:00:00" maxDate="2024-10-28T00:00:00"/>
    </cacheField>
    <cacheField name="Status" numFmtId="0">
      <sharedItems count="2">
        <s v="Active"/>
        <s v="Resigned"/>
      </sharedItems>
    </cacheField>
    <cacheField name="Active" numFmtId="0">
      <sharedItems containsSemiMixedTypes="0" containsString="0" containsNumber="1" containsInteger="1" minValue="0" maxValue="1"/>
    </cacheField>
    <cacheField name="Attrition_count" numFmtId="0">
      <sharedItems containsSemiMixedTypes="0" containsString="0" containsNumber="1" containsInteger="1" minValue="0" maxValue="1"/>
    </cacheField>
    <cacheField name="Atteition Rate" numFmtId="0" formula="(Attrition_count/EmpID)*100" databaseField="0"/>
  </cacheFields>
  <extLst>
    <ext xmlns:x14="http://schemas.microsoft.com/office/spreadsheetml/2009/9/main" uri="{725AE2AE-9491-48be-B2B4-4EB974FC3084}">
      <x14:pivotCacheDefinition pivotCacheId="9424451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n v="101"/>
    <s v="John"/>
    <x v="0"/>
    <x v="0"/>
    <x v="0"/>
    <x v="0"/>
    <m/>
    <x v="0"/>
    <n v="1"/>
    <n v="0"/>
  </r>
  <r>
    <n v="102"/>
    <s v="Priya"/>
    <x v="0"/>
    <x v="0"/>
    <x v="1"/>
    <x v="1"/>
    <d v="2024-10-27T00:00:00"/>
    <x v="1"/>
    <n v="0"/>
    <n v="1"/>
  </r>
  <r>
    <n v="103"/>
    <s v="Raj"/>
    <x v="1"/>
    <x v="0"/>
    <x v="1"/>
    <x v="2"/>
    <m/>
    <x v="0"/>
    <n v="1"/>
    <n v="0"/>
  </r>
  <r>
    <n v="104"/>
    <s v="Ananya"/>
    <x v="1"/>
    <x v="1"/>
    <x v="1"/>
    <x v="3"/>
    <d v="2024-05-08T00:00:00"/>
    <x v="1"/>
    <n v="0"/>
    <n v="1"/>
  </r>
  <r>
    <n v="105"/>
    <s v="Kiran"/>
    <x v="0"/>
    <x v="2"/>
    <x v="1"/>
    <x v="4"/>
    <m/>
    <x v="0"/>
    <n v="1"/>
    <n v="0"/>
  </r>
  <r>
    <n v="106"/>
    <s v="Sneha"/>
    <x v="0"/>
    <x v="3"/>
    <x v="2"/>
    <x v="5"/>
    <m/>
    <x v="0"/>
    <n v="1"/>
    <n v="0"/>
  </r>
  <r>
    <n v="107"/>
    <s v="Ravi"/>
    <x v="0"/>
    <x v="1"/>
    <x v="2"/>
    <x v="6"/>
    <m/>
    <x v="0"/>
    <n v="1"/>
    <n v="0"/>
  </r>
  <r>
    <n v="108"/>
    <s v="Sara"/>
    <x v="1"/>
    <x v="4"/>
    <x v="3"/>
    <x v="7"/>
    <m/>
    <x v="0"/>
    <n v="1"/>
    <n v="0"/>
  </r>
  <r>
    <n v="109"/>
    <s v="Arjun"/>
    <x v="1"/>
    <x v="5"/>
    <x v="1"/>
    <x v="8"/>
    <m/>
    <x v="0"/>
    <n v="1"/>
    <n v="0"/>
  </r>
  <r>
    <n v="110"/>
    <s v="Meena"/>
    <x v="0"/>
    <x v="6"/>
    <x v="3"/>
    <x v="9"/>
    <m/>
    <x v="0"/>
    <n v="1"/>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0DC545-DF44-4D0D-92AE-4E61E0FFBA84}" name="PivotTable5"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E12:E13" firstHeaderRow="1" firstDataRow="1" firstDataCol="0"/>
  <pivotFields count="11">
    <pivotField showAll="0"/>
    <pivotField showAll="0"/>
    <pivotField showAll="0">
      <items count="3">
        <item x="0"/>
        <item x="1"/>
        <item t="default"/>
      </items>
    </pivotField>
    <pivotField showAll="0"/>
    <pivotField showAll="0">
      <items count="5">
        <item x="1"/>
        <item x="2"/>
        <item x="3"/>
        <item x="0"/>
        <item t="default"/>
      </items>
    </pivotField>
    <pivotField numFmtId="164" showAll="0"/>
    <pivotField showAll="0"/>
    <pivotField showAll="0"/>
    <pivotField showAll="0"/>
    <pivotField showAll="0"/>
    <pivotField dataField="1" dragToRow="0" dragToCol="0" dragToPage="0" showAll="0" defaultSubtotal="0"/>
  </pivotFields>
  <rowItems count="1">
    <i/>
  </rowItems>
  <colItems count="1">
    <i/>
  </colItems>
  <dataFields count="1">
    <dataField name="Count of Atteition Rate" fld="10" subtotal="count" baseField="0" baseItem="9"/>
  </dataFields>
  <formats count="1">
    <format dxfId="3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CC6E9D-4C77-4CBF-B68A-D3DB4431FC54}" name="PivotTable4" cacheId="5"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6">
  <location ref="N3:P8" firstHeaderRow="0" firstDataRow="1" firstDataCol="1"/>
  <pivotFields count="11">
    <pivotField showAll="0"/>
    <pivotField showAll="0"/>
    <pivotField showAll="0">
      <items count="3">
        <item x="0"/>
        <item x="1"/>
        <item t="default"/>
      </items>
    </pivotField>
    <pivotField showAll="0"/>
    <pivotField axis="axisRow" showAll="0">
      <items count="5">
        <item x="1"/>
        <item x="2"/>
        <item x="3"/>
        <item x="0"/>
        <item t="default"/>
      </items>
    </pivotField>
    <pivotField numFmtId="164" showAll="0">
      <items count="11">
        <item x="5"/>
        <item x="4"/>
        <item x="9"/>
        <item x="1"/>
        <item x="8"/>
        <item x="2"/>
        <item x="3"/>
        <item x="7"/>
        <item x="0"/>
        <item x="6"/>
        <item t="default"/>
      </items>
    </pivotField>
    <pivotField showAll="0"/>
    <pivotField dataField="1" showAll="0">
      <items count="3">
        <item x="0"/>
        <item h="1" x="1"/>
        <item t="default"/>
      </items>
    </pivotField>
    <pivotField showAll="0"/>
    <pivotField dataField="1" showAll="0"/>
    <pivotField dragToRow="0" dragToCol="0" dragToPage="0" showAll="0" defaultSubtotal="0"/>
  </pivotFields>
  <rowFields count="1">
    <field x="4"/>
  </rowFields>
  <rowItems count="5">
    <i>
      <x/>
    </i>
    <i>
      <x v="1"/>
    </i>
    <i>
      <x v="2"/>
    </i>
    <i>
      <x v="3"/>
    </i>
    <i t="grand">
      <x/>
    </i>
  </rowItems>
  <colFields count="1">
    <field x="-2"/>
  </colFields>
  <colItems count="2">
    <i>
      <x/>
    </i>
    <i i="1">
      <x v="1"/>
    </i>
  </colItems>
  <dataFields count="2">
    <dataField name="Count of Status" fld="7" subtotal="count" baseField="0" baseItem="0"/>
    <dataField name="Sum of Attrition_count" fld="9" baseField="0" baseItem="0"/>
  </dataFields>
  <chartFormats count="7">
    <chartFormat chart="2"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5" format="6">
      <pivotArea type="data" outline="0" fieldPosition="0">
        <references count="2">
          <reference field="4294967294" count="1" selected="0">
            <x v="0"/>
          </reference>
          <reference field="4" count="1" selected="0">
            <x v="0"/>
          </reference>
        </references>
      </pivotArea>
    </chartFormat>
    <chartFormat chart="5" format="7">
      <pivotArea type="data" outline="0" fieldPosition="0">
        <references count="2">
          <reference field="4294967294" count="1" selected="0">
            <x v="0"/>
          </reference>
          <reference field="4" count="1" selected="0">
            <x v="1"/>
          </reference>
        </references>
      </pivotArea>
    </chartFormat>
    <chartFormat chart="5" format="8">
      <pivotArea type="data" outline="0" fieldPosition="0">
        <references count="2">
          <reference field="4294967294" count="1" selected="0">
            <x v="0"/>
          </reference>
          <reference field="4" count="1" selected="0">
            <x v="2"/>
          </reference>
        </references>
      </pivotArea>
    </chartFormat>
    <chartFormat chart="5" format="9">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D74033C-AB59-47CE-B790-418CF34D0270}"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40:C45" firstHeaderRow="0"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s>
  <rowFields count="1">
    <field x="0"/>
  </rowFields>
  <rowItems count="5">
    <i>
      <x/>
    </i>
    <i>
      <x v="1"/>
    </i>
    <i>
      <x v="2"/>
    </i>
    <i>
      <x v="3"/>
    </i>
    <i t="grand">
      <x/>
    </i>
  </rowItems>
  <colFields count="1">
    <field x="-2"/>
  </colFields>
  <colItems count="2">
    <i>
      <x/>
    </i>
    <i i="1">
      <x v="1"/>
    </i>
  </colItems>
  <dataFields count="2">
    <dataField name="Count of Status" fld="2" subtotal="count" baseField="0" baseItem="0"/>
    <dataField name="Sum of Attrition_count" fld="1" baseField="0" baseItem="0"/>
  </dataFields>
  <pivotHierarchies count="1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A$1:$J$1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56AA874-DD2B-4489-B4D3-9D3B3F63F7C9}" name="PivotTable3"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2:A13" firstHeaderRow="1" firstDataRow="1" firstDataCol="0"/>
  <pivotFields count="11">
    <pivotField showAll="0"/>
    <pivotField showAll="0"/>
    <pivotField showAll="0">
      <items count="3">
        <item x="0"/>
        <item x="1"/>
        <item t="default"/>
      </items>
    </pivotField>
    <pivotField dataField="1" showAll="0"/>
    <pivotField showAll="0">
      <items count="5">
        <item x="1"/>
        <item x="2"/>
        <item x="3"/>
        <item x="0"/>
        <item t="default"/>
      </items>
    </pivotField>
    <pivotField numFmtId="164" showAll="0"/>
    <pivotField showAll="0"/>
    <pivotField showAll="0"/>
    <pivotField showAll="0"/>
    <pivotField showAll="0"/>
    <pivotField dragToRow="0" dragToCol="0" dragToPage="0" showAll="0" defaultSubtotal="0"/>
  </pivotFields>
  <rowItems count="1">
    <i/>
  </rowItems>
  <colItems count="1">
    <i/>
  </colItems>
  <dataFields count="1">
    <dataField name="Average of Age" fld="3" subtotal="average" baseField="0" baseItem="9" numFmtId="1"/>
  </dataFields>
  <formats count="1">
    <format dxfId="3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AC2D401-848D-43F6-A84F-0A27C7F12AA9}" name="PivotTable1"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D3:F9" firstHeaderRow="1" firstDataRow="2" firstDataCol="1"/>
  <pivotFields count="11">
    <pivotField showAll="0"/>
    <pivotField showAll="0"/>
    <pivotField showAll="0">
      <items count="3">
        <item x="0"/>
        <item x="1"/>
        <item t="default"/>
      </items>
    </pivotField>
    <pivotField showAll="0"/>
    <pivotField axis="axisRow" showAll="0">
      <items count="5">
        <item x="1"/>
        <item x="2"/>
        <item x="3"/>
        <item x="0"/>
        <item t="default"/>
      </items>
    </pivotField>
    <pivotField numFmtId="164" showAll="0"/>
    <pivotField showAll="0"/>
    <pivotField axis="axisCol" dataField="1" showAll="0">
      <items count="3">
        <item x="0"/>
        <item h="1" x="1"/>
        <item t="default"/>
      </items>
    </pivotField>
    <pivotField showAll="0"/>
    <pivotField showAll="0"/>
    <pivotField dragToRow="0" dragToCol="0" dragToPage="0" showAll="0" defaultSubtotal="0"/>
  </pivotFields>
  <rowFields count="1">
    <field x="4"/>
  </rowFields>
  <rowItems count="5">
    <i>
      <x/>
    </i>
    <i>
      <x v="1"/>
    </i>
    <i>
      <x v="2"/>
    </i>
    <i>
      <x v="3"/>
    </i>
    <i t="grand">
      <x/>
    </i>
  </rowItems>
  <colFields count="1">
    <field x="7"/>
  </colFields>
  <colItems count="2">
    <i>
      <x/>
    </i>
    <i t="grand">
      <x/>
    </i>
  </colItems>
  <dataFields count="1">
    <dataField name="Count of Status" fld="7" subtotal="count" baseField="0" baseItem="0"/>
  </dataFields>
  <chartFormats count="2">
    <chartFormat chart="2" format="2" series="1">
      <pivotArea type="data" outline="0" fieldPosition="0">
        <references count="2">
          <reference field="4294967294" count="1" selected="0">
            <x v="0"/>
          </reference>
          <reference field="7"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B2EE065-0B5D-472C-BBE6-6B193EED67D0}" name="PivotTable7"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C12:C13" firstHeaderRow="1" firstDataRow="1" firstDataCol="0" rowPageCount="1" colPageCount="1"/>
  <pivotFields count="11">
    <pivotField dataField="1" showAll="0"/>
    <pivotField showAll="0"/>
    <pivotField showAll="0">
      <items count="3">
        <item x="0"/>
        <item x="1"/>
        <item t="default"/>
      </items>
    </pivotField>
    <pivotField showAll="0"/>
    <pivotField showAll="0">
      <items count="5">
        <item x="1"/>
        <item x="2"/>
        <item x="3"/>
        <item x="0"/>
        <item t="default"/>
      </items>
    </pivotField>
    <pivotField numFmtId="164" showAll="0"/>
    <pivotField showAll="0"/>
    <pivotField axis="axisPage" multipleItemSelectionAllowed="1" showAll="0">
      <items count="3">
        <item x="0"/>
        <item h="1" x="1"/>
        <item t="default"/>
      </items>
    </pivotField>
    <pivotField showAll="0"/>
    <pivotField showAll="0"/>
    <pivotField dragToRow="0" dragToCol="0" dragToPage="0" showAll="0" defaultSubtotal="0"/>
  </pivotFields>
  <rowItems count="1">
    <i/>
  </rowItems>
  <colItems count="1">
    <i/>
  </colItems>
  <pageFields count="1">
    <pageField fld="7" hier="-1"/>
  </pageFields>
  <dataFields count="1">
    <dataField name="Count of EmpID" fld="0" subtotal="count" baseField="0" baseItem="9"/>
  </dataFields>
  <formats count="1">
    <format dxfId="3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3B385B3-7F62-4DF3-B2E1-7E0BA733A42F}" name="PivotTable10"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K3:L7" firstHeaderRow="1" firstDataRow="1" firstDataCol="1"/>
  <pivotFields count="11">
    <pivotField showAll="0"/>
    <pivotField showAll="0"/>
    <pivotField showAll="0">
      <items count="3">
        <item x="0"/>
        <item x="1"/>
        <item t="default"/>
      </items>
    </pivotField>
    <pivotField axis="axisRow" dataField="1" showAll="0">
      <items count="6">
        <item x="0"/>
        <item x="1"/>
        <item x="2"/>
        <item x="3"/>
        <item x="4"/>
        <item t="default"/>
      </items>
    </pivotField>
    <pivotField showAll="0">
      <items count="5">
        <item x="1"/>
        <item x="2"/>
        <item x="3"/>
        <item x="0"/>
        <item t="default"/>
      </items>
    </pivotField>
    <pivotField numFmtId="164" showAll="0"/>
    <pivotField showAll="0"/>
    <pivotField showAll="0"/>
    <pivotField showAll="0"/>
    <pivotField showAll="0"/>
    <pivotField dragToRow="0" dragToCol="0" dragToPage="0" showAll="0" defaultSubtotal="0"/>
  </pivotFields>
  <rowFields count="1">
    <field x="3"/>
  </rowFields>
  <rowItems count="4">
    <i>
      <x/>
    </i>
    <i>
      <x v="1"/>
    </i>
    <i>
      <x v="2"/>
    </i>
    <i t="grand">
      <x/>
    </i>
  </rowItems>
  <colItems count="1">
    <i/>
  </colItems>
  <dataFields count="1">
    <dataField name="Sum of Ag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8470D8F-8611-479F-8AE7-D84B63E2D8BC}" name="PivotTable2"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H3:I6" firstHeaderRow="1" firstDataRow="1" firstDataCol="1"/>
  <pivotFields count="11">
    <pivotField showAll="0"/>
    <pivotField showAll="0"/>
    <pivotField axis="axisRow" dataField="1" showAll="0">
      <items count="3">
        <item x="0"/>
        <item x="1"/>
        <item t="default"/>
      </items>
    </pivotField>
    <pivotField showAll="0"/>
    <pivotField showAll="0">
      <items count="5">
        <item x="1"/>
        <item x="2"/>
        <item x="3"/>
        <item x="0"/>
        <item t="default"/>
      </items>
    </pivotField>
    <pivotField numFmtId="164" showAll="0"/>
    <pivotField showAll="0"/>
    <pivotField showAll="0"/>
    <pivotField showAll="0"/>
    <pivotField showAll="0"/>
    <pivotField dragToRow="0" dragToCol="0" dragToPage="0" showAll="0" defaultSubtotal="0"/>
  </pivotFields>
  <rowFields count="1">
    <field x="2"/>
  </rowFields>
  <rowItems count="3">
    <i>
      <x/>
    </i>
    <i>
      <x v="1"/>
    </i>
    <i t="grand">
      <x/>
    </i>
  </rowItems>
  <colItems count="1">
    <i/>
  </colItems>
  <dataFields count="1">
    <dataField name="Count of Gender" fld="2" subtotal="count" baseField="0" baseItem="0"/>
  </dataFields>
  <chartFormats count="3">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2" count="1" selected="0">
            <x v="0"/>
          </reference>
        </references>
      </pivotArea>
    </chartFormat>
    <chartFormat chart="2" format="8">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44F87F9-7C43-403D-9DF9-F137D1B32A7D}" sourceName="Gender">
  <pivotTables>
    <pivotTable tabId="3" name="PivotTable1"/>
    <pivotTable tabId="3" name="PivotTable10"/>
    <pivotTable tabId="3" name="PivotTable2"/>
    <pivotTable tabId="3" name="PivotTable3"/>
    <pivotTable tabId="3" name="PivotTable7"/>
    <pivotTable tabId="3" name="PivotTable4"/>
    <pivotTable tabId="3" name="PivotTable5"/>
  </pivotTables>
  <data>
    <tabular pivotCacheId="94244514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1E1C6E5C-077A-4ACE-BE18-E5B3C111DDB0}" sourceName="Department">
  <pivotTables>
    <pivotTable tabId="3" name="PivotTable1"/>
    <pivotTable tabId="3" name="PivotTable10"/>
    <pivotTable tabId="3" name="PivotTable2"/>
    <pivotTable tabId="3" name="PivotTable3"/>
    <pivotTable tabId="3" name="PivotTable7"/>
    <pivotTable tabId="3" name="PivotTable4"/>
    <pivotTable tabId="3" name="PivotTable5"/>
  </pivotTables>
  <data>
    <tabular pivotCacheId="942445143">
      <items count="4">
        <i x="1" s="1"/>
        <i x="2"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3516C171-62F8-4C25-81D3-2DDF08D585FD}" cache="Slicer_Gender" caption="Gender" style="VIKI" rowHeight="234950"/>
  <slicer name="Department" xr10:uid="{727DDCCE-E628-4F80-9011-D8EB9D19B873}" cache="Slicer_Department" caption="Department" style="VIKI"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Join_Date" xr10:uid="{684EB343-E9DD-4A54-BA7C-CA6F48C1C46A}" sourceName="Join Date">
  <pivotTables>
    <pivotTable tabId="3" name="PivotTable4"/>
  </pivotTables>
  <state minimalRefreshVersion="6" lastRefreshVersion="6" pivotCacheId="942445143" filterType="unknown">
    <bounds startDate="2018-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Join Date" xr10:uid="{2526B8B3-B6BC-4E5B-A2F6-B90A92E26424}" cache="NativeTimeline_Join_Date" caption="Join Date" level="0" selectionLevel="2" scrollPosition="2018-01-01T00:00:00" style="TimeSlicerStyleDark4"/>
</timeline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1"/>
  <sheetViews>
    <sheetView workbookViewId="0">
      <selection sqref="A1:J11"/>
    </sheetView>
  </sheetViews>
  <sheetFormatPr defaultRowHeight="14.4" x14ac:dyDescent="0.3"/>
  <cols>
    <col min="6" max="6" width="10.33203125" bestFit="1" customWidth="1"/>
    <col min="7" max="7" width="19.88671875" bestFit="1" customWidth="1"/>
    <col min="9" max="9" width="12.21875" bestFit="1" customWidth="1"/>
    <col min="10" max="10" width="14" bestFit="1" customWidth="1"/>
  </cols>
  <sheetData>
    <row r="1" spans="1:10" x14ac:dyDescent="0.3">
      <c r="A1" s="1" t="s">
        <v>4</v>
      </c>
      <c r="B1" s="1" t="s">
        <v>5</v>
      </c>
      <c r="C1" s="1" t="s">
        <v>6</v>
      </c>
      <c r="D1" s="1" t="s">
        <v>7</v>
      </c>
      <c r="E1" s="1" t="s">
        <v>8</v>
      </c>
      <c r="F1" s="1" t="s">
        <v>9</v>
      </c>
      <c r="G1" s="1" t="s">
        <v>10</v>
      </c>
      <c r="H1" s="1" t="s">
        <v>11</v>
      </c>
      <c r="I1" s="9" t="s">
        <v>14</v>
      </c>
      <c r="J1" s="14" t="s">
        <v>43</v>
      </c>
    </row>
    <row r="2" spans="1:10" x14ac:dyDescent="0.3">
      <c r="A2">
        <v>101</v>
      </c>
      <c r="B2" t="s">
        <v>1</v>
      </c>
      <c r="C2" t="s">
        <v>12</v>
      </c>
      <c r="D2">
        <v>37</v>
      </c>
      <c r="E2" t="s">
        <v>13</v>
      </c>
      <c r="F2" s="2">
        <v>44937</v>
      </c>
      <c r="H2" t="s">
        <v>14</v>
      </c>
      <c r="I2">
        <f>IF(H2="Active",1,0)</f>
        <v>1</v>
      </c>
      <c r="J2">
        <f>IF(H2="Resigned",1,0)</f>
        <v>0</v>
      </c>
    </row>
    <row r="3" spans="1:10" x14ac:dyDescent="0.3">
      <c r="A3">
        <v>102</v>
      </c>
      <c r="B3" t="s">
        <v>3</v>
      </c>
      <c r="C3" t="s">
        <v>12</v>
      </c>
      <c r="D3">
        <v>37</v>
      </c>
      <c r="E3" t="s">
        <v>15</v>
      </c>
      <c r="F3" s="2">
        <v>44248</v>
      </c>
      <c r="G3" s="2">
        <v>45592</v>
      </c>
      <c r="H3" t="s">
        <v>16</v>
      </c>
      <c r="I3">
        <f t="shared" ref="I3:I11" si="0">IF(H3="Active",1,0)</f>
        <v>0</v>
      </c>
      <c r="J3">
        <f t="shared" ref="J3:J11" si="1">IF(H3="Resigned",1,0)</f>
        <v>1</v>
      </c>
    </row>
    <row r="4" spans="1:10" x14ac:dyDescent="0.3">
      <c r="A4">
        <v>103</v>
      </c>
      <c r="B4" t="s">
        <v>0</v>
      </c>
      <c r="C4" t="s">
        <v>17</v>
      </c>
      <c r="D4">
        <v>37</v>
      </c>
      <c r="E4" t="s">
        <v>15</v>
      </c>
      <c r="F4" s="2">
        <v>44494</v>
      </c>
      <c r="H4" t="s">
        <v>14</v>
      </c>
      <c r="I4">
        <f t="shared" si="0"/>
        <v>1</v>
      </c>
      <c r="J4">
        <f t="shared" si="1"/>
        <v>0</v>
      </c>
    </row>
    <row r="5" spans="1:10" x14ac:dyDescent="0.3">
      <c r="A5">
        <v>104</v>
      </c>
      <c r="B5" t="s">
        <v>18</v>
      </c>
      <c r="C5" t="s">
        <v>17</v>
      </c>
      <c r="D5">
        <v>40</v>
      </c>
      <c r="E5" t="s">
        <v>15</v>
      </c>
      <c r="F5" s="2">
        <v>44528</v>
      </c>
      <c r="G5" s="2">
        <v>45420</v>
      </c>
      <c r="H5" t="s">
        <v>16</v>
      </c>
      <c r="I5">
        <f t="shared" si="0"/>
        <v>0</v>
      </c>
      <c r="J5">
        <f t="shared" si="1"/>
        <v>1</v>
      </c>
    </row>
    <row r="6" spans="1:10" x14ac:dyDescent="0.3">
      <c r="A6">
        <v>105</v>
      </c>
      <c r="B6" t="s">
        <v>19</v>
      </c>
      <c r="C6" t="s">
        <v>12</v>
      </c>
      <c r="D6">
        <v>33</v>
      </c>
      <c r="E6" t="s">
        <v>15</v>
      </c>
      <c r="F6" s="2">
        <v>43378</v>
      </c>
      <c r="H6" t="s">
        <v>14</v>
      </c>
      <c r="I6">
        <f t="shared" si="0"/>
        <v>1</v>
      </c>
      <c r="J6">
        <f t="shared" si="1"/>
        <v>0</v>
      </c>
    </row>
    <row r="7" spans="1:10" x14ac:dyDescent="0.3">
      <c r="A7">
        <v>106</v>
      </c>
      <c r="B7" t="s">
        <v>20</v>
      </c>
      <c r="C7" t="s">
        <v>12</v>
      </c>
      <c r="D7">
        <v>29</v>
      </c>
      <c r="E7" t="s">
        <v>21</v>
      </c>
      <c r="F7" s="2">
        <v>43211</v>
      </c>
      <c r="H7" t="s">
        <v>14</v>
      </c>
      <c r="I7">
        <f t="shared" si="0"/>
        <v>1</v>
      </c>
      <c r="J7">
        <f t="shared" si="1"/>
        <v>0</v>
      </c>
    </row>
    <row r="8" spans="1:10" x14ac:dyDescent="0.3">
      <c r="A8">
        <v>107</v>
      </c>
      <c r="B8" t="s">
        <v>22</v>
      </c>
      <c r="C8" t="s">
        <v>12</v>
      </c>
      <c r="D8">
        <v>40</v>
      </c>
      <c r="E8" t="s">
        <v>21</v>
      </c>
      <c r="F8" s="2">
        <v>44954</v>
      </c>
      <c r="H8" t="s">
        <v>14</v>
      </c>
      <c r="I8">
        <f t="shared" si="0"/>
        <v>1</v>
      </c>
      <c r="J8">
        <f t="shared" si="1"/>
        <v>0</v>
      </c>
    </row>
    <row r="9" spans="1:10" x14ac:dyDescent="0.3">
      <c r="A9">
        <v>108</v>
      </c>
      <c r="B9" t="s">
        <v>2</v>
      </c>
      <c r="C9" t="s">
        <v>17</v>
      </c>
      <c r="D9">
        <v>46</v>
      </c>
      <c r="E9" t="s">
        <v>23</v>
      </c>
      <c r="F9" s="2">
        <v>44768</v>
      </c>
      <c r="H9" t="s">
        <v>14</v>
      </c>
      <c r="I9">
        <f t="shared" si="0"/>
        <v>1</v>
      </c>
      <c r="J9">
        <f t="shared" si="1"/>
        <v>0</v>
      </c>
    </row>
    <row r="10" spans="1:10" x14ac:dyDescent="0.3">
      <c r="A10">
        <v>109</v>
      </c>
      <c r="B10" t="s">
        <v>24</v>
      </c>
      <c r="C10" t="s">
        <v>17</v>
      </c>
      <c r="D10">
        <v>35</v>
      </c>
      <c r="E10" t="s">
        <v>15</v>
      </c>
      <c r="F10" s="2">
        <v>44355</v>
      </c>
      <c r="H10" t="s">
        <v>14</v>
      </c>
      <c r="I10">
        <f t="shared" si="0"/>
        <v>1</v>
      </c>
      <c r="J10">
        <f t="shared" si="1"/>
        <v>0</v>
      </c>
    </row>
    <row r="11" spans="1:10" x14ac:dyDescent="0.3">
      <c r="A11">
        <v>110</v>
      </c>
      <c r="B11" t="s">
        <v>25</v>
      </c>
      <c r="C11" t="s">
        <v>12</v>
      </c>
      <c r="D11">
        <v>26</v>
      </c>
      <c r="E11" t="s">
        <v>23</v>
      </c>
      <c r="F11" s="2">
        <v>43428</v>
      </c>
      <c r="H11" t="s">
        <v>14</v>
      </c>
      <c r="I11">
        <f t="shared" si="0"/>
        <v>1</v>
      </c>
      <c r="J11">
        <f t="shared" si="1"/>
        <v>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40710-399D-43CB-B064-771339D2F658}">
  <dimension ref="A2:P45"/>
  <sheetViews>
    <sheetView zoomScale="145" zoomScaleNormal="145" workbookViewId="0">
      <selection activeCell="E13" sqref="E13"/>
    </sheetView>
  </sheetViews>
  <sheetFormatPr defaultRowHeight="14.4" x14ac:dyDescent="0.3"/>
  <cols>
    <col min="1" max="1" width="14.109375" bestFit="1" customWidth="1"/>
    <col min="2" max="2" width="20.77734375" bestFit="1" customWidth="1"/>
    <col min="3" max="3" width="14.44140625" bestFit="1" customWidth="1"/>
    <col min="4" max="4" width="8.21875" bestFit="1" customWidth="1"/>
    <col min="5" max="5" width="20.88671875" bestFit="1" customWidth="1"/>
    <col min="6" max="6" width="10.88671875" bestFit="1" customWidth="1"/>
    <col min="7" max="7" width="10.77734375" bestFit="1" customWidth="1"/>
    <col min="8" max="8" width="12.5546875" bestFit="1" customWidth="1"/>
    <col min="9" max="9" width="15.109375" bestFit="1" customWidth="1"/>
    <col min="10" max="10" width="11.33203125" bestFit="1" customWidth="1"/>
    <col min="11" max="11" width="12.5546875" bestFit="1" customWidth="1"/>
    <col min="12" max="12" width="10.6640625" bestFit="1" customWidth="1"/>
    <col min="14" max="14" width="12.5546875" bestFit="1" customWidth="1"/>
    <col min="15" max="15" width="14.109375" bestFit="1" customWidth="1"/>
    <col min="16" max="16" width="20.77734375" bestFit="1" customWidth="1"/>
    <col min="17" max="17" width="19.5546875" bestFit="1" customWidth="1"/>
    <col min="18" max="18" width="25.6640625" bestFit="1" customWidth="1"/>
  </cols>
  <sheetData>
    <row r="2" spans="1:16" x14ac:dyDescent="0.3">
      <c r="D2" s="3" t="s">
        <v>34</v>
      </c>
      <c r="H2" s="3" t="s">
        <v>36</v>
      </c>
      <c r="K2" s="3" t="s">
        <v>40</v>
      </c>
    </row>
    <row r="3" spans="1:16" x14ac:dyDescent="0.3">
      <c r="A3" s="4" t="s">
        <v>29</v>
      </c>
      <c r="B3" s="5">
        <f>AVERAGE('HR Dataset'!D2:D11)</f>
        <v>36</v>
      </c>
      <c r="D3" s="7" t="s">
        <v>32</v>
      </c>
      <c r="E3" s="7" t="s">
        <v>33</v>
      </c>
      <c r="H3" s="7" t="s">
        <v>30</v>
      </c>
      <c r="I3" t="s">
        <v>35</v>
      </c>
      <c r="K3" s="7" t="s">
        <v>30</v>
      </c>
      <c r="L3" t="s">
        <v>45</v>
      </c>
      <c r="N3" s="7" t="s">
        <v>30</v>
      </c>
      <c r="O3" t="s">
        <v>32</v>
      </c>
      <c r="P3" t="s">
        <v>44</v>
      </c>
    </row>
    <row r="4" spans="1:16" x14ac:dyDescent="0.3">
      <c r="A4" s="4" t="s">
        <v>26</v>
      </c>
      <c r="B4" s="5">
        <f>COUNTIF('HR Dataset'!H2:H11,"Active")</f>
        <v>8</v>
      </c>
      <c r="D4" s="7" t="s">
        <v>30</v>
      </c>
      <c r="E4" t="s">
        <v>14</v>
      </c>
      <c r="F4" t="s">
        <v>31</v>
      </c>
      <c r="H4" s="8" t="s">
        <v>12</v>
      </c>
      <c r="I4" s="15">
        <v>6</v>
      </c>
      <c r="K4" s="8" t="s">
        <v>37</v>
      </c>
      <c r="L4" s="15">
        <v>55</v>
      </c>
      <c r="N4" s="8" t="s">
        <v>15</v>
      </c>
      <c r="O4" s="15">
        <v>5</v>
      </c>
      <c r="P4" s="15">
        <v>2</v>
      </c>
    </row>
    <row r="5" spans="1:16" x14ac:dyDescent="0.3">
      <c r="A5" s="4" t="s">
        <v>16</v>
      </c>
      <c r="B5" s="5">
        <f>COUNTIF('HR Dataset'!H2:H11,"Resigned")</f>
        <v>2</v>
      </c>
      <c r="D5" s="8" t="s">
        <v>15</v>
      </c>
      <c r="E5" s="15">
        <v>3</v>
      </c>
      <c r="F5" s="15">
        <v>3</v>
      </c>
      <c r="H5" s="8" t="s">
        <v>17</v>
      </c>
      <c r="I5" s="15">
        <v>4</v>
      </c>
      <c r="K5" s="8" t="s">
        <v>38</v>
      </c>
      <c r="L5" s="15">
        <v>179</v>
      </c>
      <c r="N5" s="8" t="s">
        <v>21</v>
      </c>
      <c r="O5" s="15">
        <v>2</v>
      </c>
      <c r="P5" s="15">
        <v>0</v>
      </c>
    </row>
    <row r="6" spans="1:16" x14ac:dyDescent="0.3">
      <c r="A6" s="4" t="s">
        <v>28</v>
      </c>
      <c r="B6" s="5">
        <f>COUNTA('HR Dataset'!H2:H11)</f>
        <v>10</v>
      </c>
      <c r="D6" s="8" t="s">
        <v>21</v>
      </c>
      <c r="E6" s="15">
        <v>2</v>
      </c>
      <c r="F6" s="15">
        <v>2</v>
      </c>
      <c r="H6" s="8" t="s">
        <v>31</v>
      </c>
      <c r="I6" s="15">
        <v>10</v>
      </c>
      <c r="K6" s="8" t="s">
        <v>39</v>
      </c>
      <c r="L6" s="15">
        <v>126</v>
      </c>
      <c r="N6" s="8" t="s">
        <v>23</v>
      </c>
      <c r="O6" s="15">
        <v>2</v>
      </c>
      <c r="P6" s="15">
        <v>0</v>
      </c>
    </row>
    <row r="7" spans="1:16" x14ac:dyDescent="0.3">
      <c r="D7" s="8" t="s">
        <v>23</v>
      </c>
      <c r="E7" s="15">
        <v>2</v>
      </c>
      <c r="F7" s="15">
        <v>2</v>
      </c>
      <c r="K7" s="8" t="s">
        <v>31</v>
      </c>
      <c r="L7" s="15">
        <v>360</v>
      </c>
      <c r="N7" s="8" t="s">
        <v>13</v>
      </c>
      <c r="O7" s="15">
        <v>1</v>
      </c>
      <c r="P7" s="15">
        <v>0</v>
      </c>
    </row>
    <row r="8" spans="1:16" x14ac:dyDescent="0.3">
      <c r="A8" s="6" t="s">
        <v>27</v>
      </c>
      <c r="B8" s="11">
        <f>(B5/B6)*100</f>
        <v>20</v>
      </c>
      <c r="D8" s="8" t="s">
        <v>13</v>
      </c>
      <c r="E8" s="15">
        <v>1</v>
      </c>
      <c r="F8" s="15">
        <v>1</v>
      </c>
      <c r="N8" s="8" t="s">
        <v>31</v>
      </c>
      <c r="O8" s="15">
        <v>10</v>
      </c>
      <c r="P8" s="15">
        <v>2</v>
      </c>
    </row>
    <row r="9" spans="1:16" x14ac:dyDescent="0.3">
      <c r="D9" s="8" t="s">
        <v>31</v>
      </c>
      <c r="E9" s="15">
        <v>8</v>
      </c>
      <c r="F9" s="15">
        <v>8</v>
      </c>
      <c r="K9" s="16" t="s">
        <v>37</v>
      </c>
      <c r="L9" s="5">
        <f>IFERROR(GETPIVOTDATA("Age",$K$3,"Age","&lt;"),"0")</f>
        <v>55</v>
      </c>
    </row>
    <row r="10" spans="1:16" x14ac:dyDescent="0.3">
      <c r="C10" s="7" t="s">
        <v>11</v>
      </c>
      <c r="D10" t="s">
        <v>14</v>
      </c>
      <c r="K10" s="16" t="s">
        <v>38</v>
      </c>
      <c r="L10" s="5">
        <f>IFERROR(GETPIVOTDATA("Age",$K$3,"Age",30),"0")</f>
        <v>179</v>
      </c>
    </row>
    <row r="11" spans="1:16" x14ac:dyDescent="0.3">
      <c r="K11" s="16" t="s">
        <v>39</v>
      </c>
      <c r="L11" s="5">
        <f>IFERROR(GETPIVOTDATA("Age",$K$3,"Age",40),"0")</f>
        <v>126</v>
      </c>
    </row>
    <row r="12" spans="1:16" x14ac:dyDescent="0.3">
      <c r="A12" t="s">
        <v>42</v>
      </c>
      <c r="C12" t="s">
        <v>41</v>
      </c>
      <c r="E12" t="s">
        <v>46</v>
      </c>
    </row>
    <row r="13" spans="1:16" x14ac:dyDescent="0.3">
      <c r="A13" s="13">
        <v>36</v>
      </c>
      <c r="C13" s="13">
        <v>8</v>
      </c>
      <c r="E13" s="13">
        <v>0.18957345971563982</v>
      </c>
    </row>
    <row r="40" spans="1:3" x14ac:dyDescent="0.3">
      <c r="A40" s="7" t="s">
        <v>30</v>
      </c>
      <c r="B40" t="s">
        <v>32</v>
      </c>
      <c r="C40" t="s">
        <v>44</v>
      </c>
    </row>
    <row r="41" spans="1:3" x14ac:dyDescent="0.3">
      <c r="A41" s="8" t="s">
        <v>15</v>
      </c>
      <c r="B41">
        <v>5</v>
      </c>
      <c r="C41">
        <v>2</v>
      </c>
    </row>
    <row r="42" spans="1:3" x14ac:dyDescent="0.3">
      <c r="A42" s="8" t="s">
        <v>21</v>
      </c>
      <c r="B42">
        <v>2</v>
      </c>
      <c r="C42">
        <v>0</v>
      </c>
    </row>
    <row r="43" spans="1:3" x14ac:dyDescent="0.3">
      <c r="A43" s="8" t="s">
        <v>23</v>
      </c>
      <c r="B43">
        <v>2</v>
      </c>
      <c r="C43">
        <v>0</v>
      </c>
    </row>
    <row r="44" spans="1:3" x14ac:dyDescent="0.3">
      <c r="A44" s="8" t="s">
        <v>13</v>
      </c>
      <c r="B44">
        <v>1</v>
      </c>
      <c r="C44">
        <v>0</v>
      </c>
    </row>
    <row r="45" spans="1:3" x14ac:dyDescent="0.3">
      <c r="A45" s="8" t="s">
        <v>31</v>
      </c>
      <c r="B45">
        <v>10</v>
      </c>
      <c r="C45">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E70D1-F57F-4804-A1D5-0F38FB605CDD}">
  <dimension ref="A1:A40"/>
  <sheetViews>
    <sheetView tabSelected="1" topLeftCell="A2" zoomScale="99" zoomScaleNormal="100" workbookViewId="0">
      <selection activeCell="J19" sqref="J19"/>
    </sheetView>
  </sheetViews>
  <sheetFormatPr defaultRowHeight="14.4" x14ac:dyDescent="0.3"/>
  <sheetData>
    <row r="1" s="10" customFormat="1" x14ac:dyDescent="0.3"/>
    <row r="2" s="10" customFormat="1" x14ac:dyDescent="0.3"/>
    <row r="3" s="10" customFormat="1" x14ac:dyDescent="0.3"/>
    <row r="4" s="10" customFormat="1" x14ac:dyDescent="0.3"/>
    <row r="5" s="10" customFormat="1" x14ac:dyDescent="0.3"/>
    <row r="6" s="10" customFormat="1" x14ac:dyDescent="0.3"/>
    <row r="7" s="10" customFormat="1" x14ac:dyDescent="0.3"/>
    <row r="8" s="12" customFormat="1" x14ac:dyDescent="0.3"/>
    <row r="9" s="12" customFormat="1" x14ac:dyDescent="0.3"/>
    <row r="10" s="12" customFormat="1" x14ac:dyDescent="0.3"/>
    <row r="11" s="12" customFormat="1" x14ac:dyDescent="0.3"/>
    <row r="12" s="12" customFormat="1" x14ac:dyDescent="0.3"/>
    <row r="13" s="12" customFormat="1" x14ac:dyDescent="0.3"/>
    <row r="14" s="12" customFormat="1" x14ac:dyDescent="0.3"/>
    <row r="15" s="12" customFormat="1" x14ac:dyDescent="0.3"/>
    <row r="16" s="12" customFormat="1" x14ac:dyDescent="0.3"/>
    <row r="17" s="12" customFormat="1" x14ac:dyDescent="0.3"/>
    <row r="18" s="12" customFormat="1" x14ac:dyDescent="0.3"/>
    <row r="19" s="12" customFormat="1" x14ac:dyDescent="0.3"/>
    <row r="20" s="12" customFormat="1" x14ac:dyDescent="0.3"/>
    <row r="21" s="12" customFormat="1" x14ac:dyDescent="0.3"/>
    <row r="22" s="12" customFormat="1" x14ac:dyDescent="0.3"/>
    <row r="23" s="12" customFormat="1" x14ac:dyDescent="0.3"/>
    <row r="24" s="12" customFormat="1" x14ac:dyDescent="0.3"/>
    <row r="25" s="12" customFormat="1" x14ac:dyDescent="0.3"/>
    <row r="26" s="12" customFormat="1" x14ac:dyDescent="0.3"/>
    <row r="27" s="12" customFormat="1" x14ac:dyDescent="0.3"/>
    <row r="28" s="12" customFormat="1" x14ac:dyDescent="0.3"/>
    <row r="29" s="12" customFormat="1" x14ac:dyDescent="0.3"/>
    <row r="30" s="12" customFormat="1" x14ac:dyDescent="0.3"/>
    <row r="31" s="12" customFormat="1" x14ac:dyDescent="0.3"/>
    <row r="32" s="12" customFormat="1" x14ac:dyDescent="0.3"/>
    <row r="33" s="12" customFormat="1" x14ac:dyDescent="0.3"/>
    <row r="34" s="12" customFormat="1" x14ac:dyDescent="0.3"/>
    <row r="35" s="12" customFormat="1" x14ac:dyDescent="0.3"/>
    <row r="36" s="12" customFormat="1" x14ac:dyDescent="0.3"/>
    <row r="37" s="12" customFormat="1" x14ac:dyDescent="0.3"/>
    <row r="38" s="12" customFormat="1" x14ac:dyDescent="0.3"/>
    <row r="39" s="12" customFormat="1" x14ac:dyDescent="0.3"/>
    <row r="40" s="12" customForma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HR Dataset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Sai</cp:lastModifiedBy>
  <dcterms:created xsi:type="dcterms:W3CDTF">2025-08-29T18:38:54Z</dcterms:created>
  <dcterms:modified xsi:type="dcterms:W3CDTF">2025-09-01T13:39:32Z</dcterms:modified>
</cp:coreProperties>
</file>